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finalisés\"/>
    </mc:Choice>
  </mc:AlternateContent>
  <bookViews>
    <workbookView xWindow="0" yWindow="0" windowWidth="23040" windowHeight="8370" tabRatio="937" firstSheet="10" activeTab="23"/>
  </bookViews>
  <sheets>
    <sheet name="TAB00" sheetId="1" r:id="rId1"/>
    <sheet name="TAB A" sheetId="28" r:id="rId2"/>
    <sheet name="TAB B" sheetId="29" r:id="rId3"/>
    <sheet name="TAB1" sheetId="2" r:id="rId4"/>
    <sheet name="TAB2" sheetId="3" r:id="rId5"/>
    <sheet name="TAB3" sheetId="43" r:id="rId6"/>
    <sheet name="TAB3.1" sheetId="15" r:id="rId7"/>
    <sheet name="TAB3.2" sheetId="42" r:id="rId8"/>
    <sheet name="TAB3.3" sheetId="48" r:id="rId9"/>
    <sheet name="TAB4.1.1" sheetId="16" r:id="rId10"/>
    <sheet name="TAB4.1.2" sheetId="5" r:id="rId11"/>
    <sheet name="TAB4.2.1" sheetId="19" r:id="rId12"/>
    <sheet name="TAB4.2.2" sheetId="44" r:id="rId13"/>
    <sheet name="TAB4.3.1" sheetId="20" r:id="rId14"/>
    <sheet name="TAB4.3.2" sheetId="45" r:id="rId15"/>
    <sheet name="TAB4.4.1" sheetId="21" r:id="rId16"/>
    <sheet name="TAB4.4.2" sheetId="46" r:id="rId17"/>
    <sheet name="TAB4.5.1" sheetId="22" r:id="rId18"/>
    <sheet name="TAB4.5.2" sheetId="47" r:id="rId19"/>
    <sheet name="TAB4.6" sheetId="49" r:id="rId20"/>
    <sheet name="TAB5" sheetId="36" r:id="rId21"/>
    <sheet name="TAB5.1" sheetId="37" r:id="rId22"/>
    <sheet name="TAB5.2" sheetId="38" r:id="rId23"/>
    <sheet name="TAB5.3" sheetId="39" r:id="rId24"/>
    <sheet name="TAB5.4" sheetId="40" r:id="rId25"/>
    <sheet name="TAB5.5" sheetId="41" r:id="rId26"/>
    <sheet name="TAB6" sheetId="4" r:id="rId27"/>
    <sheet name="TAB7" sheetId="8" r:id="rId28"/>
    <sheet name="TAB7.1" sheetId="10" r:id="rId29"/>
    <sheet name="TAB7.2" sheetId="11" r:id="rId30"/>
    <sheet name="TAB7.3" sheetId="12" r:id="rId31"/>
    <sheet name="TAB7.4" sheetId="13" r:id="rId32"/>
    <sheet name="TAB 8" sheetId="50" r:id="rId33"/>
  </sheets>
  <definedNames>
    <definedName name="_xlnm._FilterDatabase" localSheetId="3" hidden="1">'TAB1'!#REF!</definedName>
    <definedName name="_xlnm.Print_Area" localSheetId="32">'TAB 8'!$A$2:$Q$33</definedName>
    <definedName name="_xlnm.Print_Area" localSheetId="1">'TAB A'!$A$3:$C$19</definedName>
    <definedName name="_xlnm.Print_Area" localSheetId="2">'TAB B'!$A$3:$D$40</definedName>
    <definedName name="_xlnm.Print_Area" localSheetId="3">'TAB1'!$A$3:$L$198</definedName>
    <definedName name="_xlnm.Print_Area" localSheetId="4">'TAB2'!$A$3:$K$78</definedName>
    <definedName name="_xlnm.Print_Area" localSheetId="5">'TAB3'!$A$3:$N$114</definedName>
    <definedName name="_xlnm.Print_Area" localSheetId="6">TAB3.1!$A$3:$N$79</definedName>
    <definedName name="_xlnm.Print_Area" localSheetId="7">TAB3.2!$A$3:$N$83</definedName>
    <definedName name="_xlnm.Print_Area" localSheetId="8">TAB3.3!$A$3:$N$44</definedName>
    <definedName name="_xlnm.Print_Area" localSheetId="9">TAB4.1.1!$A$2:$U$46</definedName>
    <definedName name="_xlnm.Print_Area" localSheetId="10">TAB4.1.2!$A$3:$P$48</definedName>
    <definedName name="_xlnm.Print_Area" localSheetId="11">TAB4.2.1!$A$2:$T$46</definedName>
    <definedName name="_xlnm.Print_Area" localSheetId="12">TAB4.2.2!$A$3:$P$48</definedName>
    <definedName name="_xlnm.Print_Area" localSheetId="13">TAB4.3.1!$A$2:$T$46</definedName>
    <definedName name="_xlnm.Print_Area" localSheetId="14">TAB4.3.2!$A$3:$P$48</definedName>
    <definedName name="_xlnm.Print_Area" localSheetId="15">TAB4.4.1!$A$2:$U$46</definedName>
    <definedName name="_xlnm.Print_Area" localSheetId="16">TAB4.4.2!$A$3:$P$48</definedName>
    <definedName name="_xlnm.Print_Area" localSheetId="17">TAB4.5.1!$A$2:$U$46</definedName>
    <definedName name="_xlnm.Print_Area" localSheetId="18">TAB4.5.2!$A$3:$P$48</definedName>
    <definedName name="_xlnm.Print_Area" localSheetId="19">TAB4.6!$A$3:$G$13</definedName>
    <definedName name="_xlnm.Print_Area" localSheetId="20">'TAB5'!$A$3:$N$53</definedName>
    <definedName name="_xlnm.Print_Area" localSheetId="21">TAB5.1!$A$2:$Q$25</definedName>
    <definedName name="_xlnm.Print_Area" localSheetId="22">TAB5.2!$A$2:$Q$25</definedName>
    <definedName name="_xlnm.Print_Area" localSheetId="23">TAB5.3!$A$2:$Q$25</definedName>
    <definedName name="_xlnm.Print_Area" localSheetId="24">TAB5.4!$A$2:$Q$25</definedName>
    <definedName name="_xlnm.Print_Area" localSheetId="25">TAB5.5!$A$2:$Q$25</definedName>
    <definedName name="_xlnm.Print_Area" localSheetId="26">'TAB6'!$A$3:$Q$83</definedName>
    <definedName name="_xlnm.Print_Area" localSheetId="27">'TAB7'!$A$3:$G$108</definedName>
    <definedName name="_xlnm.Print_Area" localSheetId="28">TAB7.1!$A$3:$F$134</definedName>
    <definedName name="_xlnm.Print_Area" localSheetId="29">TAB7.2!$A$3:$I$134</definedName>
    <definedName name="_xlnm.Print_Area" localSheetId="30">TAB7.3!$A$3:$G$133</definedName>
    <definedName name="_xlnm.Print_Area" localSheetId="31">TAB7.4!$A$3:$H$125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29" l="1"/>
  <c r="A40" i="29"/>
  <c r="A2" i="50"/>
  <c r="B27" i="29"/>
  <c r="D8" i="49" l="1"/>
  <c r="E7" i="49"/>
  <c r="F7" i="49"/>
  <c r="G7" i="49"/>
  <c r="D7" i="49"/>
  <c r="D10" i="49" l="1"/>
  <c r="M22" i="36" l="1"/>
  <c r="J22" i="36"/>
  <c r="G22" i="36"/>
  <c r="D22" i="36"/>
  <c r="J47" i="47"/>
  <c r="G47" i="47"/>
  <c r="D47" i="47"/>
  <c r="J47" i="46"/>
  <c r="G47" i="46"/>
  <c r="D47" i="46"/>
  <c r="J47" i="45"/>
  <c r="G47" i="45"/>
  <c r="D47" i="45"/>
  <c r="J47" i="44"/>
  <c r="G47" i="44"/>
  <c r="D47" i="44"/>
  <c r="J47" i="5"/>
  <c r="G47" i="5"/>
  <c r="D47" i="5"/>
  <c r="A27" i="29" l="1"/>
  <c r="A11" i="29"/>
  <c r="B18" i="29"/>
  <c r="B20" i="29"/>
  <c r="B22" i="29"/>
  <c r="B24" i="29"/>
  <c r="B26" i="29"/>
  <c r="A26" i="29"/>
  <c r="A24" i="29"/>
  <c r="A23" i="29"/>
  <c r="A22" i="29"/>
  <c r="A21" i="29"/>
  <c r="A20" i="29"/>
  <c r="A19" i="29"/>
  <c r="A18" i="29"/>
  <c r="A17" i="29"/>
  <c r="B16" i="29"/>
  <c r="B15" i="29"/>
  <c r="B14" i="29"/>
  <c r="B13" i="29"/>
  <c r="G11" i="49" l="1"/>
  <c r="F11" i="49"/>
  <c r="E11" i="49"/>
  <c r="D11" i="49"/>
  <c r="G8" i="49"/>
  <c r="F8" i="49"/>
  <c r="E8" i="49"/>
  <c r="N35" i="47" l="1"/>
  <c r="N35" i="46"/>
  <c r="N35" i="45"/>
  <c r="N35" i="44"/>
  <c r="N35" i="5"/>
  <c r="N34" i="5"/>
  <c r="E10" i="5"/>
  <c r="E11" i="5"/>
  <c r="H71" i="42" l="1"/>
  <c r="G71" i="42"/>
  <c r="F71" i="42"/>
  <c r="E71" i="42"/>
  <c r="L71" i="42" s="1"/>
  <c r="D71" i="42"/>
  <c r="C71" i="42"/>
  <c r="N70" i="42"/>
  <c r="M70" i="42"/>
  <c r="L70" i="42"/>
  <c r="K70" i="42"/>
  <c r="J70" i="42"/>
  <c r="N69" i="42"/>
  <c r="M69" i="42"/>
  <c r="L69" i="42"/>
  <c r="K69" i="42"/>
  <c r="J69" i="42"/>
  <c r="N68" i="42"/>
  <c r="M68" i="42"/>
  <c r="L68" i="42"/>
  <c r="K68" i="42"/>
  <c r="J68" i="42"/>
  <c r="N67" i="42"/>
  <c r="M67" i="42"/>
  <c r="L67" i="42"/>
  <c r="K67" i="42"/>
  <c r="J67" i="42"/>
  <c r="H60" i="15"/>
  <c r="G60" i="15"/>
  <c r="F60" i="15"/>
  <c r="E60" i="15"/>
  <c r="D60" i="15"/>
  <c r="C60" i="15"/>
  <c r="N59" i="15"/>
  <c r="M59" i="15"/>
  <c r="L59" i="15"/>
  <c r="K59" i="15"/>
  <c r="J59" i="15"/>
  <c r="N58" i="15"/>
  <c r="M58" i="15"/>
  <c r="L58" i="15"/>
  <c r="K58" i="15"/>
  <c r="J58" i="15"/>
  <c r="N57" i="15"/>
  <c r="M57" i="15"/>
  <c r="L57" i="15"/>
  <c r="K57" i="15"/>
  <c r="J57" i="15"/>
  <c r="N56" i="15"/>
  <c r="M56" i="15"/>
  <c r="L56" i="15"/>
  <c r="K56" i="15"/>
  <c r="J56" i="15"/>
  <c r="J71" i="42" l="1"/>
  <c r="N71" i="42"/>
  <c r="K71" i="42"/>
  <c r="M71" i="42"/>
  <c r="M60" i="15"/>
  <c r="N60" i="15"/>
  <c r="K60" i="15"/>
  <c r="J60" i="15"/>
  <c r="L60" i="15"/>
  <c r="M34" i="47" l="1"/>
  <c r="M34" i="46"/>
  <c r="M34" i="44"/>
  <c r="M34" i="45"/>
  <c r="H63" i="43"/>
  <c r="G63" i="43"/>
  <c r="F63" i="43"/>
  <c r="E63" i="43"/>
  <c r="D63" i="43"/>
  <c r="C63" i="43"/>
  <c r="H59" i="43"/>
  <c r="G59" i="43"/>
  <c r="F59" i="43"/>
  <c r="E59" i="43"/>
  <c r="D59" i="43"/>
  <c r="C59" i="43"/>
  <c r="H48" i="43"/>
  <c r="H47" i="43"/>
  <c r="G48" i="43"/>
  <c r="G47" i="43"/>
  <c r="F48" i="43"/>
  <c r="F47" i="43"/>
  <c r="D48" i="43"/>
  <c r="D47" i="43"/>
  <c r="E48" i="43"/>
  <c r="E47" i="43"/>
  <c r="C48" i="43"/>
  <c r="C47" i="43"/>
  <c r="C22" i="15"/>
  <c r="D22" i="15"/>
  <c r="E22" i="15"/>
  <c r="F22" i="15"/>
  <c r="G22" i="15"/>
  <c r="H22" i="15"/>
  <c r="H34" i="48"/>
  <c r="H32" i="48"/>
  <c r="H33" i="48"/>
  <c r="G34" i="48"/>
  <c r="G32" i="48"/>
  <c r="G33" i="48"/>
  <c r="F34" i="48"/>
  <c r="F32" i="48"/>
  <c r="F33" i="48"/>
  <c r="E34" i="48"/>
  <c r="E32" i="48"/>
  <c r="E33" i="48"/>
  <c r="D34" i="48"/>
  <c r="D32" i="48"/>
  <c r="D33" i="48"/>
  <c r="C34" i="48"/>
  <c r="C32" i="48"/>
  <c r="C33" i="48"/>
  <c r="H35" i="42"/>
  <c r="C35" i="48" l="1"/>
  <c r="G35" i="48"/>
  <c r="F35" i="48"/>
  <c r="N22" i="15"/>
  <c r="J22" i="15"/>
  <c r="E35" i="48"/>
  <c r="D35" i="48"/>
  <c r="H35" i="48"/>
  <c r="L22" i="15"/>
  <c r="K22" i="15"/>
  <c r="M22" i="15"/>
  <c r="C22" i="36"/>
  <c r="M35" i="47" l="1"/>
  <c r="M46" i="47"/>
  <c r="M45" i="47"/>
  <c r="M43" i="47"/>
  <c r="M44" i="47"/>
  <c r="M41" i="47"/>
  <c r="J46" i="47"/>
  <c r="J45" i="47"/>
  <c r="J44" i="47"/>
  <c r="J43" i="47"/>
  <c r="J41" i="47"/>
  <c r="J35" i="47"/>
  <c r="G46" i="47"/>
  <c r="G45" i="47"/>
  <c r="G44" i="47"/>
  <c r="G43" i="47"/>
  <c r="G41" i="47"/>
  <c r="G35" i="47"/>
  <c r="D46" i="47"/>
  <c r="D45" i="47"/>
  <c r="D44" i="47"/>
  <c r="D43" i="47"/>
  <c r="D41" i="47"/>
  <c r="D35" i="47"/>
  <c r="M35" i="46"/>
  <c r="M41" i="46"/>
  <c r="M43" i="46"/>
  <c r="M44" i="46"/>
  <c r="M45" i="46"/>
  <c r="M46" i="46"/>
  <c r="J46" i="46"/>
  <c r="J45" i="46"/>
  <c r="J44" i="46"/>
  <c r="J43" i="46"/>
  <c r="J41" i="46"/>
  <c r="J35" i="46"/>
  <c r="G35" i="46"/>
  <c r="G41" i="46"/>
  <c r="G44" i="46"/>
  <c r="G43" i="46"/>
  <c r="G45" i="46"/>
  <c r="G46" i="46"/>
  <c r="D46" i="46"/>
  <c r="D45" i="46"/>
  <c r="D44" i="46"/>
  <c r="D43" i="46"/>
  <c r="D41" i="46"/>
  <c r="D35" i="46"/>
  <c r="M35" i="45"/>
  <c r="M41" i="45"/>
  <c r="M43" i="45"/>
  <c r="M44" i="45"/>
  <c r="M45" i="45"/>
  <c r="M46" i="45"/>
  <c r="J46" i="45"/>
  <c r="J45" i="45"/>
  <c r="J44" i="45"/>
  <c r="J43" i="45"/>
  <c r="J41" i="45"/>
  <c r="J35" i="45"/>
  <c r="G46" i="45"/>
  <c r="G45" i="45"/>
  <c r="G44" i="45"/>
  <c r="G43" i="45"/>
  <c r="G41" i="45"/>
  <c r="G35" i="45"/>
  <c r="D46" i="45"/>
  <c r="D45" i="45"/>
  <c r="D44" i="45"/>
  <c r="D43" i="45"/>
  <c r="D41" i="45"/>
  <c r="D35" i="45"/>
  <c r="M35" i="44"/>
  <c r="M41" i="44"/>
  <c r="M44" i="44"/>
  <c r="M43" i="44"/>
  <c r="M45" i="44"/>
  <c r="M46" i="44"/>
  <c r="J46" i="44"/>
  <c r="J45" i="44"/>
  <c r="J44" i="44"/>
  <c r="J43" i="44"/>
  <c r="J41" i="44"/>
  <c r="J35" i="44"/>
  <c r="G46" i="44"/>
  <c r="G45" i="44"/>
  <c r="G44" i="44"/>
  <c r="G43" i="44"/>
  <c r="G35" i="44"/>
  <c r="D46" i="44"/>
  <c r="D45" i="44"/>
  <c r="D44" i="44"/>
  <c r="D43" i="44"/>
  <c r="D41" i="44"/>
  <c r="D35" i="44"/>
  <c r="M41" i="5"/>
  <c r="M35" i="5"/>
  <c r="J35" i="5"/>
  <c r="J39" i="5"/>
  <c r="J41" i="5"/>
  <c r="G41" i="5"/>
  <c r="G38" i="5"/>
  <c r="J38" i="5"/>
  <c r="G35" i="5"/>
  <c r="D35" i="5"/>
  <c r="D41" i="5"/>
  <c r="M46" i="5"/>
  <c r="M45" i="5"/>
  <c r="M44" i="5"/>
  <c r="M43" i="5"/>
  <c r="J46" i="5"/>
  <c r="J45" i="5"/>
  <c r="J44" i="5"/>
  <c r="J43" i="5"/>
  <c r="G46" i="5"/>
  <c r="G45" i="5"/>
  <c r="G44" i="5"/>
  <c r="G43" i="5"/>
  <c r="D46" i="5"/>
  <c r="D45" i="5"/>
  <c r="D44" i="5"/>
  <c r="D43" i="5"/>
  <c r="C30" i="5"/>
  <c r="K47" i="47" l="1"/>
  <c r="L47" i="47" s="1"/>
  <c r="H47" i="47"/>
  <c r="I47" i="47" s="1"/>
  <c r="E47" i="47"/>
  <c r="F47" i="47" s="1"/>
  <c r="H47" i="46"/>
  <c r="I47" i="46" s="1"/>
  <c r="K47" i="46"/>
  <c r="L47" i="46" s="1"/>
  <c r="E47" i="46"/>
  <c r="F47" i="46" s="1"/>
  <c r="N34" i="44"/>
  <c r="O34" i="44" s="1"/>
  <c r="O33" i="44" s="1"/>
  <c r="O29" i="44" s="1"/>
  <c r="N34" i="47"/>
  <c r="O34" i="47" s="1"/>
  <c r="O33" i="47" s="1"/>
  <c r="O29" i="47" s="1"/>
  <c r="N34" i="46"/>
  <c r="O34" i="46" s="1"/>
  <c r="O33" i="46" s="1"/>
  <c r="O29" i="46" s="1"/>
  <c r="N34" i="45"/>
  <c r="O34" i="45" s="1"/>
  <c r="O33" i="45" s="1"/>
  <c r="O29" i="45" s="1"/>
  <c r="K47" i="45"/>
  <c r="L47" i="45" s="1"/>
  <c r="H47" i="45"/>
  <c r="I47" i="45" s="1"/>
  <c r="E47" i="45"/>
  <c r="F47" i="45" s="1"/>
  <c r="K26" i="44"/>
  <c r="H26" i="44"/>
  <c r="E26" i="44"/>
  <c r="N19" i="44"/>
  <c r="N18" i="44"/>
  <c r="K18" i="44"/>
  <c r="H18" i="44"/>
  <c r="E18" i="44"/>
  <c r="N17" i="44"/>
  <c r="K17" i="44"/>
  <c r="H17" i="44"/>
  <c r="E17" i="44"/>
  <c r="N16" i="44"/>
  <c r="N14" i="44"/>
  <c r="K14" i="44"/>
  <c r="H14" i="44"/>
  <c r="E14" i="44"/>
  <c r="N11" i="44"/>
  <c r="K11" i="44"/>
  <c r="H11" i="44"/>
  <c r="E11" i="44"/>
  <c r="N10" i="44"/>
  <c r="K10" i="44"/>
  <c r="H10" i="44"/>
  <c r="E10" i="44"/>
  <c r="H47" i="44"/>
  <c r="I47" i="44" s="1"/>
  <c r="E47" i="44"/>
  <c r="F47" i="44" s="1"/>
  <c r="N40" i="44"/>
  <c r="N39" i="44"/>
  <c r="K39" i="44"/>
  <c r="H39" i="44"/>
  <c r="E39" i="44"/>
  <c r="N38" i="44"/>
  <c r="K38" i="44"/>
  <c r="H38" i="44"/>
  <c r="E38" i="44"/>
  <c r="N37" i="44"/>
  <c r="K35" i="44"/>
  <c r="L35" i="44" s="1"/>
  <c r="H35" i="44"/>
  <c r="I35" i="44" s="1"/>
  <c r="E35" i="44"/>
  <c r="F35" i="44" s="1"/>
  <c r="K47" i="5"/>
  <c r="L47" i="5" s="1"/>
  <c r="H47" i="5"/>
  <c r="I47" i="5" s="1"/>
  <c r="E47" i="5"/>
  <c r="F47" i="5" s="1"/>
  <c r="F10" i="49"/>
  <c r="G10" i="49"/>
  <c r="E10" i="49"/>
  <c r="F5" i="49"/>
  <c r="G5" i="49" s="1"/>
  <c r="E5" i="49"/>
  <c r="A3" i="49"/>
  <c r="D12" i="49" l="1"/>
  <c r="E12" i="49"/>
  <c r="F12" i="49"/>
  <c r="G12" i="49"/>
  <c r="A3" i="8" l="1"/>
  <c r="A3" i="4"/>
  <c r="C81" i="4" l="1"/>
  <c r="C65" i="4"/>
  <c r="C49" i="4"/>
  <c r="C33" i="4"/>
  <c r="C17" i="4"/>
  <c r="M12" i="36" l="1"/>
  <c r="M11" i="36"/>
  <c r="M21" i="36"/>
  <c r="M32" i="36"/>
  <c r="M31" i="36"/>
  <c r="M42" i="36"/>
  <c r="M41" i="36"/>
  <c r="M52" i="36"/>
  <c r="M51" i="36"/>
  <c r="J52" i="36"/>
  <c r="J51" i="36"/>
  <c r="J42" i="36"/>
  <c r="J41" i="36"/>
  <c r="J32" i="36"/>
  <c r="J31" i="36"/>
  <c r="J21" i="36"/>
  <c r="J12" i="36"/>
  <c r="J11" i="36"/>
  <c r="G52" i="36"/>
  <c r="G51" i="36"/>
  <c r="G42" i="36"/>
  <c r="G41" i="36"/>
  <c r="G32" i="36"/>
  <c r="G31" i="36"/>
  <c r="G21" i="36"/>
  <c r="G12" i="36"/>
  <c r="G11" i="36"/>
  <c r="D52" i="36"/>
  <c r="D51" i="36"/>
  <c r="D42" i="36"/>
  <c r="D41" i="36"/>
  <c r="D32" i="36"/>
  <c r="D31" i="36"/>
  <c r="D21" i="36"/>
  <c r="D11" i="36"/>
  <c r="D12" i="36"/>
  <c r="A3" i="47"/>
  <c r="A3" i="46"/>
  <c r="A3" i="45"/>
  <c r="A3" i="44"/>
  <c r="A3" i="5"/>
  <c r="A3" i="48"/>
  <c r="A3" i="42"/>
  <c r="A3" i="15"/>
  <c r="H104" i="43"/>
  <c r="H103" i="43"/>
  <c r="H102" i="43"/>
  <c r="H101" i="43"/>
  <c r="G104" i="43"/>
  <c r="G103" i="43"/>
  <c r="G102" i="43"/>
  <c r="G101" i="43"/>
  <c r="F104" i="43"/>
  <c r="F103" i="43"/>
  <c r="F102" i="43"/>
  <c r="F101" i="43"/>
  <c r="E104" i="43"/>
  <c r="E103" i="43"/>
  <c r="E102" i="43"/>
  <c r="E101" i="43"/>
  <c r="D104" i="43"/>
  <c r="C104" i="43"/>
  <c r="D103" i="43"/>
  <c r="C103" i="43"/>
  <c r="D102" i="43"/>
  <c r="C102" i="43"/>
  <c r="D101" i="43"/>
  <c r="C101" i="43"/>
  <c r="H95" i="43"/>
  <c r="H94" i="43"/>
  <c r="H93" i="43"/>
  <c r="H92" i="43"/>
  <c r="H91" i="43"/>
  <c r="H90" i="43"/>
  <c r="H89" i="43"/>
  <c r="H88" i="43"/>
  <c r="H87" i="43"/>
  <c r="G95" i="43"/>
  <c r="G94" i="43"/>
  <c r="G93" i="43"/>
  <c r="G92" i="43"/>
  <c r="G91" i="43"/>
  <c r="G90" i="43"/>
  <c r="G89" i="43"/>
  <c r="G88" i="43"/>
  <c r="G87" i="43"/>
  <c r="F95" i="43"/>
  <c r="F94" i="43"/>
  <c r="F93" i="43"/>
  <c r="F92" i="43"/>
  <c r="F91" i="43"/>
  <c r="F90" i="43"/>
  <c r="F89" i="43"/>
  <c r="F88" i="43"/>
  <c r="F87" i="43"/>
  <c r="E95" i="43"/>
  <c r="E94" i="43"/>
  <c r="E93" i="43"/>
  <c r="E92" i="43"/>
  <c r="E91" i="43"/>
  <c r="E90" i="43"/>
  <c r="E89" i="43"/>
  <c r="E88" i="43"/>
  <c r="E87" i="43"/>
  <c r="D95" i="43"/>
  <c r="D94" i="43"/>
  <c r="D93" i="43"/>
  <c r="D92" i="43"/>
  <c r="D91" i="43"/>
  <c r="D90" i="43"/>
  <c r="D89" i="43"/>
  <c r="D88" i="43"/>
  <c r="D87" i="43"/>
  <c r="C95" i="43"/>
  <c r="C94" i="43"/>
  <c r="C93" i="43"/>
  <c r="C92" i="43"/>
  <c r="C91" i="43"/>
  <c r="C90" i="43"/>
  <c r="C89" i="43"/>
  <c r="C88" i="43"/>
  <c r="C87" i="43"/>
  <c r="H66" i="43"/>
  <c r="H65" i="43"/>
  <c r="H62" i="43"/>
  <c r="H61" i="43"/>
  <c r="H58" i="43"/>
  <c r="H72" i="43" s="1"/>
  <c r="H57" i="43"/>
  <c r="H56" i="43"/>
  <c r="H55" i="43"/>
  <c r="H69" i="43" s="1"/>
  <c r="H52" i="43"/>
  <c r="H51" i="43"/>
  <c r="H49" i="43"/>
  <c r="H75" i="43"/>
  <c r="H46" i="43"/>
  <c r="H45" i="43"/>
  <c r="H44" i="43"/>
  <c r="H43" i="43"/>
  <c r="H40" i="43"/>
  <c r="H39" i="43"/>
  <c r="H37" i="43"/>
  <c r="H36" i="43"/>
  <c r="H35" i="43"/>
  <c r="H34" i="43"/>
  <c r="H31" i="43"/>
  <c r="H30" i="43"/>
  <c r="H28" i="43"/>
  <c r="H27" i="43"/>
  <c r="H26" i="43"/>
  <c r="H25" i="43"/>
  <c r="H23" i="43"/>
  <c r="H79" i="43" s="1"/>
  <c r="G66" i="43"/>
  <c r="G65" i="43"/>
  <c r="G62" i="43"/>
  <c r="G61" i="43"/>
  <c r="G58" i="43"/>
  <c r="G72" i="43" s="1"/>
  <c r="G57" i="43"/>
  <c r="G56" i="43"/>
  <c r="G55" i="43"/>
  <c r="G52" i="43"/>
  <c r="G51" i="43"/>
  <c r="G49" i="43"/>
  <c r="G46" i="43"/>
  <c r="G45" i="43"/>
  <c r="G44" i="43"/>
  <c r="G43" i="43"/>
  <c r="G40" i="43"/>
  <c r="G39" i="43"/>
  <c r="G37" i="43"/>
  <c r="G36" i="43"/>
  <c r="G35" i="43"/>
  <c r="G34" i="43"/>
  <c r="G31" i="43"/>
  <c r="G30" i="43"/>
  <c r="G28" i="43"/>
  <c r="G27" i="43"/>
  <c r="G26" i="43"/>
  <c r="G25" i="43"/>
  <c r="G23" i="43"/>
  <c r="G79" i="43" s="1"/>
  <c r="F66" i="43"/>
  <c r="F65" i="43"/>
  <c r="F62" i="43"/>
  <c r="F76" i="43" s="1"/>
  <c r="F61" i="43"/>
  <c r="F58" i="43"/>
  <c r="F72" i="43" s="1"/>
  <c r="F57" i="43"/>
  <c r="F56" i="43"/>
  <c r="F55" i="43"/>
  <c r="F52" i="43"/>
  <c r="F51" i="43"/>
  <c r="F49" i="43"/>
  <c r="F46" i="43"/>
  <c r="F45" i="43"/>
  <c r="F44" i="43"/>
  <c r="F43" i="43"/>
  <c r="F40" i="43"/>
  <c r="F39" i="43"/>
  <c r="F37" i="43"/>
  <c r="F36" i="43"/>
  <c r="F35" i="43"/>
  <c r="F34" i="43"/>
  <c r="F31" i="43"/>
  <c r="F30" i="43"/>
  <c r="F28" i="43"/>
  <c r="F27" i="43"/>
  <c r="F26" i="43"/>
  <c r="F25" i="43"/>
  <c r="F23" i="43"/>
  <c r="F79" i="43" s="1"/>
  <c r="E66" i="43"/>
  <c r="E65" i="43"/>
  <c r="E62" i="43"/>
  <c r="E61" i="43"/>
  <c r="E58" i="43"/>
  <c r="E72" i="43" s="1"/>
  <c r="E57" i="43"/>
  <c r="E56" i="43"/>
  <c r="E55" i="43"/>
  <c r="E52" i="43"/>
  <c r="E51" i="43"/>
  <c r="E49" i="43"/>
  <c r="E46" i="43"/>
  <c r="E45" i="43"/>
  <c r="E44" i="43"/>
  <c r="E43" i="43"/>
  <c r="E40" i="43"/>
  <c r="E39" i="43"/>
  <c r="E37" i="43"/>
  <c r="E36" i="43"/>
  <c r="E35" i="43"/>
  <c r="E34" i="43"/>
  <c r="E31" i="43"/>
  <c r="E30" i="43"/>
  <c r="E28" i="43"/>
  <c r="E27" i="43"/>
  <c r="E26" i="43"/>
  <c r="E25" i="43"/>
  <c r="E23" i="43"/>
  <c r="E79" i="43" s="1"/>
  <c r="D66" i="43"/>
  <c r="D65" i="43"/>
  <c r="D62" i="43"/>
  <c r="D76" i="43" s="1"/>
  <c r="D61" i="43"/>
  <c r="D58" i="43"/>
  <c r="D72" i="43" s="1"/>
  <c r="D57" i="43"/>
  <c r="D56" i="43"/>
  <c r="D55" i="43"/>
  <c r="D52" i="43"/>
  <c r="D51" i="43"/>
  <c r="D49" i="43"/>
  <c r="D46" i="43"/>
  <c r="D45" i="43"/>
  <c r="D44" i="43"/>
  <c r="D43" i="43"/>
  <c r="D40" i="43"/>
  <c r="D39" i="43"/>
  <c r="D37" i="43"/>
  <c r="D36" i="43"/>
  <c r="D35" i="43"/>
  <c r="D34" i="43"/>
  <c r="D31" i="43"/>
  <c r="D30" i="43"/>
  <c r="D28" i="43"/>
  <c r="D27" i="43"/>
  <c r="D26" i="43"/>
  <c r="D25" i="43"/>
  <c r="D23" i="43"/>
  <c r="D79" i="43" s="1"/>
  <c r="C66" i="43"/>
  <c r="C65" i="43"/>
  <c r="C52" i="43"/>
  <c r="C51" i="43"/>
  <c r="C46" i="43"/>
  <c r="C49" i="43"/>
  <c r="C45" i="43"/>
  <c r="C37" i="43"/>
  <c r="C36" i="43"/>
  <c r="C31" i="43"/>
  <c r="C30" i="43"/>
  <c r="C28" i="43"/>
  <c r="C27" i="43"/>
  <c r="C23" i="43"/>
  <c r="C79" i="43" s="1"/>
  <c r="C40" i="43"/>
  <c r="C39" i="43"/>
  <c r="H16" i="43"/>
  <c r="H15" i="43"/>
  <c r="H14" i="43"/>
  <c r="H13" i="43"/>
  <c r="H12" i="43"/>
  <c r="H11" i="43"/>
  <c r="H10" i="43"/>
  <c r="H9" i="43"/>
  <c r="G16" i="43"/>
  <c r="G15" i="43"/>
  <c r="G14" i="43"/>
  <c r="G13" i="43"/>
  <c r="G12" i="43"/>
  <c r="G11" i="43"/>
  <c r="G10" i="43"/>
  <c r="G9" i="43"/>
  <c r="F16" i="43"/>
  <c r="F15" i="43"/>
  <c r="F14" i="43"/>
  <c r="F13" i="43"/>
  <c r="F12" i="43"/>
  <c r="F11" i="43"/>
  <c r="F10" i="43"/>
  <c r="F9" i="43"/>
  <c r="E16" i="43"/>
  <c r="E15" i="43"/>
  <c r="E14" i="43"/>
  <c r="E13" i="43"/>
  <c r="E12" i="43"/>
  <c r="E11" i="43"/>
  <c r="E10" i="43"/>
  <c r="E9" i="43"/>
  <c r="D16" i="43"/>
  <c r="D15" i="43"/>
  <c r="D14" i="43"/>
  <c r="D13" i="43"/>
  <c r="D12" i="43"/>
  <c r="D11" i="43"/>
  <c r="D10" i="43"/>
  <c r="D9" i="43"/>
  <c r="C16" i="43"/>
  <c r="C14" i="43"/>
  <c r="C12" i="43"/>
  <c r="C10" i="43"/>
  <c r="H49" i="15"/>
  <c r="H48" i="15"/>
  <c r="H46" i="15"/>
  <c r="H45" i="15"/>
  <c r="H44" i="15"/>
  <c r="H43" i="15"/>
  <c r="H38" i="15"/>
  <c r="H33" i="15"/>
  <c r="H29" i="15"/>
  <c r="H26" i="15"/>
  <c r="H25" i="15"/>
  <c r="H18" i="15"/>
  <c r="H21" i="15" s="1"/>
  <c r="G49" i="15"/>
  <c r="G48" i="15"/>
  <c r="G46" i="15"/>
  <c r="G45" i="15"/>
  <c r="G44" i="15"/>
  <c r="G43" i="15"/>
  <c r="G38" i="15"/>
  <c r="G33" i="15"/>
  <c r="G29" i="15"/>
  <c r="G26" i="15"/>
  <c r="G25" i="15"/>
  <c r="G18" i="15"/>
  <c r="F49" i="15"/>
  <c r="F48" i="15"/>
  <c r="F46" i="15"/>
  <c r="F45" i="15"/>
  <c r="F44" i="15"/>
  <c r="F43" i="15"/>
  <c r="F38" i="15"/>
  <c r="F33" i="15"/>
  <c r="F29" i="15"/>
  <c r="F26" i="15"/>
  <c r="F25" i="15"/>
  <c r="F18" i="15"/>
  <c r="F21" i="15" s="1"/>
  <c r="E49" i="15"/>
  <c r="E48" i="15"/>
  <c r="E46" i="15"/>
  <c r="E45" i="15"/>
  <c r="E44" i="15"/>
  <c r="E43" i="15"/>
  <c r="E38" i="15"/>
  <c r="E33" i="15"/>
  <c r="E29" i="15"/>
  <c r="E26" i="15"/>
  <c r="E25" i="15"/>
  <c r="E18" i="15"/>
  <c r="D49" i="15"/>
  <c r="D48" i="15"/>
  <c r="D46" i="15"/>
  <c r="D45" i="15"/>
  <c r="D44" i="15"/>
  <c r="D43" i="15"/>
  <c r="D38" i="15"/>
  <c r="D33" i="15"/>
  <c r="D29" i="15"/>
  <c r="D26" i="15"/>
  <c r="D25" i="15"/>
  <c r="D18" i="15"/>
  <c r="H31" i="48"/>
  <c r="H28" i="48"/>
  <c r="H25" i="48"/>
  <c r="H22" i="48"/>
  <c r="G31" i="48"/>
  <c r="G28" i="48"/>
  <c r="G25" i="48"/>
  <c r="G22" i="48"/>
  <c r="F31" i="48"/>
  <c r="F28" i="48"/>
  <c r="F25" i="48"/>
  <c r="F22" i="48"/>
  <c r="E31" i="48"/>
  <c r="E28" i="48"/>
  <c r="E25" i="48"/>
  <c r="E22" i="48"/>
  <c r="D31" i="48"/>
  <c r="D28" i="48"/>
  <c r="D25" i="48"/>
  <c r="D22" i="48"/>
  <c r="J35" i="48"/>
  <c r="C31" i="48"/>
  <c r="C28" i="48"/>
  <c r="C25" i="48"/>
  <c r="C22" i="48"/>
  <c r="L43" i="48"/>
  <c r="N42" i="48"/>
  <c r="L42" i="48"/>
  <c r="J42" i="48"/>
  <c r="J41" i="48"/>
  <c r="L34" i="48"/>
  <c r="M32" i="48"/>
  <c r="K32" i="48"/>
  <c r="M30" i="48"/>
  <c r="M26" i="48"/>
  <c r="K26" i="48"/>
  <c r="M21" i="48"/>
  <c r="M19" i="48"/>
  <c r="H42" i="43" l="1"/>
  <c r="G80" i="43"/>
  <c r="H32" i="43"/>
  <c r="D81" i="43"/>
  <c r="D53" i="43"/>
  <c r="D67" i="43"/>
  <c r="F53" i="43"/>
  <c r="F67" i="43"/>
  <c r="C80" i="43"/>
  <c r="C41" i="43"/>
  <c r="C53" i="43"/>
  <c r="E41" i="43"/>
  <c r="E67" i="43"/>
  <c r="G67" i="43"/>
  <c r="F32" i="43"/>
  <c r="C32" i="43"/>
  <c r="G41" i="43"/>
  <c r="H41" i="43"/>
  <c r="H53" i="43"/>
  <c r="D41" i="43"/>
  <c r="E32" i="43"/>
  <c r="E53" i="43"/>
  <c r="H81" i="43"/>
  <c r="C67" i="43"/>
  <c r="F41" i="43"/>
  <c r="G32" i="43"/>
  <c r="G53" i="43"/>
  <c r="H67" i="43"/>
  <c r="F33" i="43"/>
  <c r="E47" i="15"/>
  <c r="G47" i="15"/>
  <c r="F24" i="43"/>
  <c r="F29" i="43" s="1"/>
  <c r="H60" i="43"/>
  <c r="E42" i="43"/>
  <c r="E60" i="43"/>
  <c r="H33" i="43"/>
  <c r="E70" i="43"/>
  <c r="E76" i="43"/>
  <c r="E54" i="43"/>
  <c r="D32" i="15"/>
  <c r="E32" i="15"/>
  <c r="F41" i="15"/>
  <c r="G41" i="15"/>
  <c r="H32" i="15"/>
  <c r="D70" i="43"/>
  <c r="D42" i="43"/>
  <c r="D54" i="43"/>
  <c r="D60" i="43"/>
  <c r="F60" i="43"/>
  <c r="H54" i="43"/>
  <c r="D41" i="15"/>
  <c r="E41" i="15"/>
  <c r="F32" i="15"/>
  <c r="G32" i="15"/>
  <c r="H41" i="15"/>
  <c r="G24" i="43"/>
  <c r="G29" i="43" s="1"/>
  <c r="G42" i="43"/>
  <c r="G60" i="43"/>
  <c r="H24" i="43"/>
  <c r="H29" i="43" s="1"/>
  <c r="H76" i="43"/>
  <c r="H74" i="43" s="1"/>
  <c r="F70" i="43"/>
  <c r="F42" i="43"/>
  <c r="F54" i="43"/>
  <c r="G33" i="43"/>
  <c r="G70" i="43"/>
  <c r="G76" i="43"/>
  <c r="G54" i="43"/>
  <c r="D33" i="43"/>
  <c r="E24" i="43"/>
  <c r="E29" i="43" s="1"/>
  <c r="E33" i="43"/>
  <c r="N35" i="48"/>
  <c r="C81" i="43"/>
  <c r="H71" i="43"/>
  <c r="H80" i="43"/>
  <c r="H70" i="43"/>
  <c r="G75" i="43"/>
  <c r="G71" i="43"/>
  <c r="G69" i="43"/>
  <c r="G81" i="43"/>
  <c r="F75" i="43"/>
  <c r="F74" i="43" s="1"/>
  <c r="F80" i="43"/>
  <c r="F69" i="43"/>
  <c r="F81" i="43"/>
  <c r="F71" i="43"/>
  <c r="E71" i="43"/>
  <c r="E75" i="43"/>
  <c r="E69" i="43"/>
  <c r="E81" i="43"/>
  <c r="E80" i="43"/>
  <c r="D71" i="43"/>
  <c r="D75" i="43"/>
  <c r="D74" i="43" s="1"/>
  <c r="D80" i="43"/>
  <c r="D82" i="43" s="1"/>
  <c r="D24" i="43"/>
  <c r="D29" i="43" s="1"/>
  <c r="D32" i="43"/>
  <c r="D69" i="43"/>
  <c r="E42" i="15"/>
  <c r="G42" i="15"/>
  <c r="D42" i="15"/>
  <c r="D21" i="15"/>
  <c r="F47" i="15"/>
  <c r="H42" i="15"/>
  <c r="H47" i="15"/>
  <c r="G21" i="15"/>
  <c r="F42" i="15"/>
  <c r="E21" i="15"/>
  <c r="D47" i="15"/>
  <c r="N22" i="48"/>
  <c r="L23" i="48"/>
  <c r="N24" i="48"/>
  <c r="L25" i="48"/>
  <c r="J26" i="48"/>
  <c r="N26" i="48"/>
  <c r="L31" i="48"/>
  <c r="L10" i="48"/>
  <c r="L12" i="48"/>
  <c r="N21" i="48"/>
  <c r="L22" i="48"/>
  <c r="J23" i="48"/>
  <c r="N23" i="48"/>
  <c r="L24" i="48"/>
  <c r="J19" i="48"/>
  <c r="N30" i="48"/>
  <c r="L32" i="48"/>
  <c r="K19" i="48"/>
  <c r="K21" i="48"/>
  <c r="J27" i="48"/>
  <c r="N29" i="48"/>
  <c r="K27" i="48"/>
  <c r="L30" i="48"/>
  <c r="K31" i="48"/>
  <c r="M41" i="48"/>
  <c r="J43" i="48"/>
  <c r="N43" i="48"/>
  <c r="M9" i="48"/>
  <c r="M11" i="48"/>
  <c r="J20" i="48"/>
  <c r="N20" i="48"/>
  <c r="L21" i="48"/>
  <c r="M24" i="48"/>
  <c r="K25" i="48"/>
  <c r="N25" i="48"/>
  <c r="M27" i="48"/>
  <c r="K28" i="48"/>
  <c r="M29" i="48"/>
  <c r="J30" i="48"/>
  <c r="L35" i="48"/>
  <c r="N41" i="48"/>
  <c r="J28" i="48"/>
  <c r="N28" i="48"/>
  <c r="L29" i="48"/>
  <c r="N31" i="48"/>
  <c r="J10" i="48"/>
  <c r="N10" i="48"/>
  <c r="J12" i="48"/>
  <c r="N12" i="48"/>
  <c r="L19" i="48"/>
  <c r="L20" i="48"/>
  <c r="J21" i="48"/>
  <c r="K22" i="48"/>
  <c r="M25" i="48"/>
  <c r="M28" i="48"/>
  <c r="M31" i="48"/>
  <c r="L33" i="48"/>
  <c r="K34" i="48"/>
  <c r="N34" i="48"/>
  <c r="K40" i="48"/>
  <c r="N40" i="48"/>
  <c r="M35" i="48"/>
  <c r="K9" i="48"/>
  <c r="N9" i="48"/>
  <c r="K11" i="48"/>
  <c r="N11" i="48"/>
  <c r="N19" i="48"/>
  <c r="K24" i="48"/>
  <c r="L26" i="48"/>
  <c r="K29" i="48"/>
  <c r="K30" i="48"/>
  <c r="J31" i="48"/>
  <c r="J33" i="48"/>
  <c r="N33" i="48"/>
  <c r="N32" i="48"/>
  <c r="M34" i="48"/>
  <c r="K35" i="48"/>
  <c r="J40" i="48"/>
  <c r="L40" i="48"/>
  <c r="K41" i="48"/>
  <c r="L9" i="48"/>
  <c r="K10" i="48"/>
  <c r="M10" i="48"/>
  <c r="J11" i="48"/>
  <c r="M12" i="48"/>
  <c r="M23" i="48"/>
  <c r="J29" i="48"/>
  <c r="J34" i="48"/>
  <c r="M43" i="48"/>
  <c r="K23" i="48"/>
  <c r="N27" i="48"/>
  <c r="L28" i="48"/>
  <c r="K33" i="48"/>
  <c r="L41" i="48"/>
  <c r="M42" i="48"/>
  <c r="K43" i="48"/>
  <c r="J9" i="48"/>
  <c r="L11" i="48"/>
  <c r="K12" i="48"/>
  <c r="K20" i="48"/>
  <c r="M20" i="48"/>
  <c r="M22" i="48"/>
  <c r="J25" i="48"/>
  <c r="M33" i="48"/>
  <c r="J22" i="48"/>
  <c r="J24" i="48"/>
  <c r="L27" i="48"/>
  <c r="J32" i="48"/>
  <c r="M40" i="48"/>
  <c r="K42" i="48"/>
  <c r="G82" i="43" l="1"/>
  <c r="C82" i="43"/>
  <c r="H82" i="43"/>
  <c r="E74" i="43"/>
  <c r="G74" i="43"/>
  <c r="E50" i="15"/>
  <c r="G50" i="15"/>
  <c r="H50" i="15"/>
  <c r="D50" i="15"/>
  <c r="G68" i="43"/>
  <c r="H68" i="43"/>
  <c r="E68" i="43"/>
  <c r="D68" i="43"/>
  <c r="F50" i="15"/>
  <c r="F68" i="43"/>
  <c r="F82" i="43"/>
  <c r="E82" i="43"/>
  <c r="H104" i="13" l="1"/>
  <c r="G104" i="13"/>
  <c r="F104" i="13"/>
  <c r="E104" i="13"/>
  <c r="D104" i="13"/>
  <c r="C104" i="13"/>
  <c r="H82" i="13"/>
  <c r="G82" i="13"/>
  <c r="F82" i="13"/>
  <c r="E82" i="13"/>
  <c r="D82" i="13"/>
  <c r="C82" i="13"/>
  <c r="H59" i="13"/>
  <c r="G59" i="13"/>
  <c r="F59" i="13"/>
  <c r="E59" i="13"/>
  <c r="D59" i="13"/>
  <c r="C59" i="13"/>
  <c r="H37" i="13"/>
  <c r="G37" i="13"/>
  <c r="F37" i="13"/>
  <c r="E37" i="13"/>
  <c r="D37" i="13"/>
  <c r="C37" i="13"/>
  <c r="B126" i="12" l="1"/>
  <c r="B101" i="12"/>
  <c r="B77" i="12"/>
  <c r="B76" i="12"/>
  <c r="B52" i="12"/>
  <c r="G111" i="12"/>
  <c r="F111" i="12"/>
  <c r="E111" i="12"/>
  <c r="D111" i="12"/>
  <c r="C111" i="12"/>
  <c r="G87" i="12"/>
  <c r="F87" i="12"/>
  <c r="E87" i="12"/>
  <c r="D87" i="12"/>
  <c r="C87" i="12"/>
  <c r="G63" i="12"/>
  <c r="F63" i="12"/>
  <c r="E63" i="12"/>
  <c r="D63" i="12"/>
  <c r="C63" i="12"/>
  <c r="G39" i="12"/>
  <c r="F39" i="12"/>
  <c r="E39" i="12"/>
  <c r="D39" i="12"/>
  <c r="C39" i="12"/>
  <c r="G15" i="12"/>
  <c r="F15" i="12"/>
  <c r="E15" i="12"/>
  <c r="D15" i="12"/>
  <c r="C15" i="12"/>
  <c r="B124" i="11"/>
  <c r="B78" i="11"/>
  <c r="B77" i="11"/>
  <c r="B52" i="11"/>
  <c r="B123" i="10"/>
  <c r="B117" i="10"/>
  <c r="F111" i="10"/>
  <c r="E111" i="10"/>
  <c r="D111" i="10"/>
  <c r="C111" i="10"/>
  <c r="B102" i="10"/>
  <c r="B101" i="10"/>
  <c r="B97" i="10"/>
  <c r="B96" i="10"/>
  <c r="F87" i="10"/>
  <c r="E87" i="10"/>
  <c r="D87" i="10"/>
  <c r="C87" i="10"/>
  <c r="B75" i="10"/>
  <c r="B69" i="10"/>
  <c r="F63" i="10"/>
  <c r="E63" i="10"/>
  <c r="D63" i="10"/>
  <c r="C63" i="10"/>
  <c r="B48" i="10"/>
  <c r="B44" i="10"/>
  <c r="B43" i="10"/>
  <c r="F39" i="10"/>
  <c r="E39" i="10"/>
  <c r="D39" i="10"/>
  <c r="C39" i="10"/>
  <c r="F15" i="10"/>
  <c r="E15" i="10"/>
  <c r="D15" i="10"/>
  <c r="C15" i="10"/>
  <c r="H111" i="11"/>
  <c r="G111" i="11"/>
  <c r="F111" i="11"/>
  <c r="E111" i="11"/>
  <c r="D111" i="11"/>
  <c r="C111" i="11"/>
  <c r="H87" i="11"/>
  <c r="G87" i="11"/>
  <c r="F87" i="11"/>
  <c r="E87" i="11"/>
  <c r="D87" i="11"/>
  <c r="C87" i="11"/>
  <c r="H63" i="11"/>
  <c r="G63" i="11"/>
  <c r="F63" i="11"/>
  <c r="E63" i="11"/>
  <c r="D63" i="11"/>
  <c r="C63" i="11"/>
  <c r="H39" i="11"/>
  <c r="G39" i="11"/>
  <c r="F39" i="11"/>
  <c r="E39" i="11"/>
  <c r="D39" i="11"/>
  <c r="C39" i="11"/>
  <c r="N40" i="47"/>
  <c r="N39" i="47"/>
  <c r="K39" i="47"/>
  <c r="H39" i="47"/>
  <c r="E39" i="47"/>
  <c r="N38" i="47"/>
  <c r="K38" i="47"/>
  <c r="K41" i="47" s="1"/>
  <c r="H38" i="47"/>
  <c r="H41" i="47" s="1"/>
  <c r="E38" i="47"/>
  <c r="N37" i="47"/>
  <c r="K35" i="47"/>
  <c r="L35" i="47" s="1"/>
  <c r="H35" i="47"/>
  <c r="I35" i="47" s="1"/>
  <c r="E35" i="47"/>
  <c r="F35" i="47" s="1"/>
  <c r="K26" i="47"/>
  <c r="H26" i="47"/>
  <c r="E26" i="47"/>
  <c r="F26" i="47" s="1"/>
  <c r="G79" i="4" s="1"/>
  <c r="N19" i="47"/>
  <c r="N18" i="47"/>
  <c r="K18" i="47"/>
  <c r="H18" i="47"/>
  <c r="E18" i="47"/>
  <c r="N17" i="47"/>
  <c r="K17" i="47"/>
  <c r="K20" i="47" s="1"/>
  <c r="H17" i="47"/>
  <c r="H20" i="47" s="1"/>
  <c r="E17" i="47"/>
  <c r="N16" i="47"/>
  <c r="N14" i="47"/>
  <c r="K14" i="47"/>
  <c r="H14" i="47"/>
  <c r="E14" i="47"/>
  <c r="N11" i="47"/>
  <c r="K11" i="47"/>
  <c r="H11" i="47"/>
  <c r="E11" i="47"/>
  <c r="N10" i="47"/>
  <c r="K10" i="47"/>
  <c r="H10" i="47"/>
  <c r="E10" i="47"/>
  <c r="M40" i="47"/>
  <c r="M39" i="47"/>
  <c r="J39" i="47"/>
  <c r="G39" i="47"/>
  <c r="D39" i="47"/>
  <c r="M38" i="47"/>
  <c r="J38" i="47"/>
  <c r="G38" i="47"/>
  <c r="D38" i="47"/>
  <c r="M37" i="47"/>
  <c r="J26" i="47"/>
  <c r="G26" i="47"/>
  <c r="D26" i="47"/>
  <c r="B127" i="10" s="1"/>
  <c r="M25" i="47"/>
  <c r="B118" i="13" s="1"/>
  <c r="J25" i="47"/>
  <c r="G25" i="47"/>
  <c r="B126" i="11" s="1"/>
  <c r="D25" i="47"/>
  <c r="B126" i="10" s="1"/>
  <c r="M24" i="47"/>
  <c r="B117" i="13" s="1"/>
  <c r="J24" i="47"/>
  <c r="B125" i="12" s="1"/>
  <c r="G24" i="47"/>
  <c r="B125" i="11" s="1"/>
  <c r="D24" i="47"/>
  <c r="B125" i="10" s="1"/>
  <c r="M23" i="47"/>
  <c r="B116" i="13" s="1"/>
  <c r="J23" i="47"/>
  <c r="B124" i="12" s="1"/>
  <c r="G23" i="47"/>
  <c r="D23" i="47"/>
  <c r="B124" i="10" s="1"/>
  <c r="M22" i="47"/>
  <c r="B115" i="13" s="1"/>
  <c r="J22" i="47"/>
  <c r="B123" i="12" s="1"/>
  <c r="G22" i="47"/>
  <c r="B123" i="11" s="1"/>
  <c r="D22" i="47"/>
  <c r="M20" i="47"/>
  <c r="B113" i="13" s="1"/>
  <c r="J20" i="47"/>
  <c r="B121" i="12" s="1"/>
  <c r="G20" i="47"/>
  <c r="B121" i="11" s="1"/>
  <c r="D20" i="47"/>
  <c r="B121" i="10" s="1"/>
  <c r="M19" i="47"/>
  <c r="M18" i="47"/>
  <c r="J18" i="47"/>
  <c r="G18" i="47"/>
  <c r="D18" i="47"/>
  <c r="B120" i="10" s="1"/>
  <c r="M17" i="47"/>
  <c r="J17" i="47"/>
  <c r="G17" i="47"/>
  <c r="D17" i="47"/>
  <c r="B119" i="10" s="1"/>
  <c r="M16" i="47"/>
  <c r="M14" i="47"/>
  <c r="J14" i="47"/>
  <c r="G14" i="47"/>
  <c r="D14" i="47"/>
  <c r="M11" i="47"/>
  <c r="J11" i="47"/>
  <c r="G11" i="47"/>
  <c r="I11" i="47" s="1"/>
  <c r="D11" i="47"/>
  <c r="F11" i="47" s="1"/>
  <c r="M10" i="47"/>
  <c r="J10" i="47"/>
  <c r="G10" i="47"/>
  <c r="I10" i="47" s="1"/>
  <c r="D10" i="47"/>
  <c r="F10" i="47" s="1"/>
  <c r="E41" i="47"/>
  <c r="C33" i="47"/>
  <c r="C32" i="47"/>
  <c r="C31" i="47"/>
  <c r="C30" i="47"/>
  <c r="C29" i="47"/>
  <c r="C13" i="47"/>
  <c r="C12" i="47"/>
  <c r="N40" i="46"/>
  <c r="N39" i="46"/>
  <c r="O39" i="46" s="1"/>
  <c r="K39" i="46"/>
  <c r="H39" i="46"/>
  <c r="E39" i="46"/>
  <c r="N38" i="46"/>
  <c r="O38" i="46" s="1"/>
  <c r="K38" i="46"/>
  <c r="K41" i="46" s="1"/>
  <c r="H38" i="46"/>
  <c r="H41" i="46" s="1"/>
  <c r="E38" i="46"/>
  <c r="N37" i="46"/>
  <c r="O37" i="46" s="1"/>
  <c r="K35" i="46"/>
  <c r="L35" i="46" s="1"/>
  <c r="H35" i="46"/>
  <c r="I35" i="46" s="1"/>
  <c r="E35" i="46"/>
  <c r="F35" i="46" s="1"/>
  <c r="K26" i="46"/>
  <c r="H26" i="46"/>
  <c r="E26" i="46"/>
  <c r="N19" i="46"/>
  <c r="N18" i="46"/>
  <c r="K18" i="46"/>
  <c r="H18" i="46"/>
  <c r="E18" i="46"/>
  <c r="N17" i="46"/>
  <c r="K17" i="46"/>
  <c r="K20" i="46" s="1"/>
  <c r="H17" i="46"/>
  <c r="H20" i="46" s="1"/>
  <c r="E17" i="46"/>
  <c r="N16" i="46"/>
  <c r="N14" i="46"/>
  <c r="K14" i="46"/>
  <c r="H14" i="46"/>
  <c r="E14" i="46"/>
  <c r="N11" i="46"/>
  <c r="K11" i="46"/>
  <c r="H11" i="46"/>
  <c r="E11" i="46"/>
  <c r="N10" i="46"/>
  <c r="K10" i="46"/>
  <c r="H10" i="46"/>
  <c r="E10" i="46"/>
  <c r="D10" i="46"/>
  <c r="F10" i="46" s="1"/>
  <c r="M40" i="46"/>
  <c r="M39" i="46"/>
  <c r="J39" i="46"/>
  <c r="G39" i="46"/>
  <c r="D39" i="46"/>
  <c r="M38" i="46"/>
  <c r="J38" i="46"/>
  <c r="G38" i="46"/>
  <c r="D38" i="46"/>
  <c r="M37" i="46"/>
  <c r="J26" i="46"/>
  <c r="L26" i="46" s="1"/>
  <c r="M63" i="4" s="1"/>
  <c r="G26" i="46"/>
  <c r="D26" i="46"/>
  <c r="B103" i="10" s="1"/>
  <c r="M25" i="46"/>
  <c r="B96" i="13" s="1"/>
  <c r="J25" i="46"/>
  <c r="B102" i="12" s="1"/>
  <c r="G25" i="46"/>
  <c r="B102" i="11" s="1"/>
  <c r="D25" i="46"/>
  <c r="M24" i="46"/>
  <c r="B95" i="13" s="1"/>
  <c r="J24" i="46"/>
  <c r="G24" i="46"/>
  <c r="B101" i="11" s="1"/>
  <c r="D24" i="46"/>
  <c r="M23" i="46"/>
  <c r="B94" i="13" s="1"/>
  <c r="J23" i="46"/>
  <c r="B100" i="12" s="1"/>
  <c r="G23" i="46"/>
  <c r="B100" i="11" s="1"/>
  <c r="D23" i="46"/>
  <c r="B100" i="10" s="1"/>
  <c r="M22" i="46"/>
  <c r="B93" i="13" s="1"/>
  <c r="J22" i="46"/>
  <c r="B99" i="12" s="1"/>
  <c r="G22" i="46"/>
  <c r="B99" i="11" s="1"/>
  <c r="D22" i="46"/>
  <c r="B99" i="10" s="1"/>
  <c r="M20" i="46"/>
  <c r="B91" i="13" s="1"/>
  <c r="J20" i="46"/>
  <c r="B97" i="12" s="1"/>
  <c r="G20" i="46"/>
  <c r="B97" i="11" s="1"/>
  <c r="D20" i="46"/>
  <c r="M19" i="46"/>
  <c r="M18" i="46"/>
  <c r="O18" i="46" s="1"/>
  <c r="J18" i="46"/>
  <c r="G18" i="46"/>
  <c r="D18" i="46"/>
  <c r="M17" i="46"/>
  <c r="O17" i="46" s="1"/>
  <c r="J17" i="46"/>
  <c r="G17" i="46"/>
  <c r="D17" i="46"/>
  <c r="B95" i="10" s="1"/>
  <c r="M16" i="46"/>
  <c r="O16" i="46" s="1"/>
  <c r="M14" i="46"/>
  <c r="J14" i="46"/>
  <c r="G14" i="46"/>
  <c r="D14" i="46"/>
  <c r="B93" i="10" s="1"/>
  <c r="M11" i="46"/>
  <c r="O11" i="46" s="1"/>
  <c r="J11" i="46"/>
  <c r="L11" i="46" s="1"/>
  <c r="G11" i="46"/>
  <c r="I11" i="46" s="1"/>
  <c r="D11" i="46"/>
  <c r="F11" i="46" s="1"/>
  <c r="M10" i="46"/>
  <c r="O10" i="46" s="1"/>
  <c r="J10" i="46"/>
  <c r="L10" i="46" s="1"/>
  <c r="G10" i="46"/>
  <c r="I10" i="46" s="1"/>
  <c r="N40" i="45"/>
  <c r="N39" i="45"/>
  <c r="K39" i="45"/>
  <c r="H39" i="45"/>
  <c r="E39" i="45"/>
  <c r="N38" i="45"/>
  <c r="K38" i="45"/>
  <c r="K41" i="45" s="1"/>
  <c r="H38" i="45"/>
  <c r="H41" i="45" s="1"/>
  <c r="E38" i="45"/>
  <c r="N37" i="45"/>
  <c r="K35" i="45"/>
  <c r="L35" i="45" s="1"/>
  <c r="H35" i="45"/>
  <c r="I35" i="45" s="1"/>
  <c r="E35" i="45"/>
  <c r="F35" i="45" s="1"/>
  <c r="K26" i="45"/>
  <c r="H26" i="45"/>
  <c r="E26" i="45"/>
  <c r="N19" i="45"/>
  <c r="N18" i="45"/>
  <c r="K18" i="45"/>
  <c r="H18" i="45"/>
  <c r="E18" i="45"/>
  <c r="N17" i="45"/>
  <c r="K17" i="45"/>
  <c r="K20" i="45" s="1"/>
  <c r="H17" i="45"/>
  <c r="E17" i="45"/>
  <c r="N16" i="45"/>
  <c r="N14" i="45"/>
  <c r="K14" i="45"/>
  <c r="H14" i="45"/>
  <c r="E14" i="45"/>
  <c r="F14" i="45" s="1"/>
  <c r="N11" i="45"/>
  <c r="K11" i="45"/>
  <c r="H11" i="45"/>
  <c r="E11" i="45"/>
  <c r="N10" i="45"/>
  <c r="K10" i="45"/>
  <c r="H10" i="45"/>
  <c r="E10" i="45"/>
  <c r="C32" i="46"/>
  <c r="C31" i="46"/>
  <c r="C30" i="46"/>
  <c r="C29" i="46"/>
  <c r="C13" i="46"/>
  <c r="C12" i="46"/>
  <c r="K41" i="44"/>
  <c r="K20" i="44"/>
  <c r="H20" i="44"/>
  <c r="E20" i="44"/>
  <c r="M40" i="45"/>
  <c r="M39" i="45"/>
  <c r="J39" i="45"/>
  <c r="G39" i="45"/>
  <c r="I39" i="45" s="1"/>
  <c r="D39" i="45"/>
  <c r="M38" i="45"/>
  <c r="J38" i="45"/>
  <c r="G38" i="45"/>
  <c r="I38" i="45" s="1"/>
  <c r="I36" i="45" s="1"/>
  <c r="D38" i="45"/>
  <c r="M37" i="45"/>
  <c r="J26" i="45"/>
  <c r="G26" i="45"/>
  <c r="D26" i="45"/>
  <c r="B79" i="10" s="1"/>
  <c r="M25" i="45"/>
  <c r="B73" i="13" s="1"/>
  <c r="J25" i="45"/>
  <c r="B78" i="12" s="1"/>
  <c r="G25" i="45"/>
  <c r="D25" i="45"/>
  <c r="B78" i="10" s="1"/>
  <c r="M24" i="45"/>
  <c r="B72" i="13" s="1"/>
  <c r="J24" i="45"/>
  <c r="G24" i="45"/>
  <c r="D24" i="45"/>
  <c r="B77" i="10" s="1"/>
  <c r="M23" i="45"/>
  <c r="B71" i="13" s="1"/>
  <c r="J23" i="45"/>
  <c r="G23" i="45"/>
  <c r="B76" i="11" s="1"/>
  <c r="D23" i="45"/>
  <c r="B76" i="10" s="1"/>
  <c r="M22" i="45"/>
  <c r="B70" i="13" s="1"/>
  <c r="J22" i="45"/>
  <c r="B75" i="12" s="1"/>
  <c r="G22" i="45"/>
  <c r="B75" i="11" s="1"/>
  <c r="D22" i="45"/>
  <c r="M20" i="45"/>
  <c r="B68" i="13" s="1"/>
  <c r="J20" i="45"/>
  <c r="B73" i="12" s="1"/>
  <c r="G20" i="45"/>
  <c r="B73" i="11" s="1"/>
  <c r="D20" i="45"/>
  <c r="B73" i="10" s="1"/>
  <c r="M19" i="45"/>
  <c r="M18" i="45"/>
  <c r="J18" i="45"/>
  <c r="G18" i="45"/>
  <c r="D18" i="45"/>
  <c r="B72" i="10" s="1"/>
  <c r="M17" i="45"/>
  <c r="J17" i="45"/>
  <c r="G17" i="45"/>
  <c r="D17" i="45"/>
  <c r="B71" i="10" s="1"/>
  <c r="M16" i="45"/>
  <c r="M14" i="45"/>
  <c r="J14" i="45"/>
  <c r="G14" i="45"/>
  <c r="D14" i="45"/>
  <c r="M11" i="45"/>
  <c r="O11" i="45" s="1"/>
  <c r="J11" i="45"/>
  <c r="L11" i="45" s="1"/>
  <c r="G11" i="45"/>
  <c r="I11" i="45" s="1"/>
  <c r="D11" i="45"/>
  <c r="M10" i="45"/>
  <c r="O10" i="45" s="1"/>
  <c r="J10" i="45"/>
  <c r="L10" i="45" s="1"/>
  <c r="G10" i="45"/>
  <c r="I10" i="45" s="1"/>
  <c r="D10" i="45"/>
  <c r="B67" i="10" s="1"/>
  <c r="D10" i="44"/>
  <c r="F10" i="44" s="1"/>
  <c r="G41" i="44"/>
  <c r="M40" i="44"/>
  <c r="M39" i="44"/>
  <c r="O39" i="44" s="1"/>
  <c r="J39" i="44"/>
  <c r="L39" i="44" s="1"/>
  <c r="G39" i="44"/>
  <c r="I39" i="44" s="1"/>
  <c r="D39" i="44"/>
  <c r="F39" i="44" s="1"/>
  <c r="M38" i="44"/>
  <c r="O38" i="44" s="1"/>
  <c r="J38" i="44"/>
  <c r="L38" i="44" s="1"/>
  <c r="L36" i="44" s="1"/>
  <c r="L28" i="44" s="1"/>
  <c r="G38" i="44"/>
  <c r="I38" i="44" s="1"/>
  <c r="I36" i="44" s="1"/>
  <c r="I28" i="44" s="1"/>
  <c r="D38" i="44"/>
  <c r="F38" i="44" s="1"/>
  <c r="F36" i="44" s="1"/>
  <c r="F28" i="44" s="1"/>
  <c r="M37" i="44"/>
  <c r="O37" i="44" s="1"/>
  <c r="J26" i="44"/>
  <c r="L26" i="44" s="1"/>
  <c r="G26" i="44"/>
  <c r="D26" i="44"/>
  <c r="F26" i="44" s="1"/>
  <c r="G31" i="4" s="1"/>
  <c r="M25" i="44"/>
  <c r="B51" i="13" s="1"/>
  <c r="J25" i="44"/>
  <c r="B54" i="12" s="1"/>
  <c r="G25" i="44"/>
  <c r="B54" i="11" s="1"/>
  <c r="D25" i="44"/>
  <c r="B54" i="10" s="1"/>
  <c r="M24" i="44"/>
  <c r="B50" i="13" s="1"/>
  <c r="J24" i="44"/>
  <c r="B53" i="12" s="1"/>
  <c r="G24" i="44"/>
  <c r="B53" i="11" s="1"/>
  <c r="D24" i="44"/>
  <c r="B53" i="10" s="1"/>
  <c r="M23" i="44"/>
  <c r="B49" i="13" s="1"/>
  <c r="J23" i="44"/>
  <c r="G23" i="44"/>
  <c r="D23" i="44"/>
  <c r="B52" i="10" s="1"/>
  <c r="M22" i="44"/>
  <c r="B48" i="13" s="1"/>
  <c r="J22" i="44"/>
  <c r="B51" i="12" s="1"/>
  <c r="G22" i="44"/>
  <c r="B51" i="11" s="1"/>
  <c r="D22" i="44"/>
  <c r="B51" i="10" s="1"/>
  <c r="M20" i="44"/>
  <c r="B46" i="13" s="1"/>
  <c r="C46" i="13" s="1"/>
  <c r="J20" i="44"/>
  <c r="B49" i="12" s="1"/>
  <c r="G20" i="44"/>
  <c r="B49" i="11" s="1"/>
  <c r="D20" i="44"/>
  <c r="B49" i="10" s="1"/>
  <c r="M19" i="44"/>
  <c r="O19" i="44" s="1"/>
  <c r="M18" i="44"/>
  <c r="O18" i="44" s="1"/>
  <c r="J18" i="44"/>
  <c r="G18" i="44"/>
  <c r="D18" i="44"/>
  <c r="F18" i="44" s="1"/>
  <c r="M17" i="44"/>
  <c r="O17" i="44" s="1"/>
  <c r="J17" i="44"/>
  <c r="G17" i="44"/>
  <c r="D17" i="44"/>
  <c r="F17" i="44" s="1"/>
  <c r="F15" i="44" s="1"/>
  <c r="M16" i="44"/>
  <c r="O16" i="44" s="1"/>
  <c r="M14" i="44"/>
  <c r="J14" i="44"/>
  <c r="L14" i="44" s="1"/>
  <c r="G14" i="44"/>
  <c r="D14" i="44"/>
  <c r="F14" i="44" s="1"/>
  <c r="M11" i="44"/>
  <c r="O11" i="44" s="1"/>
  <c r="J11" i="44"/>
  <c r="L11" i="44" s="1"/>
  <c r="G11" i="44"/>
  <c r="I11" i="44" s="1"/>
  <c r="D11" i="44"/>
  <c r="F11" i="44" s="1"/>
  <c r="M10" i="44"/>
  <c r="O10" i="44" s="1"/>
  <c r="J10" i="44"/>
  <c r="L10" i="44" s="1"/>
  <c r="G10" i="44"/>
  <c r="I10" i="44" s="1"/>
  <c r="C32" i="45"/>
  <c r="C31" i="45"/>
  <c r="C30" i="45"/>
  <c r="C29" i="45"/>
  <c r="C13" i="45"/>
  <c r="C12" i="45"/>
  <c r="E41" i="44"/>
  <c r="C32" i="44"/>
  <c r="C31" i="44"/>
  <c r="C30" i="44"/>
  <c r="C29" i="44"/>
  <c r="C13" i="44"/>
  <c r="C12" i="44"/>
  <c r="D20" i="5"/>
  <c r="B25" i="10" s="1"/>
  <c r="H113" i="43"/>
  <c r="H112" i="43"/>
  <c r="H111" i="43"/>
  <c r="G113" i="43"/>
  <c r="G112" i="43"/>
  <c r="G111" i="43"/>
  <c r="F113" i="43"/>
  <c r="F112" i="43"/>
  <c r="F111" i="43"/>
  <c r="E113" i="43"/>
  <c r="E112" i="43"/>
  <c r="E111" i="43"/>
  <c r="N104" i="43"/>
  <c r="N103" i="43"/>
  <c r="N102" i="43"/>
  <c r="M104" i="43"/>
  <c r="M103" i="43"/>
  <c r="L104" i="43"/>
  <c r="L103" i="43"/>
  <c r="L102" i="43"/>
  <c r="L101" i="43"/>
  <c r="N14" i="43"/>
  <c r="N13" i="43"/>
  <c r="N10" i="43"/>
  <c r="N9" i="43"/>
  <c r="M15" i="43"/>
  <c r="M13" i="43"/>
  <c r="M11" i="43"/>
  <c r="M9" i="43"/>
  <c r="D113" i="43"/>
  <c r="C113" i="43"/>
  <c r="D112" i="43"/>
  <c r="C112" i="43"/>
  <c r="D111" i="43"/>
  <c r="C111" i="43"/>
  <c r="C62" i="43"/>
  <c r="C76" i="43" s="1"/>
  <c r="C61" i="43"/>
  <c r="C58" i="43"/>
  <c r="C72" i="43" s="1"/>
  <c r="C57" i="43"/>
  <c r="C56" i="43"/>
  <c r="C55" i="43"/>
  <c r="C69" i="43" s="1"/>
  <c r="C44" i="43"/>
  <c r="C43" i="43"/>
  <c r="K36" i="43"/>
  <c r="C35" i="43"/>
  <c r="C34" i="43"/>
  <c r="C26" i="43"/>
  <c r="C25" i="43"/>
  <c r="K16" i="43"/>
  <c r="C15" i="43"/>
  <c r="C13" i="43"/>
  <c r="K12" i="43"/>
  <c r="C11" i="43"/>
  <c r="C9" i="43"/>
  <c r="A3" i="43"/>
  <c r="N40" i="5"/>
  <c r="N39" i="5"/>
  <c r="N38" i="5"/>
  <c r="N37" i="5"/>
  <c r="K39" i="5"/>
  <c r="L39" i="5" s="1"/>
  <c r="K38" i="5"/>
  <c r="L38" i="5" s="1"/>
  <c r="H39" i="5"/>
  <c r="H38" i="5"/>
  <c r="I38" i="5" s="1"/>
  <c r="E38" i="5"/>
  <c r="E39" i="5"/>
  <c r="K35" i="5"/>
  <c r="L35" i="5" s="1"/>
  <c r="H35" i="5"/>
  <c r="I35" i="5" s="1"/>
  <c r="E35" i="5"/>
  <c r="F35" i="5" s="1"/>
  <c r="N83" i="42"/>
  <c r="M83" i="42"/>
  <c r="L83" i="42"/>
  <c r="K47" i="44" s="1"/>
  <c r="L47" i="44" s="1"/>
  <c r="K83" i="42"/>
  <c r="J83" i="42"/>
  <c r="N82" i="42"/>
  <c r="M82" i="42"/>
  <c r="L82" i="42"/>
  <c r="K82" i="42"/>
  <c r="J82" i="42"/>
  <c r="N81" i="42"/>
  <c r="M81" i="42"/>
  <c r="L81" i="42"/>
  <c r="K81" i="42"/>
  <c r="J81" i="42"/>
  <c r="N76" i="42"/>
  <c r="M76" i="42"/>
  <c r="L76" i="42"/>
  <c r="K76" i="42"/>
  <c r="J76" i="42"/>
  <c r="H60" i="42"/>
  <c r="H77" i="43" s="1"/>
  <c r="G60" i="42"/>
  <c r="G77" i="43" s="1"/>
  <c r="F60" i="42"/>
  <c r="F77" i="43" s="1"/>
  <c r="E60" i="42"/>
  <c r="E77" i="43" s="1"/>
  <c r="D60" i="42"/>
  <c r="D77" i="43" s="1"/>
  <c r="C60" i="42"/>
  <c r="C77" i="43" s="1"/>
  <c r="H59" i="42"/>
  <c r="G59" i="42"/>
  <c r="F59" i="42"/>
  <c r="E59" i="42"/>
  <c r="D59" i="42"/>
  <c r="C59" i="42"/>
  <c r="H58" i="42"/>
  <c r="G58" i="42"/>
  <c r="F58" i="42"/>
  <c r="E58" i="42"/>
  <c r="D58" i="42"/>
  <c r="C58" i="42"/>
  <c r="H56" i="42"/>
  <c r="H73" i="43" s="1"/>
  <c r="G56" i="42"/>
  <c r="G73" i="43" s="1"/>
  <c r="F56" i="42"/>
  <c r="F73" i="43" s="1"/>
  <c r="E56" i="42"/>
  <c r="E73" i="43" s="1"/>
  <c r="D56" i="42"/>
  <c r="D73" i="43" s="1"/>
  <c r="C56" i="42"/>
  <c r="C73" i="43" s="1"/>
  <c r="H55" i="42"/>
  <c r="G55" i="42"/>
  <c r="F55" i="42"/>
  <c r="E55" i="42"/>
  <c r="D55" i="42"/>
  <c r="C55" i="42"/>
  <c r="H54" i="42"/>
  <c r="G54" i="42"/>
  <c r="F54" i="42"/>
  <c r="E54" i="42"/>
  <c r="D54" i="42"/>
  <c r="C54" i="42"/>
  <c r="H53" i="42"/>
  <c r="G53" i="42"/>
  <c r="F53" i="42"/>
  <c r="E53" i="42"/>
  <c r="D53" i="42"/>
  <c r="C53" i="42"/>
  <c r="H52" i="42"/>
  <c r="G52" i="42"/>
  <c r="F52" i="42"/>
  <c r="E52" i="42"/>
  <c r="D52" i="42"/>
  <c r="C52" i="42"/>
  <c r="N49" i="42"/>
  <c r="M49" i="42"/>
  <c r="L49" i="42"/>
  <c r="K49" i="42"/>
  <c r="J49" i="42"/>
  <c r="N48" i="42"/>
  <c r="M48" i="42"/>
  <c r="L48" i="42"/>
  <c r="K48" i="42"/>
  <c r="J48" i="42"/>
  <c r="N47" i="42"/>
  <c r="M47" i="42"/>
  <c r="L47" i="42"/>
  <c r="K47" i="42"/>
  <c r="J47" i="42"/>
  <c r="H46" i="42"/>
  <c r="G46" i="42"/>
  <c r="F46" i="42"/>
  <c r="E46" i="42"/>
  <c r="D46" i="42"/>
  <c r="C46" i="42"/>
  <c r="N45" i="42"/>
  <c r="M45" i="42"/>
  <c r="L45" i="42"/>
  <c r="K45" i="42"/>
  <c r="J45" i="42"/>
  <c r="N44" i="42"/>
  <c r="M44" i="42"/>
  <c r="L44" i="42"/>
  <c r="K44" i="42"/>
  <c r="J44" i="42"/>
  <c r="N43" i="42"/>
  <c r="M43" i="42"/>
  <c r="L43" i="42"/>
  <c r="K43" i="42"/>
  <c r="J43" i="42"/>
  <c r="N42" i="42"/>
  <c r="M42" i="42"/>
  <c r="L42" i="42"/>
  <c r="K42" i="42"/>
  <c r="J42" i="42"/>
  <c r="N41" i="42"/>
  <c r="M41" i="42"/>
  <c r="L41" i="42"/>
  <c r="K41" i="42"/>
  <c r="J41" i="42"/>
  <c r="H40" i="42"/>
  <c r="G40" i="42"/>
  <c r="F40" i="42"/>
  <c r="E40" i="42"/>
  <c r="D40" i="42"/>
  <c r="C40" i="42"/>
  <c r="N38" i="42"/>
  <c r="M38" i="42"/>
  <c r="L38" i="42"/>
  <c r="K38" i="42"/>
  <c r="J38" i="42"/>
  <c r="N37" i="42"/>
  <c r="M37" i="42"/>
  <c r="L37" i="42"/>
  <c r="K37" i="42"/>
  <c r="J37" i="42"/>
  <c r="N36" i="42"/>
  <c r="M36" i="42"/>
  <c r="L36" i="42"/>
  <c r="K36" i="42"/>
  <c r="J36" i="42"/>
  <c r="G35" i="42"/>
  <c r="F35" i="42"/>
  <c r="E35" i="42"/>
  <c r="D35" i="42"/>
  <c r="C35" i="42"/>
  <c r="N34" i="42"/>
  <c r="M34" i="42"/>
  <c r="L34" i="42"/>
  <c r="K34" i="42"/>
  <c r="J34" i="42"/>
  <c r="N33" i="42"/>
  <c r="M33" i="42"/>
  <c r="L33" i="42"/>
  <c r="K33" i="42"/>
  <c r="J33" i="42"/>
  <c r="N32" i="42"/>
  <c r="M32" i="42"/>
  <c r="L32" i="42"/>
  <c r="K32" i="42"/>
  <c r="J32" i="42"/>
  <c r="H31" i="42"/>
  <c r="H39" i="42" s="1"/>
  <c r="G31" i="42"/>
  <c r="F31" i="42"/>
  <c r="E31" i="42"/>
  <c r="E39" i="42" s="1"/>
  <c r="D31" i="42"/>
  <c r="C31" i="42"/>
  <c r="N29" i="42"/>
  <c r="M29" i="42"/>
  <c r="L29" i="42"/>
  <c r="K29" i="42"/>
  <c r="J29" i="42"/>
  <c r="N28" i="42"/>
  <c r="M28" i="42"/>
  <c r="L28" i="42"/>
  <c r="K28" i="42"/>
  <c r="J28" i="42"/>
  <c r="N27" i="42"/>
  <c r="M27" i="42"/>
  <c r="L27" i="42"/>
  <c r="K27" i="42"/>
  <c r="J27" i="42"/>
  <c r="N26" i="42"/>
  <c r="M26" i="42"/>
  <c r="L26" i="42"/>
  <c r="K26" i="42"/>
  <c r="J26" i="42"/>
  <c r="H25" i="42"/>
  <c r="H30" i="42" s="1"/>
  <c r="H38" i="43" s="1"/>
  <c r="G25" i="42"/>
  <c r="G30" i="42" s="1"/>
  <c r="G38" i="43" s="1"/>
  <c r="F25" i="42"/>
  <c r="F30" i="42" s="1"/>
  <c r="F38" i="43" s="1"/>
  <c r="E25" i="42"/>
  <c r="E30" i="42" s="1"/>
  <c r="E38" i="43" s="1"/>
  <c r="D25" i="42"/>
  <c r="D30" i="42" s="1"/>
  <c r="D38" i="43" s="1"/>
  <c r="C25" i="42"/>
  <c r="C30" i="42" s="1"/>
  <c r="N23" i="42"/>
  <c r="M23" i="42"/>
  <c r="L23" i="42"/>
  <c r="K23" i="42"/>
  <c r="J23" i="42"/>
  <c r="N22" i="42"/>
  <c r="M22" i="42"/>
  <c r="L22" i="42"/>
  <c r="K22" i="42"/>
  <c r="J22" i="42"/>
  <c r="N21" i="42"/>
  <c r="M21" i="42"/>
  <c r="L21" i="42"/>
  <c r="K21" i="42"/>
  <c r="J21" i="42"/>
  <c r="N20" i="42"/>
  <c r="M20" i="42"/>
  <c r="L20" i="42"/>
  <c r="K20" i="42"/>
  <c r="J20" i="42"/>
  <c r="H19" i="42"/>
  <c r="H24" i="42" s="1"/>
  <c r="G19" i="42"/>
  <c r="G24" i="42" s="1"/>
  <c r="F19" i="42"/>
  <c r="F24" i="42" s="1"/>
  <c r="E19" i="42"/>
  <c r="E24" i="42" s="1"/>
  <c r="D19" i="42"/>
  <c r="D24" i="42" s="1"/>
  <c r="C19" i="42"/>
  <c r="C24" i="42" s="1"/>
  <c r="N12" i="42"/>
  <c r="M12" i="42"/>
  <c r="L12" i="42"/>
  <c r="K12" i="42"/>
  <c r="O35" i="47" s="1"/>
  <c r="J12" i="42"/>
  <c r="N11" i="42"/>
  <c r="M11" i="42"/>
  <c r="L11" i="42"/>
  <c r="K11" i="42"/>
  <c r="J11" i="42"/>
  <c r="N10" i="42"/>
  <c r="M10" i="42"/>
  <c r="L10" i="42"/>
  <c r="K10" i="42"/>
  <c r="J10" i="42"/>
  <c r="N9" i="42"/>
  <c r="M9" i="42"/>
  <c r="L9" i="42"/>
  <c r="K9" i="42"/>
  <c r="J9" i="42"/>
  <c r="N19" i="5"/>
  <c r="N18" i="5"/>
  <c r="N17" i="5"/>
  <c r="N16" i="5"/>
  <c r="N14" i="5"/>
  <c r="N11" i="5"/>
  <c r="N10" i="5"/>
  <c r="K26" i="5"/>
  <c r="K18" i="5"/>
  <c r="K17" i="5"/>
  <c r="K14" i="5"/>
  <c r="K11" i="5"/>
  <c r="K10" i="5"/>
  <c r="H26" i="5"/>
  <c r="H18" i="5"/>
  <c r="H17" i="5"/>
  <c r="H14" i="5"/>
  <c r="H11" i="5"/>
  <c r="H10" i="5"/>
  <c r="E18" i="5"/>
  <c r="E17" i="5"/>
  <c r="E26" i="5"/>
  <c r="E14" i="5"/>
  <c r="C32" i="5"/>
  <c r="M40" i="5"/>
  <c r="M39" i="5"/>
  <c r="M38" i="5"/>
  <c r="M37" i="5"/>
  <c r="M34" i="5"/>
  <c r="O34" i="5" s="1"/>
  <c r="O33" i="5" s="1"/>
  <c r="M25" i="5"/>
  <c r="B29" i="13" s="1"/>
  <c r="M24" i="5"/>
  <c r="B28" i="13" s="1"/>
  <c r="M23" i="5"/>
  <c r="B27" i="13" s="1"/>
  <c r="M22" i="5"/>
  <c r="B26" i="13" s="1"/>
  <c r="M20" i="5"/>
  <c r="B24" i="13" s="1"/>
  <c r="M19" i="5"/>
  <c r="M18" i="5"/>
  <c r="M17" i="5"/>
  <c r="M16" i="5"/>
  <c r="M14" i="5"/>
  <c r="M11" i="5"/>
  <c r="O11" i="5" s="1"/>
  <c r="M10" i="5"/>
  <c r="J26" i="5"/>
  <c r="J25" i="5"/>
  <c r="B30" i="12" s="1"/>
  <c r="J24" i="5"/>
  <c r="B29" i="12" s="1"/>
  <c r="J23" i="5"/>
  <c r="B28" i="12" s="1"/>
  <c r="J22" i="5"/>
  <c r="B27" i="12" s="1"/>
  <c r="J20" i="5"/>
  <c r="B25" i="12" s="1"/>
  <c r="J18" i="5"/>
  <c r="J17" i="5"/>
  <c r="J14" i="5"/>
  <c r="J11" i="5"/>
  <c r="J10" i="5"/>
  <c r="G39" i="5"/>
  <c r="G26" i="5"/>
  <c r="G25" i="5"/>
  <c r="B30" i="11" s="1"/>
  <c r="G24" i="5"/>
  <c r="B29" i="11" s="1"/>
  <c r="G23" i="5"/>
  <c r="B28" i="11" s="1"/>
  <c r="G22" i="5"/>
  <c r="B27" i="11" s="1"/>
  <c r="G20" i="5"/>
  <c r="B25" i="11" s="1"/>
  <c r="G18" i="5"/>
  <c r="G17" i="5"/>
  <c r="G14" i="5"/>
  <c r="G11" i="5"/>
  <c r="G10" i="5"/>
  <c r="D39" i="5"/>
  <c r="D38" i="5"/>
  <c r="D26" i="5"/>
  <c r="B31" i="10" s="1"/>
  <c r="D24" i="5"/>
  <c r="B29" i="10" s="1"/>
  <c r="D23" i="5"/>
  <c r="B28" i="10" s="1"/>
  <c r="D22" i="5"/>
  <c r="B27" i="10" s="1"/>
  <c r="D25" i="5"/>
  <c r="B30" i="10" s="1"/>
  <c r="D18" i="5"/>
  <c r="B24" i="10" s="1"/>
  <c r="D17" i="5"/>
  <c r="B23" i="10" s="1"/>
  <c r="D14" i="5"/>
  <c r="B21" i="10" s="1"/>
  <c r="D11" i="5"/>
  <c r="F11" i="5" s="1"/>
  <c r="D10" i="5"/>
  <c r="F10" i="5" s="1"/>
  <c r="E53" i="11" l="1"/>
  <c r="H53" i="11"/>
  <c r="D53" i="11"/>
  <c r="C53" i="11"/>
  <c r="G53" i="11"/>
  <c r="F53" i="11"/>
  <c r="G125" i="11"/>
  <c r="C125" i="11"/>
  <c r="F125" i="11"/>
  <c r="E125" i="11"/>
  <c r="H125" i="11"/>
  <c r="D125" i="11"/>
  <c r="E126" i="11"/>
  <c r="C126" i="11"/>
  <c r="H126" i="11"/>
  <c r="D126" i="11"/>
  <c r="G126" i="11"/>
  <c r="F126" i="11"/>
  <c r="G54" i="11"/>
  <c r="D36" i="8" s="1"/>
  <c r="C54" i="11"/>
  <c r="F54" i="11"/>
  <c r="E54" i="11"/>
  <c r="D54" i="11"/>
  <c r="H54" i="11"/>
  <c r="E76" i="11"/>
  <c r="H76" i="11"/>
  <c r="D76" i="11"/>
  <c r="C76" i="11"/>
  <c r="G76" i="11"/>
  <c r="F76" i="11"/>
  <c r="G100" i="11"/>
  <c r="C100" i="11"/>
  <c r="F100" i="11"/>
  <c r="E100" i="11"/>
  <c r="D100" i="11"/>
  <c r="H100" i="11"/>
  <c r="E101" i="11"/>
  <c r="C101" i="11"/>
  <c r="H101" i="11"/>
  <c r="D101" i="11"/>
  <c r="G101" i="11"/>
  <c r="F101" i="11"/>
  <c r="G102" i="11"/>
  <c r="C102" i="11"/>
  <c r="E102" i="11"/>
  <c r="F102" i="11"/>
  <c r="H102" i="11"/>
  <c r="D102" i="11"/>
  <c r="C40" i="44"/>
  <c r="O40" i="44"/>
  <c r="H71" i="13"/>
  <c r="F71" i="13"/>
  <c r="C71" i="13"/>
  <c r="D71" i="13"/>
  <c r="E71" i="13"/>
  <c r="G71" i="13"/>
  <c r="O38" i="45"/>
  <c r="E97" i="11"/>
  <c r="G97" i="11"/>
  <c r="F34" i="8" s="1"/>
  <c r="H97" i="11"/>
  <c r="D97" i="11"/>
  <c r="C97" i="11"/>
  <c r="F97" i="11"/>
  <c r="F117" i="13"/>
  <c r="G117" i="13"/>
  <c r="E117" i="13"/>
  <c r="C117" i="13"/>
  <c r="H117" i="13"/>
  <c r="D117" i="13"/>
  <c r="G77" i="11"/>
  <c r="C77" i="11"/>
  <c r="F77" i="11"/>
  <c r="E77" i="11"/>
  <c r="H77" i="11"/>
  <c r="D77" i="11"/>
  <c r="E51" i="11"/>
  <c r="H51" i="11"/>
  <c r="D51" i="11"/>
  <c r="G51" i="11"/>
  <c r="G50" i="11" s="1"/>
  <c r="F51" i="11"/>
  <c r="C51" i="11"/>
  <c r="F18" i="45"/>
  <c r="O40" i="45"/>
  <c r="C40" i="45" s="1"/>
  <c r="F14" i="46"/>
  <c r="L11" i="47"/>
  <c r="B92" i="10"/>
  <c r="D92" i="10" s="1"/>
  <c r="E78" i="11"/>
  <c r="H78" i="11"/>
  <c r="D78" i="11"/>
  <c r="G78" i="11"/>
  <c r="E36" i="8" s="1"/>
  <c r="F78" i="11"/>
  <c r="C78" i="11"/>
  <c r="F9" i="44"/>
  <c r="F8" i="44" s="1"/>
  <c r="F7" i="44" s="1"/>
  <c r="G24" i="4" s="1"/>
  <c r="F73" i="11"/>
  <c r="E73" i="11"/>
  <c r="D73" i="11"/>
  <c r="H73" i="11"/>
  <c r="G73" i="11"/>
  <c r="C73" i="11"/>
  <c r="G75" i="11"/>
  <c r="C75" i="11"/>
  <c r="F75" i="11"/>
  <c r="F74" i="11" s="1"/>
  <c r="H75" i="11"/>
  <c r="H74" i="11" s="1"/>
  <c r="E75" i="11"/>
  <c r="E74" i="11" s="1"/>
  <c r="D75" i="11"/>
  <c r="H94" i="13"/>
  <c r="F94" i="13"/>
  <c r="C94" i="13"/>
  <c r="D94" i="13"/>
  <c r="G94" i="13"/>
  <c r="E94" i="13"/>
  <c r="H95" i="13"/>
  <c r="F95" i="13"/>
  <c r="D95" i="13"/>
  <c r="E95" i="13"/>
  <c r="G95" i="13"/>
  <c r="C95" i="13"/>
  <c r="H96" i="13"/>
  <c r="G96" i="13"/>
  <c r="C96" i="13"/>
  <c r="D96" i="13"/>
  <c r="F96" i="13"/>
  <c r="E96" i="13"/>
  <c r="F88" i="8" s="1"/>
  <c r="F18" i="46"/>
  <c r="F39" i="46"/>
  <c r="O40" i="46"/>
  <c r="O10" i="47"/>
  <c r="O11" i="47"/>
  <c r="G121" i="11"/>
  <c r="C121" i="11"/>
  <c r="E121" i="11"/>
  <c r="F121" i="11"/>
  <c r="H121" i="11"/>
  <c r="D121" i="11"/>
  <c r="G123" i="11"/>
  <c r="G122" i="11" s="1"/>
  <c r="C123" i="11"/>
  <c r="F123" i="11"/>
  <c r="E123" i="11"/>
  <c r="H123" i="11"/>
  <c r="H122" i="11" s="1"/>
  <c r="D123" i="11"/>
  <c r="F14" i="47"/>
  <c r="O37" i="47"/>
  <c r="O38" i="47"/>
  <c r="O39" i="47"/>
  <c r="B45" i="10"/>
  <c r="B115" i="10"/>
  <c r="E115" i="10" s="1"/>
  <c r="F72" i="13"/>
  <c r="G72" i="13"/>
  <c r="D72" i="13"/>
  <c r="E72" i="13"/>
  <c r="C72" i="13"/>
  <c r="H72" i="13"/>
  <c r="G73" i="13"/>
  <c r="F73" i="13"/>
  <c r="E73" i="13"/>
  <c r="E88" i="8" s="1"/>
  <c r="C73" i="13"/>
  <c r="H73" i="13"/>
  <c r="D73" i="13"/>
  <c r="O37" i="45"/>
  <c r="C37" i="45" s="1"/>
  <c r="O39" i="45"/>
  <c r="E99" i="11"/>
  <c r="E98" i="11" s="1"/>
  <c r="G99" i="11"/>
  <c r="G98" i="11" s="1"/>
  <c r="H99" i="11"/>
  <c r="H98" i="11" s="1"/>
  <c r="D99" i="11"/>
  <c r="C99" i="11"/>
  <c r="F99" i="11"/>
  <c r="F98" i="11" s="1"/>
  <c r="G116" i="13"/>
  <c r="H116" i="13"/>
  <c r="D116" i="13"/>
  <c r="C116" i="13"/>
  <c r="F116" i="13"/>
  <c r="E116" i="13"/>
  <c r="G118" i="13"/>
  <c r="H118" i="13"/>
  <c r="E118" i="13"/>
  <c r="G88" i="8" s="1"/>
  <c r="C118" i="13"/>
  <c r="F118" i="13"/>
  <c r="D118" i="13"/>
  <c r="B91" i="10"/>
  <c r="F91" i="10" s="1"/>
  <c r="F90" i="10" s="1"/>
  <c r="F89" i="10" s="1"/>
  <c r="G52" i="11"/>
  <c r="C52" i="11"/>
  <c r="F52" i="11"/>
  <c r="D52" i="11"/>
  <c r="H52" i="11"/>
  <c r="E52" i="11"/>
  <c r="E49" i="11"/>
  <c r="H49" i="11"/>
  <c r="D49" i="11"/>
  <c r="G49" i="11"/>
  <c r="F49" i="11"/>
  <c r="C49" i="11"/>
  <c r="F39" i="45"/>
  <c r="F9" i="46"/>
  <c r="F8" i="46" s="1"/>
  <c r="L10" i="47"/>
  <c r="E124" i="11"/>
  <c r="H124" i="11"/>
  <c r="D124" i="11"/>
  <c r="G124" i="11"/>
  <c r="C124" i="11"/>
  <c r="F124" i="11"/>
  <c r="O10" i="5"/>
  <c r="F49" i="13"/>
  <c r="C49" i="13"/>
  <c r="D49" i="13"/>
  <c r="H49" i="13"/>
  <c r="E49" i="13"/>
  <c r="G49" i="13"/>
  <c r="H50" i="13"/>
  <c r="F50" i="13"/>
  <c r="G50" i="13"/>
  <c r="C50" i="13"/>
  <c r="D50" i="13"/>
  <c r="E50" i="13"/>
  <c r="H51" i="13"/>
  <c r="G51" i="13"/>
  <c r="E51" i="13"/>
  <c r="D88" i="8" s="1"/>
  <c r="D51" i="13"/>
  <c r="F51" i="13"/>
  <c r="C51" i="13"/>
  <c r="O36" i="44"/>
  <c r="F10" i="45"/>
  <c r="F11" i="45"/>
  <c r="F9" i="45" s="1"/>
  <c r="F8" i="45" s="1"/>
  <c r="F18" i="47"/>
  <c r="F38" i="47"/>
  <c r="F39" i="47"/>
  <c r="O40" i="47"/>
  <c r="C40" i="47" s="1"/>
  <c r="B47" i="10"/>
  <c r="B68" i="10"/>
  <c r="B116" i="10"/>
  <c r="F116" i="10" s="1"/>
  <c r="I39" i="5"/>
  <c r="I36" i="5" s="1"/>
  <c r="I28" i="5" s="1"/>
  <c r="F26" i="46"/>
  <c r="G63" i="4" s="1"/>
  <c r="F26" i="45"/>
  <c r="G47" i="4" s="1"/>
  <c r="B55" i="10"/>
  <c r="F55" i="10" s="1"/>
  <c r="L11" i="5"/>
  <c r="I11" i="5"/>
  <c r="O40" i="5"/>
  <c r="C40" i="5" s="1"/>
  <c r="E29" i="11"/>
  <c r="D29" i="11"/>
  <c r="H29" i="11"/>
  <c r="F29" i="11"/>
  <c r="G29" i="11"/>
  <c r="F30" i="11"/>
  <c r="E30" i="11"/>
  <c r="D30" i="11"/>
  <c r="G30" i="11"/>
  <c r="H30" i="11"/>
  <c r="D28" i="11"/>
  <c r="E28" i="11"/>
  <c r="H28" i="11"/>
  <c r="G28" i="11"/>
  <c r="F28" i="11"/>
  <c r="L10" i="5"/>
  <c r="C34" i="5"/>
  <c r="B19" i="10"/>
  <c r="D19" i="10" s="1"/>
  <c r="H27" i="11"/>
  <c r="D27" i="11"/>
  <c r="G27" i="11"/>
  <c r="F27" i="11"/>
  <c r="E27" i="11"/>
  <c r="F14" i="5"/>
  <c r="B20" i="10"/>
  <c r="D20" i="10" s="1"/>
  <c r="F26" i="5"/>
  <c r="G15" i="4" s="1"/>
  <c r="F39" i="5"/>
  <c r="O37" i="5"/>
  <c r="C37" i="5" s="1"/>
  <c r="I10" i="5"/>
  <c r="F17" i="5"/>
  <c r="F38" i="5"/>
  <c r="O38" i="5"/>
  <c r="D25" i="11"/>
  <c r="H25" i="11"/>
  <c r="G25" i="11"/>
  <c r="C34" i="8" s="1"/>
  <c r="F25" i="11"/>
  <c r="C25" i="11"/>
  <c r="E25" i="11"/>
  <c r="H29" i="13"/>
  <c r="D29" i="13"/>
  <c r="G29" i="13"/>
  <c r="C29" i="13"/>
  <c r="F29" i="13"/>
  <c r="E29" i="13"/>
  <c r="C88" i="8" s="1"/>
  <c r="F18" i="5"/>
  <c r="O39" i="5"/>
  <c r="E28" i="13"/>
  <c r="H28" i="13"/>
  <c r="D28" i="13"/>
  <c r="C28" i="13"/>
  <c r="G28" i="13"/>
  <c r="F28" i="13"/>
  <c r="F27" i="13"/>
  <c r="E27" i="13"/>
  <c r="H27" i="13"/>
  <c r="C27" i="13"/>
  <c r="D27" i="13"/>
  <c r="G27" i="13"/>
  <c r="D77" i="12"/>
  <c r="G77" i="12"/>
  <c r="C77" i="12"/>
  <c r="F77" i="12"/>
  <c r="E77" i="12"/>
  <c r="E28" i="12"/>
  <c r="C28" i="12"/>
  <c r="D28" i="12"/>
  <c r="G28" i="12"/>
  <c r="F28" i="12"/>
  <c r="G53" i="12"/>
  <c r="C53" i="12"/>
  <c r="F53" i="12"/>
  <c r="E53" i="12"/>
  <c r="D53" i="12"/>
  <c r="G78" i="12"/>
  <c r="C78" i="12"/>
  <c r="E62" i="8" s="1"/>
  <c r="F78" i="12"/>
  <c r="D78" i="12"/>
  <c r="E78" i="12"/>
  <c r="G124" i="12"/>
  <c r="C124" i="12"/>
  <c r="F124" i="12"/>
  <c r="E124" i="12"/>
  <c r="D124" i="12"/>
  <c r="D52" i="12"/>
  <c r="G52" i="12"/>
  <c r="C52" i="12"/>
  <c r="E52" i="12"/>
  <c r="F52" i="12"/>
  <c r="D102" i="12"/>
  <c r="G102" i="12"/>
  <c r="C102" i="12"/>
  <c r="F62" i="8" s="1"/>
  <c r="E102" i="12"/>
  <c r="F102" i="12"/>
  <c r="E29" i="12"/>
  <c r="D29" i="12"/>
  <c r="F29" i="12"/>
  <c r="C29" i="12"/>
  <c r="G29" i="12"/>
  <c r="F54" i="12"/>
  <c r="E54" i="12"/>
  <c r="C54" i="12"/>
  <c r="D62" i="8" s="1"/>
  <c r="D54" i="12"/>
  <c r="G54" i="12"/>
  <c r="F100" i="12"/>
  <c r="E100" i="12"/>
  <c r="G100" i="12"/>
  <c r="D100" i="12"/>
  <c r="C100" i="12"/>
  <c r="F125" i="12"/>
  <c r="E125" i="12"/>
  <c r="G125" i="12"/>
  <c r="D125" i="12"/>
  <c r="C125" i="12"/>
  <c r="E30" i="12"/>
  <c r="D30" i="12"/>
  <c r="G30" i="12"/>
  <c r="C30" i="12"/>
  <c r="C62" i="8" s="1"/>
  <c r="F30" i="12"/>
  <c r="E76" i="12"/>
  <c r="D76" i="12"/>
  <c r="F76" i="12"/>
  <c r="G76" i="12"/>
  <c r="C76" i="12"/>
  <c r="E101" i="12"/>
  <c r="D101" i="12"/>
  <c r="G101" i="12"/>
  <c r="C101" i="12"/>
  <c r="F101" i="12"/>
  <c r="E126" i="12"/>
  <c r="D126" i="12"/>
  <c r="G126" i="12"/>
  <c r="C126" i="12"/>
  <c r="G62" i="8" s="1"/>
  <c r="F126" i="12"/>
  <c r="C28" i="11"/>
  <c r="F36" i="8"/>
  <c r="C29" i="11"/>
  <c r="C30" i="11"/>
  <c r="C36" i="8"/>
  <c r="G36" i="8"/>
  <c r="D21" i="10"/>
  <c r="F21" i="10"/>
  <c r="E21" i="10"/>
  <c r="E27" i="10"/>
  <c r="C27" i="10"/>
  <c r="D27" i="10"/>
  <c r="F27" i="10"/>
  <c r="E31" i="10"/>
  <c r="C31" i="10"/>
  <c r="D31" i="10"/>
  <c r="C11" i="8" s="1"/>
  <c r="F31" i="10"/>
  <c r="F47" i="10"/>
  <c r="E47" i="10"/>
  <c r="C47" i="10"/>
  <c r="D47" i="10"/>
  <c r="F52" i="10"/>
  <c r="E52" i="10"/>
  <c r="C52" i="10"/>
  <c r="D52" i="10"/>
  <c r="F67" i="10"/>
  <c r="E67" i="10"/>
  <c r="D67" i="10"/>
  <c r="C67" i="10"/>
  <c r="F72" i="10"/>
  <c r="E72" i="10"/>
  <c r="C72" i="10"/>
  <c r="D72" i="10"/>
  <c r="F77" i="10"/>
  <c r="E77" i="10"/>
  <c r="C77" i="10"/>
  <c r="D77" i="10"/>
  <c r="F92" i="10"/>
  <c r="C92" i="10"/>
  <c r="F97" i="10"/>
  <c r="E97" i="10"/>
  <c r="D97" i="10"/>
  <c r="F8" i="8" s="1"/>
  <c r="C97" i="10"/>
  <c r="F102" i="10"/>
  <c r="E102" i="10"/>
  <c r="D102" i="10"/>
  <c r="F10" i="8" s="1"/>
  <c r="C102" i="10"/>
  <c r="F117" i="10"/>
  <c r="E117" i="10"/>
  <c r="D117" i="10"/>
  <c r="C117" i="10"/>
  <c r="F123" i="10"/>
  <c r="D123" i="10"/>
  <c r="E123" i="10"/>
  <c r="C123" i="10"/>
  <c r="F127" i="10"/>
  <c r="D127" i="10"/>
  <c r="E127" i="10"/>
  <c r="C127" i="10"/>
  <c r="D23" i="10"/>
  <c r="E23" i="10"/>
  <c r="F23" i="10"/>
  <c r="C23" i="10"/>
  <c r="F28" i="10"/>
  <c r="E28" i="10"/>
  <c r="C28" i="10"/>
  <c r="D28" i="10"/>
  <c r="E43" i="10"/>
  <c r="D43" i="10"/>
  <c r="F43" i="10"/>
  <c r="C43" i="10"/>
  <c r="F48" i="10"/>
  <c r="E48" i="10"/>
  <c r="C48" i="10"/>
  <c r="D48" i="10"/>
  <c r="F53" i="10"/>
  <c r="E53" i="10"/>
  <c r="C53" i="10"/>
  <c r="D53" i="10"/>
  <c r="F68" i="10"/>
  <c r="E68" i="10"/>
  <c r="C68" i="10"/>
  <c r="D68" i="10"/>
  <c r="F73" i="10"/>
  <c r="E73" i="10"/>
  <c r="D73" i="10"/>
  <c r="E8" i="8" s="1"/>
  <c r="C73" i="10"/>
  <c r="F78" i="10"/>
  <c r="E78" i="10"/>
  <c r="C78" i="10"/>
  <c r="D78" i="10"/>
  <c r="E10" i="8" s="1"/>
  <c r="F93" i="10"/>
  <c r="E93" i="10"/>
  <c r="D93" i="10"/>
  <c r="C93" i="10"/>
  <c r="F99" i="10"/>
  <c r="D99" i="10"/>
  <c r="E99" i="10"/>
  <c r="C99" i="10"/>
  <c r="F103" i="10"/>
  <c r="E103" i="10"/>
  <c r="D103" i="10"/>
  <c r="C103" i="10"/>
  <c r="F119" i="10"/>
  <c r="E119" i="10"/>
  <c r="D119" i="10"/>
  <c r="C119" i="10"/>
  <c r="F124" i="10"/>
  <c r="E124" i="10"/>
  <c r="D124" i="10"/>
  <c r="C124" i="10"/>
  <c r="E24" i="10"/>
  <c r="D24" i="10"/>
  <c r="C24" i="10"/>
  <c r="F24" i="10"/>
  <c r="F29" i="10"/>
  <c r="C29" i="10"/>
  <c r="E29" i="10"/>
  <c r="D29" i="10"/>
  <c r="E44" i="10"/>
  <c r="D44" i="10"/>
  <c r="F44" i="10"/>
  <c r="C44" i="10"/>
  <c r="F49" i="10"/>
  <c r="E49" i="10"/>
  <c r="D49" i="10"/>
  <c r="C49" i="10"/>
  <c r="D8" i="8" s="1"/>
  <c r="F54" i="10"/>
  <c r="E54" i="10"/>
  <c r="C54" i="10"/>
  <c r="D10" i="8" s="1"/>
  <c r="D54" i="10"/>
  <c r="F69" i="10"/>
  <c r="E69" i="10"/>
  <c r="C69" i="10"/>
  <c r="D69" i="10"/>
  <c r="F75" i="10"/>
  <c r="E75" i="10"/>
  <c r="C75" i="10"/>
  <c r="D75" i="10"/>
  <c r="F79" i="10"/>
  <c r="E79" i="10"/>
  <c r="C79" i="10"/>
  <c r="D79" i="10"/>
  <c r="F95" i="10"/>
  <c r="E95" i="10"/>
  <c r="D95" i="10"/>
  <c r="C95" i="10"/>
  <c r="F100" i="10"/>
  <c r="E100" i="10"/>
  <c r="D100" i="10"/>
  <c r="C100" i="10"/>
  <c r="F115" i="10"/>
  <c r="C115" i="10"/>
  <c r="F120" i="10"/>
  <c r="D120" i="10"/>
  <c r="E120" i="10"/>
  <c r="C120" i="10"/>
  <c r="F125" i="10"/>
  <c r="D125" i="10"/>
  <c r="E125" i="10"/>
  <c r="C125" i="10"/>
  <c r="F20" i="10"/>
  <c r="F25" i="10"/>
  <c r="E25" i="10"/>
  <c r="D25" i="10"/>
  <c r="C8" i="8" s="1"/>
  <c r="C25" i="10"/>
  <c r="D30" i="10"/>
  <c r="C10" i="8" s="1"/>
  <c r="C30" i="10"/>
  <c r="E30" i="10"/>
  <c r="F30" i="10"/>
  <c r="F45" i="10"/>
  <c r="E45" i="10"/>
  <c r="C45" i="10"/>
  <c r="D45" i="10"/>
  <c r="F51" i="10"/>
  <c r="E51" i="10"/>
  <c r="E50" i="10" s="1"/>
  <c r="D51" i="10"/>
  <c r="C51" i="10"/>
  <c r="D55" i="10"/>
  <c r="C55" i="10"/>
  <c r="F71" i="10"/>
  <c r="E71" i="10"/>
  <c r="E70" i="10" s="1"/>
  <c r="C71" i="10"/>
  <c r="C70" i="10" s="1"/>
  <c r="D71" i="10"/>
  <c r="D70" i="10" s="1"/>
  <c r="F76" i="10"/>
  <c r="E76" i="10"/>
  <c r="C76" i="10"/>
  <c r="D76" i="10"/>
  <c r="C91" i="10"/>
  <c r="C90" i="10" s="1"/>
  <c r="C89" i="10" s="1"/>
  <c r="F96" i="10"/>
  <c r="D96" i="10"/>
  <c r="E96" i="10"/>
  <c r="C96" i="10"/>
  <c r="F101" i="10"/>
  <c r="D101" i="10"/>
  <c r="E101" i="10"/>
  <c r="C101" i="10"/>
  <c r="E116" i="10"/>
  <c r="C116" i="10"/>
  <c r="F121" i="10"/>
  <c r="E121" i="10"/>
  <c r="D121" i="10"/>
  <c r="G8" i="8" s="1"/>
  <c r="C121" i="10"/>
  <c r="F126" i="10"/>
  <c r="E126" i="10"/>
  <c r="D126" i="10"/>
  <c r="G10" i="8" s="1"/>
  <c r="C126" i="10"/>
  <c r="L38" i="47"/>
  <c r="L39" i="47"/>
  <c r="C39" i="42"/>
  <c r="G39" i="42"/>
  <c r="G50" i="43" s="1"/>
  <c r="D50" i="42"/>
  <c r="H50" i="42"/>
  <c r="H64" i="43" s="1"/>
  <c r="F39" i="42"/>
  <c r="C50" i="42"/>
  <c r="G50" i="42"/>
  <c r="G64" i="43" s="1"/>
  <c r="M31" i="4"/>
  <c r="E50" i="42"/>
  <c r="F50" i="42"/>
  <c r="F64" i="43" s="1"/>
  <c r="L36" i="5"/>
  <c r="L28" i="5" s="1"/>
  <c r="I38" i="46"/>
  <c r="I39" i="46"/>
  <c r="D39" i="42"/>
  <c r="F25" i="12"/>
  <c r="E25" i="12"/>
  <c r="D25" i="12"/>
  <c r="G25" i="12"/>
  <c r="C25" i="12"/>
  <c r="C60" i="8" s="1"/>
  <c r="D34" i="8"/>
  <c r="D75" i="12"/>
  <c r="G75" i="12"/>
  <c r="C75" i="12"/>
  <c r="F75" i="12"/>
  <c r="E75" i="12"/>
  <c r="F121" i="12"/>
  <c r="E121" i="12"/>
  <c r="D121" i="12"/>
  <c r="G121" i="12"/>
  <c r="C121" i="12"/>
  <c r="G60" i="8" s="1"/>
  <c r="F35" i="8"/>
  <c r="D97" i="12"/>
  <c r="G97" i="12"/>
  <c r="C97" i="12"/>
  <c r="F60" i="8" s="1"/>
  <c r="F97" i="12"/>
  <c r="E97" i="12"/>
  <c r="F99" i="12"/>
  <c r="E99" i="12"/>
  <c r="D99" i="12"/>
  <c r="G99" i="12"/>
  <c r="C99" i="12"/>
  <c r="C27" i="11"/>
  <c r="E34" i="8"/>
  <c r="H68" i="13"/>
  <c r="D68" i="13"/>
  <c r="G68" i="13"/>
  <c r="C68" i="13"/>
  <c r="F68" i="13"/>
  <c r="E68" i="13"/>
  <c r="E86" i="8" s="1"/>
  <c r="K22" i="44"/>
  <c r="L22" i="44" s="1"/>
  <c r="K23" i="44"/>
  <c r="H113" i="13"/>
  <c r="D113" i="13"/>
  <c r="G113" i="13"/>
  <c r="C113" i="13"/>
  <c r="F113" i="13"/>
  <c r="E113" i="13"/>
  <c r="G86" i="8" s="1"/>
  <c r="G123" i="12"/>
  <c r="C123" i="12"/>
  <c r="F123" i="12"/>
  <c r="E123" i="12"/>
  <c r="D123" i="12"/>
  <c r="E23" i="44"/>
  <c r="E22" i="44"/>
  <c r="F22" i="44" s="1"/>
  <c r="F91" i="13"/>
  <c r="E91" i="13"/>
  <c r="F86" i="8" s="1"/>
  <c r="H91" i="13"/>
  <c r="D91" i="13"/>
  <c r="G91" i="13"/>
  <c r="C91" i="13"/>
  <c r="H93" i="13"/>
  <c r="D93" i="13"/>
  <c r="G93" i="13"/>
  <c r="G92" i="13" s="1"/>
  <c r="C93" i="13"/>
  <c r="C92" i="13" s="1"/>
  <c r="F93" i="13"/>
  <c r="E93" i="13"/>
  <c r="F70" i="13"/>
  <c r="E70" i="13"/>
  <c r="E69" i="13" s="1"/>
  <c r="E87" i="8" s="1"/>
  <c r="H70" i="13"/>
  <c r="D70" i="13"/>
  <c r="D69" i="13" s="1"/>
  <c r="G70" i="13"/>
  <c r="C70" i="13"/>
  <c r="C69" i="13" s="1"/>
  <c r="K22" i="46"/>
  <c r="K23" i="46"/>
  <c r="F115" i="13"/>
  <c r="E115" i="13"/>
  <c r="E114" i="13" s="1"/>
  <c r="G87" i="8" s="1"/>
  <c r="H115" i="13"/>
  <c r="H114" i="13" s="1"/>
  <c r="D115" i="13"/>
  <c r="D114" i="13" s="1"/>
  <c r="G115" i="13"/>
  <c r="C115" i="13"/>
  <c r="C114" i="13" s="1"/>
  <c r="H22" i="47"/>
  <c r="I22" i="47" s="1"/>
  <c r="H23" i="47"/>
  <c r="F27" i="12"/>
  <c r="E27" i="12"/>
  <c r="D27" i="12"/>
  <c r="C27" i="12"/>
  <c r="G27" i="12"/>
  <c r="E49" i="12"/>
  <c r="D49" i="12"/>
  <c r="G49" i="12"/>
  <c r="C49" i="12"/>
  <c r="D60" i="8" s="1"/>
  <c r="F49" i="12"/>
  <c r="K22" i="47"/>
  <c r="L22" i="47" s="1"/>
  <c r="K23" i="47"/>
  <c r="G34" i="8"/>
  <c r="G51" i="12"/>
  <c r="G50" i="12" s="1"/>
  <c r="C51" i="12"/>
  <c r="F51" i="12"/>
  <c r="E51" i="12"/>
  <c r="D51" i="12"/>
  <c r="G73" i="12"/>
  <c r="C73" i="12"/>
  <c r="E60" i="8" s="1"/>
  <c r="F73" i="12"/>
  <c r="E73" i="12"/>
  <c r="D73" i="12"/>
  <c r="G24" i="13"/>
  <c r="F24" i="13"/>
  <c r="E24" i="13"/>
  <c r="C86" i="8" s="1"/>
  <c r="H24" i="13"/>
  <c r="D24" i="13"/>
  <c r="C24" i="13"/>
  <c r="L17" i="5"/>
  <c r="E26" i="13"/>
  <c r="H26" i="13"/>
  <c r="D26" i="13"/>
  <c r="G26" i="13"/>
  <c r="F26" i="13"/>
  <c r="C26" i="13"/>
  <c r="H46" i="13"/>
  <c r="D46" i="13"/>
  <c r="G46" i="13"/>
  <c r="F46" i="13"/>
  <c r="E46" i="13"/>
  <c r="D86" i="8" s="1"/>
  <c r="H48" i="13"/>
  <c r="H47" i="13" s="1"/>
  <c r="D48" i="13"/>
  <c r="D47" i="13" s="1"/>
  <c r="G48" i="13"/>
  <c r="C48" i="13"/>
  <c r="F48" i="13"/>
  <c r="F47" i="13" s="1"/>
  <c r="E48" i="13"/>
  <c r="H23" i="44"/>
  <c r="H22" i="44"/>
  <c r="I22" i="44" s="1"/>
  <c r="K22" i="45"/>
  <c r="L22" i="45" s="1"/>
  <c r="K23" i="45"/>
  <c r="H22" i="46"/>
  <c r="I22" i="46" s="1"/>
  <c r="H23" i="46"/>
  <c r="C40" i="46"/>
  <c r="K44" i="46"/>
  <c r="K43" i="46"/>
  <c r="H43" i="47"/>
  <c r="H44" i="47"/>
  <c r="E43" i="44"/>
  <c r="E44" i="44"/>
  <c r="K44" i="44"/>
  <c r="K43" i="44"/>
  <c r="L38" i="46"/>
  <c r="L39" i="46"/>
  <c r="K43" i="47"/>
  <c r="K44" i="47"/>
  <c r="H43" i="45"/>
  <c r="H44" i="45"/>
  <c r="E43" i="47"/>
  <c r="E44" i="47"/>
  <c r="I38" i="47"/>
  <c r="I39" i="47"/>
  <c r="K44" i="45"/>
  <c r="K43" i="45"/>
  <c r="H44" i="46"/>
  <c r="H43" i="46"/>
  <c r="E41" i="45"/>
  <c r="F38" i="45"/>
  <c r="F36" i="45" s="1"/>
  <c r="F28" i="45" s="1"/>
  <c r="L41" i="46"/>
  <c r="I41" i="47"/>
  <c r="F41" i="44"/>
  <c r="L38" i="45"/>
  <c r="L39" i="45"/>
  <c r="C39" i="45" s="1"/>
  <c r="I28" i="45"/>
  <c r="I41" i="45"/>
  <c r="O36" i="46"/>
  <c r="L41" i="47"/>
  <c r="L41" i="45"/>
  <c r="E41" i="46"/>
  <c r="F38" i="46"/>
  <c r="F36" i="46" s="1"/>
  <c r="F28" i="46" s="1"/>
  <c r="F41" i="47"/>
  <c r="C33" i="5"/>
  <c r="O29" i="5"/>
  <c r="L41" i="44"/>
  <c r="O36" i="45"/>
  <c r="I41" i="46"/>
  <c r="H20" i="45"/>
  <c r="L17" i="47"/>
  <c r="L18" i="47"/>
  <c r="L14" i="45"/>
  <c r="I17" i="45"/>
  <c r="I18" i="45"/>
  <c r="O16" i="47"/>
  <c r="C16" i="47" s="1"/>
  <c r="O18" i="47"/>
  <c r="L26" i="47"/>
  <c r="M79" i="4" s="1"/>
  <c r="I26" i="5"/>
  <c r="J15" i="4" s="1"/>
  <c r="L26" i="5"/>
  <c r="M15" i="4" s="1"/>
  <c r="O16" i="5"/>
  <c r="C16" i="5" s="1"/>
  <c r="K112" i="43"/>
  <c r="I17" i="47"/>
  <c r="B21" i="11"/>
  <c r="I14" i="5"/>
  <c r="B21" i="12"/>
  <c r="C21" i="12" s="1"/>
  <c r="L14" i="5"/>
  <c r="O15" i="44"/>
  <c r="B62" i="13"/>
  <c r="O14" i="45"/>
  <c r="B71" i="12"/>
  <c r="L17" i="45"/>
  <c r="B72" i="12"/>
  <c r="L18" i="45"/>
  <c r="B79" i="11"/>
  <c r="I26" i="45"/>
  <c r="J47" i="4" s="1"/>
  <c r="B85" i="13"/>
  <c r="O14" i="46"/>
  <c r="B95" i="12"/>
  <c r="L17" i="46"/>
  <c r="B96" i="12"/>
  <c r="L18" i="46"/>
  <c r="B103" i="11"/>
  <c r="I26" i="46"/>
  <c r="J63" i="4" s="1"/>
  <c r="B110" i="13"/>
  <c r="O17" i="47"/>
  <c r="E20" i="47"/>
  <c r="F17" i="47"/>
  <c r="I17" i="5"/>
  <c r="B21" i="13"/>
  <c r="O17" i="5"/>
  <c r="C71" i="43"/>
  <c r="C42" i="43"/>
  <c r="B43" i="11"/>
  <c r="I9" i="44"/>
  <c r="I8" i="44" s="1"/>
  <c r="B45" i="11"/>
  <c r="I14" i="44"/>
  <c r="B64" i="13"/>
  <c r="O16" i="45"/>
  <c r="C16" i="45" s="1"/>
  <c r="B65" i="13"/>
  <c r="O17" i="45"/>
  <c r="B66" i="13"/>
  <c r="O18" i="45"/>
  <c r="B79" i="12"/>
  <c r="L26" i="45"/>
  <c r="M47" i="4" s="1"/>
  <c r="E20" i="45"/>
  <c r="F17" i="45"/>
  <c r="F15" i="45" s="1"/>
  <c r="L22" i="46"/>
  <c r="B115" i="11"/>
  <c r="B116" i="11"/>
  <c r="B117" i="11"/>
  <c r="I14" i="47"/>
  <c r="B112" i="13"/>
  <c r="O19" i="47"/>
  <c r="C24" i="43"/>
  <c r="C29" i="43" s="1"/>
  <c r="C70" i="43"/>
  <c r="I18" i="5"/>
  <c r="B24" i="12"/>
  <c r="L18" i="5"/>
  <c r="B22" i="13"/>
  <c r="O18" i="5"/>
  <c r="C33" i="43"/>
  <c r="B44" i="12"/>
  <c r="L9" i="44"/>
  <c r="L8" i="44" s="1"/>
  <c r="B47" i="11"/>
  <c r="I17" i="44"/>
  <c r="B48" i="11"/>
  <c r="I18" i="44"/>
  <c r="B67" i="11"/>
  <c r="B69" i="11"/>
  <c r="I14" i="45"/>
  <c r="B67" i="13"/>
  <c r="O19" i="45"/>
  <c r="C19" i="45" s="1"/>
  <c r="B91" i="11"/>
  <c r="B92" i="11"/>
  <c r="B93" i="11"/>
  <c r="I14" i="46"/>
  <c r="B90" i="13"/>
  <c r="O19" i="46"/>
  <c r="O15" i="46" s="1"/>
  <c r="B116" i="12"/>
  <c r="B117" i="12"/>
  <c r="L14" i="47"/>
  <c r="B120" i="11"/>
  <c r="I18" i="47"/>
  <c r="B18" i="13"/>
  <c r="O14" i="5"/>
  <c r="B23" i="13"/>
  <c r="O19" i="5"/>
  <c r="C19" i="5" s="1"/>
  <c r="C60" i="43"/>
  <c r="C75" i="43"/>
  <c r="C74" i="43" s="1"/>
  <c r="O9" i="44"/>
  <c r="O8" i="44" s="1"/>
  <c r="B40" i="13"/>
  <c r="O14" i="44"/>
  <c r="B47" i="12"/>
  <c r="L17" i="44"/>
  <c r="B48" i="12"/>
  <c r="L18" i="44"/>
  <c r="B55" i="11"/>
  <c r="I26" i="44"/>
  <c r="J31" i="4" s="1"/>
  <c r="B93" i="12"/>
  <c r="L14" i="46"/>
  <c r="B95" i="11"/>
  <c r="I17" i="46"/>
  <c r="B96" i="11"/>
  <c r="I18" i="46"/>
  <c r="E20" i="46"/>
  <c r="F17" i="46"/>
  <c r="F15" i="46" s="1"/>
  <c r="F7" i="46" s="1"/>
  <c r="G56" i="4" s="1"/>
  <c r="B107" i="13"/>
  <c r="O14" i="47"/>
  <c r="B127" i="11"/>
  <c r="I26" i="47"/>
  <c r="J79" i="4" s="1"/>
  <c r="F9" i="47"/>
  <c r="F8" i="47" s="1"/>
  <c r="C34" i="45"/>
  <c r="C33" i="45"/>
  <c r="C54" i="43"/>
  <c r="K25" i="43"/>
  <c r="K43" i="43"/>
  <c r="K48" i="43"/>
  <c r="K55" i="43"/>
  <c r="K65" i="43"/>
  <c r="H41" i="44"/>
  <c r="N41" i="45"/>
  <c r="N41" i="46"/>
  <c r="M25" i="42"/>
  <c r="J31" i="42"/>
  <c r="N41" i="44"/>
  <c r="N41" i="47"/>
  <c r="M19" i="42"/>
  <c r="L25" i="42"/>
  <c r="K46" i="42"/>
  <c r="K59" i="42"/>
  <c r="L58" i="42"/>
  <c r="N35" i="42"/>
  <c r="J53" i="42"/>
  <c r="J55" i="42"/>
  <c r="J56" i="42"/>
  <c r="J35" i="43"/>
  <c r="N95" i="43"/>
  <c r="O35" i="5"/>
  <c r="L31" i="42"/>
  <c r="M53" i="42"/>
  <c r="K41" i="5"/>
  <c r="D57" i="42"/>
  <c r="H57" i="42"/>
  <c r="L46" i="42"/>
  <c r="L59" i="42"/>
  <c r="O35" i="45"/>
  <c r="C35" i="45" s="1"/>
  <c r="O35" i="46"/>
  <c r="O35" i="44"/>
  <c r="O28" i="44" s="1"/>
  <c r="J19" i="42"/>
  <c r="K35" i="42"/>
  <c r="J40" i="42"/>
  <c r="J46" i="42"/>
  <c r="M113" i="43"/>
  <c r="N31" i="43"/>
  <c r="L11" i="43"/>
  <c r="L15" i="43"/>
  <c r="L57" i="43"/>
  <c r="N48" i="43"/>
  <c r="K14" i="43"/>
  <c r="K27" i="43"/>
  <c r="K45" i="43"/>
  <c r="K57" i="43"/>
  <c r="K89" i="43"/>
  <c r="K93" i="43"/>
  <c r="N20" i="45"/>
  <c r="J34" i="43"/>
  <c r="J43" i="43"/>
  <c r="J45" i="43"/>
  <c r="J55" i="43"/>
  <c r="J57" i="43"/>
  <c r="J59" i="43"/>
  <c r="J62" i="43"/>
  <c r="J87" i="43"/>
  <c r="J91" i="43"/>
  <c r="J95" i="43"/>
  <c r="J102" i="43"/>
  <c r="J104" i="43"/>
  <c r="L23" i="43"/>
  <c r="L35" i="43"/>
  <c r="L40" i="43"/>
  <c r="L47" i="43"/>
  <c r="L58" i="43"/>
  <c r="L63" i="43"/>
  <c r="M25" i="43"/>
  <c r="M36" i="43"/>
  <c r="M43" i="43"/>
  <c r="M48" i="43"/>
  <c r="M55" i="43"/>
  <c r="L65" i="43"/>
  <c r="N26" i="43"/>
  <c r="M31" i="43"/>
  <c r="N37" i="43"/>
  <c r="N44" i="43"/>
  <c r="M49" i="43"/>
  <c r="N56" i="43"/>
  <c r="M61" i="43"/>
  <c r="N66" i="43"/>
  <c r="N27" i="43"/>
  <c r="N39" i="43"/>
  <c r="N51" i="43"/>
  <c r="N57" i="43"/>
  <c r="L91" i="43"/>
  <c r="L95" i="43"/>
  <c r="M90" i="43"/>
  <c r="M94" i="43"/>
  <c r="N89" i="43"/>
  <c r="N93" i="43"/>
  <c r="L112" i="43"/>
  <c r="N20" i="44"/>
  <c r="J9" i="43"/>
  <c r="J11" i="43"/>
  <c r="J13" i="43"/>
  <c r="J15" i="43"/>
  <c r="J23" i="43"/>
  <c r="J37" i="43"/>
  <c r="J47" i="43"/>
  <c r="J49" i="43"/>
  <c r="J61" i="43"/>
  <c r="J63" i="43"/>
  <c r="J94" i="43"/>
  <c r="K61" i="43"/>
  <c r="L45" i="43"/>
  <c r="N36" i="43"/>
  <c r="N43" i="43"/>
  <c r="N55" i="43"/>
  <c r="N59" i="43"/>
  <c r="N112" i="43"/>
  <c r="M65" i="43"/>
  <c r="B68" i="11"/>
  <c r="L9" i="43"/>
  <c r="L13" i="43"/>
  <c r="L26" i="43"/>
  <c r="L31" i="43"/>
  <c r="L37" i="43"/>
  <c r="L49" i="43"/>
  <c r="L66" i="43"/>
  <c r="M27" i="43"/>
  <c r="M51" i="43"/>
  <c r="M57" i="43"/>
  <c r="N23" i="43"/>
  <c r="N28" i="43"/>
  <c r="N35" i="43"/>
  <c r="N40" i="43"/>
  <c r="N47" i="43"/>
  <c r="N52" i="43"/>
  <c r="N58" i="43"/>
  <c r="N63" i="43"/>
  <c r="L88" i="43"/>
  <c r="L92" i="43"/>
  <c r="M87" i="43"/>
  <c r="M95" i="43"/>
  <c r="N90" i="43"/>
  <c r="N94" i="43"/>
  <c r="L113" i="43"/>
  <c r="N111" i="43"/>
  <c r="K13" i="43"/>
  <c r="L61" i="43"/>
  <c r="M111" i="43"/>
  <c r="L10" i="43"/>
  <c r="L14" i="43"/>
  <c r="K88" i="43"/>
  <c r="K92" i="43"/>
  <c r="K11" i="43"/>
  <c r="K47" i="43"/>
  <c r="K91" i="43"/>
  <c r="B119" i="11"/>
  <c r="L25" i="43"/>
  <c r="B19" i="12"/>
  <c r="L55" i="43"/>
  <c r="J10" i="43"/>
  <c r="J16" i="43"/>
  <c r="J25" i="43"/>
  <c r="J27" i="43"/>
  <c r="J30" i="43"/>
  <c r="K87" i="43"/>
  <c r="L30" i="43"/>
  <c r="L48" i="43"/>
  <c r="L59" i="43"/>
  <c r="M26" i="43"/>
  <c r="M44" i="43"/>
  <c r="M56" i="43"/>
  <c r="N34" i="43"/>
  <c r="N45" i="43"/>
  <c r="N62" i="43"/>
  <c r="B115" i="12"/>
  <c r="B120" i="12"/>
  <c r="M37" i="43"/>
  <c r="K15" i="43"/>
  <c r="J26" i="43"/>
  <c r="J28" i="43"/>
  <c r="K37" i="43"/>
  <c r="K40" i="43"/>
  <c r="J44" i="43"/>
  <c r="K49" i="43"/>
  <c r="J52" i="43"/>
  <c r="K56" i="43"/>
  <c r="J58" i="43"/>
  <c r="K66" i="43"/>
  <c r="J90" i="43"/>
  <c r="K103" i="43"/>
  <c r="J111" i="43"/>
  <c r="L27" i="43"/>
  <c r="L39" i="43"/>
  <c r="L51" i="43"/>
  <c r="L62" i="43"/>
  <c r="M23" i="43"/>
  <c r="M28" i="43"/>
  <c r="M35" i="43"/>
  <c r="M40" i="43"/>
  <c r="M52" i="43"/>
  <c r="N30" i="43"/>
  <c r="C47" i="47"/>
  <c r="N20" i="47"/>
  <c r="B23" i="11"/>
  <c r="B71" i="11"/>
  <c r="L43" i="43"/>
  <c r="B31" i="11"/>
  <c r="B31" i="12"/>
  <c r="K90" i="43"/>
  <c r="J103" i="43"/>
  <c r="B91" i="12"/>
  <c r="B92" i="12"/>
  <c r="B23" i="12"/>
  <c r="B20" i="13"/>
  <c r="K28" i="43"/>
  <c r="M45" i="43"/>
  <c r="L12" i="43"/>
  <c r="L16" i="43"/>
  <c r="B109" i="13"/>
  <c r="B111" i="13"/>
  <c r="B127" i="12"/>
  <c r="M66" i="43"/>
  <c r="B42" i="13"/>
  <c r="B43" i="13"/>
  <c r="B44" i="13"/>
  <c r="B55" i="12"/>
  <c r="B20" i="11"/>
  <c r="B20" i="12"/>
  <c r="E20" i="5"/>
  <c r="J56" i="43"/>
  <c r="K9" i="43"/>
  <c r="J39" i="43"/>
  <c r="M62" i="43"/>
  <c r="B43" i="12"/>
  <c r="B45" i="12"/>
  <c r="B68" i="12"/>
  <c r="B72" i="11"/>
  <c r="C16" i="46"/>
  <c r="B87" i="13"/>
  <c r="B88" i="13"/>
  <c r="B89" i="13"/>
  <c r="B103" i="12"/>
  <c r="B67" i="12"/>
  <c r="B19" i="11"/>
  <c r="B24" i="11"/>
  <c r="B69" i="12"/>
  <c r="L90" i="43"/>
  <c r="L94" i="43"/>
  <c r="M89" i="43"/>
  <c r="M93" i="43"/>
  <c r="M92" i="43"/>
  <c r="N87" i="43"/>
  <c r="N91" i="43"/>
  <c r="M112" i="43"/>
  <c r="N113" i="43"/>
  <c r="B44" i="11"/>
  <c r="B119" i="12"/>
  <c r="C19" i="44"/>
  <c r="B45" i="13"/>
  <c r="M16" i="43"/>
  <c r="N16" i="43"/>
  <c r="K34" i="43"/>
  <c r="L34" i="43"/>
  <c r="J12" i="43"/>
  <c r="M34" i="43"/>
  <c r="J36" i="43"/>
  <c r="K44" i="43"/>
  <c r="J40" i="43"/>
  <c r="J89" i="43"/>
  <c r="J93" i="43"/>
  <c r="K23" i="43"/>
  <c r="K35" i="43"/>
  <c r="K63" i="43"/>
  <c r="M39" i="43"/>
  <c r="M47" i="43"/>
  <c r="M59" i="43"/>
  <c r="M101" i="43"/>
  <c r="N101" i="43"/>
  <c r="M12" i="43"/>
  <c r="N12" i="43"/>
  <c r="K26" i="43"/>
  <c r="J14" i="43"/>
  <c r="J48" i="43"/>
  <c r="J66" i="43"/>
  <c r="M10" i="43"/>
  <c r="M14" i="43"/>
  <c r="K52" i="43"/>
  <c r="L28" i="43"/>
  <c r="L36" i="43"/>
  <c r="L87" i="43"/>
  <c r="M91" i="43"/>
  <c r="K102" i="43"/>
  <c r="M102" i="43"/>
  <c r="J88" i="43"/>
  <c r="J92" i="43"/>
  <c r="J101" i="43"/>
  <c r="N11" i="43"/>
  <c r="N15" i="43"/>
  <c r="N25" i="43"/>
  <c r="N49" i="43"/>
  <c r="N61" i="43"/>
  <c r="N65" i="43"/>
  <c r="C21" i="10"/>
  <c r="C34" i="47"/>
  <c r="C47" i="46"/>
  <c r="C34" i="46"/>
  <c r="C33" i="46"/>
  <c r="N20" i="46"/>
  <c r="C37" i="46"/>
  <c r="C47" i="44"/>
  <c r="C39" i="44"/>
  <c r="C37" i="44"/>
  <c r="C34" i="44"/>
  <c r="C33" i="44"/>
  <c r="C38" i="44"/>
  <c r="L111" i="43"/>
  <c r="K111" i="43"/>
  <c r="K113" i="43"/>
  <c r="K104" i="43"/>
  <c r="K101" i="43"/>
  <c r="N88" i="43"/>
  <c r="N92" i="43"/>
  <c r="M88" i="43"/>
  <c r="L93" i="43"/>
  <c r="L89" i="43"/>
  <c r="K94" i="43"/>
  <c r="K95" i="43"/>
  <c r="M58" i="43"/>
  <c r="M30" i="43"/>
  <c r="M63" i="43"/>
  <c r="L44" i="43"/>
  <c r="L52" i="43"/>
  <c r="L56" i="43"/>
  <c r="K30" i="43"/>
  <c r="K31" i="43"/>
  <c r="K39" i="43"/>
  <c r="K51" i="43"/>
  <c r="K58" i="43"/>
  <c r="K59" i="43"/>
  <c r="K62" i="43"/>
  <c r="J112" i="43"/>
  <c r="J113" i="43"/>
  <c r="K10" i="43"/>
  <c r="J31" i="43"/>
  <c r="J51" i="43"/>
  <c r="J65" i="43"/>
  <c r="K20" i="5"/>
  <c r="C47" i="5"/>
  <c r="H20" i="5"/>
  <c r="N20" i="5"/>
  <c r="K53" i="42"/>
  <c r="L56" i="42"/>
  <c r="N58" i="42"/>
  <c r="M56" i="42"/>
  <c r="N59" i="42"/>
  <c r="E41" i="5"/>
  <c r="N41" i="5"/>
  <c r="H41" i="5"/>
  <c r="E51" i="42"/>
  <c r="M31" i="42"/>
  <c r="M35" i="42"/>
  <c r="M46" i="42"/>
  <c r="D51" i="42"/>
  <c r="N56" i="42"/>
  <c r="K19" i="42"/>
  <c r="N25" i="42"/>
  <c r="K31" i="42"/>
  <c r="J35" i="42"/>
  <c r="N40" i="42"/>
  <c r="N46" i="42"/>
  <c r="L52" i="42"/>
  <c r="K54" i="42"/>
  <c r="N54" i="42"/>
  <c r="K55" i="42"/>
  <c r="N55" i="42"/>
  <c r="M58" i="42"/>
  <c r="M59" i="42"/>
  <c r="J60" i="42"/>
  <c r="N60" i="42"/>
  <c r="F57" i="42"/>
  <c r="C51" i="42"/>
  <c r="J52" i="42"/>
  <c r="N52" i="42"/>
  <c r="M54" i="42"/>
  <c r="L55" i="42"/>
  <c r="K58" i="42"/>
  <c r="J59" i="42"/>
  <c r="L60" i="42"/>
  <c r="N19" i="42"/>
  <c r="N24" i="42"/>
  <c r="K24" i="42"/>
  <c r="K25" i="42"/>
  <c r="L30" i="42"/>
  <c r="K40" i="42"/>
  <c r="H51" i="42"/>
  <c r="K56" i="42"/>
  <c r="E57" i="42"/>
  <c r="J58" i="42"/>
  <c r="L24" i="42"/>
  <c r="L19" i="42"/>
  <c r="J25" i="42"/>
  <c r="J30" i="42"/>
  <c r="L35" i="42"/>
  <c r="M52" i="42"/>
  <c r="N53" i="42"/>
  <c r="L54" i="42"/>
  <c r="M55" i="42"/>
  <c r="M60" i="42"/>
  <c r="G51" i="42"/>
  <c r="M30" i="42"/>
  <c r="N31" i="42"/>
  <c r="L40" i="42"/>
  <c r="F51" i="42"/>
  <c r="K52" i="42"/>
  <c r="L53" i="42"/>
  <c r="J54" i="42"/>
  <c r="G57" i="42"/>
  <c r="K60" i="42"/>
  <c r="E50" i="43"/>
  <c r="M40" i="42"/>
  <c r="C57" i="42"/>
  <c r="C31" i="5"/>
  <c r="C12" i="5"/>
  <c r="F9" i="5"/>
  <c r="G44" i="11" l="1"/>
  <c r="C44" i="11"/>
  <c r="F44" i="11"/>
  <c r="H44" i="11"/>
  <c r="E44" i="11"/>
  <c r="D44" i="11"/>
  <c r="E120" i="11"/>
  <c r="C120" i="11"/>
  <c r="H120" i="11"/>
  <c r="D120" i="11"/>
  <c r="G120" i="11"/>
  <c r="F120" i="11"/>
  <c r="G92" i="11"/>
  <c r="C92" i="11"/>
  <c r="F92" i="11"/>
  <c r="E92" i="11"/>
  <c r="H92" i="11"/>
  <c r="D92" i="11"/>
  <c r="G114" i="13"/>
  <c r="F114" i="13"/>
  <c r="G69" i="13"/>
  <c r="F69" i="13"/>
  <c r="D91" i="10"/>
  <c r="D90" i="10" s="1"/>
  <c r="D89" i="10" s="1"/>
  <c r="O36" i="47"/>
  <c r="O28" i="47" s="1"/>
  <c r="E122" i="11"/>
  <c r="D50" i="11"/>
  <c r="E67" i="11"/>
  <c r="H67" i="11"/>
  <c r="D67" i="11"/>
  <c r="G67" i="11"/>
  <c r="F67" i="11"/>
  <c r="C67" i="11"/>
  <c r="E47" i="11"/>
  <c r="H47" i="11"/>
  <c r="D47" i="11"/>
  <c r="C47" i="11"/>
  <c r="G47" i="11"/>
  <c r="F47" i="11"/>
  <c r="G115" i="11"/>
  <c r="C115" i="11"/>
  <c r="E115" i="11"/>
  <c r="F115" i="11"/>
  <c r="H115" i="11"/>
  <c r="D115" i="11"/>
  <c r="G47" i="13"/>
  <c r="F50" i="12"/>
  <c r="E92" i="13"/>
  <c r="F87" i="8" s="1"/>
  <c r="D92" i="13"/>
  <c r="F98" i="12"/>
  <c r="D116" i="10"/>
  <c r="E91" i="10"/>
  <c r="E55" i="10"/>
  <c r="D115" i="10"/>
  <c r="E92" i="10"/>
  <c r="F36" i="47"/>
  <c r="F28" i="47" s="1"/>
  <c r="C98" i="11"/>
  <c r="F122" i="11"/>
  <c r="D74" i="11"/>
  <c r="C74" i="11"/>
  <c r="C50" i="11"/>
  <c r="H50" i="11"/>
  <c r="G119" i="11"/>
  <c r="G118" i="11" s="1"/>
  <c r="C119" i="11"/>
  <c r="C118" i="11" s="1"/>
  <c r="F119" i="11"/>
  <c r="F118" i="11" s="1"/>
  <c r="E119" i="11"/>
  <c r="E118" i="11" s="1"/>
  <c r="H119" i="11"/>
  <c r="H118" i="11" s="1"/>
  <c r="D119" i="11"/>
  <c r="D118" i="11" s="1"/>
  <c r="G48" i="11"/>
  <c r="C48" i="11"/>
  <c r="F48" i="11"/>
  <c r="E48" i="11"/>
  <c r="H48" i="11"/>
  <c r="D48" i="11"/>
  <c r="G117" i="11"/>
  <c r="C117" i="11"/>
  <c r="F117" i="11"/>
  <c r="E117" i="11"/>
  <c r="D117" i="11"/>
  <c r="H117" i="11"/>
  <c r="K51" i="42"/>
  <c r="G68" i="11"/>
  <c r="C68" i="11"/>
  <c r="F68" i="11"/>
  <c r="E68" i="11"/>
  <c r="H68" i="11"/>
  <c r="D68" i="11"/>
  <c r="E95" i="11"/>
  <c r="G95" i="11"/>
  <c r="H95" i="11"/>
  <c r="D95" i="11"/>
  <c r="C95" i="11"/>
  <c r="F95" i="11"/>
  <c r="E91" i="11"/>
  <c r="E90" i="11" s="1"/>
  <c r="E89" i="11" s="1"/>
  <c r="H91" i="11"/>
  <c r="H90" i="11" s="1"/>
  <c r="H89" i="11" s="1"/>
  <c r="D91" i="11"/>
  <c r="D90" i="11" s="1"/>
  <c r="D89" i="11" s="1"/>
  <c r="G91" i="11"/>
  <c r="G90" i="11" s="1"/>
  <c r="G89" i="11" s="1"/>
  <c r="F91" i="11"/>
  <c r="F90" i="11" s="1"/>
  <c r="F89" i="11" s="1"/>
  <c r="C91" i="11"/>
  <c r="C90" i="11" s="1"/>
  <c r="C89" i="11" s="1"/>
  <c r="E69" i="11"/>
  <c r="H69" i="11"/>
  <c r="D69" i="11"/>
  <c r="C69" i="11"/>
  <c r="F69" i="11"/>
  <c r="G69" i="11"/>
  <c r="E116" i="11"/>
  <c r="H116" i="11"/>
  <c r="D116" i="11"/>
  <c r="G116" i="11"/>
  <c r="C116" i="11"/>
  <c r="F116" i="11"/>
  <c r="E43" i="11"/>
  <c r="E42" i="11" s="1"/>
  <c r="E41" i="11" s="1"/>
  <c r="H43" i="11"/>
  <c r="H42" i="11" s="1"/>
  <c r="H41" i="11" s="1"/>
  <c r="D43" i="11"/>
  <c r="D42" i="11" s="1"/>
  <c r="D41" i="11" s="1"/>
  <c r="G43" i="11"/>
  <c r="G42" i="11" s="1"/>
  <c r="G41" i="11" s="1"/>
  <c r="F43" i="11"/>
  <c r="F42" i="11" s="1"/>
  <c r="F41" i="11" s="1"/>
  <c r="C43" i="11"/>
  <c r="C42" i="11" s="1"/>
  <c r="C41" i="11" s="1"/>
  <c r="C47" i="13"/>
  <c r="H72" i="11"/>
  <c r="D72" i="11"/>
  <c r="G72" i="11"/>
  <c r="C72" i="11"/>
  <c r="F72" i="11"/>
  <c r="E72" i="11"/>
  <c r="F71" i="11"/>
  <c r="F70" i="11" s="1"/>
  <c r="E71" i="11"/>
  <c r="E70" i="11" s="1"/>
  <c r="H71" i="11"/>
  <c r="H70" i="11" s="1"/>
  <c r="D71" i="11"/>
  <c r="D70" i="11" s="1"/>
  <c r="G71" i="11"/>
  <c r="G70" i="11" s="1"/>
  <c r="C71" i="11"/>
  <c r="C70" i="11" s="1"/>
  <c r="G96" i="11"/>
  <c r="C96" i="11"/>
  <c r="F96" i="11"/>
  <c r="H96" i="11"/>
  <c r="E96" i="11"/>
  <c r="D96" i="11"/>
  <c r="E93" i="11"/>
  <c r="H93" i="11"/>
  <c r="D93" i="11"/>
  <c r="C93" i="11"/>
  <c r="F93" i="11"/>
  <c r="G93" i="11"/>
  <c r="E45" i="11"/>
  <c r="H45" i="11"/>
  <c r="D45" i="11"/>
  <c r="C45" i="11"/>
  <c r="G45" i="11"/>
  <c r="F45" i="11"/>
  <c r="F15" i="47"/>
  <c r="E47" i="13"/>
  <c r="D87" i="8" s="1"/>
  <c r="H69" i="13"/>
  <c r="F92" i="13"/>
  <c r="H92" i="13"/>
  <c r="F70" i="10"/>
  <c r="F50" i="10"/>
  <c r="D98" i="11"/>
  <c r="D122" i="11"/>
  <c r="C122" i="11"/>
  <c r="G74" i="11"/>
  <c r="E35" i="8" s="1"/>
  <c r="F50" i="11"/>
  <c r="E50" i="11"/>
  <c r="C38" i="5"/>
  <c r="E19" i="10"/>
  <c r="F36" i="5"/>
  <c r="H127" i="11"/>
  <c r="G127" i="11"/>
  <c r="F127" i="11"/>
  <c r="E127" i="11"/>
  <c r="D127" i="11"/>
  <c r="C127" i="11"/>
  <c r="G11" i="8"/>
  <c r="F103" i="11"/>
  <c r="E103" i="11"/>
  <c r="D103" i="11"/>
  <c r="C103" i="11"/>
  <c r="H103" i="11"/>
  <c r="G103" i="11"/>
  <c r="F11" i="8"/>
  <c r="C79" i="11"/>
  <c r="E79" i="11"/>
  <c r="H79" i="11"/>
  <c r="D79" i="11"/>
  <c r="G79" i="11"/>
  <c r="F79" i="11"/>
  <c r="E11" i="8"/>
  <c r="F55" i="11"/>
  <c r="G55" i="11"/>
  <c r="E55" i="11"/>
  <c r="D55" i="11"/>
  <c r="H55" i="11"/>
  <c r="C55" i="11"/>
  <c r="D11" i="8"/>
  <c r="O36" i="5"/>
  <c r="E20" i="10"/>
  <c r="D25" i="13"/>
  <c r="C20" i="10"/>
  <c r="H25" i="13"/>
  <c r="G26" i="11"/>
  <c r="C35" i="8" s="1"/>
  <c r="C39" i="5"/>
  <c r="F15" i="5"/>
  <c r="C19" i="10"/>
  <c r="F19" i="10"/>
  <c r="F18" i="10" s="1"/>
  <c r="H23" i="11"/>
  <c r="G23" i="11"/>
  <c r="F23" i="11"/>
  <c r="E23" i="11"/>
  <c r="D23" i="11"/>
  <c r="C22" i="10"/>
  <c r="F26" i="11"/>
  <c r="H24" i="11"/>
  <c r="G24" i="11"/>
  <c r="D24" i="11"/>
  <c r="F24" i="11"/>
  <c r="C24" i="11"/>
  <c r="E24" i="11"/>
  <c r="H20" i="11"/>
  <c r="D20" i="11"/>
  <c r="G20" i="11"/>
  <c r="F20" i="11"/>
  <c r="E20" i="11"/>
  <c r="C21" i="11"/>
  <c r="D21" i="11"/>
  <c r="E21" i="11"/>
  <c r="H21" i="11"/>
  <c r="G21" i="11"/>
  <c r="F21" i="11"/>
  <c r="C26" i="11"/>
  <c r="D26" i="11"/>
  <c r="H19" i="11"/>
  <c r="G19" i="11"/>
  <c r="G18" i="11" s="1"/>
  <c r="G17" i="11" s="1"/>
  <c r="F19" i="11"/>
  <c r="E19" i="11"/>
  <c r="D19" i="11"/>
  <c r="H26" i="11"/>
  <c r="E26" i="11"/>
  <c r="F31" i="11"/>
  <c r="E31" i="11"/>
  <c r="D31" i="11"/>
  <c r="G31" i="11"/>
  <c r="C37" i="8" s="1"/>
  <c r="H31" i="11"/>
  <c r="C25" i="13"/>
  <c r="G25" i="13"/>
  <c r="F25" i="13"/>
  <c r="E25" i="13"/>
  <c r="C87" i="8" s="1"/>
  <c r="D50" i="12"/>
  <c r="E26" i="12"/>
  <c r="D122" i="12"/>
  <c r="G122" i="12"/>
  <c r="D98" i="12"/>
  <c r="E74" i="12"/>
  <c r="D74" i="12"/>
  <c r="E50" i="12"/>
  <c r="F26" i="12"/>
  <c r="E98" i="12"/>
  <c r="F122" i="12"/>
  <c r="C122" i="12"/>
  <c r="G61" i="8" s="1"/>
  <c r="G26" i="12"/>
  <c r="E122" i="12"/>
  <c r="F74" i="12"/>
  <c r="C98" i="12"/>
  <c r="F61" i="8" s="1"/>
  <c r="C74" i="12"/>
  <c r="E61" i="8" s="1"/>
  <c r="C50" i="12"/>
  <c r="D61" i="8" s="1"/>
  <c r="D26" i="12"/>
  <c r="G98" i="12"/>
  <c r="G74" i="12"/>
  <c r="D35" i="8"/>
  <c r="G35" i="8"/>
  <c r="D50" i="10"/>
  <c r="D22" i="10"/>
  <c r="D114" i="10"/>
  <c r="D113" i="10" s="1"/>
  <c r="D94" i="10"/>
  <c r="D88" i="10" s="1"/>
  <c r="E18" i="10"/>
  <c r="D118" i="10"/>
  <c r="C26" i="10"/>
  <c r="D66" i="10"/>
  <c r="D65" i="10" s="1"/>
  <c r="D64" i="10" s="1"/>
  <c r="E7" i="8" s="1"/>
  <c r="D26" i="10"/>
  <c r="C9" i="8" s="1"/>
  <c r="F114" i="10"/>
  <c r="F113" i="10" s="1"/>
  <c r="F94" i="10"/>
  <c r="F88" i="10" s="1"/>
  <c r="F104" i="10" s="1"/>
  <c r="F74" i="10"/>
  <c r="F118" i="10"/>
  <c r="F98" i="10"/>
  <c r="F106" i="10" s="1"/>
  <c r="F131" i="10" s="1"/>
  <c r="E42" i="10"/>
  <c r="E41" i="10" s="1"/>
  <c r="F26" i="10"/>
  <c r="F122" i="10"/>
  <c r="F66" i="10"/>
  <c r="F65" i="10" s="1"/>
  <c r="F64" i="10" s="1"/>
  <c r="F46" i="10"/>
  <c r="E26" i="10"/>
  <c r="C50" i="10"/>
  <c r="D9" i="8" s="1"/>
  <c r="C114" i="10"/>
  <c r="C113" i="10" s="1"/>
  <c r="C94" i="10"/>
  <c r="C88" i="10" s="1"/>
  <c r="D74" i="10"/>
  <c r="E9" i="8" s="1"/>
  <c r="F22" i="10"/>
  <c r="D18" i="10"/>
  <c r="C118" i="10"/>
  <c r="C98" i="10"/>
  <c r="C106" i="10" s="1"/>
  <c r="C131" i="10" s="1"/>
  <c r="C42" i="10"/>
  <c r="C41" i="10" s="1"/>
  <c r="C122" i="10"/>
  <c r="C66" i="10"/>
  <c r="C65" i="10" s="1"/>
  <c r="C64" i="10" s="1"/>
  <c r="D46" i="10"/>
  <c r="C74" i="10"/>
  <c r="E98" i="10"/>
  <c r="F42" i="10"/>
  <c r="F41" i="10" s="1"/>
  <c r="E122" i="10"/>
  <c r="C46" i="10"/>
  <c r="E90" i="10"/>
  <c r="E89" i="10" s="1"/>
  <c r="E114" i="10"/>
  <c r="E113" i="10" s="1"/>
  <c r="E94" i="10"/>
  <c r="E74" i="10"/>
  <c r="E118" i="10"/>
  <c r="D98" i="10"/>
  <c r="F9" i="8" s="1"/>
  <c r="D42" i="10"/>
  <c r="D41" i="10" s="1"/>
  <c r="D40" i="10" s="1"/>
  <c r="D56" i="10" s="1"/>
  <c r="E22" i="10"/>
  <c r="D122" i="10"/>
  <c r="G9" i="8" s="1"/>
  <c r="E66" i="10"/>
  <c r="E65" i="10" s="1"/>
  <c r="E64" i="10" s="1"/>
  <c r="E46" i="10"/>
  <c r="C39" i="46"/>
  <c r="L36" i="47"/>
  <c r="L28" i="47" s="1"/>
  <c r="C39" i="47"/>
  <c r="C38" i="46"/>
  <c r="I36" i="46"/>
  <c r="I28" i="46" s="1"/>
  <c r="L9" i="47"/>
  <c r="L8" i="47" s="1"/>
  <c r="L9" i="5"/>
  <c r="L8" i="5" s="1"/>
  <c r="I9" i="5"/>
  <c r="I8" i="5" s="1"/>
  <c r="C11" i="44"/>
  <c r="O9" i="5"/>
  <c r="O8" i="5" s="1"/>
  <c r="L15" i="47"/>
  <c r="I15" i="45"/>
  <c r="L15" i="5"/>
  <c r="C10" i="47"/>
  <c r="C11" i="45"/>
  <c r="H23" i="5"/>
  <c r="H22" i="5"/>
  <c r="I22" i="5" s="1"/>
  <c r="E22" i="46"/>
  <c r="F22" i="46" s="1"/>
  <c r="E23" i="46"/>
  <c r="E22" i="45"/>
  <c r="F22" i="45" s="1"/>
  <c r="E23" i="45"/>
  <c r="E23" i="5"/>
  <c r="E22" i="5"/>
  <c r="F22" i="5" s="1"/>
  <c r="N22" i="47"/>
  <c r="N23" i="47"/>
  <c r="N22" i="44"/>
  <c r="N23" i="44"/>
  <c r="N22" i="45"/>
  <c r="N23" i="45"/>
  <c r="E22" i="47"/>
  <c r="F22" i="47" s="1"/>
  <c r="E23" i="47"/>
  <c r="K23" i="5"/>
  <c r="K22" i="5"/>
  <c r="L22" i="5" s="1"/>
  <c r="N22" i="46"/>
  <c r="N23" i="46"/>
  <c r="N23" i="5"/>
  <c r="N22" i="5"/>
  <c r="H22" i="45"/>
  <c r="I22" i="45" s="1"/>
  <c r="H23" i="45"/>
  <c r="I23" i="45" s="1"/>
  <c r="C35" i="44"/>
  <c r="O28" i="46"/>
  <c r="I36" i="47"/>
  <c r="I28" i="47" s="1"/>
  <c r="O28" i="5"/>
  <c r="N43" i="5"/>
  <c r="O43" i="5" s="1"/>
  <c r="N44" i="5"/>
  <c r="C35" i="5"/>
  <c r="K44" i="5"/>
  <c r="K43" i="5"/>
  <c r="L43" i="5" s="1"/>
  <c r="N44" i="44"/>
  <c r="N43" i="44"/>
  <c r="N44" i="46"/>
  <c r="N43" i="46"/>
  <c r="C68" i="43"/>
  <c r="N44" i="47"/>
  <c r="N43" i="47"/>
  <c r="E44" i="5"/>
  <c r="F44" i="5" s="1"/>
  <c r="E43" i="5"/>
  <c r="F43" i="5" s="1"/>
  <c r="N44" i="45"/>
  <c r="N43" i="45"/>
  <c r="H44" i="5"/>
  <c r="H43" i="5"/>
  <c r="I43" i="5" s="1"/>
  <c r="H43" i="44"/>
  <c r="H44" i="44"/>
  <c r="E43" i="46"/>
  <c r="E44" i="46"/>
  <c r="L36" i="45"/>
  <c r="L28" i="45" s="1"/>
  <c r="E43" i="45"/>
  <c r="E44" i="45"/>
  <c r="L36" i="46"/>
  <c r="L28" i="46" s="1"/>
  <c r="O41" i="5"/>
  <c r="L41" i="5"/>
  <c r="O41" i="44"/>
  <c r="O41" i="46"/>
  <c r="F41" i="46"/>
  <c r="L43" i="47"/>
  <c r="M75" i="4" s="1"/>
  <c r="L43" i="46"/>
  <c r="M59" i="4" s="1"/>
  <c r="F41" i="5"/>
  <c r="C38" i="45"/>
  <c r="O41" i="45"/>
  <c r="I43" i="45"/>
  <c r="I43" i="47"/>
  <c r="J75" i="4" s="1"/>
  <c r="I41" i="44"/>
  <c r="I43" i="46"/>
  <c r="J59" i="4" s="1"/>
  <c r="L43" i="44"/>
  <c r="M27" i="4" s="1"/>
  <c r="F43" i="47"/>
  <c r="F43" i="44"/>
  <c r="G27" i="4" s="1"/>
  <c r="I41" i="5"/>
  <c r="O28" i="45"/>
  <c r="O41" i="47"/>
  <c r="L43" i="45"/>
  <c r="M43" i="4" s="1"/>
  <c r="F41" i="45"/>
  <c r="O9" i="45"/>
  <c r="O8" i="45" s="1"/>
  <c r="C19" i="46"/>
  <c r="O15" i="47"/>
  <c r="L9" i="45"/>
  <c r="L8" i="45" s="1"/>
  <c r="O9" i="47"/>
  <c r="O8" i="47" s="1"/>
  <c r="I9" i="45"/>
  <c r="I8" i="45" s="1"/>
  <c r="I7" i="45" s="1"/>
  <c r="J40" i="4" s="1"/>
  <c r="O9" i="46"/>
  <c r="O8" i="46" s="1"/>
  <c r="O7" i="46" s="1"/>
  <c r="L15" i="44"/>
  <c r="L7" i="44" s="1"/>
  <c r="M24" i="4" s="1"/>
  <c r="O7" i="44"/>
  <c r="P24" i="4" s="1"/>
  <c r="I15" i="47"/>
  <c r="C19" i="47"/>
  <c r="L9" i="46"/>
  <c r="L8" i="46" s="1"/>
  <c r="I15" i="46"/>
  <c r="I9" i="47"/>
  <c r="I8" i="47" s="1"/>
  <c r="I15" i="5"/>
  <c r="C10" i="5"/>
  <c r="G43" i="12"/>
  <c r="C43" i="12"/>
  <c r="F43" i="12"/>
  <c r="E43" i="12"/>
  <c r="D43" i="12"/>
  <c r="O20" i="45"/>
  <c r="E48" i="12"/>
  <c r="D48" i="12"/>
  <c r="G48" i="12"/>
  <c r="C48" i="12"/>
  <c r="F48" i="12"/>
  <c r="F65" i="13"/>
  <c r="E65" i="13"/>
  <c r="C65" i="13"/>
  <c r="H65" i="13"/>
  <c r="D65" i="13"/>
  <c r="G65" i="13"/>
  <c r="C19" i="11"/>
  <c r="D103" i="12"/>
  <c r="G103" i="12"/>
  <c r="C103" i="12"/>
  <c r="F103" i="12"/>
  <c r="E103" i="12"/>
  <c r="H87" i="13"/>
  <c r="D87" i="13"/>
  <c r="G87" i="13"/>
  <c r="C87" i="13"/>
  <c r="E87" i="13"/>
  <c r="F87" i="13"/>
  <c r="F68" i="12"/>
  <c r="E68" i="12"/>
  <c r="D68" i="12"/>
  <c r="G68" i="12"/>
  <c r="C68" i="12"/>
  <c r="G23" i="12"/>
  <c r="C23" i="12"/>
  <c r="F23" i="12"/>
  <c r="E23" i="12"/>
  <c r="D23" i="12"/>
  <c r="C31" i="11"/>
  <c r="F7" i="47"/>
  <c r="G72" i="4" s="1"/>
  <c r="F107" i="13"/>
  <c r="G107" i="13"/>
  <c r="E107" i="13"/>
  <c r="H107" i="13"/>
  <c r="D107" i="13"/>
  <c r="C107" i="13"/>
  <c r="K24" i="47"/>
  <c r="L23" i="47"/>
  <c r="G24" i="12"/>
  <c r="F24" i="12"/>
  <c r="E24" i="12"/>
  <c r="D24" i="12"/>
  <c r="C24" i="12"/>
  <c r="O15" i="45"/>
  <c r="H24" i="46"/>
  <c r="I23" i="46"/>
  <c r="G96" i="12"/>
  <c r="C96" i="12"/>
  <c r="F96" i="12"/>
  <c r="E96" i="12"/>
  <c r="D96" i="12"/>
  <c r="F85" i="13"/>
  <c r="E85" i="13"/>
  <c r="C85" i="13"/>
  <c r="H85" i="13"/>
  <c r="D85" i="13"/>
  <c r="G85" i="13"/>
  <c r="E24" i="44"/>
  <c r="F23" i="44"/>
  <c r="E72" i="12"/>
  <c r="D72" i="12"/>
  <c r="G72" i="12"/>
  <c r="C72" i="12"/>
  <c r="F72" i="12"/>
  <c r="F62" i="13"/>
  <c r="E62" i="13"/>
  <c r="C62" i="13"/>
  <c r="H62" i="13"/>
  <c r="D62" i="13"/>
  <c r="G62" i="13"/>
  <c r="G21" i="12"/>
  <c r="F21" i="12"/>
  <c r="E21" i="12"/>
  <c r="D21" i="12"/>
  <c r="O20" i="5"/>
  <c r="F88" i="13"/>
  <c r="G88" i="13"/>
  <c r="E88" i="13"/>
  <c r="H88" i="13"/>
  <c r="D88" i="13"/>
  <c r="C88" i="13"/>
  <c r="F55" i="12"/>
  <c r="E55" i="12"/>
  <c r="D55" i="12"/>
  <c r="C55" i="12"/>
  <c r="G55" i="12"/>
  <c r="H111" i="13"/>
  <c r="D111" i="13"/>
  <c r="G111" i="13"/>
  <c r="C111" i="13"/>
  <c r="E111" i="13"/>
  <c r="F111" i="13"/>
  <c r="G115" i="12"/>
  <c r="C115" i="12"/>
  <c r="F115" i="12"/>
  <c r="E115" i="12"/>
  <c r="D115" i="12"/>
  <c r="F18" i="13"/>
  <c r="G18" i="13"/>
  <c r="E18" i="13"/>
  <c r="H18" i="13"/>
  <c r="D18" i="13"/>
  <c r="F116" i="12"/>
  <c r="E116" i="12"/>
  <c r="E114" i="12" s="1"/>
  <c r="E113" i="12" s="1"/>
  <c r="D116" i="12"/>
  <c r="G116" i="12"/>
  <c r="C116" i="12"/>
  <c r="F67" i="13"/>
  <c r="E67" i="13"/>
  <c r="C67" i="13"/>
  <c r="H67" i="13"/>
  <c r="D67" i="13"/>
  <c r="G67" i="13"/>
  <c r="F112" i="13"/>
  <c r="C112" i="13"/>
  <c r="E112" i="13"/>
  <c r="G112" i="13"/>
  <c r="H112" i="13"/>
  <c r="D112" i="13"/>
  <c r="K24" i="46"/>
  <c r="L23" i="46"/>
  <c r="E79" i="12"/>
  <c r="D79" i="12"/>
  <c r="G79" i="12"/>
  <c r="C79" i="12"/>
  <c r="F79" i="12"/>
  <c r="G20" i="12"/>
  <c r="F20" i="12"/>
  <c r="C20" i="12"/>
  <c r="E20" i="12"/>
  <c r="D20" i="12"/>
  <c r="F44" i="13"/>
  <c r="C44" i="13"/>
  <c r="E44" i="13"/>
  <c r="G44" i="13"/>
  <c r="H44" i="13"/>
  <c r="D44" i="13"/>
  <c r="D127" i="12"/>
  <c r="G127" i="12"/>
  <c r="C127" i="12"/>
  <c r="F127" i="12"/>
  <c r="E127" i="12"/>
  <c r="H109" i="13"/>
  <c r="D109" i="13"/>
  <c r="E109" i="13"/>
  <c r="G109" i="13"/>
  <c r="C109" i="13"/>
  <c r="F109" i="13"/>
  <c r="D92" i="12"/>
  <c r="G92" i="12"/>
  <c r="C92" i="12"/>
  <c r="F92" i="12"/>
  <c r="E92" i="12"/>
  <c r="C18" i="13"/>
  <c r="C23" i="11"/>
  <c r="D120" i="12"/>
  <c r="G120" i="12"/>
  <c r="C120" i="12"/>
  <c r="F120" i="12"/>
  <c r="E120" i="12"/>
  <c r="G19" i="12"/>
  <c r="F19" i="12"/>
  <c r="E19" i="12"/>
  <c r="C19" i="12"/>
  <c r="D19" i="12"/>
  <c r="G93" i="12"/>
  <c r="C93" i="12"/>
  <c r="F93" i="12"/>
  <c r="E93" i="12"/>
  <c r="D93" i="12"/>
  <c r="K24" i="45"/>
  <c r="L23" i="45"/>
  <c r="D37" i="8"/>
  <c r="F47" i="12"/>
  <c r="E47" i="12"/>
  <c r="D47" i="12"/>
  <c r="G47" i="12"/>
  <c r="C47" i="12"/>
  <c r="H23" i="13"/>
  <c r="D23" i="13"/>
  <c r="G23" i="13"/>
  <c r="E23" i="13"/>
  <c r="F23" i="13"/>
  <c r="C23" i="13"/>
  <c r="E117" i="12"/>
  <c r="D117" i="12"/>
  <c r="G117" i="12"/>
  <c r="C117" i="12"/>
  <c r="F117" i="12"/>
  <c r="K24" i="44"/>
  <c r="L23" i="44"/>
  <c r="I15" i="44"/>
  <c r="I7" i="44" s="1"/>
  <c r="J24" i="4" s="1"/>
  <c r="H24" i="47"/>
  <c r="I23" i="47"/>
  <c r="H24" i="44"/>
  <c r="I23" i="44"/>
  <c r="H66" i="13"/>
  <c r="D66" i="13"/>
  <c r="E66" i="13"/>
  <c r="G66" i="13"/>
  <c r="C66" i="13"/>
  <c r="F66" i="13"/>
  <c r="H64" i="13"/>
  <c r="D64" i="13"/>
  <c r="G64" i="13"/>
  <c r="C64" i="13"/>
  <c r="F64" i="13"/>
  <c r="E64" i="13"/>
  <c r="F110" i="13"/>
  <c r="G110" i="13"/>
  <c r="E110" i="13"/>
  <c r="C110" i="13"/>
  <c r="H110" i="13"/>
  <c r="D110" i="13"/>
  <c r="L15" i="46"/>
  <c r="L15" i="45"/>
  <c r="H45" i="13"/>
  <c r="D45" i="13"/>
  <c r="G45" i="13"/>
  <c r="C45" i="13"/>
  <c r="F45" i="13"/>
  <c r="E45" i="13"/>
  <c r="F42" i="13"/>
  <c r="G42" i="13"/>
  <c r="E42" i="13"/>
  <c r="C42" i="13"/>
  <c r="H42" i="13"/>
  <c r="D42" i="13"/>
  <c r="F40" i="13"/>
  <c r="E40" i="13"/>
  <c r="H40" i="13"/>
  <c r="D40" i="13"/>
  <c r="G40" i="13"/>
  <c r="C40" i="13"/>
  <c r="F90" i="13"/>
  <c r="G90" i="13"/>
  <c r="E90" i="13"/>
  <c r="H90" i="13"/>
  <c r="D90" i="13"/>
  <c r="C90" i="13"/>
  <c r="E119" i="12"/>
  <c r="D119" i="12"/>
  <c r="G119" i="12"/>
  <c r="C119" i="12"/>
  <c r="F119" i="12"/>
  <c r="E69" i="12"/>
  <c r="D69" i="12"/>
  <c r="G69" i="12"/>
  <c r="C69" i="12"/>
  <c r="F69" i="12"/>
  <c r="O20" i="46"/>
  <c r="G67" i="12"/>
  <c r="C67" i="12"/>
  <c r="F67" i="12"/>
  <c r="E67" i="12"/>
  <c r="D67" i="12"/>
  <c r="H89" i="13"/>
  <c r="D89" i="13"/>
  <c r="G89" i="13"/>
  <c r="C89" i="13"/>
  <c r="E89" i="13"/>
  <c r="F89" i="13"/>
  <c r="E45" i="12"/>
  <c r="D45" i="12"/>
  <c r="G45" i="12"/>
  <c r="C45" i="12"/>
  <c r="F45" i="12"/>
  <c r="C20" i="11"/>
  <c r="H43" i="13"/>
  <c r="D43" i="13"/>
  <c r="G43" i="13"/>
  <c r="C43" i="13"/>
  <c r="F43" i="13"/>
  <c r="E43" i="13"/>
  <c r="G20" i="13"/>
  <c r="F20" i="13"/>
  <c r="D20" i="13"/>
  <c r="E20" i="13"/>
  <c r="H20" i="13"/>
  <c r="C20" i="13"/>
  <c r="E91" i="12"/>
  <c r="D91" i="12"/>
  <c r="G91" i="12"/>
  <c r="C91" i="12"/>
  <c r="F91" i="12"/>
  <c r="G31" i="12"/>
  <c r="F31" i="12"/>
  <c r="C31" i="12"/>
  <c r="E31" i="12"/>
  <c r="D31" i="12"/>
  <c r="O20" i="47"/>
  <c r="O20" i="44"/>
  <c r="G37" i="8"/>
  <c r="I9" i="46"/>
  <c r="I8" i="46" s="1"/>
  <c r="F44" i="12"/>
  <c r="E44" i="12"/>
  <c r="D44" i="12"/>
  <c r="C44" i="12"/>
  <c r="G44" i="12"/>
  <c r="E22" i="13"/>
  <c r="H22" i="13"/>
  <c r="D22" i="13"/>
  <c r="G22" i="13"/>
  <c r="F22" i="13"/>
  <c r="C22" i="13"/>
  <c r="F21" i="13"/>
  <c r="G21" i="13"/>
  <c r="E21" i="13"/>
  <c r="H21" i="13"/>
  <c r="D21" i="13"/>
  <c r="C21" i="13"/>
  <c r="D95" i="12"/>
  <c r="G95" i="12"/>
  <c r="C95" i="12"/>
  <c r="F95" i="12"/>
  <c r="E95" i="12"/>
  <c r="F7" i="45"/>
  <c r="G40" i="4" s="1"/>
  <c r="E37" i="8"/>
  <c r="F71" i="12"/>
  <c r="E71" i="12"/>
  <c r="D71" i="12"/>
  <c r="G71" i="12"/>
  <c r="C71" i="12"/>
  <c r="N39" i="42"/>
  <c r="H50" i="43"/>
  <c r="M39" i="42"/>
  <c r="F50" i="43"/>
  <c r="J39" i="42"/>
  <c r="D50" i="43"/>
  <c r="L50" i="42"/>
  <c r="E64" i="43"/>
  <c r="J50" i="42"/>
  <c r="D64" i="43"/>
  <c r="C10" i="45"/>
  <c r="J57" i="42"/>
  <c r="C18" i="47"/>
  <c r="C14" i="46"/>
  <c r="L57" i="42"/>
  <c r="C35" i="46"/>
  <c r="J51" i="42"/>
  <c r="C17" i="47"/>
  <c r="N57" i="42"/>
  <c r="C26" i="45"/>
  <c r="C11" i="46"/>
  <c r="C17" i="45"/>
  <c r="C17" i="46"/>
  <c r="C10" i="46"/>
  <c r="C10" i="44"/>
  <c r="C14" i="44"/>
  <c r="C11" i="47"/>
  <c r="C18" i="45"/>
  <c r="C17" i="44"/>
  <c r="C14" i="45"/>
  <c r="C14" i="5"/>
  <c r="C17" i="5"/>
  <c r="C26" i="5"/>
  <c r="D15" i="4" s="1"/>
  <c r="C16" i="44"/>
  <c r="C14" i="47"/>
  <c r="C11" i="5"/>
  <c r="C18" i="5"/>
  <c r="C26" i="44"/>
  <c r="D31" i="4" s="1"/>
  <c r="C18" i="46"/>
  <c r="C26" i="46"/>
  <c r="D63" i="4" s="1"/>
  <c r="C18" i="44"/>
  <c r="C26" i="47"/>
  <c r="D79" i="4" s="1"/>
  <c r="C26" i="12"/>
  <c r="C61" i="8" s="1"/>
  <c r="C38" i="47"/>
  <c r="C35" i="47"/>
  <c r="C37" i="47"/>
  <c r="C47" i="45"/>
  <c r="C36" i="44"/>
  <c r="O15" i="5"/>
  <c r="M51" i="42"/>
  <c r="K39" i="42"/>
  <c r="K57" i="42"/>
  <c r="H61" i="42"/>
  <c r="H78" i="43" s="1"/>
  <c r="L51" i="42"/>
  <c r="N30" i="42"/>
  <c r="G61" i="42"/>
  <c r="G78" i="43" s="1"/>
  <c r="J24" i="42"/>
  <c r="C61" i="42"/>
  <c r="N51" i="42"/>
  <c r="F61" i="42"/>
  <c r="F78" i="43" s="1"/>
  <c r="M24" i="42"/>
  <c r="E61" i="42"/>
  <c r="E78" i="43" s="1"/>
  <c r="M57" i="42"/>
  <c r="N50" i="42"/>
  <c r="K30" i="42"/>
  <c r="L39" i="42"/>
  <c r="D61" i="42"/>
  <c r="D78" i="43" s="1"/>
  <c r="M50" i="42"/>
  <c r="K50" i="42"/>
  <c r="C13" i="5"/>
  <c r="C36" i="5"/>
  <c r="F8" i="5"/>
  <c r="F130" i="10" l="1"/>
  <c r="F132" i="10" s="1"/>
  <c r="H88" i="11"/>
  <c r="H104" i="11" s="1"/>
  <c r="H131" i="11" s="1"/>
  <c r="D94" i="11"/>
  <c r="E58" i="10"/>
  <c r="D114" i="11"/>
  <c r="D113" i="11" s="1"/>
  <c r="D112" i="11" s="1"/>
  <c r="C114" i="11"/>
  <c r="C113" i="11" s="1"/>
  <c r="C112" i="11" s="1"/>
  <c r="C46" i="11"/>
  <c r="C66" i="11"/>
  <c r="C65" i="11" s="1"/>
  <c r="C64" i="11" s="1"/>
  <c r="H66" i="11"/>
  <c r="H65" i="11" s="1"/>
  <c r="H64" i="11" s="1"/>
  <c r="D58" i="10"/>
  <c r="D83" i="10" s="1"/>
  <c r="D84" i="10" s="1"/>
  <c r="E130" i="10"/>
  <c r="E88" i="11"/>
  <c r="H94" i="11"/>
  <c r="H114" i="11"/>
  <c r="H113" i="11" s="1"/>
  <c r="H112" i="11" s="1"/>
  <c r="G114" i="11"/>
  <c r="G113" i="11" s="1"/>
  <c r="G112" i="11" s="1"/>
  <c r="D46" i="11"/>
  <c r="D58" i="11" s="1"/>
  <c r="F66" i="11"/>
  <c r="F65" i="11" s="1"/>
  <c r="F64" i="11" s="1"/>
  <c r="E66" i="11"/>
  <c r="E65" i="11" s="1"/>
  <c r="E64" i="11" s="1"/>
  <c r="C58" i="10"/>
  <c r="D82" i="10"/>
  <c r="D106" i="10"/>
  <c r="D131" i="10" s="1"/>
  <c r="D130" i="10"/>
  <c r="E106" i="10"/>
  <c r="E131" i="10" s="1"/>
  <c r="C40" i="11"/>
  <c r="C56" i="11" s="1"/>
  <c r="C83" i="11" s="1"/>
  <c r="F94" i="11"/>
  <c r="F88" i="11" s="1"/>
  <c r="F104" i="11" s="1"/>
  <c r="G94" i="11"/>
  <c r="G88" i="11" s="1"/>
  <c r="G104" i="11" s="1"/>
  <c r="C82" i="10"/>
  <c r="F114" i="11"/>
  <c r="F113" i="11" s="1"/>
  <c r="F112" i="11" s="1"/>
  <c r="F46" i="11"/>
  <c r="H46" i="11"/>
  <c r="H40" i="11" s="1"/>
  <c r="H56" i="11" s="1"/>
  <c r="G66" i="11"/>
  <c r="G65" i="11" s="1"/>
  <c r="G64" i="11" s="1"/>
  <c r="F82" i="10"/>
  <c r="C130" i="10"/>
  <c r="C132" i="10" s="1"/>
  <c r="E82" i="10"/>
  <c r="F40" i="11"/>
  <c r="E40" i="11"/>
  <c r="D88" i="11"/>
  <c r="D104" i="11" s="1"/>
  <c r="D131" i="11" s="1"/>
  <c r="C94" i="11"/>
  <c r="C88" i="11" s="1"/>
  <c r="C104" i="11" s="1"/>
  <c r="C131" i="11" s="1"/>
  <c r="E94" i="11"/>
  <c r="E114" i="11"/>
  <c r="E113" i="11" s="1"/>
  <c r="E112" i="11" s="1"/>
  <c r="G46" i="11"/>
  <c r="G58" i="11" s="1"/>
  <c r="G83" i="11" s="1"/>
  <c r="G84" i="11" s="1"/>
  <c r="E46" i="11"/>
  <c r="D66" i="11"/>
  <c r="D65" i="11" s="1"/>
  <c r="D64" i="11" s="1"/>
  <c r="F58" i="10"/>
  <c r="G63" i="8"/>
  <c r="C128" i="11"/>
  <c r="D130" i="11"/>
  <c r="D128" i="11"/>
  <c r="E130" i="11"/>
  <c r="E128" i="11"/>
  <c r="F130" i="11"/>
  <c r="F128" i="11"/>
  <c r="G130" i="11"/>
  <c r="G128" i="11"/>
  <c r="H130" i="11"/>
  <c r="H128" i="11"/>
  <c r="F63" i="8"/>
  <c r="E106" i="12"/>
  <c r="E131" i="12" s="1"/>
  <c r="H106" i="11"/>
  <c r="G106" i="11"/>
  <c r="G131" i="11" s="1"/>
  <c r="G132" i="11" s="1"/>
  <c r="C106" i="11"/>
  <c r="D106" i="11"/>
  <c r="F37" i="8"/>
  <c r="E106" i="11"/>
  <c r="E104" i="11"/>
  <c r="E131" i="11" s="1"/>
  <c r="E132" i="11" s="1"/>
  <c r="F106" i="11"/>
  <c r="E63" i="8"/>
  <c r="F82" i="11"/>
  <c r="F80" i="11"/>
  <c r="F107" i="11" s="1"/>
  <c r="G82" i="11"/>
  <c r="G107" i="11" s="1"/>
  <c r="G108" i="11" s="1"/>
  <c r="G80" i="11"/>
  <c r="D82" i="11"/>
  <c r="D107" i="11" s="1"/>
  <c r="D80" i="11"/>
  <c r="H82" i="11"/>
  <c r="H107" i="11" s="1"/>
  <c r="H108" i="11" s="1"/>
  <c r="H80" i="11"/>
  <c r="E82" i="11"/>
  <c r="E80" i="11"/>
  <c r="C82" i="11"/>
  <c r="C80" i="11"/>
  <c r="D63" i="8"/>
  <c r="C58" i="11"/>
  <c r="E58" i="11"/>
  <c r="E56" i="11"/>
  <c r="E83" i="11" s="1"/>
  <c r="F58" i="11"/>
  <c r="F56" i="11"/>
  <c r="F83" i="11" s="1"/>
  <c r="F84" i="11" s="1"/>
  <c r="C18" i="10"/>
  <c r="C17" i="10" s="1"/>
  <c r="C16" i="10" s="1"/>
  <c r="C32" i="10" s="1"/>
  <c r="E18" i="11"/>
  <c r="E17" i="11" s="1"/>
  <c r="E22" i="11"/>
  <c r="D18" i="11"/>
  <c r="D17" i="11" s="1"/>
  <c r="F17" i="10"/>
  <c r="F16" i="10" s="1"/>
  <c r="F32" i="10" s="1"/>
  <c r="F34" i="10"/>
  <c r="G22" i="11"/>
  <c r="G34" i="11" s="1"/>
  <c r="D17" i="10"/>
  <c r="D16" i="10" s="1"/>
  <c r="D32" i="10" s="1"/>
  <c r="D34" i="10"/>
  <c r="D59" i="10" s="1"/>
  <c r="E17" i="10"/>
  <c r="E16" i="10" s="1"/>
  <c r="E32" i="10" s="1"/>
  <c r="E34" i="10"/>
  <c r="H22" i="11"/>
  <c r="I7" i="5"/>
  <c r="J8" i="4" s="1"/>
  <c r="F18" i="11"/>
  <c r="F17" i="11" s="1"/>
  <c r="F22" i="11"/>
  <c r="H18" i="11"/>
  <c r="H17" i="11" s="1"/>
  <c r="D22" i="11"/>
  <c r="C63" i="8"/>
  <c r="F7" i="8"/>
  <c r="D104" i="10"/>
  <c r="C104" i="10"/>
  <c r="C112" i="10"/>
  <c r="C128" i="10" s="1"/>
  <c r="F80" i="10"/>
  <c r="F107" i="10" s="1"/>
  <c r="F108" i="10" s="1"/>
  <c r="D80" i="10"/>
  <c r="D107" i="10" s="1"/>
  <c r="D108" i="10" s="1"/>
  <c r="E80" i="10"/>
  <c r="C80" i="10"/>
  <c r="C107" i="10" s="1"/>
  <c r="C108" i="10" s="1"/>
  <c r="E40" i="10"/>
  <c r="E56" i="10" s="1"/>
  <c r="E83" i="10" s="1"/>
  <c r="E84" i="10" s="1"/>
  <c r="E85" i="10" s="1"/>
  <c r="D112" i="10"/>
  <c r="D128" i="10" s="1"/>
  <c r="F112" i="10"/>
  <c r="F128" i="10" s="1"/>
  <c r="E112" i="10"/>
  <c r="E128" i="10" s="1"/>
  <c r="F40" i="10"/>
  <c r="F56" i="10" s="1"/>
  <c r="C40" i="10"/>
  <c r="D7" i="8" s="1"/>
  <c r="E88" i="10"/>
  <c r="E104" i="10" s="1"/>
  <c r="P56" i="4"/>
  <c r="P25" i="4"/>
  <c r="C36" i="45"/>
  <c r="D47" i="4"/>
  <c r="M11" i="4"/>
  <c r="P73" i="4"/>
  <c r="P41" i="4"/>
  <c r="J11" i="4"/>
  <c r="P57" i="4"/>
  <c r="P9" i="4"/>
  <c r="G11" i="4"/>
  <c r="J43" i="4"/>
  <c r="G75" i="4"/>
  <c r="L7" i="47"/>
  <c r="M72" i="4" s="1"/>
  <c r="L7" i="5"/>
  <c r="M8" i="4" s="1"/>
  <c r="O7" i="5"/>
  <c r="P8" i="4" s="1"/>
  <c r="C8" i="5"/>
  <c r="H24" i="45"/>
  <c r="I24" i="45" s="1"/>
  <c r="F70" i="12"/>
  <c r="E94" i="12"/>
  <c r="E18" i="12"/>
  <c r="E17" i="12" s="1"/>
  <c r="O7" i="47"/>
  <c r="P72" i="4" s="1"/>
  <c r="I7" i="46"/>
  <c r="J56" i="4" s="1"/>
  <c r="O7" i="45"/>
  <c r="P40" i="4" s="1"/>
  <c r="C41" i="5"/>
  <c r="C41" i="46"/>
  <c r="F43" i="45"/>
  <c r="G43" i="4" s="1"/>
  <c r="K45" i="44"/>
  <c r="L44" i="44"/>
  <c r="M28" i="4" s="1"/>
  <c r="H45" i="47"/>
  <c r="I44" i="47"/>
  <c r="J76" i="4" s="1"/>
  <c r="K45" i="47"/>
  <c r="L44" i="47"/>
  <c r="M76" i="4" s="1"/>
  <c r="C41" i="44"/>
  <c r="O43" i="47"/>
  <c r="I43" i="44"/>
  <c r="J27" i="4" s="1"/>
  <c r="O43" i="46"/>
  <c r="K45" i="45"/>
  <c r="L44" i="45"/>
  <c r="M44" i="4" s="1"/>
  <c r="E45" i="47"/>
  <c r="F44" i="47"/>
  <c r="H45" i="46"/>
  <c r="I44" i="46"/>
  <c r="J60" i="4" s="1"/>
  <c r="O43" i="45"/>
  <c r="C43" i="5"/>
  <c r="K45" i="46"/>
  <c r="L44" i="46"/>
  <c r="M60" i="4" s="1"/>
  <c r="F43" i="46"/>
  <c r="G59" i="4" s="1"/>
  <c r="C41" i="45"/>
  <c r="E45" i="44"/>
  <c r="F44" i="44"/>
  <c r="G28" i="4" s="1"/>
  <c r="H45" i="45"/>
  <c r="I44" i="45"/>
  <c r="J44" i="4" s="1"/>
  <c r="O43" i="44"/>
  <c r="G66" i="12"/>
  <c r="G65" i="12" s="1"/>
  <c r="G82" i="12" s="1"/>
  <c r="G107" i="12" s="1"/>
  <c r="L7" i="46"/>
  <c r="M56" i="4" s="1"/>
  <c r="G118" i="12"/>
  <c r="L7" i="45"/>
  <c r="M40" i="4" s="1"/>
  <c r="E46" i="12"/>
  <c r="C19" i="13"/>
  <c r="C16" i="13" s="1"/>
  <c r="C30" i="13" s="1"/>
  <c r="I7" i="47"/>
  <c r="J72" i="4" s="1"/>
  <c r="D70" i="12"/>
  <c r="C66" i="12"/>
  <c r="C65" i="12" s="1"/>
  <c r="C82" i="12" s="1"/>
  <c r="C107" i="12" s="1"/>
  <c r="D46" i="12"/>
  <c r="C22" i="12"/>
  <c r="E90" i="12"/>
  <c r="E89" i="12" s="1"/>
  <c r="D90" i="12"/>
  <c r="D89" i="12" s="1"/>
  <c r="D106" i="12" s="1"/>
  <c r="D131" i="12" s="1"/>
  <c r="D132" i="12" s="1"/>
  <c r="D118" i="12"/>
  <c r="D130" i="12" s="1"/>
  <c r="G70" i="12"/>
  <c r="F42" i="12"/>
  <c r="F41" i="12" s="1"/>
  <c r="D66" i="12"/>
  <c r="D65" i="12" s="1"/>
  <c r="D82" i="12" s="1"/>
  <c r="D107" i="12" s="1"/>
  <c r="D18" i="12"/>
  <c r="D17" i="12" s="1"/>
  <c r="G18" i="12"/>
  <c r="G17" i="12" s="1"/>
  <c r="G114" i="12"/>
  <c r="G113" i="12" s="1"/>
  <c r="G130" i="12" s="1"/>
  <c r="G86" i="13"/>
  <c r="G83" i="13" s="1"/>
  <c r="G97" i="13" s="1"/>
  <c r="G99" i="13" s="1"/>
  <c r="G122" i="13" s="1"/>
  <c r="C118" i="12"/>
  <c r="G46" i="12"/>
  <c r="F94" i="12"/>
  <c r="H41" i="13"/>
  <c r="H38" i="13" s="1"/>
  <c r="H52" i="13" s="1"/>
  <c r="H54" i="13" s="1"/>
  <c r="H77" i="13" s="1"/>
  <c r="F41" i="13"/>
  <c r="F38" i="13" s="1"/>
  <c r="F52" i="13" s="1"/>
  <c r="F54" i="13" s="1"/>
  <c r="F77" i="13" s="1"/>
  <c r="C63" i="13"/>
  <c r="C60" i="13" s="1"/>
  <c r="C74" i="13" s="1"/>
  <c r="C76" i="13" s="1"/>
  <c r="F108" i="13"/>
  <c r="F105" i="13" s="1"/>
  <c r="F119" i="13" s="1"/>
  <c r="F121" i="13" s="1"/>
  <c r="C70" i="12"/>
  <c r="D94" i="12"/>
  <c r="F19" i="13"/>
  <c r="F16" i="13" s="1"/>
  <c r="F30" i="13" s="1"/>
  <c r="F32" i="13" s="1"/>
  <c r="O22" i="44"/>
  <c r="O22" i="47"/>
  <c r="H19" i="13"/>
  <c r="H16" i="13" s="1"/>
  <c r="H30" i="13" s="1"/>
  <c r="G19" i="13"/>
  <c r="G16" i="13" s="1"/>
  <c r="G30" i="13" s="1"/>
  <c r="O22" i="46"/>
  <c r="F118" i="12"/>
  <c r="H25" i="45"/>
  <c r="I25" i="45" s="1"/>
  <c r="C41" i="13"/>
  <c r="C38" i="13" s="1"/>
  <c r="C52" i="13" s="1"/>
  <c r="C54" i="13" s="1"/>
  <c r="C77" i="13" s="1"/>
  <c r="G63" i="13"/>
  <c r="G60" i="13" s="1"/>
  <c r="G74" i="13" s="1"/>
  <c r="G76" i="13" s="1"/>
  <c r="H25" i="47"/>
  <c r="I25" i="47" s="1"/>
  <c r="I24" i="47"/>
  <c r="F18" i="12"/>
  <c r="F17" i="12" s="1"/>
  <c r="C90" i="12"/>
  <c r="C89" i="12" s="1"/>
  <c r="C108" i="13"/>
  <c r="C105" i="13" s="1"/>
  <c r="C119" i="13" s="1"/>
  <c r="C121" i="13" s="1"/>
  <c r="H108" i="13"/>
  <c r="H105" i="13" s="1"/>
  <c r="H119" i="13" s="1"/>
  <c r="H121" i="13" s="1"/>
  <c r="H123" i="13" s="1"/>
  <c r="H124" i="13" s="1"/>
  <c r="E24" i="47"/>
  <c r="F23" i="47"/>
  <c r="G76" i="4" s="1"/>
  <c r="F114" i="12"/>
  <c r="F113" i="12" s="1"/>
  <c r="F130" i="12" s="1"/>
  <c r="E25" i="44"/>
  <c r="F25" i="44" s="1"/>
  <c r="F24" i="44"/>
  <c r="K25" i="47"/>
  <c r="L25" i="47" s="1"/>
  <c r="L24" i="47"/>
  <c r="D22" i="12"/>
  <c r="D34" i="12" s="1"/>
  <c r="G22" i="12"/>
  <c r="G34" i="12" s="1"/>
  <c r="F86" i="13"/>
  <c r="F83" i="13" s="1"/>
  <c r="F97" i="13" s="1"/>
  <c r="F99" i="13" s="1"/>
  <c r="F122" i="13" s="1"/>
  <c r="D86" i="13"/>
  <c r="D83" i="13" s="1"/>
  <c r="D97" i="13" s="1"/>
  <c r="D99" i="13" s="1"/>
  <c r="D122" i="13" s="1"/>
  <c r="O22" i="45"/>
  <c r="P43" i="4" s="1"/>
  <c r="C42" i="12"/>
  <c r="C41" i="12" s="1"/>
  <c r="C58" i="12" s="1"/>
  <c r="C83" i="12" s="1"/>
  <c r="D108" i="13"/>
  <c r="D105" i="13" s="1"/>
  <c r="D119" i="13" s="1"/>
  <c r="D121" i="13" s="1"/>
  <c r="O22" i="5"/>
  <c r="E41" i="13"/>
  <c r="E38" i="13" s="1"/>
  <c r="E52" i="13" s="1"/>
  <c r="E54" i="13" s="1"/>
  <c r="E77" i="13" s="1"/>
  <c r="E63" i="13"/>
  <c r="E60" i="13" s="1"/>
  <c r="E74" i="13" s="1"/>
  <c r="E76" i="13" s="1"/>
  <c r="D63" i="13"/>
  <c r="D60" i="13" s="1"/>
  <c r="D74" i="13" s="1"/>
  <c r="D76" i="13" s="1"/>
  <c r="K25" i="44"/>
  <c r="L25" i="44" s="1"/>
  <c r="L24" i="44"/>
  <c r="C46" i="12"/>
  <c r="K25" i="45"/>
  <c r="L25" i="45" s="1"/>
  <c r="L24" i="45"/>
  <c r="G90" i="12"/>
  <c r="G89" i="12" s="1"/>
  <c r="G106" i="12" s="1"/>
  <c r="G131" i="12" s="1"/>
  <c r="G108" i="13"/>
  <c r="G105" i="13" s="1"/>
  <c r="G119" i="13" s="1"/>
  <c r="G121" i="13" s="1"/>
  <c r="K25" i="46"/>
  <c r="L25" i="46" s="1"/>
  <c r="L24" i="46"/>
  <c r="C114" i="12"/>
  <c r="C113" i="12" s="1"/>
  <c r="C130" i="12" s="1"/>
  <c r="H25" i="46"/>
  <c r="I25" i="46" s="1"/>
  <c r="I24" i="46"/>
  <c r="E22" i="12"/>
  <c r="E86" i="13"/>
  <c r="E83" i="13" s="1"/>
  <c r="E97" i="13" s="1"/>
  <c r="E99" i="13" s="1"/>
  <c r="E122" i="13" s="1"/>
  <c r="H86" i="13"/>
  <c r="H83" i="13" s="1"/>
  <c r="H97" i="13" s="1"/>
  <c r="H99" i="13" s="1"/>
  <c r="H122" i="13" s="1"/>
  <c r="D42" i="12"/>
  <c r="D41" i="12" s="1"/>
  <c r="D58" i="12" s="1"/>
  <c r="D83" i="12" s="1"/>
  <c r="G42" i="12"/>
  <c r="G41" i="12" s="1"/>
  <c r="G58" i="12" s="1"/>
  <c r="G83" i="12" s="1"/>
  <c r="G84" i="12" s="1"/>
  <c r="G94" i="12"/>
  <c r="E19" i="13"/>
  <c r="E16" i="13" s="1"/>
  <c r="F90" i="12"/>
  <c r="F89" i="12" s="1"/>
  <c r="F106" i="12" s="1"/>
  <c r="F131" i="12" s="1"/>
  <c r="F132" i="12" s="1"/>
  <c r="D19" i="13"/>
  <c r="D16" i="13" s="1"/>
  <c r="D30" i="13" s="1"/>
  <c r="F66" i="12"/>
  <c r="F65" i="12" s="1"/>
  <c r="F82" i="12" s="1"/>
  <c r="F107" i="12" s="1"/>
  <c r="K24" i="5"/>
  <c r="L23" i="5"/>
  <c r="H24" i="5"/>
  <c r="I23" i="5"/>
  <c r="D41" i="13"/>
  <c r="D38" i="13" s="1"/>
  <c r="D52" i="13" s="1"/>
  <c r="D54" i="13" s="1"/>
  <c r="D77" i="13" s="1"/>
  <c r="G41" i="13"/>
  <c r="G38" i="13" s="1"/>
  <c r="G52" i="13" s="1"/>
  <c r="G54" i="13" s="1"/>
  <c r="G77" i="13" s="1"/>
  <c r="F63" i="13"/>
  <c r="F60" i="13" s="1"/>
  <c r="F74" i="13" s="1"/>
  <c r="F76" i="13" s="1"/>
  <c r="H63" i="13"/>
  <c r="H60" i="13" s="1"/>
  <c r="H74" i="13" s="1"/>
  <c r="H76" i="13" s="1"/>
  <c r="H25" i="44"/>
  <c r="I25" i="44" s="1"/>
  <c r="I24" i="44"/>
  <c r="E118" i="12"/>
  <c r="E112" i="12" s="1"/>
  <c r="E128" i="12" s="1"/>
  <c r="E108" i="13"/>
  <c r="E105" i="13" s="1"/>
  <c r="E119" i="13" s="1"/>
  <c r="E121" i="13" s="1"/>
  <c r="E123" i="13" s="1"/>
  <c r="E124" i="13" s="1"/>
  <c r="D114" i="12"/>
  <c r="D113" i="12" s="1"/>
  <c r="E70" i="12"/>
  <c r="C94" i="12"/>
  <c r="C106" i="12" s="1"/>
  <c r="C131" i="12" s="1"/>
  <c r="F22" i="12"/>
  <c r="E24" i="5"/>
  <c r="F23" i="5"/>
  <c r="G12" i="4" s="1"/>
  <c r="E66" i="12"/>
  <c r="E65" i="12" s="1"/>
  <c r="E82" i="12" s="1"/>
  <c r="E107" i="12" s="1"/>
  <c r="E108" i="12" s="1"/>
  <c r="C86" i="13"/>
  <c r="C83" i="13" s="1"/>
  <c r="C97" i="13" s="1"/>
  <c r="C99" i="13" s="1"/>
  <c r="C122" i="13" s="1"/>
  <c r="E24" i="45"/>
  <c r="F23" i="45"/>
  <c r="F46" i="12"/>
  <c r="F58" i="12" s="1"/>
  <c r="F83" i="12" s="1"/>
  <c r="E24" i="46"/>
  <c r="F23" i="46"/>
  <c r="E42" i="12"/>
  <c r="E41" i="12" s="1"/>
  <c r="E58" i="12" s="1"/>
  <c r="E83" i="12" s="1"/>
  <c r="C18" i="11"/>
  <c r="C17" i="11" s="1"/>
  <c r="N61" i="42"/>
  <c r="C15" i="45"/>
  <c r="C36" i="46"/>
  <c r="C28" i="46"/>
  <c r="C9" i="46"/>
  <c r="C22" i="11"/>
  <c r="C9" i="5"/>
  <c r="C8" i="45"/>
  <c r="C9" i="45"/>
  <c r="C18" i="12"/>
  <c r="C17" i="12" s="1"/>
  <c r="C15" i="44"/>
  <c r="C9" i="47"/>
  <c r="C15" i="5"/>
  <c r="C9" i="44"/>
  <c r="C15" i="46"/>
  <c r="C15" i="47"/>
  <c r="C36" i="47"/>
  <c r="C41" i="47"/>
  <c r="C8" i="47"/>
  <c r="C8" i="46"/>
  <c r="C28" i="45"/>
  <c r="C28" i="44"/>
  <c r="C8" i="44"/>
  <c r="M61" i="42"/>
  <c r="L61" i="42"/>
  <c r="J61" i="42"/>
  <c r="K61" i="42"/>
  <c r="F7" i="5"/>
  <c r="F28" i="5"/>
  <c r="C29" i="5"/>
  <c r="E84" i="12" l="1"/>
  <c r="C84" i="12"/>
  <c r="F108" i="12"/>
  <c r="C108" i="12"/>
  <c r="G108" i="12"/>
  <c r="C123" i="13"/>
  <c r="C124" i="13" s="1"/>
  <c r="D123" i="13"/>
  <c r="D124" i="13" s="1"/>
  <c r="F123" i="13"/>
  <c r="F124" i="13" s="1"/>
  <c r="H58" i="11"/>
  <c r="H83" i="11" s="1"/>
  <c r="H84" i="11" s="1"/>
  <c r="E107" i="11"/>
  <c r="E108" i="11" s="1"/>
  <c r="C130" i="11"/>
  <c r="C132" i="11" s="1"/>
  <c r="C34" i="11"/>
  <c r="G123" i="13"/>
  <c r="G124" i="13" s="1"/>
  <c r="D108" i="11"/>
  <c r="E130" i="12"/>
  <c r="E132" i="12" s="1"/>
  <c r="D40" i="11"/>
  <c r="D56" i="11" s="1"/>
  <c r="D83" i="11" s="1"/>
  <c r="D84" i="11" s="1"/>
  <c r="G40" i="11"/>
  <c r="G56" i="11" s="1"/>
  <c r="C107" i="11"/>
  <c r="C108" i="11" s="1"/>
  <c r="D132" i="10"/>
  <c r="D133" i="10" s="1"/>
  <c r="E132" i="10"/>
  <c r="E16" i="11"/>
  <c r="C34" i="10"/>
  <c r="C59" i="10" s="1"/>
  <c r="G132" i="12"/>
  <c r="C132" i="12"/>
  <c r="D132" i="11"/>
  <c r="H132" i="11"/>
  <c r="D108" i="12"/>
  <c r="F108" i="11"/>
  <c r="F131" i="11"/>
  <c r="F132" i="11" s="1"/>
  <c r="D84" i="12"/>
  <c r="F84" i="12"/>
  <c r="E84" i="11"/>
  <c r="C84" i="11"/>
  <c r="D34" i="11"/>
  <c r="C7" i="8"/>
  <c r="G16" i="11"/>
  <c r="H16" i="11"/>
  <c r="H32" i="11" s="1"/>
  <c r="E34" i="11"/>
  <c r="F34" i="11"/>
  <c r="E34" i="12"/>
  <c r="E36" i="12" s="1"/>
  <c r="C34" i="12"/>
  <c r="C36" i="12" s="1"/>
  <c r="G36" i="11"/>
  <c r="G59" i="11"/>
  <c r="G60" i="11" s="1"/>
  <c r="F34" i="12"/>
  <c r="F59" i="12" s="1"/>
  <c r="F60" i="12" s="1"/>
  <c r="D36" i="10"/>
  <c r="D37" i="10" s="1"/>
  <c r="H34" i="11"/>
  <c r="D36" i="12"/>
  <c r="D59" i="12"/>
  <c r="D60" i="12" s="1"/>
  <c r="G36" i="12"/>
  <c r="G59" i="12"/>
  <c r="G60" i="12" s="1"/>
  <c r="D16" i="11"/>
  <c r="F16" i="11"/>
  <c r="C59" i="12"/>
  <c r="C60" i="12" s="1"/>
  <c r="D100" i="13"/>
  <c r="D101" i="13" s="1"/>
  <c r="D102" i="13" s="1"/>
  <c r="D78" i="13"/>
  <c r="D79" i="13" s="1"/>
  <c r="H100" i="13"/>
  <c r="H101" i="13" s="1"/>
  <c r="H102" i="13" s="1"/>
  <c r="H78" i="13"/>
  <c r="H79" i="13" s="1"/>
  <c r="G100" i="13"/>
  <c r="G101" i="13" s="1"/>
  <c r="G102" i="13" s="1"/>
  <c r="G78" i="13"/>
  <c r="G79" i="13" s="1"/>
  <c r="C100" i="13"/>
  <c r="C101" i="13" s="1"/>
  <c r="C102" i="13" s="1"/>
  <c r="C78" i="13"/>
  <c r="C79" i="13" s="1"/>
  <c r="E100" i="13"/>
  <c r="E101" i="13" s="1"/>
  <c r="E102" i="13" s="1"/>
  <c r="E78" i="13"/>
  <c r="E79" i="13" s="1"/>
  <c r="F100" i="13"/>
  <c r="F101" i="13" s="1"/>
  <c r="F102" i="13" s="1"/>
  <c r="F78" i="13"/>
  <c r="F79" i="13" s="1"/>
  <c r="H32" i="13"/>
  <c r="C32" i="13"/>
  <c r="D32" i="13"/>
  <c r="G32" i="13"/>
  <c r="F55" i="13"/>
  <c r="F56" i="13" s="1"/>
  <c r="F57" i="13" s="1"/>
  <c r="F34" i="13"/>
  <c r="F35" i="13" s="1"/>
  <c r="E59" i="10"/>
  <c r="E60" i="10" s="1"/>
  <c r="E61" i="10" s="1"/>
  <c r="E36" i="10"/>
  <c r="E37" i="10" s="1"/>
  <c r="F59" i="10"/>
  <c r="F36" i="10"/>
  <c r="F37" i="10" s="1"/>
  <c r="F133" i="10"/>
  <c r="F109" i="10"/>
  <c r="E107" i="10"/>
  <c r="D85" i="10"/>
  <c r="D109" i="10"/>
  <c r="G7" i="8"/>
  <c r="C133" i="10"/>
  <c r="E133" i="10"/>
  <c r="C56" i="10"/>
  <c r="P75" i="4"/>
  <c r="P27" i="4"/>
  <c r="G8" i="4"/>
  <c r="P59" i="4"/>
  <c r="C64" i="12"/>
  <c r="C80" i="12" s="1"/>
  <c r="F64" i="12"/>
  <c r="F80" i="12" s="1"/>
  <c r="I21" i="45"/>
  <c r="I20" i="45" s="1"/>
  <c r="J41" i="4" s="1"/>
  <c r="E40" i="12"/>
  <c r="E56" i="12" s="1"/>
  <c r="E88" i="12"/>
  <c r="D64" i="12"/>
  <c r="D80" i="12" s="1"/>
  <c r="F33" i="8"/>
  <c r="E16" i="12"/>
  <c r="E32" i="12" s="1"/>
  <c r="C22" i="5"/>
  <c r="D11" i="4" s="1"/>
  <c r="P11" i="4"/>
  <c r="C7" i="45"/>
  <c r="D40" i="4" s="1"/>
  <c r="D112" i="12"/>
  <c r="D128" i="12" s="1"/>
  <c r="G64" i="12"/>
  <c r="G80" i="12" s="1"/>
  <c r="F133" i="11"/>
  <c r="F40" i="12"/>
  <c r="F56" i="12" s="1"/>
  <c r="H109" i="11"/>
  <c r="F88" i="12"/>
  <c r="F104" i="12" s="1"/>
  <c r="D40" i="12"/>
  <c r="D56" i="12" s="1"/>
  <c r="N45" i="44"/>
  <c r="O44" i="44"/>
  <c r="H46" i="45"/>
  <c r="I46" i="45" s="1"/>
  <c r="J46" i="4" s="1"/>
  <c r="I45" i="45"/>
  <c r="I42" i="45" s="1"/>
  <c r="K45" i="5"/>
  <c r="L44" i="5"/>
  <c r="M12" i="4" s="1"/>
  <c r="K46" i="46"/>
  <c r="L46" i="46" s="1"/>
  <c r="M62" i="4" s="1"/>
  <c r="L45" i="46"/>
  <c r="L42" i="46" s="1"/>
  <c r="E46" i="47"/>
  <c r="F46" i="47" s="1"/>
  <c r="F45" i="47"/>
  <c r="N45" i="5"/>
  <c r="O44" i="5"/>
  <c r="H45" i="5"/>
  <c r="I44" i="5"/>
  <c r="J12" i="4" s="1"/>
  <c r="H46" i="47"/>
  <c r="I46" i="47" s="1"/>
  <c r="J78" i="4" s="1"/>
  <c r="I45" i="47"/>
  <c r="I42" i="47" s="1"/>
  <c r="E46" i="44"/>
  <c r="F46" i="44" s="1"/>
  <c r="G30" i="4" s="1"/>
  <c r="F45" i="44"/>
  <c r="G29" i="4" s="1"/>
  <c r="G26" i="4" s="1"/>
  <c r="C43" i="46"/>
  <c r="C43" i="44"/>
  <c r="K46" i="45"/>
  <c r="L46" i="45" s="1"/>
  <c r="M46" i="4" s="1"/>
  <c r="L45" i="45"/>
  <c r="L42" i="45" s="1"/>
  <c r="H45" i="44"/>
  <c r="I44" i="44"/>
  <c r="J28" i="4" s="1"/>
  <c r="C43" i="47"/>
  <c r="C43" i="45"/>
  <c r="E45" i="5"/>
  <c r="E45" i="46"/>
  <c r="F44" i="46"/>
  <c r="G60" i="4" s="1"/>
  <c r="H46" i="46"/>
  <c r="I46" i="46" s="1"/>
  <c r="J62" i="4" s="1"/>
  <c r="I45" i="46"/>
  <c r="I42" i="46" s="1"/>
  <c r="N45" i="46"/>
  <c r="O44" i="46"/>
  <c r="N45" i="47"/>
  <c r="O44" i="47"/>
  <c r="C44" i="47" s="1"/>
  <c r="K46" i="47"/>
  <c r="L46" i="47" s="1"/>
  <c r="M78" i="4" s="1"/>
  <c r="L45" i="47"/>
  <c r="L42" i="47" s="1"/>
  <c r="E45" i="45"/>
  <c r="F44" i="45"/>
  <c r="G44" i="4" s="1"/>
  <c r="N45" i="45"/>
  <c r="O44" i="45"/>
  <c r="K46" i="44"/>
  <c r="L46" i="44" s="1"/>
  <c r="M30" i="4" s="1"/>
  <c r="L45" i="44"/>
  <c r="M29" i="4" s="1"/>
  <c r="M26" i="4" s="1"/>
  <c r="G112" i="12"/>
  <c r="G128" i="12" s="1"/>
  <c r="C16" i="12"/>
  <c r="C59" i="8" s="1"/>
  <c r="E64" i="12"/>
  <c r="E80" i="12" s="1"/>
  <c r="G32" i="11"/>
  <c r="C112" i="12"/>
  <c r="H133" i="11"/>
  <c r="G40" i="12"/>
  <c r="G56" i="12" s="1"/>
  <c r="C22" i="45"/>
  <c r="D43" i="4" s="1"/>
  <c r="L21" i="44"/>
  <c r="L20" i="44" s="1"/>
  <c r="M25" i="4" s="1"/>
  <c r="D16" i="12"/>
  <c r="D32" i="12" s="1"/>
  <c r="D88" i="12"/>
  <c r="D104" i="12" s="1"/>
  <c r="C22" i="47"/>
  <c r="D133" i="11"/>
  <c r="F112" i="12"/>
  <c r="F128" i="12" s="1"/>
  <c r="G16" i="12"/>
  <c r="G32" i="12" s="1"/>
  <c r="I21" i="47"/>
  <c r="I20" i="47" s="1"/>
  <c r="J73" i="4" s="1"/>
  <c r="D32" i="11"/>
  <c r="I21" i="46"/>
  <c r="I20" i="46" s="1"/>
  <c r="J57" i="4" s="1"/>
  <c r="G85" i="8"/>
  <c r="E30" i="13"/>
  <c r="C85" i="8"/>
  <c r="E85" i="8"/>
  <c r="N24" i="5"/>
  <c r="O23" i="5"/>
  <c r="C22" i="44"/>
  <c r="F21" i="44"/>
  <c r="H25" i="5"/>
  <c r="I25" i="5" s="1"/>
  <c r="I24" i="5"/>
  <c r="C22" i="46"/>
  <c r="D59" i="4" s="1"/>
  <c r="C40" i="12"/>
  <c r="C56" i="12" s="1"/>
  <c r="C88" i="12"/>
  <c r="C104" i="12" s="1"/>
  <c r="N24" i="46"/>
  <c r="O23" i="46"/>
  <c r="N24" i="44"/>
  <c r="O23" i="44"/>
  <c r="E25" i="46"/>
  <c r="F25" i="46" s="1"/>
  <c r="F24" i="46"/>
  <c r="E25" i="45"/>
  <c r="F25" i="45" s="1"/>
  <c r="F24" i="45"/>
  <c r="L21" i="46"/>
  <c r="L20" i="46" s="1"/>
  <c r="M57" i="4" s="1"/>
  <c r="G88" i="12"/>
  <c r="G104" i="12" s="1"/>
  <c r="I21" i="44"/>
  <c r="I20" i="44" s="1"/>
  <c r="J25" i="4" s="1"/>
  <c r="E25" i="47"/>
  <c r="F25" i="47" s="1"/>
  <c r="F24" i="47"/>
  <c r="L21" i="47"/>
  <c r="L20" i="47" s="1"/>
  <c r="M73" i="4" s="1"/>
  <c r="E25" i="5"/>
  <c r="F25" i="5" s="1"/>
  <c r="F24" i="5"/>
  <c r="K25" i="5"/>
  <c r="L25" i="5" s="1"/>
  <c r="L24" i="5"/>
  <c r="N24" i="45"/>
  <c r="O23" i="45"/>
  <c r="F32" i="11"/>
  <c r="L21" i="45"/>
  <c r="L20" i="45" s="1"/>
  <c r="M41" i="4" s="1"/>
  <c r="F16" i="12"/>
  <c r="F32" i="12" s="1"/>
  <c r="N24" i="47"/>
  <c r="O23" i="47"/>
  <c r="C16" i="11"/>
  <c r="C32" i="11" s="1"/>
  <c r="C109" i="10"/>
  <c r="D85" i="8"/>
  <c r="E32" i="11"/>
  <c r="F85" i="8"/>
  <c r="C7" i="5"/>
  <c r="E33" i="8"/>
  <c r="C7" i="47"/>
  <c r="C28" i="47"/>
  <c r="C7" i="46"/>
  <c r="D56" i="4" s="1"/>
  <c r="C7" i="44"/>
  <c r="D24" i="4" s="1"/>
  <c r="C28" i="5"/>
  <c r="E133" i="12" l="1"/>
  <c r="E104" i="12"/>
  <c r="G59" i="8"/>
  <c r="C128" i="12"/>
  <c r="C36" i="10"/>
  <c r="C37" i="10" s="1"/>
  <c r="E59" i="12"/>
  <c r="E60" i="12" s="1"/>
  <c r="E61" i="12" s="1"/>
  <c r="G37" i="12"/>
  <c r="E37" i="12"/>
  <c r="F36" i="12"/>
  <c r="F37" i="12" s="1"/>
  <c r="E108" i="10"/>
  <c r="E109" i="10" s="1"/>
  <c r="E32" i="13"/>
  <c r="D34" i="13"/>
  <c r="D35" i="13" s="1"/>
  <c r="D55" i="13"/>
  <c r="D56" i="13" s="1"/>
  <c r="D57" i="13" s="1"/>
  <c r="H34" i="13"/>
  <c r="H35" i="13" s="1"/>
  <c r="H55" i="13"/>
  <c r="H56" i="13" s="1"/>
  <c r="H57" i="13" s="1"/>
  <c r="G55" i="13"/>
  <c r="G56" i="13" s="1"/>
  <c r="G57" i="13" s="1"/>
  <c r="G34" i="13"/>
  <c r="G35" i="13" s="1"/>
  <c r="C55" i="13"/>
  <c r="C56" i="13" s="1"/>
  <c r="C57" i="13" s="1"/>
  <c r="C34" i="13"/>
  <c r="C35" i="13" s="1"/>
  <c r="E59" i="8"/>
  <c r="C85" i="12"/>
  <c r="F36" i="11"/>
  <c r="F37" i="11" s="1"/>
  <c r="F59" i="11"/>
  <c r="D36" i="11"/>
  <c r="D37" i="11" s="1"/>
  <c r="D59" i="11"/>
  <c r="D60" i="11" s="1"/>
  <c r="D61" i="11" s="1"/>
  <c r="E36" i="11"/>
  <c r="E37" i="11" s="1"/>
  <c r="E59" i="11"/>
  <c r="E60" i="11" s="1"/>
  <c r="E61" i="11" s="1"/>
  <c r="F60" i="10"/>
  <c r="F61" i="10" s="1"/>
  <c r="F83" i="10"/>
  <c r="D60" i="10"/>
  <c r="D61" i="10" s="1"/>
  <c r="I48" i="45"/>
  <c r="D75" i="4"/>
  <c r="D8" i="4"/>
  <c r="P44" i="4"/>
  <c r="G78" i="4"/>
  <c r="P60" i="4"/>
  <c r="J61" i="4"/>
  <c r="J58" i="4" s="1"/>
  <c r="J64" i="4" s="1"/>
  <c r="D72" i="4"/>
  <c r="P28" i="4"/>
  <c r="M61" i="4"/>
  <c r="M58" i="4" s="1"/>
  <c r="P12" i="4"/>
  <c r="L48" i="45"/>
  <c r="J77" i="4"/>
  <c r="J74" i="4" s="1"/>
  <c r="M45" i="4"/>
  <c r="M42" i="4" s="1"/>
  <c r="D27" i="4"/>
  <c r="J45" i="4"/>
  <c r="J42" i="4" s="1"/>
  <c r="P76" i="4"/>
  <c r="M77" i="4"/>
  <c r="M74" i="4" s="1"/>
  <c r="D85" i="12"/>
  <c r="F85" i="12"/>
  <c r="F109" i="11"/>
  <c r="I27" i="45"/>
  <c r="D109" i="11"/>
  <c r="G133" i="11"/>
  <c r="E85" i="12"/>
  <c r="F133" i="12"/>
  <c r="C33" i="8"/>
  <c r="C32" i="12"/>
  <c r="C37" i="12" s="1"/>
  <c r="D33" i="8"/>
  <c r="D109" i="12"/>
  <c r="F109" i="12"/>
  <c r="G33" i="8"/>
  <c r="C109" i="11"/>
  <c r="L21" i="5"/>
  <c r="L20" i="5" s="1"/>
  <c r="M9" i="4" s="1"/>
  <c r="G133" i="12"/>
  <c r="I21" i="5"/>
  <c r="I20" i="5" s="1"/>
  <c r="J9" i="4" s="1"/>
  <c r="D133" i="12"/>
  <c r="F21" i="47"/>
  <c r="F20" i="47" s="1"/>
  <c r="G73" i="4" s="1"/>
  <c r="G77" i="4"/>
  <c r="G74" i="4" s="1"/>
  <c r="F21" i="46"/>
  <c r="G85" i="12"/>
  <c r="C133" i="11"/>
  <c r="H85" i="11"/>
  <c r="D61" i="12"/>
  <c r="E109" i="12"/>
  <c r="I48" i="46"/>
  <c r="I48" i="47"/>
  <c r="L48" i="47"/>
  <c r="C44" i="5"/>
  <c r="C23" i="5"/>
  <c r="E46" i="46"/>
  <c r="F46" i="46" s="1"/>
  <c r="G62" i="4" s="1"/>
  <c r="F45" i="46"/>
  <c r="G61" i="4" s="1"/>
  <c r="G58" i="4" s="1"/>
  <c r="H46" i="5"/>
  <c r="I46" i="5" s="1"/>
  <c r="J14" i="4" s="1"/>
  <c r="I45" i="5"/>
  <c r="I42" i="5" s="1"/>
  <c r="N46" i="5"/>
  <c r="O46" i="5" s="1"/>
  <c r="O45" i="5"/>
  <c r="O42" i="5" s="1"/>
  <c r="N46" i="46"/>
  <c r="O46" i="46" s="1"/>
  <c r="O45" i="46"/>
  <c r="O42" i="46" s="1"/>
  <c r="L48" i="46"/>
  <c r="N46" i="45"/>
  <c r="O46" i="45" s="1"/>
  <c r="O45" i="45"/>
  <c r="O42" i="45" s="1"/>
  <c r="C44" i="45"/>
  <c r="F45" i="5"/>
  <c r="F42" i="5" s="1"/>
  <c r="E46" i="5"/>
  <c r="F46" i="5" s="1"/>
  <c r="G14" i="4" s="1"/>
  <c r="K46" i="5"/>
  <c r="L46" i="5" s="1"/>
  <c r="M14" i="4" s="1"/>
  <c r="L45" i="5"/>
  <c r="M13" i="4" s="1"/>
  <c r="M10" i="4" s="1"/>
  <c r="F42" i="47"/>
  <c r="L42" i="44"/>
  <c r="L48" i="44" s="1"/>
  <c r="E46" i="45"/>
  <c r="F46" i="45" s="1"/>
  <c r="G46" i="4" s="1"/>
  <c r="F45" i="45"/>
  <c r="N46" i="47"/>
  <c r="O46" i="47" s="1"/>
  <c r="C46" i="47" s="1"/>
  <c r="O45" i="47"/>
  <c r="O42" i="47" s="1"/>
  <c r="F42" i="44"/>
  <c r="C44" i="46"/>
  <c r="H46" i="44"/>
  <c r="I46" i="44" s="1"/>
  <c r="J30" i="4" s="1"/>
  <c r="I45" i="44"/>
  <c r="J29" i="4" s="1"/>
  <c r="J26" i="4" s="1"/>
  <c r="C44" i="44"/>
  <c r="N46" i="44"/>
  <c r="O46" i="44" s="1"/>
  <c r="O45" i="44"/>
  <c r="O42" i="44" s="1"/>
  <c r="E85" i="11"/>
  <c r="D85" i="11"/>
  <c r="D37" i="12"/>
  <c r="L27" i="44"/>
  <c r="C85" i="11"/>
  <c r="I27" i="47"/>
  <c r="F61" i="12"/>
  <c r="G61" i="12"/>
  <c r="I27" i="46"/>
  <c r="F85" i="11"/>
  <c r="F59" i="8"/>
  <c r="C109" i="12"/>
  <c r="C133" i="12"/>
  <c r="E133" i="11"/>
  <c r="N25" i="47"/>
  <c r="O25" i="47" s="1"/>
  <c r="O24" i="47"/>
  <c r="L27" i="47"/>
  <c r="L27" i="46"/>
  <c r="N25" i="46"/>
  <c r="O25" i="46" s="1"/>
  <c r="O24" i="46"/>
  <c r="F20" i="44"/>
  <c r="G25" i="4" s="1"/>
  <c r="C23" i="46"/>
  <c r="E109" i="11"/>
  <c r="D59" i="8"/>
  <c r="N25" i="45"/>
  <c r="O25" i="45" s="1"/>
  <c r="O24" i="45"/>
  <c r="C23" i="44"/>
  <c r="C23" i="45"/>
  <c r="F20" i="46"/>
  <c r="G57" i="4" s="1"/>
  <c r="F21" i="45"/>
  <c r="G109" i="12"/>
  <c r="L27" i="45"/>
  <c r="I27" i="44"/>
  <c r="N25" i="44"/>
  <c r="O25" i="44" s="1"/>
  <c r="O24" i="44"/>
  <c r="C23" i="47"/>
  <c r="D76" i="4" s="1"/>
  <c r="N25" i="5"/>
  <c r="O25" i="5" s="1"/>
  <c r="O24" i="5"/>
  <c r="F21" i="5"/>
  <c r="G85" i="11"/>
  <c r="G37" i="11"/>
  <c r="G61" i="11"/>
  <c r="M6" i="41"/>
  <c r="A2" i="41"/>
  <c r="G8" i="41" s="1"/>
  <c r="M6" i="40"/>
  <c r="A2" i="40"/>
  <c r="G8" i="40" s="1"/>
  <c r="M6" i="39"/>
  <c r="A2" i="39"/>
  <c r="G8" i="39" s="1"/>
  <c r="M6" i="38"/>
  <c r="A2" i="38"/>
  <c r="G8" i="38" s="1"/>
  <c r="M6" i="37"/>
  <c r="A2" i="37"/>
  <c r="G8" i="37" s="1"/>
  <c r="L52" i="36"/>
  <c r="I52" i="36"/>
  <c r="F52" i="36"/>
  <c r="C52" i="36"/>
  <c r="E52" i="36" s="1"/>
  <c r="L51" i="36"/>
  <c r="I51" i="36"/>
  <c r="F51" i="36"/>
  <c r="C51" i="36"/>
  <c r="B50" i="36"/>
  <c r="L42" i="36"/>
  <c r="I42" i="36"/>
  <c r="F42" i="36"/>
  <c r="C42" i="36"/>
  <c r="L41" i="36"/>
  <c r="I41" i="36"/>
  <c r="F41" i="36"/>
  <c r="C41" i="36"/>
  <c r="E41" i="36" s="1"/>
  <c r="B40" i="36"/>
  <c r="L32" i="36"/>
  <c r="I32" i="36"/>
  <c r="F32" i="36"/>
  <c r="C32" i="36"/>
  <c r="E32" i="36" s="1"/>
  <c r="L31" i="36"/>
  <c r="I31" i="36"/>
  <c r="F31" i="36"/>
  <c r="C31" i="36"/>
  <c r="B30" i="36"/>
  <c r="L22" i="36"/>
  <c r="I22" i="36"/>
  <c r="F22" i="36"/>
  <c r="L21" i="36"/>
  <c r="I21" i="36"/>
  <c r="F21" i="36"/>
  <c r="C21" i="36"/>
  <c r="E21" i="36" s="1"/>
  <c r="E19" i="36" s="1"/>
  <c r="B20" i="36"/>
  <c r="L12" i="36"/>
  <c r="I12" i="36"/>
  <c r="F12" i="36"/>
  <c r="E12" i="36"/>
  <c r="C12" i="36"/>
  <c r="L11" i="36"/>
  <c r="I11" i="36"/>
  <c r="F11" i="36"/>
  <c r="C11" i="36"/>
  <c r="B10" i="36"/>
  <c r="A3" i="36"/>
  <c r="N72" i="15"/>
  <c r="M72" i="15"/>
  <c r="L72" i="15"/>
  <c r="K72" i="15"/>
  <c r="J72" i="15"/>
  <c r="N71" i="15"/>
  <c r="M71" i="15"/>
  <c r="L71" i="15"/>
  <c r="K71" i="15"/>
  <c r="J71" i="15"/>
  <c r="N67" i="15"/>
  <c r="M67" i="15"/>
  <c r="L67" i="15"/>
  <c r="K67" i="15"/>
  <c r="J67" i="15"/>
  <c r="N65" i="15"/>
  <c r="M65" i="15"/>
  <c r="L65" i="15"/>
  <c r="K65" i="15"/>
  <c r="J65" i="15"/>
  <c r="A2" i="22"/>
  <c r="G8" i="22" s="1"/>
  <c r="N6" i="22"/>
  <c r="A2" i="21"/>
  <c r="G8" i="21" s="1"/>
  <c r="N6" i="21"/>
  <c r="A2" i="20"/>
  <c r="G8" i="20" s="1"/>
  <c r="N6" i="20"/>
  <c r="A2" i="19"/>
  <c r="G8" i="19" s="1"/>
  <c r="N6" i="19"/>
  <c r="N6" i="16"/>
  <c r="D44" i="4" l="1"/>
  <c r="F60" i="11"/>
  <c r="F61" i="11" s="1"/>
  <c r="F84" i="10"/>
  <c r="F85" i="10" s="1"/>
  <c r="E55" i="13"/>
  <c r="E56" i="13" s="1"/>
  <c r="E57" i="13" s="1"/>
  <c r="E34" i="13"/>
  <c r="E35" i="13" s="1"/>
  <c r="H36" i="11"/>
  <c r="H37" i="11" s="1"/>
  <c r="H59" i="11"/>
  <c r="C36" i="11"/>
  <c r="C37" i="11" s="1"/>
  <c r="C59" i="11"/>
  <c r="C60" i="10"/>
  <c r="C61" i="10" s="1"/>
  <c r="C83" i="10"/>
  <c r="P45" i="4"/>
  <c r="P42" i="4" s="1"/>
  <c r="P62" i="4"/>
  <c r="J32" i="4"/>
  <c r="P13" i="4"/>
  <c r="P10" i="4" s="1"/>
  <c r="P30" i="4"/>
  <c r="P77" i="4"/>
  <c r="P74" i="4" s="1"/>
  <c r="P80" i="4" s="1"/>
  <c r="C45" i="45"/>
  <c r="O48" i="46"/>
  <c r="D12" i="4"/>
  <c r="P78" i="4"/>
  <c r="G13" i="4"/>
  <c r="G10" i="4" s="1"/>
  <c r="P14" i="4"/>
  <c r="P46" i="4"/>
  <c r="D60" i="4"/>
  <c r="C46" i="45"/>
  <c r="L42" i="5"/>
  <c r="L48" i="5" s="1"/>
  <c r="D28" i="4"/>
  <c r="P61" i="4"/>
  <c r="P58" i="4" s="1"/>
  <c r="P64" i="4" s="1"/>
  <c r="F42" i="45"/>
  <c r="F48" i="45" s="1"/>
  <c r="J13" i="4"/>
  <c r="J10" i="4" s="1"/>
  <c r="J16" i="4" s="1"/>
  <c r="G45" i="4"/>
  <c r="G42" i="4" s="1"/>
  <c r="C61" i="12"/>
  <c r="G109" i="11"/>
  <c r="G80" i="4"/>
  <c r="L27" i="5"/>
  <c r="C25" i="47"/>
  <c r="D78" i="4" s="1"/>
  <c r="P48" i="4"/>
  <c r="I27" i="5"/>
  <c r="O21" i="44"/>
  <c r="O27" i="44" s="1"/>
  <c r="P29" i="4"/>
  <c r="P26" i="4" s="1"/>
  <c r="O48" i="45"/>
  <c r="C45" i="47"/>
  <c r="J80" i="4"/>
  <c r="I48" i="5"/>
  <c r="O48" i="5"/>
  <c r="F48" i="5"/>
  <c r="J48" i="4"/>
  <c r="C42" i="47"/>
  <c r="F48" i="47"/>
  <c r="C46" i="5"/>
  <c r="C45" i="46"/>
  <c r="F42" i="46"/>
  <c r="G32" i="4"/>
  <c r="F48" i="44"/>
  <c r="I42" i="44"/>
  <c r="I48" i="44" s="1"/>
  <c r="C45" i="5"/>
  <c r="C46" i="46"/>
  <c r="G64" i="4"/>
  <c r="O48" i="44"/>
  <c r="O48" i="47"/>
  <c r="C46" i="44"/>
  <c r="C45" i="44"/>
  <c r="C24" i="47"/>
  <c r="O21" i="46"/>
  <c r="C21" i="46" s="1"/>
  <c r="O21" i="47"/>
  <c r="O27" i="47" s="1"/>
  <c r="M48" i="4"/>
  <c r="C25" i="5"/>
  <c r="C25" i="46"/>
  <c r="F20" i="45"/>
  <c r="G41" i="4" s="1"/>
  <c r="C20" i="46"/>
  <c r="D57" i="4" s="1"/>
  <c r="F27" i="46"/>
  <c r="C24" i="46"/>
  <c r="O21" i="45"/>
  <c r="O27" i="45" s="1"/>
  <c r="C25" i="44"/>
  <c r="F20" i="5"/>
  <c r="G9" i="4" s="1"/>
  <c r="F27" i="44"/>
  <c r="C20" i="44"/>
  <c r="D25" i="4" s="1"/>
  <c r="C25" i="45"/>
  <c r="C24" i="45"/>
  <c r="D45" i="4" s="1"/>
  <c r="D42" i="4" s="1"/>
  <c r="O21" i="5"/>
  <c r="O27" i="5" s="1"/>
  <c r="C24" i="44"/>
  <c r="C24" i="5"/>
  <c r="C20" i="47"/>
  <c r="D73" i="4" s="1"/>
  <c r="F27" i="47"/>
  <c r="J79" i="43"/>
  <c r="N79" i="43"/>
  <c r="K81" i="43"/>
  <c r="L79" i="43"/>
  <c r="M81" i="43"/>
  <c r="N81" i="43"/>
  <c r="J81" i="43"/>
  <c r="M79" i="43"/>
  <c r="L81" i="43"/>
  <c r="K79" i="43"/>
  <c r="H51" i="36"/>
  <c r="H49" i="36" s="1"/>
  <c r="N51" i="36"/>
  <c r="N49" i="36" s="1"/>
  <c r="H52" i="36"/>
  <c r="B52" i="36" s="1"/>
  <c r="N52" i="36"/>
  <c r="K21" i="36"/>
  <c r="K19" i="36" s="1"/>
  <c r="E22" i="36"/>
  <c r="K22" i="36"/>
  <c r="K42" i="36"/>
  <c r="H41" i="36"/>
  <c r="H39" i="36" s="1"/>
  <c r="E11" i="36"/>
  <c r="E9" i="36" s="1"/>
  <c r="K12" i="36"/>
  <c r="N31" i="36"/>
  <c r="N29" i="36" s="1"/>
  <c r="H42" i="36"/>
  <c r="H11" i="36"/>
  <c r="H9" i="36" s="1"/>
  <c r="N11" i="36"/>
  <c r="N9" i="36" s="1"/>
  <c r="H12" i="36"/>
  <c r="B12" i="36" s="1"/>
  <c r="K52" i="36"/>
  <c r="N32" i="36"/>
  <c r="H21" i="36"/>
  <c r="H19" i="36" s="1"/>
  <c r="N21" i="36"/>
  <c r="N19" i="36" s="1"/>
  <c r="H22" i="36"/>
  <c r="N22" i="36"/>
  <c r="K31" i="36"/>
  <c r="K29" i="36" s="1"/>
  <c r="E51" i="36"/>
  <c r="H31" i="36"/>
  <c r="H29" i="36" s="1"/>
  <c r="K32" i="36"/>
  <c r="N41" i="36"/>
  <c r="N39" i="36" s="1"/>
  <c r="K11" i="36"/>
  <c r="K9" i="36" s="1"/>
  <c r="N12" i="36"/>
  <c r="E31" i="36"/>
  <c r="H32" i="36"/>
  <c r="B32" i="36" s="1"/>
  <c r="K41" i="36"/>
  <c r="K39" i="36" s="1"/>
  <c r="E42" i="36"/>
  <c r="B42" i="36" s="1"/>
  <c r="N42" i="36"/>
  <c r="K51" i="36"/>
  <c r="K49" i="36" s="1"/>
  <c r="E39" i="36"/>
  <c r="E18" i="36" l="1"/>
  <c r="E23" i="36" s="1"/>
  <c r="G33" i="4" s="1"/>
  <c r="B22" i="36"/>
  <c r="P16" i="4"/>
  <c r="G16" i="4"/>
  <c r="G48" i="4"/>
  <c r="H60" i="11"/>
  <c r="H61" i="11" s="1"/>
  <c r="C60" i="11"/>
  <c r="C61" i="11" s="1"/>
  <c r="C84" i="10"/>
  <c r="C85" i="10" s="1"/>
  <c r="P32" i="4"/>
  <c r="D61" i="4"/>
  <c r="D58" i="4" s="1"/>
  <c r="C42" i="5"/>
  <c r="D29" i="4"/>
  <c r="D26" i="4" s="1"/>
  <c r="D14" i="4"/>
  <c r="C48" i="45"/>
  <c r="D77" i="4"/>
  <c r="D74" i="4" s="1"/>
  <c r="D80" i="4" s="1"/>
  <c r="C42" i="45"/>
  <c r="D62" i="4"/>
  <c r="D13" i="4"/>
  <c r="D10" i="4" s="1"/>
  <c r="D46" i="4"/>
  <c r="D30" i="4"/>
  <c r="D32" i="4" s="1"/>
  <c r="C21" i="44"/>
  <c r="M80" i="4"/>
  <c r="M64" i="4"/>
  <c r="C42" i="44"/>
  <c r="M16" i="4"/>
  <c r="C48" i="5"/>
  <c r="C48" i="47"/>
  <c r="C48" i="44"/>
  <c r="F48" i="46"/>
  <c r="C48" i="46" s="1"/>
  <c r="C42" i="46"/>
  <c r="M32" i="4"/>
  <c r="C27" i="47"/>
  <c r="C21" i="47"/>
  <c r="O27" i="46"/>
  <c r="C27" i="46" s="1"/>
  <c r="C21" i="5"/>
  <c r="C21" i="45"/>
  <c r="C27" i="44"/>
  <c r="C20" i="45"/>
  <c r="D41" i="4" s="1"/>
  <c r="F27" i="45"/>
  <c r="C27" i="45" s="1"/>
  <c r="C20" i="5"/>
  <c r="D9" i="4" s="1"/>
  <c r="F27" i="5"/>
  <c r="C27" i="5" s="1"/>
  <c r="D24" i="3"/>
  <c r="H48" i="36"/>
  <c r="H53" i="36" s="1"/>
  <c r="J81" i="4" s="1"/>
  <c r="H8" i="36"/>
  <c r="H13" i="36" s="1"/>
  <c r="F9" i="3" s="1"/>
  <c r="N48" i="36"/>
  <c r="N53" i="36" s="1"/>
  <c r="P81" i="4" s="1"/>
  <c r="K18" i="36"/>
  <c r="K23" i="36" s="1"/>
  <c r="M33" i="4" s="1"/>
  <c r="K38" i="36"/>
  <c r="K43" i="36" s="1"/>
  <c r="M65" i="4" s="1"/>
  <c r="K8" i="36"/>
  <c r="K13" i="36" s="1"/>
  <c r="H9" i="3" s="1"/>
  <c r="H38" i="36"/>
  <c r="H43" i="36" s="1"/>
  <c r="J65" i="4" s="1"/>
  <c r="K48" i="36"/>
  <c r="K53" i="36" s="1"/>
  <c r="M81" i="4" s="1"/>
  <c r="H18" i="36"/>
  <c r="H23" i="36" s="1"/>
  <c r="J33" i="4" s="1"/>
  <c r="N38" i="36"/>
  <c r="N43" i="36" s="1"/>
  <c r="P65" i="4" s="1"/>
  <c r="N28" i="36"/>
  <c r="N33" i="36" s="1"/>
  <c r="N8" i="36"/>
  <c r="N13" i="36" s="1"/>
  <c r="J9" i="3" s="1"/>
  <c r="H28" i="36"/>
  <c r="H33" i="36" s="1"/>
  <c r="K28" i="36"/>
  <c r="K33" i="36" s="1"/>
  <c r="B51" i="36"/>
  <c r="N18" i="36"/>
  <c r="N23" i="36" s="1"/>
  <c r="P33" i="4" s="1"/>
  <c r="B19" i="36"/>
  <c r="B21" i="36"/>
  <c r="E49" i="36"/>
  <c r="B49" i="36" s="1"/>
  <c r="B11" i="36"/>
  <c r="B31" i="36"/>
  <c r="E29" i="36"/>
  <c r="B29" i="36" s="1"/>
  <c r="B41" i="36"/>
  <c r="B39" i="36"/>
  <c r="E38" i="36"/>
  <c r="B9" i="36"/>
  <c r="E8" i="36"/>
  <c r="M49" i="4" l="1"/>
  <c r="H39" i="3"/>
  <c r="J49" i="4"/>
  <c r="F39" i="3"/>
  <c r="P49" i="4"/>
  <c r="J39" i="3"/>
  <c r="J17" i="4"/>
  <c r="P17" i="4"/>
  <c r="M17" i="4"/>
  <c r="D64" i="4"/>
  <c r="D48" i="4"/>
  <c r="D16" i="4"/>
  <c r="F54" i="3"/>
  <c r="J69" i="3"/>
  <c r="J24" i="3"/>
  <c r="J54" i="3"/>
  <c r="F24" i="3"/>
  <c r="H54" i="3"/>
  <c r="F69" i="3"/>
  <c r="H69" i="3"/>
  <c r="H24" i="3"/>
  <c r="E48" i="36"/>
  <c r="E53" i="36" s="1"/>
  <c r="E28" i="36"/>
  <c r="B28" i="36" s="1"/>
  <c r="B18" i="36"/>
  <c r="B23" i="36"/>
  <c r="D33" i="4" s="1"/>
  <c r="E13" i="36"/>
  <c r="B8" i="36"/>
  <c r="E43" i="36"/>
  <c r="B38" i="36"/>
  <c r="B24" i="3" l="1"/>
  <c r="E24" i="3" s="1"/>
  <c r="G17" i="4"/>
  <c r="D9" i="3"/>
  <c r="D69" i="3"/>
  <c r="B69" i="3" s="1"/>
  <c r="G81" i="4"/>
  <c r="D54" i="3"/>
  <c r="B54" i="3" s="1"/>
  <c r="G65" i="4"/>
  <c r="B13" i="36"/>
  <c r="D17" i="4" s="1"/>
  <c r="B48" i="36"/>
  <c r="E33" i="36"/>
  <c r="B43" i="36"/>
  <c r="D65" i="4" s="1"/>
  <c r="B53" i="36"/>
  <c r="D81" i="4" s="1"/>
  <c r="A58" i="8"/>
  <c r="C48" i="15"/>
  <c r="C49" i="15"/>
  <c r="C38" i="15"/>
  <c r="N39" i="15"/>
  <c r="N40" i="15"/>
  <c r="M39" i="15"/>
  <c r="M40" i="15"/>
  <c r="L39" i="15"/>
  <c r="L40" i="15"/>
  <c r="K39" i="15"/>
  <c r="K40" i="15"/>
  <c r="J39" i="15"/>
  <c r="J40" i="15"/>
  <c r="N31" i="15"/>
  <c r="N30" i="15"/>
  <c r="M31" i="15"/>
  <c r="M30" i="15"/>
  <c r="L31" i="15"/>
  <c r="L30" i="15"/>
  <c r="K30" i="15"/>
  <c r="K31" i="15"/>
  <c r="J30" i="15"/>
  <c r="J31" i="15"/>
  <c r="C29" i="15"/>
  <c r="G49" i="4" l="1"/>
  <c r="D39" i="3"/>
  <c r="K69" i="3"/>
  <c r="B9" i="3"/>
  <c r="I54" i="3"/>
  <c r="I24" i="3"/>
  <c r="G24" i="3"/>
  <c r="K24" i="3"/>
  <c r="E69" i="3"/>
  <c r="K54" i="3"/>
  <c r="E54" i="3"/>
  <c r="G69" i="3"/>
  <c r="G54" i="3"/>
  <c r="I69" i="3"/>
  <c r="N46" i="43"/>
  <c r="K60" i="43"/>
  <c r="B33" i="36"/>
  <c r="D49" i="4" s="1"/>
  <c r="L76" i="43"/>
  <c r="N75" i="43"/>
  <c r="J75" i="43"/>
  <c r="L46" i="43"/>
  <c r="M60" i="43"/>
  <c r="N76" i="43"/>
  <c r="J76" i="43"/>
  <c r="L75" i="43"/>
  <c r="K46" i="43"/>
  <c r="J46" i="43"/>
  <c r="L60" i="43"/>
  <c r="K76" i="43"/>
  <c r="M75" i="43"/>
  <c r="M46" i="43"/>
  <c r="J60" i="43"/>
  <c r="N60" i="43"/>
  <c r="M76" i="43"/>
  <c r="K75" i="43"/>
  <c r="M48" i="15"/>
  <c r="N48" i="15"/>
  <c r="K38" i="15"/>
  <c r="J49" i="15"/>
  <c r="M49" i="15"/>
  <c r="L48" i="15"/>
  <c r="J48" i="15"/>
  <c r="L49" i="15"/>
  <c r="N38" i="15"/>
  <c r="M38" i="15"/>
  <c r="N49" i="15"/>
  <c r="K49" i="15"/>
  <c r="K48" i="15"/>
  <c r="J38" i="15"/>
  <c r="L38" i="15"/>
  <c r="B39" i="3" l="1"/>
  <c r="E39" i="3" s="1"/>
  <c r="E9" i="3"/>
  <c r="N79" i="15"/>
  <c r="M79" i="15"/>
  <c r="L79" i="15"/>
  <c r="K79" i="15"/>
  <c r="J79" i="15"/>
  <c r="N78" i="15"/>
  <c r="M78" i="15"/>
  <c r="L78" i="15"/>
  <c r="K78" i="15"/>
  <c r="J78" i="15"/>
  <c r="N77" i="15"/>
  <c r="M77" i="15"/>
  <c r="L77" i="15"/>
  <c r="K77" i="15"/>
  <c r="J77" i="15"/>
  <c r="L70" i="15"/>
  <c r="J69" i="15"/>
  <c r="K39" i="3" l="1"/>
  <c r="I39" i="3"/>
  <c r="G39" i="3"/>
  <c r="N77" i="43"/>
  <c r="C18" i="15"/>
  <c r="C21" i="15" s="1"/>
  <c r="J77" i="43" l="1"/>
  <c r="L77" i="43"/>
  <c r="M77" i="43"/>
  <c r="K77" i="43"/>
  <c r="A38" i="29" l="1"/>
  <c r="B38" i="29"/>
  <c r="A39" i="29"/>
  <c r="B39" i="29"/>
  <c r="A12" i="29"/>
  <c r="B12" i="29"/>
  <c r="B17" i="29"/>
  <c r="B19" i="29"/>
  <c r="B21" i="29"/>
  <c r="B23" i="29"/>
  <c r="A25" i="29"/>
  <c r="B25" i="29"/>
  <c r="A28" i="29"/>
  <c r="B28" i="29"/>
  <c r="A29" i="29"/>
  <c r="B29" i="29"/>
  <c r="A30" i="29"/>
  <c r="B30" i="29"/>
  <c r="A31" i="29"/>
  <c r="B31" i="29"/>
  <c r="A32" i="29"/>
  <c r="B32" i="29"/>
  <c r="A33" i="29"/>
  <c r="B33" i="29"/>
  <c r="A34" i="29"/>
  <c r="B34" i="29"/>
  <c r="A35" i="29"/>
  <c r="B35" i="29"/>
  <c r="A36" i="29"/>
  <c r="B36" i="29"/>
  <c r="A37" i="29"/>
  <c r="B37" i="29"/>
  <c r="B11" i="29"/>
  <c r="G15" i="13" l="1"/>
  <c r="H15" i="13"/>
  <c r="A2" i="16" l="1"/>
  <c r="G8" i="16" s="1"/>
  <c r="F15" i="13" l="1"/>
  <c r="E15" i="13"/>
  <c r="D15" i="13"/>
  <c r="C15" i="13"/>
  <c r="A3" i="11"/>
  <c r="H15" i="11"/>
  <c r="G15" i="11"/>
  <c r="F15" i="11"/>
  <c r="E15" i="11"/>
  <c r="D15" i="11"/>
  <c r="C15" i="11"/>
  <c r="A3" i="10"/>
  <c r="O18" i="4"/>
  <c r="L18" i="4"/>
  <c r="L34" i="4"/>
  <c r="I34" i="4"/>
  <c r="F34" i="4"/>
  <c r="O50" i="4"/>
  <c r="I50" i="4"/>
  <c r="F50" i="4"/>
  <c r="O66" i="4"/>
  <c r="L66" i="4"/>
  <c r="I66" i="4"/>
  <c r="F66" i="4"/>
  <c r="L82" i="4"/>
  <c r="I82" i="4"/>
  <c r="F82" i="4"/>
  <c r="P82" i="4"/>
  <c r="M82" i="4"/>
  <c r="J82" i="4"/>
  <c r="G82" i="4"/>
  <c r="C82" i="4"/>
  <c r="C66" i="4"/>
  <c r="C50" i="4"/>
  <c r="C34" i="4"/>
  <c r="D82" i="4"/>
  <c r="K79" i="4"/>
  <c r="K15" i="4"/>
  <c r="N70" i="15"/>
  <c r="N69" i="15"/>
  <c r="N68" i="15"/>
  <c r="N66" i="15"/>
  <c r="M70" i="15"/>
  <c r="M69" i="15"/>
  <c r="M68" i="15"/>
  <c r="M66" i="15"/>
  <c r="L69" i="15"/>
  <c r="L68" i="15"/>
  <c r="L66" i="15"/>
  <c r="K70" i="15"/>
  <c r="K69" i="15"/>
  <c r="K68" i="15"/>
  <c r="K66" i="15"/>
  <c r="J70" i="15"/>
  <c r="J68" i="15"/>
  <c r="J66" i="15"/>
  <c r="N80" i="43"/>
  <c r="N74" i="43"/>
  <c r="N73" i="43"/>
  <c r="N72" i="43"/>
  <c r="N70" i="43"/>
  <c r="N67" i="43"/>
  <c r="N50" i="43"/>
  <c r="N41" i="43"/>
  <c r="N32" i="43"/>
  <c r="M74" i="43"/>
  <c r="M70" i="43"/>
  <c r="M53" i="43"/>
  <c r="L73" i="43"/>
  <c r="L32" i="43"/>
  <c r="C47" i="15"/>
  <c r="J74" i="43" s="1"/>
  <c r="J73" i="43"/>
  <c r="C46" i="15"/>
  <c r="C45" i="15"/>
  <c r="J71" i="43" s="1"/>
  <c r="C44" i="15"/>
  <c r="C43" i="15"/>
  <c r="J69" i="43" s="1"/>
  <c r="C33" i="15"/>
  <c r="C26" i="15"/>
  <c r="C32" i="15" s="1"/>
  <c r="C50" i="43" s="1"/>
  <c r="J41" i="43"/>
  <c r="C25" i="15"/>
  <c r="J32" i="43"/>
  <c r="N37" i="15"/>
  <c r="N36" i="15"/>
  <c r="N35" i="15"/>
  <c r="N34" i="15"/>
  <c r="N29" i="15"/>
  <c r="N28" i="15"/>
  <c r="N27" i="15"/>
  <c r="N24" i="15"/>
  <c r="N23" i="15"/>
  <c r="N20" i="15"/>
  <c r="N19" i="15"/>
  <c r="M37" i="15"/>
  <c r="M36" i="15"/>
  <c r="M35" i="15"/>
  <c r="M34" i="15"/>
  <c r="M29" i="15"/>
  <c r="M28" i="15"/>
  <c r="M27" i="15"/>
  <c r="M24" i="15"/>
  <c r="M23" i="15"/>
  <c r="M20" i="15"/>
  <c r="M19" i="15"/>
  <c r="L37" i="15"/>
  <c r="L36" i="15"/>
  <c r="L35" i="15"/>
  <c r="L34" i="15"/>
  <c r="L29" i="15"/>
  <c r="L28" i="15"/>
  <c r="L27" i="15"/>
  <c r="L24" i="15"/>
  <c r="L23" i="15"/>
  <c r="L20" i="15"/>
  <c r="L19" i="15"/>
  <c r="K19" i="15"/>
  <c r="K20" i="15"/>
  <c r="K23" i="15"/>
  <c r="K24" i="15"/>
  <c r="K27" i="15"/>
  <c r="K28" i="15"/>
  <c r="K29" i="15"/>
  <c r="K34" i="15"/>
  <c r="K35" i="15"/>
  <c r="K36" i="15"/>
  <c r="K37" i="15"/>
  <c r="J19" i="15"/>
  <c r="J20" i="15"/>
  <c r="J23" i="15"/>
  <c r="J24" i="15"/>
  <c r="J27" i="15"/>
  <c r="J28" i="15"/>
  <c r="J29" i="15"/>
  <c r="J34" i="15"/>
  <c r="J35" i="15"/>
  <c r="J36" i="15"/>
  <c r="J37" i="15"/>
  <c r="N11" i="15"/>
  <c r="N10" i="15"/>
  <c r="N9" i="15"/>
  <c r="N8" i="15"/>
  <c r="M11" i="15"/>
  <c r="M10" i="15"/>
  <c r="M9" i="15"/>
  <c r="M8" i="15"/>
  <c r="L11" i="15"/>
  <c r="L10" i="15"/>
  <c r="L9" i="15"/>
  <c r="L8" i="15"/>
  <c r="K9" i="15"/>
  <c r="K10" i="15"/>
  <c r="K11" i="15"/>
  <c r="K8" i="15"/>
  <c r="J9" i="15"/>
  <c r="J10" i="15"/>
  <c r="J11" i="15"/>
  <c r="J8" i="15"/>
  <c r="J50" i="43" l="1"/>
  <c r="N53" i="43"/>
  <c r="N42" i="43"/>
  <c r="N69" i="43"/>
  <c r="N71" i="43"/>
  <c r="L50" i="43"/>
  <c r="L69" i="43"/>
  <c r="L42" i="43"/>
  <c r="L67" i="43"/>
  <c r="L72" i="43"/>
  <c r="M32" i="43"/>
  <c r="M50" i="43"/>
  <c r="M69" i="43"/>
  <c r="M73" i="43"/>
  <c r="L70" i="43"/>
  <c r="M71" i="43"/>
  <c r="L41" i="43"/>
  <c r="L54" i="43"/>
  <c r="L71" i="43"/>
  <c r="M42" i="43"/>
  <c r="M67" i="43"/>
  <c r="M72" i="43"/>
  <c r="L53" i="43"/>
  <c r="M41" i="43"/>
  <c r="M54" i="43"/>
  <c r="K53" i="43"/>
  <c r="K70" i="43"/>
  <c r="K42" i="43"/>
  <c r="K67" i="43"/>
  <c r="K72" i="43"/>
  <c r="J42" i="43"/>
  <c r="J53" i="43"/>
  <c r="J67" i="43"/>
  <c r="J70" i="43"/>
  <c r="J72" i="43"/>
  <c r="C41" i="15"/>
  <c r="C64" i="43" s="1"/>
  <c r="J54" i="43"/>
  <c r="M80" i="43"/>
  <c r="N54" i="43"/>
  <c r="K32" i="43"/>
  <c r="K41" i="43"/>
  <c r="K50" i="43"/>
  <c r="K54" i="43"/>
  <c r="K69" i="43"/>
  <c r="K71" i="43"/>
  <c r="K73" i="43"/>
  <c r="L24" i="43"/>
  <c r="M24" i="43"/>
  <c r="C38" i="43"/>
  <c r="L74" i="43"/>
  <c r="K74" i="43"/>
  <c r="J34" i="4"/>
  <c r="J66" i="4"/>
  <c r="M50" i="4"/>
  <c r="Q81" i="4"/>
  <c r="Q82" i="4" s="1"/>
  <c r="N43" i="15"/>
  <c r="M32" i="15"/>
  <c r="M44" i="15"/>
  <c r="L32" i="15"/>
  <c r="N26" i="15"/>
  <c r="K45" i="15"/>
  <c r="M47" i="15"/>
  <c r="M18" i="15"/>
  <c r="N32" i="15"/>
  <c r="M45" i="15"/>
  <c r="J18" i="15"/>
  <c r="M26" i="15"/>
  <c r="L33" i="15"/>
  <c r="N18" i="15"/>
  <c r="L26" i="15"/>
  <c r="L45" i="15"/>
  <c r="M43" i="15"/>
  <c r="N47" i="15"/>
  <c r="J33" i="15"/>
  <c r="L44" i="15"/>
  <c r="L47" i="15"/>
  <c r="K31" i="4"/>
  <c r="N79" i="4"/>
  <c r="N47" i="4"/>
  <c r="K63" i="4"/>
  <c r="N45" i="15"/>
  <c r="K47" i="4"/>
  <c r="K18" i="15"/>
  <c r="J46" i="15"/>
  <c r="N44" i="15"/>
  <c r="J45" i="15"/>
  <c r="J26" i="15"/>
  <c r="J32" i="15"/>
  <c r="J43" i="15"/>
  <c r="J44" i="15"/>
  <c r="J47" i="15"/>
  <c r="P66" i="4"/>
  <c r="J50" i="4"/>
  <c r="O82" i="4"/>
  <c r="E81" i="4"/>
  <c r="E82" i="4" s="1"/>
  <c r="H81" i="4"/>
  <c r="H82" i="4" s="1"/>
  <c r="K81" i="4"/>
  <c r="K82" i="4" s="1"/>
  <c r="N81" i="4"/>
  <c r="N82" i="4" s="1"/>
  <c r="I18" i="4"/>
  <c r="O34" i="4"/>
  <c r="L50" i="4"/>
  <c r="F18" i="4"/>
  <c r="C18" i="4"/>
  <c r="N63" i="4"/>
  <c r="H31" i="4"/>
  <c r="N31" i="4"/>
  <c r="H79" i="4"/>
  <c r="H63" i="4"/>
  <c r="H47" i="4"/>
  <c r="N15" i="4"/>
  <c r="H15" i="4"/>
  <c r="N33" i="15"/>
  <c r="M33" i="15"/>
  <c r="L18" i="15"/>
  <c r="L43" i="15"/>
  <c r="K33" i="15"/>
  <c r="K26" i="15"/>
  <c r="K43" i="15"/>
  <c r="K32" i="15"/>
  <c r="C42" i="15"/>
  <c r="N46" i="15"/>
  <c r="M46" i="15"/>
  <c r="L46" i="15"/>
  <c r="K46" i="15"/>
  <c r="K47" i="15"/>
  <c r="K44" i="15"/>
  <c r="M68" i="43" l="1"/>
  <c r="N25" i="15"/>
  <c r="K68" i="43"/>
  <c r="K25" i="15"/>
  <c r="K21" i="15"/>
  <c r="N21" i="15"/>
  <c r="N33" i="43"/>
  <c r="L82" i="43"/>
  <c r="N68" i="43"/>
  <c r="M38" i="43"/>
  <c r="N29" i="43"/>
  <c r="L80" i="43"/>
  <c r="L68" i="43"/>
  <c r="C50" i="15"/>
  <c r="C78" i="43" s="1"/>
  <c r="J82" i="43"/>
  <c r="L21" i="15"/>
  <c r="M29" i="43"/>
  <c r="N38" i="43"/>
  <c r="K29" i="43"/>
  <c r="J29" i="43"/>
  <c r="K80" i="43"/>
  <c r="M33" i="43"/>
  <c r="L33" i="43"/>
  <c r="K33" i="43"/>
  <c r="J33" i="43"/>
  <c r="N24" i="43"/>
  <c r="K82" i="43"/>
  <c r="N41" i="15"/>
  <c r="N64" i="43"/>
  <c r="L38" i="43"/>
  <c r="K38" i="43"/>
  <c r="J38" i="43"/>
  <c r="J68" i="43"/>
  <c r="J25" i="15"/>
  <c r="L64" i="43"/>
  <c r="L25" i="15"/>
  <c r="M25" i="15"/>
  <c r="J21" i="15"/>
  <c r="J41" i="15"/>
  <c r="K64" i="43"/>
  <c r="N82" i="43"/>
  <c r="J80" i="43"/>
  <c r="K24" i="43"/>
  <c r="J24" i="43"/>
  <c r="M18" i="4"/>
  <c r="M42" i="15"/>
  <c r="E63" i="4"/>
  <c r="E47" i="4"/>
  <c r="E79" i="4"/>
  <c r="N42" i="15"/>
  <c r="K42" i="15"/>
  <c r="Q65" i="4"/>
  <c r="Q66" i="4" s="1"/>
  <c r="K65" i="4"/>
  <c r="K66" i="4" s="1"/>
  <c r="K33" i="4"/>
  <c r="K34" i="4" s="1"/>
  <c r="J42" i="15"/>
  <c r="M66" i="4"/>
  <c r="N65" i="4"/>
  <c r="N66" i="4" s="1"/>
  <c r="Q49" i="4"/>
  <c r="Q50" i="4" s="1"/>
  <c r="P50" i="4"/>
  <c r="M41" i="15"/>
  <c r="Q17" i="4"/>
  <c r="Q18" i="4" s="1"/>
  <c r="P18" i="4"/>
  <c r="N49" i="4"/>
  <c r="N50" i="4" s="1"/>
  <c r="K17" i="4"/>
  <c r="K18" i="4" s="1"/>
  <c r="J18" i="4"/>
  <c r="P34" i="4"/>
  <c r="Q33" i="4"/>
  <c r="Q34" i="4" s="1"/>
  <c r="K49" i="4"/>
  <c r="K50" i="4" s="1"/>
  <c r="E15" i="4"/>
  <c r="L42" i="15"/>
  <c r="M21" i="15"/>
  <c r="K41" i="15"/>
  <c r="L41" i="15"/>
  <c r="J64" i="43" l="1"/>
  <c r="L78" i="43"/>
  <c r="M82" i="43"/>
  <c r="M64" i="43"/>
  <c r="N50" i="15"/>
  <c r="N78" i="43"/>
  <c r="J50" i="15"/>
  <c r="L29" i="43"/>
  <c r="N17" i="4"/>
  <c r="N18" i="4" s="1"/>
  <c r="E58" i="8"/>
  <c r="C58" i="8"/>
  <c r="M50" i="15"/>
  <c r="M34" i="4"/>
  <c r="N33" i="4"/>
  <c r="N34" i="4" s="1"/>
  <c r="E17" i="4"/>
  <c r="E18" i="4" s="1"/>
  <c r="G83" i="4"/>
  <c r="L50" i="15"/>
  <c r="K50" i="15"/>
  <c r="K78" i="43" l="1"/>
  <c r="J78" i="43"/>
  <c r="M78" i="43"/>
  <c r="P51" i="4"/>
  <c r="H65" i="4"/>
  <c r="H66" i="4" s="1"/>
  <c r="G50" i="4"/>
  <c r="J67" i="4"/>
  <c r="P83" i="4"/>
  <c r="M83" i="4"/>
  <c r="D50" i="4"/>
  <c r="E49" i="4"/>
  <c r="E50" i="4" s="1"/>
  <c r="D18" i="4"/>
  <c r="E33" i="4"/>
  <c r="E34" i="4" s="1"/>
  <c r="D34" i="4"/>
  <c r="D66" i="4"/>
  <c r="E65" i="4"/>
  <c r="E66" i="4" s="1"/>
  <c r="M51" i="4"/>
  <c r="G18" i="4"/>
  <c r="H17" i="4"/>
  <c r="H18" i="4" s="1"/>
  <c r="G34" i="4"/>
  <c r="H33" i="4"/>
  <c r="H34" i="4" s="1"/>
  <c r="J19" i="4"/>
  <c r="G19" i="4" l="1"/>
  <c r="G66" i="4"/>
  <c r="H49" i="4"/>
  <c r="H50" i="4" s="1"/>
  <c r="D83" i="4"/>
  <c r="J51" i="4"/>
  <c r="M35" i="4"/>
  <c r="P19" i="4"/>
  <c r="M19" i="4"/>
  <c r="J83" i="4"/>
  <c r="M67" i="4"/>
  <c r="G35" i="4"/>
  <c r="G67" i="4" l="1"/>
  <c r="D51" i="4"/>
  <c r="G51" i="4"/>
  <c r="J35" i="4"/>
  <c r="D19" i="4"/>
  <c r="P67" i="4"/>
  <c r="D67" i="4"/>
  <c r="P35" i="4" l="1"/>
  <c r="D35" i="4"/>
  <c r="J17" i="3" l="1"/>
  <c r="O14" i="4" s="1"/>
  <c r="Q14" i="4" s="1"/>
  <c r="J16" i="3"/>
  <c r="O13" i="4" s="1"/>
  <c r="Q13" i="4" s="1"/>
  <c r="J15" i="3"/>
  <c r="J14" i="3"/>
  <c r="O11" i="4" s="1"/>
  <c r="Q11" i="4" s="1"/>
  <c r="H17" i="3"/>
  <c r="L14" i="4" s="1"/>
  <c r="N14" i="4" s="1"/>
  <c r="H16" i="3"/>
  <c r="H15" i="3"/>
  <c r="L12" i="4" s="1"/>
  <c r="N12" i="4" s="1"/>
  <c r="H14" i="3"/>
  <c r="L11" i="4" s="1"/>
  <c r="N11" i="4" s="1"/>
  <c r="F17" i="3"/>
  <c r="I14" i="4" s="1"/>
  <c r="K14" i="4" s="1"/>
  <c r="F16" i="3"/>
  <c r="I13" i="4" s="1"/>
  <c r="K13" i="4" s="1"/>
  <c r="F15" i="3"/>
  <c r="F14" i="3"/>
  <c r="I11" i="4" s="1"/>
  <c r="K11" i="4" s="1"/>
  <c r="D17" i="3"/>
  <c r="D16" i="3"/>
  <c r="F13" i="4" s="1"/>
  <c r="H13" i="4" s="1"/>
  <c r="D15" i="3"/>
  <c r="F12" i="4" s="1"/>
  <c r="H12" i="4" s="1"/>
  <c r="D14" i="3"/>
  <c r="F11" i="4" s="1"/>
  <c r="H11" i="4" s="1"/>
  <c r="J32" i="3"/>
  <c r="O30" i="4" s="1"/>
  <c r="Q30" i="4" s="1"/>
  <c r="J31" i="3"/>
  <c r="O29" i="4" s="1"/>
  <c r="Q29" i="4" s="1"/>
  <c r="J30" i="3"/>
  <c r="O28" i="4" s="1"/>
  <c r="Q28" i="4" s="1"/>
  <c r="J29" i="3"/>
  <c r="O27" i="4" s="1"/>
  <c r="Q27" i="4" s="1"/>
  <c r="H32" i="3"/>
  <c r="L30" i="4" s="1"/>
  <c r="N30" i="4" s="1"/>
  <c r="H31" i="3"/>
  <c r="L29" i="4" s="1"/>
  <c r="N29" i="4" s="1"/>
  <c r="H30" i="3"/>
  <c r="H29" i="3"/>
  <c r="L27" i="4" s="1"/>
  <c r="N27" i="4" s="1"/>
  <c r="F32" i="3"/>
  <c r="I30" i="4" s="1"/>
  <c r="K30" i="4" s="1"/>
  <c r="F31" i="3"/>
  <c r="F30" i="3"/>
  <c r="I28" i="4" s="1"/>
  <c r="K28" i="4" s="1"/>
  <c r="F29" i="3"/>
  <c r="I27" i="4" s="1"/>
  <c r="K27" i="4" s="1"/>
  <c r="D32" i="3"/>
  <c r="F30" i="4" s="1"/>
  <c r="H30" i="4" s="1"/>
  <c r="D31" i="3"/>
  <c r="F29" i="4" s="1"/>
  <c r="H29" i="4" s="1"/>
  <c r="D30" i="3"/>
  <c r="D29" i="3"/>
  <c r="F27" i="4" s="1"/>
  <c r="H27" i="4" s="1"/>
  <c r="J47" i="3"/>
  <c r="O46" i="4" s="1"/>
  <c r="Q46" i="4" s="1"/>
  <c r="J46" i="3"/>
  <c r="O45" i="4" s="1"/>
  <c r="Q45" i="4" s="1"/>
  <c r="J45" i="3"/>
  <c r="J44" i="3"/>
  <c r="O43" i="4" s="1"/>
  <c r="Q43" i="4" s="1"/>
  <c r="H47" i="3"/>
  <c r="L46" i="4" s="1"/>
  <c r="N46" i="4" s="1"/>
  <c r="H46" i="3"/>
  <c r="L45" i="4" s="1"/>
  <c r="N45" i="4" s="1"/>
  <c r="H45" i="3"/>
  <c r="H44" i="3"/>
  <c r="L43" i="4" s="1"/>
  <c r="N43" i="4" s="1"/>
  <c r="F47" i="3"/>
  <c r="I46" i="4" s="1"/>
  <c r="K46" i="4" s="1"/>
  <c r="F46" i="3"/>
  <c r="I45" i="4" s="1"/>
  <c r="K45" i="4" s="1"/>
  <c r="F45" i="3"/>
  <c r="I44" i="4" s="1"/>
  <c r="K44" i="4" s="1"/>
  <c r="F44" i="3"/>
  <c r="I43" i="4" s="1"/>
  <c r="K43" i="4" s="1"/>
  <c r="D47" i="3"/>
  <c r="F46" i="4" s="1"/>
  <c r="H46" i="4" s="1"/>
  <c r="D46" i="3"/>
  <c r="F45" i="4" s="1"/>
  <c r="H45" i="4" s="1"/>
  <c r="D45" i="3"/>
  <c r="F44" i="4" s="1"/>
  <c r="H44" i="4" s="1"/>
  <c r="D44" i="3"/>
  <c r="F43" i="4" s="1"/>
  <c r="H43" i="4" s="1"/>
  <c r="J62" i="3"/>
  <c r="O62" i="4" s="1"/>
  <c r="Q62" i="4" s="1"/>
  <c r="J61" i="3"/>
  <c r="O61" i="4" s="1"/>
  <c r="Q61" i="4" s="1"/>
  <c r="J60" i="3"/>
  <c r="J59" i="3"/>
  <c r="O59" i="4" s="1"/>
  <c r="Q59" i="4" s="1"/>
  <c r="H62" i="3"/>
  <c r="L62" i="4" s="1"/>
  <c r="N62" i="4" s="1"/>
  <c r="H61" i="3"/>
  <c r="L61" i="4" s="1"/>
  <c r="N61" i="4" s="1"/>
  <c r="H60" i="3"/>
  <c r="H59" i="3"/>
  <c r="L59" i="4" s="1"/>
  <c r="N59" i="4" s="1"/>
  <c r="F62" i="3"/>
  <c r="I62" i="4" s="1"/>
  <c r="K62" i="4" s="1"/>
  <c r="F61" i="3"/>
  <c r="I61" i="4" s="1"/>
  <c r="K61" i="4" s="1"/>
  <c r="F60" i="3"/>
  <c r="F59" i="3"/>
  <c r="I59" i="4" s="1"/>
  <c r="K59" i="4" s="1"/>
  <c r="D62" i="3"/>
  <c r="F62" i="4" s="1"/>
  <c r="H62" i="4" s="1"/>
  <c r="D61" i="3"/>
  <c r="F61" i="4" s="1"/>
  <c r="H61" i="4" s="1"/>
  <c r="D60" i="3"/>
  <c r="D59" i="3"/>
  <c r="J77" i="3"/>
  <c r="J76" i="3"/>
  <c r="O77" i="4" s="1"/>
  <c r="Q77" i="4" s="1"/>
  <c r="J75" i="3"/>
  <c r="O76" i="4" s="1"/>
  <c r="Q76" i="4" s="1"/>
  <c r="J74" i="3"/>
  <c r="O75" i="4" s="1"/>
  <c r="Q75" i="4" s="1"/>
  <c r="H77" i="3"/>
  <c r="L78" i="4" s="1"/>
  <c r="N78" i="4" s="1"/>
  <c r="H76" i="3"/>
  <c r="L77" i="4" s="1"/>
  <c r="N77" i="4" s="1"/>
  <c r="H75" i="3"/>
  <c r="H74" i="3"/>
  <c r="L75" i="4" s="1"/>
  <c r="N75" i="4" s="1"/>
  <c r="F77" i="3"/>
  <c r="I78" i="4" s="1"/>
  <c r="K78" i="4" s="1"/>
  <c r="F76" i="3"/>
  <c r="I77" i="4" s="1"/>
  <c r="K77" i="4" s="1"/>
  <c r="F75" i="3"/>
  <c r="I76" i="4" s="1"/>
  <c r="K76" i="4" s="1"/>
  <c r="F74" i="3"/>
  <c r="D77" i="3"/>
  <c r="D76" i="3"/>
  <c r="F77" i="4" s="1"/>
  <c r="H77" i="4" s="1"/>
  <c r="D75" i="3"/>
  <c r="D74" i="3"/>
  <c r="F75" i="4" s="1"/>
  <c r="H75" i="4" s="1"/>
  <c r="B77" i="3"/>
  <c r="B62" i="3"/>
  <c r="B47" i="3"/>
  <c r="B32" i="3"/>
  <c r="B17" i="3"/>
  <c r="B76" i="3"/>
  <c r="B75" i="3"/>
  <c r="B74" i="3"/>
  <c r="B61" i="3"/>
  <c r="B60" i="3"/>
  <c r="B59" i="3"/>
  <c r="B46" i="3"/>
  <c r="B45" i="3"/>
  <c r="B44" i="3"/>
  <c r="B31" i="3"/>
  <c r="B30" i="3"/>
  <c r="B29" i="3"/>
  <c r="B16" i="3"/>
  <c r="B15" i="3"/>
  <c r="B14" i="3"/>
  <c r="A3" i="3"/>
  <c r="K9" i="3"/>
  <c r="I9" i="3"/>
  <c r="G9" i="3"/>
  <c r="L197" i="2"/>
  <c r="K197" i="2"/>
  <c r="I197" i="2"/>
  <c r="G197" i="2"/>
  <c r="E197" i="2"/>
  <c r="L196" i="2"/>
  <c r="K196" i="2"/>
  <c r="I196" i="2"/>
  <c r="G196" i="2"/>
  <c r="E196" i="2"/>
  <c r="L195" i="2"/>
  <c r="K195" i="2"/>
  <c r="I195" i="2"/>
  <c r="G195" i="2"/>
  <c r="E195" i="2"/>
  <c r="J194" i="2"/>
  <c r="H194" i="2"/>
  <c r="F194" i="2"/>
  <c r="D194" i="2"/>
  <c r="B194" i="2"/>
  <c r="L193" i="2"/>
  <c r="K193" i="2"/>
  <c r="I193" i="2"/>
  <c r="G193" i="2"/>
  <c r="E193" i="2"/>
  <c r="L192" i="2"/>
  <c r="K192" i="2"/>
  <c r="I192" i="2"/>
  <c r="G192" i="2"/>
  <c r="E192" i="2"/>
  <c r="J191" i="2"/>
  <c r="H191" i="2"/>
  <c r="F191" i="2"/>
  <c r="G191" i="2" s="1"/>
  <c r="D191" i="2"/>
  <c r="B191" i="2"/>
  <c r="L190" i="2"/>
  <c r="K190" i="2"/>
  <c r="I190" i="2"/>
  <c r="G190" i="2"/>
  <c r="E190" i="2"/>
  <c r="L189" i="2"/>
  <c r="K189" i="2"/>
  <c r="I189" i="2"/>
  <c r="G189" i="2"/>
  <c r="E189" i="2"/>
  <c r="L188" i="2"/>
  <c r="K188" i="2"/>
  <c r="I188" i="2"/>
  <c r="G188" i="2"/>
  <c r="E188" i="2"/>
  <c r="L187" i="2"/>
  <c r="K187" i="2"/>
  <c r="I187" i="2"/>
  <c r="G187" i="2"/>
  <c r="E187" i="2"/>
  <c r="L186" i="2"/>
  <c r="K186" i="2"/>
  <c r="I186" i="2"/>
  <c r="G186" i="2"/>
  <c r="E186" i="2"/>
  <c r="L185" i="2"/>
  <c r="K185" i="2"/>
  <c r="I185" i="2"/>
  <c r="G185" i="2"/>
  <c r="E185" i="2"/>
  <c r="L184" i="2"/>
  <c r="K184" i="2"/>
  <c r="I184" i="2"/>
  <c r="G184" i="2"/>
  <c r="E184" i="2"/>
  <c r="L183" i="2"/>
  <c r="K183" i="2"/>
  <c r="I183" i="2"/>
  <c r="G183" i="2"/>
  <c r="E183" i="2"/>
  <c r="J182" i="2"/>
  <c r="H182" i="2"/>
  <c r="F182" i="2"/>
  <c r="D182" i="2"/>
  <c r="B182" i="2"/>
  <c r="L181" i="2"/>
  <c r="K181" i="2"/>
  <c r="I181" i="2"/>
  <c r="G181" i="2"/>
  <c r="E181" i="2"/>
  <c r="L180" i="2"/>
  <c r="K180" i="2"/>
  <c r="I180" i="2"/>
  <c r="G180" i="2"/>
  <c r="E180" i="2"/>
  <c r="L179" i="2"/>
  <c r="K179" i="2"/>
  <c r="I179" i="2"/>
  <c r="G179" i="2"/>
  <c r="E179" i="2"/>
  <c r="L178" i="2"/>
  <c r="K178" i="2"/>
  <c r="I178" i="2"/>
  <c r="G178" i="2"/>
  <c r="E178" i="2"/>
  <c r="L177" i="2"/>
  <c r="K177" i="2"/>
  <c r="I177" i="2"/>
  <c r="G177" i="2"/>
  <c r="E177" i="2"/>
  <c r="L176" i="2"/>
  <c r="K176" i="2"/>
  <c r="I176" i="2"/>
  <c r="G176" i="2"/>
  <c r="E176" i="2"/>
  <c r="L175" i="2"/>
  <c r="K175" i="2"/>
  <c r="I175" i="2"/>
  <c r="G175" i="2"/>
  <c r="E175" i="2"/>
  <c r="L174" i="2"/>
  <c r="K174" i="2"/>
  <c r="I174" i="2"/>
  <c r="G174" i="2"/>
  <c r="E174" i="2"/>
  <c r="J173" i="2"/>
  <c r="K173" i="2" s="1"/>
  <c r="H173" i="2"/>
  <c r="F173" i="2"/>
  <c r="D173" i="2"/>
  <c r="E173" i="2" s="1"/>
  <c r="B173" i="2"/>
  <c r="I173" i="2" s="1"/>
  <c r="F172" i="2"/>
  <c r="L171" i="2"/>
  <c r="K171" i="2"/>
  <c r="I171" i="2"/>
  <c r="G171" i="2"/>
  <c r="E171" i="2"/>
  <c r="L170" i="2"/>
  <c r="K170" i="2"/>
  <c r="I170" i="2"/>
  <c r="G170" i="2"/>
  <c r="E170" i="2"/>
  <c r="L169" i="2"/>
  <c r="K169" i="2"/>
  <c r="I169" i="2"/>
  <c r="G169" i="2"/>
  <c r="E169" i="2"/>
  <c r="J168" i="2"/>
  <c r="H168" i="2"/>
  <c r="F168" i="2"/>
  <c r="F72" i="3" s="1"/>
  <c r="I73" i="4" s="1"/>
  <c r="K73" i="4" s="1"/>
  <c r="D168" i="2"/>
  <c r="B168" i="2"/>
  <c r="L167" i="2"/>
  <c r="K167" i="2"/>
  <c r="I167" i="2"/>
  <c r="G167" i="2"/>
  <c r="E167" i="2"/>
  <c r="L166" i="2"/>
  <c r="K166" i="2"/>
  <c r="I166" i="2"/>
  <c r="G166" i="2"/>
  <c r="E166" i="2"/>
  <c r="J165" i="2"/>
  <c r="H165" i="2"/>
  <c r="F165" i="2"/>
  <c r="D165" i="2"/>
  <c r="B165" i="2"/>
  <c r="L158" i="2"/>
  <c r="K158" i="2"/>
  <c r="I158" i="2"/>
  <c r="G158" i="2"/>
  <c r="E158" i="2"/>
  <c r="L157" i="2"/>
  <c r="K157" i="2"/>
  <c r="I157" i="2"/>
  <c r="G157" i="2"/>
  <c r="E157" i="2"/>
  <c r="L156" i="2"/>
  <c r="K156" i="2"/>
  <c r="I156" i="2"/>
  <c r="G156" i="2"/>
  <c r="E156" i="2"/>
  <c r="J155" i="2"/>
  <c r="H155" i="2"/>
  <c r="F155" i="2"/>
  <c r="D155" i="2"/>
  <c r="B155" i="2"/>
  <c r="L154" i="2"/>
  <c r="K154" i="2"/>
  <c r="I154" i="2"/>
  <c r="G154" i="2"/>
  <c r="E154" i="2"/>
  <c r="L153" i="2"/>
  <c r="L152" i="2" s="1"/>
  <c r="K153" i="2"/>
  <c r="I153" i="2"/>
  <c r="G153" i="2"/>
  <c r="E153" i="2"/>
  <c r="J152" i="2"/>
  <c r="H152" i="2"/>
  <c r="F152" i="2"/>
  <c r="D152" i="2"/>
  <c r="B152" i="2"/>
  <c r="K152" i="2" s="1"/>
  <c r="L151" i="2"/>
  <c r="K151" i="2"/>
  <c r="I151" i="2"/>
  <c r="G151" i="2"/>
  <c r="E151" i="2"/>
  <c r="L150" i="2"/>
  <c r="K150" i="2"/>
  <c r="I150" i="2"/>
  <c r="G150" i="2"/>
  <c r="E150" i="2"/>
  <c r="L149" i="2"/>
  <c r="K149" i="2"/>
  <c r="I149" i="2"/>
  <c r="G149" i="2"/>
  <c r="E149" i="2"/>
  <c r="L148" i="2"/>
  <c r="K148" i="2"/>
  <c r="I148" i="2"/>
  <c r="G148" i="2"/>
  <c r="E148" i="2"/>
  <c r="L147" i="2"/>
  <c r="K147" i="2"/>
  <c r="I147" i="2"/>
  <c r="G147" i="2"/>
  <c r="E147" i="2"/>
  <c r="L146" i="2"/>
  <c r="K146" i="2"/>
  <c r="I146" i="2"/>
  <c r="G146" i="2"/>
  <c r="E146" i="2"/>
  <c r="L145" i="2"/>
  <c r="K145" i="2"/>
  <c r="I145" i="2"/>
  <c r="G145" i="2"/>
  <c r="E145" i="2"/>
  <c r="L144" i="2"/>
  <c r="K144" i="2"/>
  <c r="I144" i="2"/>
  <c r="G144" i="2"/>
  <c r="E144" i="2"/>
  <c r="J143" i="2"/>
  <c r="H143" i="2"/>
  <c r="F143" i="2"/>
  <c r="D143" i="2"/>
  <c r="E143" i="2" s="1"/>
  <c r="B143" i="2"/>
  <c r="L142" i="2"/>
  <c r="K142" i="2"/>
  <c r="I142" i="2"/>
  <c r="G142" i="2"/>
  <c r="E142" i="2"/>
  <c r="L141" i="2"/>
  <c r="K141" i="2"/>
  <c r="I141" i="2"/>
  <c r="G141" i="2"/>
  <c r="E141" i="2"/>
  <c r="L140" i="2"/>
  <c r="K140" i="2"/>
  <c r="I140" i="2"/>
  <c r="G140" i="2"/>
  <c r="E140" i="2"/>
  <c r="L139" i="2"/>
  <c r="K139" i="2"/>
  <c r="I139" i="2"/>
  <c r="G139" i="2"/>
  <c r="E139" i="2"/>
  <c r="L138" i="2"/>
  <c r="K138" i="2"/>
  <c r="I138" i="2"/>
  <c r="G138" i="2"/>
  <c r="E138" i="2"/>
  <c r="L137" i="2"/>
  <c r="K137" i="2"/>
  <c r="I137" i="2"/>
  <c r="G137" i="2"/>
  <c r="E137" i="2"/>
  <c r="L136" i="2"/>
  <c r="K136" i="2"/>
  <c r="I136" i="2"/>
  <c r="G136" i="2"/>
  <c r="E136" i="2"/>
  <c r="L135" i="2"/>
  <c r="K135" i="2"/>
  <c r="I135" i="2"/>
  <c r="G135" i="2"/>
  <c r="E135" i="2"/>
  <c r="J134" i="2"/>
  <c r="H134" i="2"/>
  <c r="I134" i="2" s="1"/>
  <c r="F134" i="2"/>
  <c r="D134" i="2"/>
  <c r="B134" i="2"/>
  <c r="L132" i="2"/>
  <c r="K132" i="2"/>
  <c r="I132" i="2"/>
  <c r="G132" i="2"/>
  <c r="E132" i="2"/>
  <c r="L131" i="2"/>
  <c r="K131" i="2"/>
  <c r="I131" i="2"/>
  <c r="G131" i="2"/>
  <c r="E131" i="2"/>
  <c r="L130" i="2"/>
  <c r="K130" i="2"/>
  <c r="I130" i="2"/>
  <c r="G130" i="2"/>
  <c r="E130" i="2"/>
  <c r="J129" i="2"/>
  <c r="J57" i="3" s="1"/>
  <c r="O57" i="4" s="1"/>
  <c r="Q57" i="4" s="1"/>
  <c r="H129" i="2"/>
  <c r="F129" i="2"/>
  <c r="D129" i="2"/>
  <c r="B129" i="2"/>
  <c r="E129" i="2" s="1"/>
  <c r="L128" i="2"/>
  <c r="K128" i="2"/>
  <c r="I128" i="2"/>
  <c r="G128" i="2"/>
  <c r="E128" i="2"/>
  <c r="L127" i="2"/>
  <c r="K127" i="2"/>
  <c r="I127" i="2"/>
  <c r="G127" i="2"/>
  <c r="E127" i="2"/>
  <c r="J126" i="2"/>
  <c r="H126" i="2"/>
  <c r="F126" i="2"/>
  <c r="D126" i="2"/>
  <c r="B126" i="2"/>
  <c r="L119" i="2"/>
  <c r="K119" i="2"/>
  <c r="I119" i="2"/>
  <c r="G119" i="2"/>
  <c r="E119" i="2"/>
  <c r="L118" i="2"/>
  <c r="L116" i="2" s="1"/>
  <c r="K118" i="2"/>
  <c r="I118" i="2"/>
  <c r="G118" i="2"/>
  <c r="E118" i="2"/>
  <c r="L117" i="2"/>
  <c r="K117" i="2"/>
  <c r="I117" i="2"/>
  <c r="G117" i="2"/>
  <c r="E117" i="2"/>
  <c r="J116" i="2"/>
  <c r="H116" i="2"/>
  <c r="F116" i="2"/>
  <c r="D116" i="2"/>
  <c r="B116" i="2"/>
  <c r="L115" i="2"/>
  <c r="K115" i="2"/>
  <c r="I115" i="2"/>
  <c r="G115" i="2"/>
  <c r="E115" i="2"/>
  <c r="L114" i="2"/>
  <c r="L113" i="2" s="1"/>
  <c r="K114" i="2"/>
  <c r="I114" i="2"/>
  <c r="G114" i="2"/>
  <c r="E114" i="2"/>
  <c r="J113" i="2"/>
  <c r="H113" i="2"/>
  <c r="F113" i="2"/>
  <c r="D113" i="2"/>
  <c r="B113" i="2"/>
  <c r="L112" i="2"/>
  <c r="K112" i="2"/>
  <c r="I112" i="2"/>
  <c r="G112" i="2"/>
  <c r="E112" i="2"/>
  <c r="L111" i="2"/>
  <c r="K111" i="2"/>
  <c r="I111" i="2"/>
  <c r="G111" i="2"/>
  <c r="E111" i="2"/>
  <c r="L110" i="2"/>
  <c r="K110" i="2"/>
  <c r="I110" i="2"/>
  <c r="G110" i="2"/>
  <c r="E110" i="2"/>
  <c r="L109" i="2"/>
  <c r="K109" i="2"/>
  <c r="I109" i="2"/>
  <c r="G109" i="2"/>
  <c r="E109" i="2"/>
  <c r="L108" i="2"/>
  <c r="K108" i="2"/>
  <c r="I108" i="2"/>
  <c r="G108" i="2"/>
  <c r="E108" i="2"/>
  <c r="L107" i="2"/>
  <c r="K107" i="2"/>
  <c r="I107" i="2"/>
  <c r="G107" i="2"/>
  <c r="E107" i="2"/>
  <c r="L106" i="2"/>
  <c r="K106" i="2"/>
  <c r="I106" i="2"/>
  <c r="G106" i="2"/>
  <c r="E106" i="2"/>
  <c r="L105" i="2"/>
  <c r="K105" i="2"/>
  <c r="I105" i="2"/>
  <c r="G105" i="2"/>
  <c r="E105" i="2"/>
  <c r="J104" i="2"/>
  <c r="H104" i="2"/>
  <c r="F104" i="2"/>
  <c r="D104" i="2"/>
  <c r="B104" i="2"/>
  <c r="L103" i="2"/>
  <c r="K103" i="2"/>
  <c r="I103" i="2"/>
  <c r="G103" i="2"/>
  <c r="E103" i="2"/>
  <c r="L102" i="2"/>
  <c r="K102" i="2"/>
  <c r="I102" i="2"/>
  <c r="G102" i="2"/>
  <c r="E102" i="2"/>
  <c r="L101" i="2"/>
  <c r="K101" i="2"/>
  <c r="I101" i="2"/>
  <c r="G101" i="2"/>
  <c r="E101" i="2"/>
  <c r="L100" i="2"/>
  <c r="K100" i="2"/>
  <c r="I100" i="2"/>
  <c r="G100" i="2"/>
  <c r="E100" i="2"/>
  <c r="L99" i="2"/>
  <c r="K99" i="2"/>
  <c r="I99" i="2"/>
  <c r="G99" i="2"/>
  <c r="E99" i="2"/>
  <c r="L98" i="2"/>
  <c r="K98" i="2"/>
  <c r="I98" i="2"/>
  <c r="G98" i="2"/>
  <c r="E98" i="2"/>
  <c r="L97" i="2"/>
  <c r="K97" i="2"/>
  <c r="I97" i="2"/>
  <c r="G97" i="2"/>
  <c r="E97" i="2"/>
  <c r="L96" i="2"/>
  <c r="K96" i="2"/>
  <c r="I96" i="2"/>
  <c r="G96" i="2"/>
  <c r="E96" i="2"/>
  <c r="J95" i="2"/>
  <c r="H95" i="2"/>
  <c r="I95" i="2" s="1"/>
  <c r="F95" i="2"/>
  <c r="D95" i="2"/>
  <c r="B95" i="2"/>
  <c r="H94" i="2"/>
  <c r="L93" i="2"/>
  <c r="K93" i="2"/>
  <c r="I93" i="2"/>
  <c r="G93" i="2"/>
  <c r="E93" i="2"/>
  <c r="L92" i="2"/>
  <c r="K92" i="2"/>
  <c r="I92" i="2"/>
  <c r="G92" i="2"/>
  <c r="E92" i="2"/>
  <c r="L91" i="2"/>
  <c r="K91" i="2"/>
  <c r="I91" i="2"/>
  <c r="G91" i="2"/>
  <c r="E91" i="2"/>
  <c r="J90" i="2"/>
  <c r="H90" i="2"/>
  <c r="F90" i="2"/>
  <c r="D90" i="2"/>
  <c r="B90" i="2"/>
  <c r="L89" i="2"/>
  <c r="K89" i="2"/>
  <c r="I89" i="2"/>
  <c r="G89" i="2"/>
  <c r="E89" i="2"/>
  <c r="L88" i="2"/>
  <c r="K88" i="2"/>
  <c r="I88" i="2"/>
  <c r="G88" i="2"/>
  <c r="E88" i="2"/>
  <c r="J87" i="2"/>
  <c r="H87" i="2"/>
  <c r="I87" i="2" s="1"/>
  <c r="F87" i="2"/>
  <c r="D87" i="2"/>
  <c r="B87" i="2"/>
  <c r="L80" i="2"/>
  <c r="K80" i="2"/>
  <c r="I80" i="2"/>
  <c r="G80" i="2"/>
  <c r="E80" i="2"/>
  <c r="L79" i="2"/>
  <c r="K79" i="2"/>
  <c r="I79" i="2"/>
  <c r="G79" i="2"/>
  <c r="E79" i="2"/>
  <c r="L78" i="2"/>
  <c r="K78" i="2"/>
  <c r="I78" i="2"/>
  <c r="G78" i="2"/>
  <c r="E78" i="2"/>
  <c r="J77" i="2"/>
  <c r="H77" i="2"/>
  <c r="I77" i="2" s="1"/>
  <c r="F77" i="2"/>
  <c r="D77" i="2"/>
  <c r="B77" i="2"/>
  <c r="L76" i="2"/>
  <c r="K76" i="2"/>
  <c r="I76" i="2"/>
  <c r="G76" i="2"/>
  <c r="E76" i="2"/>
  <c r="L75" i="2"/>
  <c r="K75" i="2"/>
  <c r="I75" i="2"/>
  <c r="G75" i="2"/>
  <c r="E75" i="2"/>
  <c r="J74" i="2"/>
  <c r="H74" i="2"/>
  <c r="F74" i="2"/>
  <c r="G74" i="2" s="1"/>
  <c r="D74" i="2"/>
  <c r="B74" i="2"/>
  <c r="L73" i="2"/>
  <c r="K73" i="2"/>
  <c r="I73" i="2"/>
  <c r="G73" i="2"/>
  <c r="E73" i="2"/>
  <c r="L72" i="2"/>
  <c r="K72" i="2"/>
  <c r="I72" i="2"/>
  <c r="G72" i="2"/>
  <c r="E72" i="2"/>
  <c r="L71" i="2"/>
  <c r="K71" i="2"/>
  <c r="I71" i="2"/>
  <c r="G71" i="2"/>
  <c r="E71" i="2"/>
  <c r="L70" i="2"/>
  <c r="K70" i="2"/>
  <c r="I70" i="2"/>
  <c r="G70" i="2"/>
  <c r="E70" i="2"/>
  <c r="L69" i="2"/>
  <c r="K69" i="2"/>
  <c r="I69" i="2"/>
  <c r="G69" i="2"/>
  <c r="E69" i="2"/>
  <c r="L68" i="2"/>
  <c r="K68" i="2"/>
  <c r="I68" i="2"/>
  <c r="G68" i="2"/>
  <c r="E68" i="2"/>
  <c r="L67" i="2"/>
  <c r="K67" i="2"/>
  <c r="I67" i="2"/>
  <c r="G67" i="2"/>
  <c r="E67" i="2"/>
  <c r="L66" i="2"/>
  <c r="K66" i="2"/>
  <c r="I66" i="2"/>
  <c r="G66" i="2"/>
  <c r="E66" i="2"/>
  <c r="J65" i="2"/>
  <c r="H65" i="2"/>
  <c r="H55" i="2" s="1"/>
  <c r="F65" i="2"/>
  <c r="D65" i="2"/>
  <c r="B65" i="2"/>
  <c r="L64" i="2"/>
  <c r="K64" i="2"/>
  <c r="I64" i="2"/>
  <c r="G64" i="2"/>
  <c r="E64" i="2"/>
  <c r="L63" i="2"/>
  <c r="K63" i="2"/>
  <c r="I63" i="2"/>
  <c r="G63" i="2"/>
  <c r="E63" i="2"/>
  <c r="L62" i="2"/>
  <c r="K62" i="2"/>
  <c r="I62" i="2"/>
  <c r="G62" i="2"/>
  <c r="E62" i="2"/>
  <c r="L61" i="2"/>
  <c r="K61" i="2"/>
  <c r="I61" i="2"/>
  <c r="G61" i="2"/>
  <c r="E61" i="2"/>
  <c r="L60" i="2"/>
  <c r="K60" i="2"/>
  <c r="I60" i="2"/>
  <c r="G60" i="2"/>
  <c r="E60" i="2"/>
  <c r="L59" i="2"/>
  <c r="K59" i="2"/>
  <c r="I59" i="2"/>
  <c r="G59" i="2"/>
  <c r="E59" i="2"/>
  <c r="L58" i="2"/>
  <c r="K58" i="2"/>
  <c r="I58" i="2"/>
  <c r="G58" i="2"/>
  <c r="E58" i="2"/>
  <c r="L57" i="2"/>
  <c r="K57" i="2"/>
  <c r="I57" i="2"/>
  <c r="G57" i="2"/>
  <c r="E57" i="2"/>
  <c r="J56" i="2"/>
  <c r="H56" i="2"/>
  <c r="F56" i="2"/>
  <c r="D56" i="2"/>
  <c r="B56" i="2"/>
  <c r="I56" i="2" s="1"/>
  <c r="L54" i="2"/>
  <c r="K54" i="2"/>
  <c r="I54" i="2"/>
  <c r="G54" i="2"/>
  <c r="E54" i="2"/>
  <c r="L53" i="2"/>
  <c r="K53" i="2"/>
  <c r="I53" i="2"/>
  <c r="G53" i="2"/>
  <c r="E53" i="2"/>
  <c r="L52" i="2"/>
  <c r="L51" i="2" s="1"/>
  <c r="K52" i="2"/>
  <c r="I52" i="2"/>
  <c r="G52" i="2"/>
  <c r="E52" i="2"/>
  <c r="J51" i="2"/>
  <c r="J27" i="3" s="1"/>
  <c r="O25" i="4" s="1"/>
  <c r="Q25" i="4" s="1"/>
  <c r="H51" i="2"/>
  <c r="F51" i="2"/>
  <c r="D51" i="2"/>
  <c r="B51" i="2"/>
  <c r="B27" i="3" s="1"/>
  <c r="L50" i="2"/>
  <c r="K50" i="2"/>
  <c r="I50" i="2"/>
  <c r="G50" i="2"/>
  <c r="E50" i="2"/>
  <c r="L49" i="2"/>
  <c r="K49" i="2"/>
  <c r="I49" i="2"/>
  <c r="G49" i="2"/>
  <c r="E49" i="2"/>
  <c r="J48" i="2"/>
  <c r="H48" i="2"/>
  <c r="F48" i="2"/>
  <c r="D48" i="2"/>
  <c r="B48" i="2"/>
  <c r="L41" i="2"/>
  <c r="L40" i="2"/>
  <c r="L39" i="2"/>
  <c r="L37" i="2"/>
  <c r="L36" i="2"/>
  <c r="L34" i="2"/>
  <c r="L33" i="2"/>
  <c r="L32" i="2"/>
  <c r="L31" i="2"/>
  <c r="L30" i="2"/>
  <c r="L29" i="2"/>
  <c r="L28" i="2"/>
  <c r="L27" i="2"/>
  <c r="L25" i="2"/>
  <c r="L24" i="2"/>
  <c r="L23" i="2"/>
  <c r="L22" i="2"/>
  <c r="L21" i="2"/>
  <c r="L20" i="2"/>
  <c r="L19" i="2"/>
  <c r="L18" i="2"/>
  <c r="L15" i="2"/>
  <c r="L14" i="2"/>
  <c r="L13" i="2"/>
  <c r="L12" i="2" s="1"/>
  <c r="L11" i="2"/>
  <c r="L10" i="2"/>
  <c r="A3" i="2"/>
  <c r="K41" i="2"/>
  <c r="K40" i="2"/>
  <c r="K39" i="2"/>
  <c r="K37" i="2"/>
  <c r="K36" i="2"/>
  <c r="K34" i="2"/>
  <c r="K33" i="2"/>
  <c r="K32" i="2"/>
  <c r="K31" i="2"/>
  <c r="K30" i="2"/>
  <c r="K29" i="2"/>
  <c r="K28" i="2"/>
  <c r="K27" i="2"/>
  <c r="K25" i="2"/>
  <c r="K24" i="2"/>
  <c r="K23" i="2"/>
  <c r="K22" i="2"/>
  <c r="K21" i="2"/>
  <c r="K20" i="2"/>
  <c r="K19" i="2"/>
  <c r="K18" i="2"/>
  <c r="K15" i="2"/>
  <c r="K14" i="2"/>
  <c r="K13" i="2"/>
  <c r="K11" i="2"/>
  <c r="K10" i="2"/>
  <c r="I41" i="2"/>
  <c r="I40" i="2"/>
  <c r="I39" i="2"/>
  <c r="I37" i="2"/>
  <c r="I36" i="2"/>
  <c r="I34" i="2"/>
  <c r="I33" i="2"/>
  <c r="I32" i="2"/>
  <c r="I31" i="2"/>
  <c r="I30" i="2"/>
  <c r="I29" i="2"/>
  <c r="I28" i="2"/>
  <c r="I27" i="2"/>
  <c r="I25" i="2"/>
  <c r="I24" i="2"/>
  <c r="I23" i="2"/>
  <c r="I22" i="2"/>
  <c r="I21" i="2"/>
  <c r="I20" i="2"/>
  <c r="I19" i="2"/>
  <c r="I18" i="2"/>
  <c r="I15" i="2"/>
  <c r="I14" i="2"/>
  <c r="I13" i="2"/>
  <c r="I11" i="2"/>
  <c r="I10" i="2"/>
  <c r="G41" i="2"/>
  <c r="G40" i="2"/>
  <c r="G39" i="2"/>
  <c r="G37" i="2"/>
  <c r="G36" i="2"/>
  <c r="G34" i="2"/>
  <c r="G33" i="2"/>
  <c r="G32" i="2"/>
  <c r="G31" i="2"/>
  <c r="G30" i="2"/>
  <c r="G29" i="2"/>
  <c r="G28" i="2"/>
  <c r="G27" i="2"/>
  <c r="G25" i="2"/>
  <c r="G24" i="2"/>
  <c r="G23" i="2"/>
  <c r="G22" i="2"/>
  <c r="G21" i="2"/>
  <c r="G20" i="2"/>
  <c r="G19" i="2"/>
  <c r="G18" i="2"/>
  <c r="G15" i="2"/>
  <c r="G14" i="2"/>
  <c r="G13" i="2"/>
  <c r="G11" i="2"/>
  <c r="G10" i="2"/>
  <c r="E41" i="2"/>
  <c r="E40" i="2"/>
  <c r="E39" i="2"/>
  <c r="E37" i="2"/>
  <c r="E36" i="2"/>
  <c r="E34" i="2"/>
  <c r="E33" i="2"/>
  <c r="E32" i="2"/>
  <c r="E31" i="2"/>
  <c r="E30" i="2"/>
  <c r="E29" i="2"/>
  <c r="E28" i="2"/>
  <c r="E27" i="2"/>
  <c r="E25" i="2"/>
  <c r="E24" i="2"/>
  <c r="E23" i="2"/>
  <c r="E22" i="2"/>
  <c r="E21" i="2"/>
  <c r="E20" i="2"/>
  <c r="E19" i="2"/>
  <c r="E18" i="2"/>
  <c r="E15" i="2"/>
  <c r="E14" i="2"/>
  <c r="E13" i="2"/>
  <c r="E11" i="2"/>
  <c r="E10" i="2"/>
  <c r="J38" i="2"/>
  <c r="J35" i="2"/>
  <c r="J26" i="2"/>
  <c r="J17" i="2"/>
  <c r="J12" i="2"/>
  <c r="J12" i="3" s="1"/>
  <c r="O9" i="4" s="1"/>
  <c r="Q9" i="4" s="1"/>
  <c r="J9" i="2"/>
  <c r="H38" i="2"/>
  <c r="H35" i="2"/>
  <c r="H26" i="2"/>
  <c r="I26" i="2" s="1"/>
  <c r="H17" i="2"/>
  <c r="H12" i="2"/>
  <c r="H9" i="2"/>
  <c r="F38" i="2"/>
  <c r="F35" i="2"/>
  <c r="F26" i="2"/>
  <c r="F17" i="2"/>
  <c r="F12" i="2"/>
  <c r="F12" i="3" s="1"/>
  <c r="I9" i="4" s="1"/>
  <c r="K9" i="4" s="1"/>
  <c r="F9" i="2"/>
  <c r="D38" i="2"/>
  <c r="D35" i="2"/>
  <c r="D26" i="2"/>
  <c r="E26" i="2" s="1"/>
  <c r="D17" i="2"/>
  <c r="D12" i="2"/>
  <c r="D9" i="2"/>
  <c r="D8" i="2" s="1"/>
  <c r="B38" i="2"/>
  <c r="B35" i="2"/>
  <c r="B26" i="2"/>
  <c r="B17" i="2"/>
  <c r="B16" i="2" s="1"/>
  <c r="B12" i="2"/>
  <c r="B12" i="3" s="1"/>
  <c r="B9" i="2"/>
  <c r="C9" i="4" l="1"/>
  <c r="E9" i="4" s="1"/>
  <c r="E95" i="2"/>
  <c r="D57" i="3"/>
  <c r="F57" i="4" s="1"/>
  <c r="H57" i="4" s="1"/>
  <c r="C11" i="4"/>
  <c r="E11" i="4" s="1"/>
  <c r="K30" i="3"/>
  <c r="C13" i="4"/>
  <c r="E13" i="4" s="1"/>
  <c r="L35" i="2"/>
  <c r="E51" i="2"/>
  <c r="D133" i="2"/>
  <c r="H72" i="3"/>
  <c r="L73" i="4" s="1"/>
  <c r="N73" i="4" s="1"/>
  <c r="E65" i="2"/>
  <c r="D12" i="3"/>
  <c r="F9" i="4" s="1"/>
  <c r="H9" i="4" s="1"/>
  <c r="H12" i="3"/>
  <c r="L9" i="4" s="1"/>
  <c r="N9" i="4" s="1"/>
  <c r="L38" i="2"/>
  <c r="G65" i="2"/>
  <c r="E74" i="2"/>
  <c r="L77" i="2"/>
  <c r="L87" i="2"/>
  <c r="G95" i="2"/>
  <c r="G113" i="2"/>
  <c r="K113" i="2"/>
  <c r="D72" i="3"/>
  <c r="F73" i="4" s="1"/>
  <c r="H73" i="4" s="1"/>
  <c r="L191" i="2"/>
  <c r="G194" i="2"/>
  <c r="C12" i="4"/>
  <c r="E12" i="4" s="1"/>
  <c r="I191" i="2"/>
  <c r="C14" i="4"/>
  <c r="E14" i="4" s="1"/>
  <c r="F14" i="4"/>
  <c r="H14" i="4" s="1"/>
  <c r="E17" i="3"/>
  <c r="K60" i="3"/>
  <c r="K44" i="3"/>
  <c r="K29" i="3"/>
  <c r="E61" i="3"/>
  <c r="G51" i="2"/>
  <c r="E56" i="2"/>
  <c r="L56" i="2"/>
  <c r="K87" i="2"/>
  <c r="E90" i="2"/>
  <c r="L90" i="2"/>
  <c r="E116" i="2"/>
  <c r="E134" i="2"/>
  <c r="I143" i="2"/>
  <c r="G152" i="2"/>
  <c r="B72" i="3"/>
  <c r="J72" i="3"/>
  <c r="O73" i="4" s="1"/>
  <c r="Q73" i="4" s="1"/>
  <c r="K191" i="2"/>
  <c r="I9" i="2"/>
  <c r="L48" i="2"/>
  <c r="I51" i="2"/>
  <c r="G56" i="2"/>
  <c r="K74" i="2"/>
  <c r="G90" i="2"/>
  <c r="L95" i="2"/>
  <c r="B42" i="3"/>
  <c r="J42" i="3"/>
  <c r="O41" i="4" s="1"/>
  <c r="Q41" i="4" s="1"/>
  <c r="G116" i="2"/>
  <c r="L126" i="2"/>
  <c r="K165" i="2"/>
  <c r="L168" i="2"/>
  <c r="G182" i="2"/>
  <c r="L182" i="2"/>
  <c r="E191" i="2"/>
  <c r="E194" i="2"/>
  <c r="L194" i="2"/>
  <c r="I48" i="2"/>
  <c r="L74" i="2"/>
  <c r="L86" i="2"/>
  <c r="I90" i="2"/>
  <c r="I116" i="2"/>
  <c r="I129" i="2"/>
  <c r="L143" i="2"/>
  <c r="L155" i="2"/>
  <c r="G77" i="3"/>
  <c r="E165" i="2"/>
  <c r="L165" i="2"/>
  <c r="L164" i="2" s="1"/>
  <c r="E168" i="2"/>
  <c r="I168" i="2"/>
  <c r="J172" i="2"/>
  <c r="H172" i="2"/>
  <c r="G165" i="2"/>
  <c r="G173" i="2"/>
  <c r="L173" i="2"/>
  <c r="L172" i="2" s="1"/>
  <c r="K182" i="2"/>
  <c r="I194" i="2"/>
  <c r="I165" i="2"/>
  <c r="G168" i="2"/>
  <c r="K168" i="2"/>
  <c r="B172" i="2"/>
  <c r="G172" i="2" s="1"/>
  <c r="D172" i="2"/>
  <c r="K194" i="2"/>
  <c r="I126" i="2"/>
  <c r="G129" i="2"/>
  <c r="L129" i="2"/>
  <c r="H133" i="2"/>
  <c r="G134" i="2"/>
  <c r="L134" i="2"/>
  <c r="K143" i="2"/>
  <c r="E155" i="2"/>
  <c r="B57" i="3"/>
  <c r="H57" i="3"/>
  <c r="L57" i="4" s="1"/>
  <c r="N57" i="4" s="1"/>
  <c r="K126" i="2"/>
  <c r="I152" i="2"/>
  <c r="G155" i="2"/>
  <c r="E126" i="2"/>
  <c r="G143" i="2"/>
  <c r="E152" i="2"/>
  <c r="I155" i="2"/>
  <c r="F57" i="3"/>
  <c r="I57" i="4" s="1"/>
  <c r="K57" i="4" s="1"/>
  <c r="G126" i="2"/>
  <c r="K129" i="2"/>
  <c r="K134" i="2"/>
  <c r="K155" i="2"/>
  <c r="E87" i="2"/>
  <c r="G104" i="2"/>
  <c r="E113" i="2"/>
  <c r="D42" i="3"/>
  <c r="F41" i="4" s="1"/>
  <c r="H41" i="4" s="1"/>
  <c r="H42" i="3"/>
  <c r="L41" i="4" s="1"/>
  <c r="N41" i="4" s="1"/>
  <c r="K104" i="2"/>
  <c r="F42" i="3"/>
  <c r="I41" i="4" s="1"/>
  <c r="K41" i="4" s="1"/>
  <c r="E104" i="2"/>
  <c r="L104" i="2"/>
  <c r="L94" i="2" s="1"/>
  <c r="L120" i="2" s="1"/>
  <c r="I113" i="2"/>
  <c r="G87" i="2"/>
  <c r="K90" i="2"/>
  <c r="D94" i="2"/>
  <c r="K95" i="2"/>
  <c r="I104" i="2"/>
  <c r="K116" i="2"/>
  <c r="K65" i="2"/>
  <c r="E77" i="2"/>
  <c r="D27" i="3"/>
  <c r="F25" i="4" s="1"/>
  <c r="H25" i="4" s="1"/>
  <c r="H27" i="3"/>
  <c r="L25" i="4" s="1"/>
  <c r="N25" i="4" s="1"/>
  <c r="K48" i="2"/>
  <c r="L65" i="2"/>
  <c r="L55" i="2" s="1"/>
  <c r="I74" i="2"/>
  <c r="G77" i="2"/>
  <c r="E48" i="2"/>
  <c r="F27" i="3"/>
  <c r="I25" i="4" s="1"/>
  <c r="K25" i="4" s="1"/>
  <c r="G48" i="2"/>
  <c r="K51" i="2"/>
  <c r="D55" i="2"/>
  <c r="K56" i="2"/>
  <c r="I65" i="2"/>
  <c r="K77" i="2"/>
  <c r="K46" i="3"/>
  <c r="I46" i="3"/>
  <c r="B43" i="3"/>
  <c r="E45" i="3"/>
  <c r="E29" i="3"/>
  <c r="K76" i="3"/>
  <c r="H73" i="3"/>
  <c r="L74" i="4" s="1"/>
  <c r="N74" i="4" s="1"/>
  <c r="G76" i="3"/>
  <c r="K47" i="3"/>
  <c r="G61" i="3"/>
  <c r="J28" i="3"/>
  <c r="O26" i="4" s="1"/>
  <c r="Q26" i="4" s="1"/>
  <c r="E76" i="3"/>
  <c r="K31" i="3"/>
  <c r="B73" i="3"/>
  <c r="C76" i="4"/>
  <c r="E76" i="4" s="1"/>
  <c r="C25" i="4"/>
  <c r="E25" i="4" s="1"/>
  <c r="C28" i="4"/>
  <c r="E28" i="4" s="1"/>
  <c r="C45" i="4"/>
  <c r="E45" i="4" s="1"/>
  <c r="C75" i="4"/>
  <c r="E75" i="4" s="1"/>
  <c r="C30" i="4"/>
  <c r="E30" i="4" s="1"/>
  <c r="C62" i="4"/>
  <c r="E62" i="4" s="1"/>
  <c r="E77" i="3"/>
  <c r="F78" i="4"/>
  <c r="H78" i="4" s="1"/>
  <c r="J73" i="3"/>
  <c r="O74" i="4" s="1"/>
  <c r="Q74" i="4" s="1"/>
  <c r="K77" i="3"/>
  <c r="O78" i="4"/>
  <c r="Q78" i="4" s="1"/>
  <c r="E59" i="3"/>
  <c r="F59" i="4"/>
  <c r="H59" i="4" s="1"/>
  <c r="D43" i="3"/>
  <c r="F42" i="4" s="1"/>
  <c r="H42" i="4" s="1"/>
  <c r="E30" i="3"/>
  <c r="F28" i="4"/>
  <c r="H28" i="4" s="1"/>
  <c r="I30" i="3"/>
  <c r="L28" i="4"/>
  <c r="N28" i="4" s="1"/>
  <c r="D13" i="3"/>
  <c r="F10" i="4" s="1"/>
  <c r="H10" i="4" s="1"/>
  <c r="F13" i="3"/>
  <c r="I10" i="4" s="1"/>
  <c r="K10" i="4" s="1"/>
  <c r="I12" i="4"/>
  <c r="K12" i="4" s="1"/>
  <c r="J13" i="3"/>
  <c r="O10" i="4" s="1"/>
  <c r="Q10" i="4" s="1"/>
  <c r="O12" i="4"/>
  <c r="Q12" i="4" s="1"/>
  <c r="C59" i="4"/>
  <c r="E59" i="4" s="1"/>
  <c r="J43" i="3"/>
  <c r="O42" i="4" s="1"/>
  <c r="Q42" i="4" s="1"/>
  <c r="O44" i="4"/>
  <c r="Q44" i="4" s="1"/>
  <c r="E31" i="3"/>
  <c r="G75" i="3"/>
  <c r="C43" i="4"/>
  <c r="E43" i="4" s="1"/>
  <c r="C60" i="4"/>
  <c r="E60" i="4" s="1"/>
  <c r="C77" i="4"/>
  <c r="E77" i="4" s="1"/>
  <c r="C46" i="4"/>
  <c r="E46" i="4" s="1"/>
  <c r="C78" i="4"/>
  <c r="E78" i="4" s="1"/>
  <c r="D73" i="3"/>
  <c r="F74" i="4" s="1"/>
  <c r="H74" i="4" s="1"/>
  <c r="F76" i="4"/>
  <c r="H76" i="4" s="1"/>
  <c r="D28" i="3"/>
  <c r="F26" i="4" s="1"/>
  <c r="H26" i="4" s="1"/>
  <c r="C29" i="4"/>
  <c r="E29" i="4" s="1"/>
  <c r="E60" i="3"/>
  <c r="F60" i="4"/>
  <c r="H60" i="4" s="1"/>
  <c r="H58" i="3"/>
  <c r="L58" i="4" s="1"/>
  <c r="N58" i="4" s="1"/>
  <c r="L60" i="4"/>
  <c r="N60" i="4" s="1"/>
  <c r="I31" i="3"/>
  <c r="K75" i="3"/>
  <c r="C27" i="4"/>
  <c r="E27" i="4" s="1"/>
  <c r="C44" i="4"/>
  <c r="E44" i="4" s="1"/>
  <c r="C61" i="4"/>
  <c r="E61" i="4" s="1"/>
  <c r="F73" i="3"/>
  <c r="I74" i="4" s="1"/>
  <c r="K74" i="4" s="1"/>
  <c r="I75" i="4"/>
  <c r="K75" i="4" s="1"/>
  <c r="I75" i="3"/>
  <c r="L76" i="4"/>
  <c r="N76" i="4" s="1"/>
  <c r="D58" i="3"/>
  <c r="F58" i="4" s="1"/>
  <c r="H58" i="4" s="1"/>
  <c r="F58" i="3"/>
  <c r="I58" i="4" s="1"/>
  <c r="K58" i="4" s="1"/>
  <c r="I60" i="4"/>
  <c r="K60" i="4" s="1"/>
  <c r="J58" i="3"/>
  <c r="O58" i="4" s="1"/>
  <c r="Q58" i="4" s="1"/>
  <c r="O60" i="4"/>
  <c r="Q60" i="4" s="1"/>
  <c r="F43" i="3"/>
  <c r="I42" i="4" s="1"/>
  <c r="K42" i="4" s="1"/>
  <c r="I45" i="3"/>
  <c r="L44" i="4"/>
  <c r="N44" i="4" s="1"/>
  <c r="F28" i="3"/>
  <c r="I26" i="4" s="1"/>
  <c r="K26" i="4" s="1"/>
  <c r="I29" i="4"/>
  <c r="K29" i="4" s="1"/>
  <c r="H13" i="3"/>
  <c r="L10" i="4" s="1"/>
  <c r="N10" i="4" s="1"/>
  <c r="L13" i="4"/>
  <c r="N13" i="4" s="1"/>
  <c r="H28" i="3"/>
  <c r="L26" i="4" s="1"/>
  <c r="N26" i="4" s="1"/>
  <c r="G31" i="3"/>
  <c r="K45" i="3"/>
  <c r="H43" i="3"/>
  <c r="L42" i="4" s="1"/>
  <c r="N42" i="4" s="1"/>
  <c r="I60" i="3"/>
  <c r="G60" i="3"/>
  <c r="G74" i="3"/>
  <c r="I77" i="3"/>
  <c r="G62" i="3"/>
  <c r="I62" i="3"/>
  <c r="K62" i="3"/>
  <c r="E62" i="3"/>
  <c r="I76" i="3"/>
  <c r="E75" i="3"/>
  <c r="K74" i="3"/>
  <c r="I61" i="3"/>
  <c r="K61" i="3"/>
  <c r="B58" i="3"/>
  <c r="I59" i="3"/>
  <c r="E44" i="3"/>
  <c r="I44" i="3"/>
  <c r="E74" i="3"/>
  <c r="I74" i="3"/>
  <c r="G59" i="3"/>
  <c r="K59" i="3"/>
  <c r="E47" i="3"/>
  <c r="G47" i="3"/>
  <c r="I47" i="3"/>
  <c r="E46" i="3"/>
  <c r="G46" i="3"/>
  <c r="G45" i="3"/>
  <c r="G44" i="3"/>
  <c r="K27" i="3"/>
  <c r="G30" i="3"/>
  <c r="E32" i="3"/>
  <c r="G32" i="3"/>
  <c r="K32" i="3"/>
  <c r="I32" i="3"/>
  <c r="I29" i="3"/>
  <c r="G29" i="3"/>
  <c r="B28" i="3"/>
  <c r="B164" i="2"/>
  <c r="F164" i="2"/>
  <c r="J164" i="2"/>
  <c r="E182" i="2"/>
  <c r="I182" i="2"/>
  <c r="D164" i="2"/>
  <c r="H164" i="2"/>
  <c r="L125" i="2"/>
  <c r="L133" i="2"/>
  <c r="D125" i="2"/>
  <c r="H125" i="2"/>
  <c r="B133" i="2"/>
  <c r="F133" i="2"/>
  <c r="J133" i="2"/>
  <c r="B125" i="2"/>
  <c r="F125" i="2"/>
  <c r="J125" i="2"/>
  <c r="D86" i="2"/>
  <c r="H86" i="2"/>
  <c r="B94" i="2"/>
  <c r="E94" i="2" s="1"/>
  <c r="F94" i="2"/>
  <c r="J94" i="2"/>
  <c r="B86" i="2"/>
  <c r="F86" i="2"/>
  <c r="J86" i="2"/>
  <c r="L47" i="2"/>
  <c r="D47" i="2"/>
  <c r="H47" i="2"/>
  <c r="B55" i="2"/>
  <c r="F55" i="2"/>
  <c r="J55" i="2"/>
  <c r="B47" i="2"/>
  <c r="F47" i="2"/>
  <c r="J47" i="2"/>
  <c r="E17" i="2"/>
  <c r="G9" i="2"/>
  <c r="G12" i="2"/>
  <c r="G38" i="2"/>
  <c r="K12" i="2"/>
  <c r="K38" i="2"/>
  <c r="L26" i="2"/>
  <c r="I35" i="2"/>
  <c r="E12" i="2"/>
  <c r="F16" i="2"/>
  <c r="G16" i="2" s="1"/>
  <c r="L9" i="2"/>
  <c r="L8" i="2" s="1"/>
  <c r="L17" i="2"/>
  <c r="E35" i="2"/>
  <c r="G17" i="2"/>
  <c r="J16" i="2"/>
  <c r="K16" i="2" s="1"/>
  <c r="E38" i="2"/>
  <c r="I12" i="2"/>
  <c r="I38" i="2"/>
  <c r="K26" i="2"/>
  <c r="G35" i="2"/>
  <c r="H16" i="2"/>
  <c r="I16" i="2" s="1"/>
  <c r="J8" i="2"/>
  <c r="J42" i="2" s="1"/>
  <c r="J8" i="3" s="1"/>
  <c r="K35" i="2"/>
  <c r="B8" i="2"/>
  <c r="G26" i="2"/>
  <c r="E9" i="2"/>
  <c r="K9" i="2"/>
  <c r="K17" i="2"/>
  <c r="I17" i="2"/>
  <c r="D16" i="2"/>
  <c r="E16" i="2" s="1"/>
  <c r="F8" i="2"/>
  <c r="H8" i="2"/>
  <c r="H42" i="2"/>
  <c r="H8" i="3" s="1"/>
  <c r="D42" i="2"/>
  <c r="D8" i="3" s="1"/>
  <c r="J10" i="3" l="1"/>
  <c r="J11" i="3"/>
  <c r="H10" i="3"/>
  <c r="H11" i="3"/>
  <c r="G72" i="3"/>
  <c r="D10" i="3"/>
  <c r="D11" i="3"/>
  <c r="C42" i="4"/>
  <c r="E42" i="4" s="1"/>
  <c r="I72" i="3"/>
  <c r="C73" i="4"/>
  <c r="E73" i="4" s="1"/>
  <c r="I27" i="3"/>
  <c r="E72" i="3"/>
  <c r="G57" i="3"/>
  <c r="I57" i="3"/>
  <c r="I42" i="3"/>
  <c r="E43" i="3"/>
  <c r="K72" i="3"/>
  <c r="K57" i="3"/>
  <c r="C57" i="4"/>
  <c r="E57" i="4" s="1"/>
  <c r="E27" i="3"/>
  <c r="E57" i="3"/>
  <c r="E42" i="3"/>
  <c r="G94" i="2"/>
  <c r="G27" i="3"/>
  <c r="C41" i="4"/>
  <c r="E41" i="4" s="1"/>
  <c r="K42" i="3"/>
  <c r="G42" i="3"/>
  <c r="L16" i="2"/>
  <c r="I172" i="2"/>
  <c r="L198" i="2"/>
  <c r="K172" i="2"/>
  <c r="E172" i="2"/>
  <c r="K58" i="3"/>
  <c r="G133" i="2"/>
  <c r="G55" i="2"/>
  <c r="I43" i="3"/>
  <c r="I73" i="3"/>
  <c r="G43" i="3"/>
  <c r="G58" i="3"/>
  <c r="K43" i="3"/>
  <c r="E58" i="3"/>
  <c r="C74" i="4"/>
  <c r="E74" i="4" s="1"/>
  <c r="C26" i="4"/>
  <c r="E26" i="4" s="1"/>
  <c r="C58" i="4"/>
  <c r="E58" i="4" s="1"/>
  <c r="K73" i="3"/>
  <c r="I58" i="3"/>
  <c r="E73" i="3"/>
  <c r="G73" i="3"/>
  <c r="E28" i="3"/>
  <c r="K28" i="3"/>
  <c r="I28" i="3"/>
  <c r="G28" i="3"/>
  <c r="H198" i="2"/>
  <c r="H68" i="3" s="1"/>
  <c r="I164" i="2"/>
  <c r="K164" i="2"/>
  <c r="J198" i="2"/>
  <c r="J68" i="3" s="1"/>
  <c r="D198" i="2"/>
  <c r="D68" i="3" s="1"/>
  <c r="E164" i="2"/>
  <c r="G164" i="2"/>
  <c r="F198" i="2"/>
  <c r="B198" i="2"/>
  <c r="B68" i="3" s="1"/>
  <c r="F159" i="2"/>
  <c r="F53" i="3" s="1"/>
  <c r="G125" i="2"/>
  <c r="L159" i="2"/>
  <c r="B159" i="2"/>
  <c r="B53" i="3" s="1"/>
  <c r="I125" i="2"/>
  <c r="H159" i="2"/>
  <c r="H53" i="3" s="1"/>
  <c r="I133" i="2"/>
  <c r="J159" i="2"/>
  <c r="J53" i="3" s="1"/>
  <c r="K125" i="2"/>
  <c r="K133" i="2"/>
  <c r="E125" i="2"/>
  <c r="D159" i="2"/>
  <c r="D53" i="3" s="1"/>
  <c r="E133" i="2"/>
  <c r="J120" i="2"/>
  <c r="J38" i="3" s="1"/>
  <c r="K86" i="2"/>
  <c r="F120" i="2"/>
  <c r="F38" i="3" s="1"/>
  <c r="G86" i="2"/>
  <c r="I94" i="2"/>
  <c r="B120" i="2"/>
  <c r="B38" i="3" s="1"/>
  <c r="I86" i="2"/>
  <c r="H120" i="2"/>
  <c r="H38" i="3" s="1"/>
  <c r="K94" i="2"/>
  <c r="E86" i="2"/>
  <c r="D120" i="2"/>
  <c r="D38" i="3" s="1"/>
  <c r="J81" i="2"/>
  <c r="J23" i="3" s="1"/>
  <c r="K47" i="2"/>
  <c r="L81" i="2"/>
  <c r="B81" i="2"/>
  <c r="B23" i="3" s="1"/>
  <c r="I47" i="2"/>
  <c r="H81" i="2"/>
  <c r="H23" i="3" s="1"/>
  <c r="E55" i="2"/>
  <c r="F81" i="2"/>
  <c r="F23" i="3" s="1"/>
  <c r="G47" i="2"/>
  <c r="K55" i="2"/>
  <c r="E47" i="2"/>
  <c r="D81" i="2"/>
  <c r="D23" i="3" s="1"/>
  <c r="I55" i="2"/>
  <c r="L42" i="2"/>
  <c r="F42" i="2"/>
  <c r="F8" i="3" s="1"/>
  <c r="F11" i="3" s="1"/>
  <c r="G8" i="2"/>
  <c r="K8" i="2"/>
  <c r="B42" i="2"/>
  <c r="C94" i="2" s="1"/>
  <c r="I8" i="2"/>
  <c r="E8" i="2"/>
  <c r="D25" i="3" l="1"/>
  <c r="D26" i="3"/>
  <c r="D33" i="3" s="1"/>
  <c r="B26" i="3"/>
  <c r="B25" i="3"/>
  <c r="C24" i="3"/>
  <c r="D56" i="3"/>
  <c r="D55" i="3"/>
  <c r="E55" i="3" s="1"/>
  <c r="J56" i="3"/>
  <c r="J55" i="3"/>
  <c r="B55" i="3"/>
  <c r="B56" i="3"/>
  <c r="C56" i="3" s="1"/>
  <c r="C54" i="3"/>
  <c r="B71" i="3"/>
  <c r="B70" i="3"/>
  <c r="C69" i="3"/>
  <c r="D70" i="3"/>
  <c r="D71" i="3"/>
  <c r="D78" i="3" s="1"/>
  <c r="H70" i="3"/>
  <c r="I70" i="3" s="1"/>
  <c r="H71" i="3"/>
  <c r="H78" i="3" s="1"/>
  <c r="J40" i="3"/>
  <c r="J41" i="3"/>
  <c r="F26" i="3"/>
  <c r="F25" i="3"/>
  <c r="D41" i="3"/>
  <c r="D40" i="3"/>
  <c r="F41" i="3"/>
  <c r="F40" i="3"/>
  <c r="G40" i="3" s="1"/>
  <c r="B40" i="3"/>
  <c r="B41" i="3"/>
  <c r="C39" i="3"/>
  <c r="J71" i="3"/>
  <c r="J78" i="3" s="1"/>
  <c r="J70" i="3"/>
  <c r="H26" i="3"/>
  <c r="L24" i="4" s="1"/>
  <c r="H25" i="3"/>
  <c r="H55" i="3"/>
  <c r="H56" i="3"/>
  <c r="J25" i="3"/>
  <c r="J26" i="3"/>
  <c r="J33" i="3" s="1"/>
  <c r="H41" i="3"/>
  <c r="H40" i="3"/>
  <c r="I40" i="3" s="1"/>
  <c r="F55" i="3"/>
  <c r="G55" i="3" s="1"/>
  <c r="F56" i="3"/>
  <c r="H63" i="3"/>
  <c r="O8" i="4"/>
  <c r="O16" i="4" s="1"/>
  <c r="O19" i="4" s="1"/>
  <c r="J18" i="3"/>
  <c r="F8" i="4"/>
  <c r="F16" i="4" s="1"/>
  <c r="F19" i="4" s="1"/>
  <c r="D18" i="3"/>
  <c r="L8" i="4"/>
  <c r="L16" i="4" s="1"/>
  <c r="L19" i="4" s="1"/>
  <c r="H18" i="3"/>
  <c r="F10" i="3"/>
  <c r="K71" i="3"/>
  <c r="G23" i="3"/>
  <c r="F48" i="3"/>
  <c r="E53" i="3"/>
  <c r="K53" i="3"/>
  <c r="I53" i="3"/>
  <c r="K23" i="3"/>
  <c r="E68" i="3"/>
  <c r="I68" i="3"/>
  <c r="G198" i="2"/>
  <c r="F68" i="3"/>
  <c r="K68" i="3"/>
  <c r="F72" i="4"/>
  <c r="F80" i="4" s="1"/>
  <c r="G53" i="3"/>
  <c r="I38" i="3"/>
  <c r="K38" i="3"/>
  <c r="E38" i="3"/>
  <c r="G38" i="3"/>
  <c r="I23" i="3"/>
  <c r="E23" i="3"/>
  <c r="C72" i="4"/>
  <c r="C80" i="4" s="1"/>
  <c r="C47" i="2"/>
  <c r="C164" i="2"/>
  <c r="C55" i="2"/>
  <c r="C81" i="2"/>
  <c r="I42" i="2"/>
  <c r="C192" i="2"/>
  <c r="C180" i="2"/>
  <c r="C178" i="2"/>
  <c r="C176" i="2"/>
  <c r="C174" i="2"/>
  <c r="C173" i="2"/>
  <c r="C170" i="2"/>
  <c r="C166" i="2"/>
  <c r="C151" i="2"/>
  <c r="C149" i="2"/>
  <c r="C147" i="2"/>
  <c r="C145" i="2"/>
  <c r="C131" i="2"/>
  <c r="C111" i="2"/>
  <c r="C109" i="2"/>
  <c r="C107" i="2"/>
  <c r="C105" i="2"/>
  <c r="C93" i="2"/>
  <c r="C91" i="2"/>
  <c r="C73" i="2"/>
  <c r="C71" i="2"/>
  <c r="C69" i="2"/>
  <c r="C67" i="2"/>
  <c r="C53" i="2"/>
  <c r="C197" i="2"/>
  <c r="C187" i="2"/>
  <c r="C168" i="2"/>
  <c r="C156" i="2"/>
  <c r="C141" i="2"/>
  <c r="C118" i="2"/>
  <c r="C114" i="2"/>
  <c r="C99" i="2"/>
  <c r="C88" i="2"/>
  <c r="C78" i="2"/>
  <c r="C57" i="2"/>
  <c r="C196" i="2"/>
  <c r="C190" i="2"/>
  <c r="C188" i="2"/>
  <c r="C186" i="2"/>
  <c r="C184" i="2"/>
  <c r="C157" i="2"/>
  <c r="C153" i="2"/>
  <c r="C152" i="2"/>
  <c r="C142" i="2"/>
  <c r="C140" i="2"/>
  <c r="C138" i="2"/>
  <c r="C136" i="2"/>
  <c r="C127" i="2"/>
  <c r="C119" i="2"/>
  <c r="C117" i="2"/>
  <c r="C115" i="2"/>
  <c r="C102" i="2"/>
  <c r="C100" i="2"/>
  <c r="C98" i="2"/>
  <c r="C96" i="2"/>
  <c r="C89" i="2"/>
  <c r="C79" i="2"/>
  <c r="C75" i="2"/>
  <c r="C74" i="2"/>
  <c r="C64" i="2"/>
  <c r="C62" i="2"/>
  <c r="C60" i="2"/>
  <c r="C58" i="2"/>
  <c r="C49" i="2"/>
  <c r="C195" i="2"/>
  <c r="C185" i="2"/>
  <c r="C139" i="2"/>
  <c r="C135" i="2"/>
  <c r="C128" i="2"/>
  <c r="C113" i="2"/>
  <c r="C103" i="2"/>
  <c r="C63" i="2"/>
  <c r="C59" i="2"/>
  <c r="B8" i="3"/>
  <c r="C193" i="2"/>
  <c r="C191" i="2"/>
  <c r="C181" i="2"/>
  <c r="C179" i="2"/>
  <c r="C177" i="2"/>
  <c r="C175" i="2"/>
  <c r="C171" i="2"/>
  <c r="C169" i="2"/>
  <c r="C167" i="2"/>
  <c r="C150" i="2"/>
  <c r="C148" i="2"/>
  <c r="C146" i="2"/>
  <c r="C144" i="2"/>
  <c r="C132" i="2"/>
  <c r="C130" i="2"/>
  <c r="C112" i="2"/>
  <c r="C110" i="2"/>
  <c r="C108" i="2"/>
  <c r="C106" i="2"/>
  <c r="C92" i="2"/>
  <c r="C72" i="2"/>
  <c r="C70" i="2"/>
  <c r="C68" i="2"/>
  <c r="C66" i="2"/>
  <c r="C54" i="2"/>
  <c r="C52" i="2"/>
  <c r="C189" i="2"/>
  <c r="C183" i="2"/>
  <c r="C158" i="2"/>
  <c r="C154" i="2"/>
  <c r="C137" i="2"/>
  <c r="C101" i="2"/>
  <c r="C97" i="2"/>
  <c r="C80" i="2"/>
  <c r="C76" i="2"/>
  <c r="C61" i="2"/>
  <c r="C50" i="2"/>
  <c r="C116" i="2"/>
  <c r="C56" i="2"/>
  <c r="C104" i="2"/>
  <c r="C95" i="2"/>
  <c r="C194" i="2"/>
  <c r="C126" i="2"/>
  <c r="C134" i="2"/>
  <c r="C51" i="2"/>
  <c r="C129" i="2"/>
  <c r="C48" i="2"/>
  <c r="C172" i="2"/>
  <c r="C90" i="2"/>
  <c r="C165" i="2"/>
  <c r="C143" i="2"/>
  <c r="C77" i="2"/>
  <c r="C155" i="2"/>
  <c r="C65" i="2"/>
  <c r="C182" i="2"/>
  <c r="C87" i="2"/>
  <c r="C86" i="2"/>
  <c r="C125" i="2"/>
  <c r="C120" i="2"/>
  <c r="C159" i="2"/>
  <c r="C198" i="2"/>
  <c r="C133" i="2"/>
  <c r="K198" i="2"/>
  <c r="E198" i="2"/>
  <c r="I198" i="2"/>
  <c r="I159" i="2"/>
  <c r="E159" i="2"/>
  <c r="K159" i="2"/>
  <c r="G159" i="2"/>
  <c r="I120" i="2"/>
  <c r="K120" i="2"/>
  <c r="E120" i="2"/>
  <c r="G120" i="2"/>
  <c r="I81" i="2"/>
  <c r="E81" i="2"/>
  <c r="G81" i="2"/>
  <c r="K81" i="2"/>
  <c r="E42" i="2"/>
  <c r="C39" i="2"/>
  <c r="C31" i="2"/>
  <c r="C27" i="2"/>
  <c r="C23" i="2"/>
  <c r="C19" i="2"/>
  <c r="C15" i="2"/>
  <c r="C11" i="2"/>
  <c r="C42" i="2"/>
  <c r="C38" i="2"/>
  <c r="C34" i="2"/>
  <c r="C30" i="2"/>
  <c r="C26" i="2"/>
  <c r="C22" i="2"/>
  <c r="C18" i="2"/>
  <c r="C14" i="2"/>
  <c r="C10" i="2"/>
  <c r="C41" i="2"/>
  <c r="C37" i="2"/>
  <c r="C33" i="2"/>
  <c r="C29" i="2"/>
  <c r="C25" i="2"/>
  <c r="C21" i="2"/>
  <c r="C17" i="2"/>
  <c r="C13" i="2"/>
  <c r="C40" i="2"/>
  <c r="C36" i="2"/>
  <c r="C32" i="2"/>
  <c r="C28" i="2"/>
  <c r="C24" i="2"/>
  <c r="C20" i="2"/>
  <c r="C16" i="2"/>
  <c r="C12" i="2"/>
  <c r="C35" i="2"/>
  <c r="C9" i="2"/>
  <c r="K42" i="2"/>
  <c r="C8" i="2"/>
  <c r="G42" i="2"/>
  <c r="G25" i="3" l="1"/>
  <c r="C26" i="3"/>
  <c r="I25" i="3"/>
  <c r="K25" i="3"/>
  <c r="H33" i="3"/>
  <c r="O24" i="4"/>
  <c r="B10" i="3"/>
  <c r="C9" i="3"/>
  <c r="C70" i="3"/>
  <c r="C77" i="3"/>
  <c r="C74" i="3"/>
  <c r="C76" i="3"/>
  <c r="C75" i="3"/>
  <c r="C73" i="3"/>
  <c r="C72" i="3"/>
  <c r="C55" i="3"/>
  <c r="C62" i="3"/>
  <c r="C61" i="3"/>
  <c r="C60" i="3"/>
  <c r="C59" i="3"/>
  <c r="C57" i="3"/>
  <c r="C58" i="3"/>
  <c r="I55" i="3"/>
  <c r="K70" i="3"/>
  <c r="C40" i="3"/>
  <c r="C46" i="3"/>
  <c r="C47" i="3"/>
  <c r="C45" i="3"/>
  <c r="C44" i="3"/>
  <c r="C43" i="3"/>
  <c r="C42" i="3"/>
  <c r="K40" i="3"/>
  <c r="E70" i="3"/>
  <c r="C25" i="3"/>
  <c r="C31" i="3"/>
  <c r="C27" i="3"/>
  <c r="C32" i="3"/>
  <c r="C30" i="3"/>
  <c r="C29" i="3"/>
  <c r="C28" i="3"/>
  <c r="F70" i="3"/>
  <c r="G70" i="3" s="1"/>
  <c r="F71" i="3"/>
  <c r="F78" i="3" s="1"/>
  <c r="G78" i="3" s="1"/>
  <c r="E26" i="3"/>
  <c r="L72" i="4"/>
  <c r="L80" i="4" s="1"/>
  <c r="C41" i="3"/>
  <c r="E40" i="3"/>
  <c r="C71" i="3"/>
  <c r="B78" i="3"/>
  <c r="C78" i="3" s="1"/>
  <c r="K55" i="3"/>
  <c r="E25" i="3"/>
  <c r="Q8" i="4"/>
  <c r="Q16" i="4" s="1"/>
  <c r="Q19" i="4" s="1"/>
  <c r="I56" i="4"/>
  <c r="I64" i="4" s="1"/>
  <c r="I67" i="4" s="1"/>
  <c r="F63" i="3"/>
  <c r="F56" i="4"/>
  <c r="H56" i="4" s="1"/>
  <c r="H64" i="4" s="1"/>
  <c r="H67" i="4" s="1"/>
  <c r="D63" i="3"/>
  <c r="O56" i="4"/>
  <c r="Q56" i="4" s="1"/>
  <c r="J63" i="3"/>
  <c r="L56" i="4"/>
  <c r="N56" i="4" s="1"/>
  <c r="G56" i="3"/>
  <c r="B63" i="3"/>
  <c r="C63" i="3" s="1"/>
  <c r="N8" i="4"/>
  <c r="N16" i="4" s="1"/>
  <c r="N19" i="4" s="1"/>
  <c r="E41" i="3"/>
  <c r="D48" i="3"/>
  <c r="I41" i="3"/>
  <c r="H48" i="3"/>
  <c r="K41" i="3"/>
  <c r="J48" i="3"/>
  <c r="B48" i="3"/>
  <c r="C48" i="3" s="1"/>
  <c r="G41" i="3"/>
  <c r="B33" i="3"/>
  <c r="C33" i="3" s="1"/>
  <c r="I24" i="4"/>
  <c r="I32" i="4" s="1"/>
  <c r="I35" i="4" s="1"/>
  <c r="F33" i="3"/>
  <c r="H8" i="4"/>
  <c r="H16" i="4" s="1"/>
  <c r="H19" i="4" s="1"/>
  <c r="O40" i="4"/>
  <c r="I8" i="4"/>
  <c r="K8" i="4" s="1"/>
  <c r="K16" i="4" s="1"/>
  <c r="K19" i="4" s="1"/>
  <c r="F18" i="3"/>
  <c r="G10" i="3"/>
  <c r="K56" i="4"/>
  <c r="K64" i="4" s="1"/>
  <c r="K67" i="4" s="1"/>
  <c r="F40" i="4"/>
  <c r="I40" i="4"/>
  <c r="F24" i="4"/>
  <c r="O72" i="4"/>
  <c r="G26" i="3"/>
  <c r="K26" i="3"/>
  <c r="L40" i="4"/>
  <c r="I26" i="3"/>
  <c r="O32" i="4"/>
  <c r="O35" i="4" s="1"/>
  <c r="L32" i="4"/>
  <c r="L35" i="4" s="1"/>
  <c r="O64" i="4"/>
  <c r="O67" i="4" s="1"/>
  <c r="E56" i="3"/>
  <c r="Q24" i="4"/>
  <c r="N24" i="4"/>
  <c r="K56" i="3"/>
  <c r="I56" i="3"/>
  <c r="I71" i="3"/>
  <c r="C56" i="4"/>
  <c r="G68" i="3"/>
  <c r="N72" i="4"/>
  <c r="L83" i="4"/>
  <c r="H72" i="4"/>
  <c r="F83" i="4"/>
  <c r="E71" i="3"/>
  <c r="C40" i="4"/>
  <c r="C48" i="4" s="1"/>
  <c r="C24" i="4"/>
  <c r="C32" i="4" s="1"/>
  <c r="C83" i="4"/>
  <c r="E72" i="4"/>
  <c r="C10" i="3" l="1"/>
  <c r="C16" i="3"/>
  <c r="C15" i="3"/>
  <c r="C12" i="3"/>
  <c r="C14" i="3"/>
  <c r="C17" i="3"/>
  <c r="K10" i="3"/>
  <c r="E10" i="3"/>
  <c r="E78" i="3"/>
  <c r="I10" i="3"/>
  <c r="K78" i="3"/>
  <c r="I78" i="3"/>
  <c r="L64" i="4"/>
  <c r="L67" i="4" s="1"/>
  <c r="E63" i="3"/>
  <c r="F64" i="4"/>
  <c r="F67" i="4" s="1"/>
  <c r="K63" i="3"/>
  <c r="G63" i="3"/>
  <c r="I63" i="3"/>
  <c r="K48" i="3"/>
  <c r="K24" i="4"/>
  <c r="K32" i="4" s="1"/>
  <c r="K35" i="4" s="1"/>
  <c r="E48" i="3"/>
  <c r="I48" i="3"/>
  <c r="G48" i="3"/>
  <c r="G33" i="3"/>
  <c r="K33" i="3"/>
  <c r="I33" i="3"/>
  <c r="E33" i="3"/>
  <c r="I16" i="4"/>
  <c r="I19" i="4" s="1"/>
  <c r="O48" i="4"/>
  <c r="O51" i="4" s="1"/>
  <c r="Q40" i="4"/>
  <c r="Q48" i="4" s="1"/>
  <c r="Q51" i="4" s="1"/>
  <c r="H40" i="4"/>
  <c r="H48" i="4" s="1"/>
  <c r="H51" i="4" s="1"/>
  <c r="F48" i="4"/>
  <c r="F51" i="4" s="1"/>
  <c r="L48" i="4"/>
  <c r="L51" i="4" s="1"/>
  <c r="N40" i="4"/>
  <c r="N48" i="4" s="1"/>
  <c r="N51" i="4" s="1"/>
  <c r="Q72" i="4"/>
  <c r="Q80" i="4" s="1"/>
  <c r="Q83" i="4" s="1"/>
  <c r="O80" i="4"/>
  <c r="O83" i="4" s="1"/>
  <c r="F32" i="4"/>
  <c r="F35" i="4" s="1"/>
  <c r="H24" i="4"/>
  <c r="H32" i="4" s="1"/>
  <c r="H35" i="4" s="1"/>
  <c r="I48" i="4"/>
  <c r="I51" i="4" s="1"/>
  <c r="K40" i="4"/>
  <c r="K48" i="4" s="1"/>
  <c r="K51" i="4" s="1"/>
  <c r="Q32" i="4"/>
  <c r="Q35" i="4" s="1"/>
  <c r="C64" i="4"/>
  <c r="C67" i="4" s="1"/>
  <c r="Q64" i="4"/>
  <c r="Q67" i="4" s="1"/>
  <c r="E80" i="4"/>
  <c r="E83" i="4" s="1"/>
  <c r="H80" i="4"/>
  <c r="H83" i="4" s="1"/>
  <c r="N32" i="4"/>
  <c r="N35" i="4" s="1"/>
  <c r="N80" i="4"/>
  <c r="N83" i="4" s="1"/>
  <c r="N64" i="4"/>
  <c r="N67" i="4" s="1"/>
  <c r="E56" i="4"/>
  <c r="I72" i="4"/>
  <c r="I80" i="4" s="1"/>
  <c r="G71" i="3"/>
  <c r="C51" i="4"/>
  <c r="E40" i="4"/>
  <c r="C35" i="4"/>
  <c r="E24" i="4"/>
  <c r="E6" i="8"/>
  <c r="D6" i="8"/>
  <c r="G6" i="8"/>
  <c r="F6" i="8"/>
  <c r="B13" i="3"/>
  <c r="K17" i="3"/>
  <c r="K16" i="3"/>
  <c r="K15" i="3"/>
  <c r="K14" i="3"/>
  <c r="I17" i="3"/>
  <c r="I16" i="3"/>
  <c r="I15" i="3"/>
  <c r="I14" i="3"/>
  <c r="I12" i="3"/>
  <c r="G17" i="3"/>
  <c r="G16" i="3"/>
  <c r="G15" i="3"/>
  <c r="G14" i="3"/>
  <c r="E16" i="3"/>
  <c r="E15" i="3"/>
  <c r="E14" i="3"/>
  <c r="C13" i="3" l="1"/>
  <c r="B11" i="3"/>
  <c r="G12" i="8"/>
  <c r="F12" i="8"/>
  <c r="E12" i="8"/>
  <c r="I11" i="3"/>
  <c r="G11" i="3"/>
  <c r="E64" i="4"/>
  <c r="E67" i="4" s="1"/>
  <c r="E32" i="4"/>
  <c r="E35" i="4" s="1"/>
  <c r="E48" i="4"/>
  <c r="E51" i="4" s="1"/>
  <c r="I83" i="4"/>
  <c r="K72" i="4"/>
  <c r="E13" i="3"/>
  <c r="C10" i="4"/>
  <c r="E10" i="4" s="1"/>
  <c r="K12" i="3"/>
  <c r="G13" i="3"/>
  <c r="K13" i="3"/>
  <c r="I13" i="3"/>
  <c r="G8" i="3"/>
  <c r="G12" i="3"/>
  <c r="E12" i="3"/>
  <c r="E32" i="8"/>
  <c r="I8" i="3"/>
  <c r="B18" i="3" l="1"/>
  <c r="C11" i="3"/>
  <c r="E11" i="3"/>
  <c r="K11" i="3"/>
  <c r="K80" i="4"/>
  <c r="K83" i="4" s="1"/>
  <c r="C6" i="8"/>
  <c r="D12" i="8" s="1"/>
  <c r="C8" i="4"/>
  <c r="D32" i="8"/>
  <c r="E38" i="8" s="1"/>
  <c r="C32" i="8"/>
  <c r="G84" i="8"/>
  <c r="F58" i="8"/>
  <c r="G58" i="8"/>
  <c r="D58" i="8"/>
  <c r="G32" i="8"/>
  <c r="F32" i="8"/>
  <c r="F38" i="8" s="1"/>
  <c r="E84" i="8"/>
  <c r="E90" i="8" s="1"/>
  <c r="K8" i="3"/>
  <c r="D84" i="8"/>
  <c r="E8" i="3"/>
  <c r="C18" i="3" l="1"/>
  <c r="G18" i="3"/>
  <c r="E18" i="3"/>
  <c r="K18" i="3"/>
  <c r="I18" i="3"/>
  <c r="E64" i="8"/>
  <c r="D64" i="8"/>
  <c r="D38" i="8"/>
  <c r="E8" i="4"/>
  <c r="E16" i="4" s="1"/>
  <c r="E19" i="4" s="1"/>
  <c r="C16" i="4"/>
  <c r="C19" i="4" s="1"/>
  <c r="G64" i="8"/>
  <c r="C84" i="8"/>
  <c r="D90" i="8" s="1"/>
  <c r="F64" i="8"/>
  <c r="G38" i="8"/>
  <c r="F84" i="8"/>
  <c r="F90" i="8" s="1"/>
  <c r="G90" i="8" l="1"/>
</calcChain>
</file>

<file path=xl/sharedStrings.xml><?xml version="1.0" encoding="utf-8"?>
<sst xmlns="http://schemas.openxmlformats.org/spreadsheetml/2006/main" count="3163" uniqueCount="399">
  <si>
    <t>Intitulé</t>
  </si>
  <si>
    <t>Hors OSP</t>
  </si>
  <si>
    <t>OSP</t>
  </si>
  <si>
    <t>Marge équitable</t>
  </si>
  <si>
    <t>Redevance de voirie</t>
  </si>
  <si>
    <t>T-MT</t>
  </si>
  <si>
    <t>MT</t>
  </si>
  <si>
    <t>T-BT</t>
  </si>
  <si>
    <t>BT</t>
  </si>
  <si>
    <t>Eur</t>
  </si>
  <si>
    <t>%</t>
  </si>
  <si>
    <t>I. Tarif pour l'utilisation du réseau de distribution</t>
  </si>
  <si>
    <t>A. Terme capacitaire</t>
  </si>
  <si>
    <t>a) Pour les raccordements avec mesure de pointe</t>
  </si>
  <si>
    <t>B. Terme fixe</t>
  </si>
  <si>
    <r>
      <t>C. Terme proportionnel</t>
    </r>
    <r>
      <rPr>
        <sz val="8"/>
        <color indexed="8"/>
        <rFont val="Arial"/>
        <family val="2"/>
      </rPr>
      <t xml:space="preserve"> </t>
    </r>
  </si>
  <si>
    <t>Heures creuses</t>
  </si>
  <si>
    <t>Impôts sur le revenu</t>
  </si>
  <si>
    <t>V. Tarif pour l'énergie réactive</t>
  </si>
  <si>
    <t xml:space="preserve">III. Tarifs pour les surcharges  </t>
  </si>
  <si>
    <t>TOTAL</t>
  </si>
  <si>
    <t xml:space="preserve">II. Tarif pour les Obligations de Service Public </t>
  </si>
  <si>
    <t>IV. Tarif pour les soldes régulatoires</t>
  </si>
  <si>
    <t xml:space="preserve">CLIENTS TYPE EUROSTAT </t>
  </si>
  <si>
    <t>kWh heures creuses</t>
  </si>
  <si>
    <t>kWh exclusif nuit</t>
  </si>
  <si>
    <t>kWh total heures creuses</t>
  </si>
  <si>
    <t xml:space="preserve">kWh total </t>
  </si>
  <si>
    <t>kVArh</t>
  </si>
  <si>
    <t>I. Tarifs pour l'utilisation du réseau de distribution</t>
  </si>
  <si>
    <t>Tarif unitaire</t>
  </si>
  <si>
    <t>Total repris dans la proposition tarifaire 2017</t>
  </si>
  <si>
    <t>Impact annuel 2019 vs. 2017</t>
  </si>
  <si>
    <t>Calcul clients type T-BT</t>
  </si>
  <si>
    <t>Année 2019</t>
  </si>
  <si>
    <t>Année 2020</t>
  </si>
  <si>
    <t>BUDGET 2020</t>
  </si>
  <si>
    <t>BUDGET 2019</t>
  </si>
  <si>
    <t>BUDGET 2023</t>
  </si>
  <si>
    <t>BUDGET 2022</t>
  </si>
  <si>
    <t>BUDGET 2021</t>
  </si>
  <si>
    <t>Prélèvements</t>
  </si>
  <si>
    <t>Injection</t>
  </si>
  <si>
    <t>Année 2023</t>
  </si>
  <si>
    <t>Année 2022</t>
  </si>
  <si>
    <t>Année 2021</t>
  </si>
  <si>
    <t>Total proposition tarif 2019</t>
  </si>
  <si>
    <t>Impact annuel 2020 vs. 2019</t>
  </si>
  <si>
    <t>Impact annuel 2022 vs. 2021</t>
  </si>
  <si>
    <t>Impact annuel 2021 vs. 2020</t>
  </si>
  <si>
    <t>Impact annuel 2023 vs. 2022</t>
  </si>
  <si>
    <t>Total repris dans la proposition tarifaire 2022</t>
  </si>
  <si>
    <t>Total repris dans la proposition tarifaire 2021</t>
  </si>
  <si>
    <t>Total repris dans la proposition tarifaire 2020</t>
  </si>
  <si>
    <t>Calcul clients type BT</t>
  </si>
  <si>
    <t>Da</t>
  </si>
  <si>
    <t>Db</t>
  </si>
  <si>
    <t>Dc</t>
  </si>
  <si>
    <t>Dc1</t>
  </si>
  <si>
    <t>Dd</t>
  </si>
  <si>
    <t>De</t>
  </si>
  <si>
    <t>kW</t>
  </si>
  <si>
    <t>Autres impôts</t>
  </si>
  <si>
    <t>TOTAL Revenu Autorisé</t>
  </si>
  <si>
    <t>TMT</t>
  </si>
  <si>
    <t>TBT</t>
  </si>
  <si>
    <t>Tarif</t>
  </si>
  <si>
    <t>Produit</t>
  </si>
  <si>
    <t>Coûts</t>
  </si>
  <si>
    <t>Produits</t>
  </si>
  <si>
    <t>Ecart</t>
  </si>
  <si>
    <t>Réalité 2016</t>
  </si>
  <si>
    <t>Budget 2019</t>
  </si>
  <si>
    <t>Evolution 2019/2017 (%)</t>
  </si>
  <si>
    <t>Evolution 2021/2020 (%)</t>
  </si>
  <si>
    <t>Evolution 2022/2021 (%)</t>
  </si>
  <si>
    <t>Evolution 2023/2022 (%)</t>
  </si>
  <si>
    <t>Budget 2020</t>
  </si>
  <si>
    <t>Budget 2021</t>
  </si>
  <si>
    <t>Budget 2022</t>
  </si>
  <si>
    <t>Budget 2023</t>
  </si>
  <si>
    <t>Niveau de tension</t>
  </si>
  <si>
    <t>Sous-total fournis par le réseau</t>
  </si>
  <si>
    <t>Sous-total infeed</t>
  </si>
  <si>
    <t>E1</t>
  </si>
  <si>
    <t>E2</t>
  </si>
  <si>
    <t>E3</t>
  </si>
  <si>
    <t>E4</t>
  </si>
  <si>
    <t>E5</t>
  </si>
  <si>
    <t>E6</t>
  </si>
  <si>
    <t>CLIENTS TYPE CWaPE</t>
  </si>
  <si>
    <t>KWe</t>
  </si>
  <si>
    <t>Evolution (en % par rapport à l'année antérieure)</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</si>
  <si>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</si>
  <si>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</si>
  <si>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</si>
  <si>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</si>
  <si>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</si>
  <si>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</si>
  <si>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</si>
  <si>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</si>
  <si>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</si>
  <si>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</si>
  <si>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</si>
  <si>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</si>
  <si>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</si>
  <si>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</si>
  <si>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</si>
  <si>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GRT</t>
  </si>
  <si>
    <t>Prélèvement (kWh)</t>
  </si>
  <si>
    <t>Heures pleines (kWh)</t>
  </si>
  <si>
    <t>Heures creuses (kWh)</t>
  </si>
  <si>
    <t>Injections sur réseau de distribution (kWh) (signe négatif)</t>
  </si>
  <si>
    <t>Transit sortant (kWh)</t>
  </si>
  <si>
    <t>Pertes en réseau (kWh)</t>
  </si>
  <si>
    <t>Eclairage public (kWh)</t>
  </si>
  <si>
    <t>a</t>
  </si>
  <si>
    <t>Cellules remplies par le GRD</t>
  </si>
  <si>
    <t>TAB1</t>
  </si>
  <si>
    <t>TAB2</t>
  </si>
  <si>
    <t>TAB3</t>
  </si>
  <si>
    <t>Charges nettes contrôlables</t>
  </si>
  <si>
    <t>Charges nettes contrôlables hors OSP</t>
  </si>
  <si>
    <t>Charges nettes contrôlables OSP</t>
  </si>
  <si>
    <t>Charges nettes fixes à l'exclusion des charges d'amortissement</t>
  </si>
  <si>
    <t>Charges nettes variables à l'exclusion des charges d'amortissement</t>
  </si>
  <si>
    <t>Charges d'amortissement</t>
  </si>
  <si>
    <t>Charges nettes fixes</t>
  </si>
  <si>
    <t>Charges nettes variables</t>
  </si>
  <si>
    <t xml:space="preserve">Redevance de voirie </t>
  </si>
  <si>
    <t xml:space="preserve">Produits issus de la facturation de la fourniture d’électricité à la clientèle propre du gestionnaire de réseau de distribution ainsi que le montant de la compensation versée par la CREG </t>
  </si>
  <si>
    <t>Primes « Qualiwatt » versées aux utilisateurs de réseau</t>
  </si>
  <si>
    <t>Concordance</t>
  </si>
  <si>
    <t>Coûts imputés au tarif d'utilisation du réseau de distribution</t>
  </si>
  <si>
    <t>Coûts imputés au tarif des surcharges</t>
  </si>
  <si>
    <t>Coûts imputés aux tarif des soldes régulatoires</t>
  </si>
  <si>
    <t>Coûts imputés au tarif d'Obligations de Service Public</t>
  </si>
  <si>
    <t>Heures normales</t>
  </si>
  <si>
    <t xml:space="preserve">Heures pleines </t>
  </si>
  <si>
    <t>Exclusif de nuit</t>
  </si>
  <si>
    <t xml:space="preserve">III. Tarif pour les surcharges  </t>
  </si>
  <si>
    <t xml:space="preserve">IV. Tarif pour les soldes régulatoires </t>
  </si>
  <si>
    <t>V. Tarif pour dépassement du forfait d'énergie réactive</t>
  </si>
  <si>
    <t xml:space="preserve">b) Pour les prosumers </t>
  </si>
  <si>
    <t xml:space="preserve">C. Terme proportionnel </t>
  </si>
  <si>
    <t>Transit entrant (kWh) (signe négatif)</t>
  </si>
  <si>
    <t>Heures normales (kWh)</t>
  </si>
  <si>
    <t>Exclusif de nuit (kWh)</t>
  </si>
  <si>
    <t>Nombre d'EAN</t>
  </si>
  <si>
    <t>Code EDIEL</t>
  </si>
  <si>
    <t>(EUR/kW/mois)</t>
  </si>
  <si>
    <t>v</t>
  </si>
  <si>
    <t>V</t>
  </si>
  <si>
    <t>Puissance nette développable de l'installation</t>
  </si>
  <si>
    <t>(EUR/kWe)</t>
  </si>
  <si>
    <t xml:space="preserve"> (EUR/an)</t>
  </si>
  <si>
    <t>(EUR/kWh)</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</si>
  <si>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</si>
  <si>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</si>
  <si>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</si>
  <si>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E891</t>
  </si>
  <si>
    <t>Impôt sur les sociétés</t>
  </si>
  <si>
    <t>E850</t>
  </si>
  <si>
    <t>Autres impôts locaux, provinciaux ou régionaux</t>
  </si>
  <si>
    <t>E890</t>
  </si>
  <si>
    <t>E310</t>
  </si>
  <si>
    <t>Tarifs périodiques de distribution d'électricité</t>
  </si>
  <si>
    <t xml:space="preserve">Période de validité : </t>
  </si>
  <si>
    <r>
      <t>Modalités d'application et de facturation</t>
    </r>
    <r>
      <rPr>
        <b/>
        <sz val="10"/>
        <rFont val="Arial"/>
        <family val="2"/>
      </rPr>
      <t xml:space="preserve"> :</t>
    </r>
  </si>
  <si>
    <t xml:space="preserve">- Injection -                 </t>
  </si>
  <si>
    <t>BT &gt;10kVA</t>
  </si>
  <si>
    <t xml:space="preserve">Capacité d'injection flexible </t>
  </si>
  <si>
    <t>(EUR/kVA)</t>
  </si>
  <si>
    <t>Capacité d'injection permanente</t>
  </si>
  <si>
    <t>(EUR/an)</t>
  </si>
  <si>
    <t>TAB5</t>
  </si>
  <si>
    <t>TAB5.1</t>
  </si>
  <si>
    <t>TAB5.2</t>
  </si>
  <si>
    <t>TAB5.3</t>
  </si>
  <si>
    <t>TAB5.4</t>
  </si>
  <si>
    <t>TAB5.5</t>
  </si>
  <si>
    <t>TAB6</t>
  </si>
  <si>
    <t>Tarifs d'injection 2019</t>
  </si>
  <si>
    <t>Tarifs d'injection 2020</t>
  </si>
  <si>
    <t>Tarifs d'injection 2021</t>
  </si>
  <si>
    <t>Tarifs d'injection 2022</t>
  </si>
  <si>
    <t>Tarifs de prélèvement 2019</t>
  </si>
  <si>
    <t>Tarifs de prélèvement 2020</t>
  </si>
  <si>
    <t>Tarifs de prélèvement 2021</t>
  </si>
  <si>
    <t>Tarifs de prélèvement 2022</t>
  </si>
  <si>
    <t>Tarifs de prélèvement 2023</t>
  </si>
  <si>
    <t>Tarifs d'injection 2023</t>
  </si>
  <si>
    <t>TAB7</t>
  </si>
  <si>
    <t>Tarif à compléter par le GRD</t>
  </si>
  <si>
    <t>TAB7.1</t>
  </si>
  <si>
    <t>TAB7.2</t>
  </si>
  <si>
    <t>TAB7.3</t>
  </si>
  <si>
    <t>TAB7.4</t>
  </si>
  <si>
    <t>kWh heures pleines</t>
  </si>
  <si>
    <t>Variable</t>
  </si>
  <si>
    <t>Charges nettes hors charges nettes liées aux immobilisations</t>
  </si>
  <si>
    <t xml:space="preserve">Charges nettes liées aux immobilisations </t>
  </si>
  <si>
    <t xml:space="preserve">Charges et produits non-contrôlables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</si>
  <si>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</si>
  <si>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</si>
  <si>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</si>
  <si>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</si>
  <si>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</si>
  <si>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</si>
  <si>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</si>
  <si>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</si>
  <si>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</si>
  <si>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Charges d’achat des certificats verts </t>
  </si>
  <si>
    <t xml:space="preserve">Indemnités versées aux fournisseurs d’électricité résultant du retard de placement des compteurs à budget </t>
  </si>
  <si>
    <t>Charges nettes relatives aux projets spécifiques</t>
  </si>
  <si>
    <t>Quote-part  des soldes régulatoires années précédentes</t>
  </si>
  <si>
    <t>TABa</t>
  </si>
  <si>
    <t>Liste des annexes à fournir</t>
  </si>
  <si>
    <t>TABb</t>
  </si>
  <si>
    <t>Instructions pour compléter le modèle de rapport</t>
  </si>
  <si>
    <t>Transposition du revenu autorisé par niveau de tension</t>
  </si>
  <si>
    <t>Synthèse du revenu autorisé par tarif et par niveau de tension</t>
  </si>
  <si>
    <t>Kwh distribués (prélèvement et injection)</t>
  </si>
  <si>
    <t>Energie réactive</t>
  </si>
  <si>
    <t>Modèle de rapport - Proposition de tarifs périodiques et non-périodiques  - Electricité
Période régulatoire 2019 - 2023</t>
  </si>
  <si>
    <t xml:space="preserve">Date de dépôt de la proposition de tarifs </t>
  </si>
  <si>
    <t>Synthèse des produits prévisionnels issus des tarifs d'injection</t>
  </si>
  <si>
    <t>Réconciliation des charges et produits (prélèvement et injection)</t>
  </si>
  <si>
    <t>Simulations des coûts de distribution pour les clients-type - niveau TMT</t>
  </si>
  <si>
    <t>Synthèse des simulations pour un client-type de chaque niveau de tension</t>
  </si>
  <si>
    <t>Simulations des coûts de distribution pour les clients-type - niveau MT</t>
  </si>
  <si>
    <t>Simulations des coûts de distribution pour les clients-type - niveau TBT</t>
  </si>
  <si>
    <t>Simulations des coûts de distribution pour les clients-type - niveau BT</t>
  </si>
  <si>
    <t>Retour page de garde</t>
  </si>
  <si>
    <t>N° annexe</t>
  </si>
  <si>
    <t>Tableau concerné</t>
  </si>
  <si>
    <t>Description</t>
  </si>
  <si>
    <t>Annexe 1</t>
  </si>
  <si>
    <t>TAB 1</t>
  </si>
  <si>
    <t>Annexe 2</t>
  </si>
  <si>
    <t>N/A</t>
  </si>
  <si>
    <t>Annexe 3</t>
  </si>
  <si>
    <t>TAB 3</t>
  </si>
  <si>
    <t>Annexe 4</t>
  </si>
  <si>
    <t>Annexe 5</t>
  </si>
  <si>
    <t>Annexe 6</t>
  </si>
  <si>
    <t>Annexe 7</t>
  </si>
  <si>
    <t>Tarifs périodiques</t>
  </si>
  <si>
    <t xml:space="preserve">La grille des tarifs périodiques de prélèvement et d'injection pour chaque année de la période régulatoire sous format Excel et sous format PDF, incluant, le cas échéant, les modalités d'application et de facturation des tarifs. </t>
  </si>
  <si>
    <t>Annexe 8</t>
  </si>
  <si>
    <t>Tarifs non-périodiques</t>
  </si>
  <si>
    <t>Une note explicative décrivant la/les méthode(s) de calcul des tarifs non-périodiques</t>
  </si>
  <si>
    <t>Annexe 9</t>
  </si>
  <si>
    <t>Un fichier excel permettant la comparaison des tarifs non-périodiques 2019-2023 avec ceux de l'année 2017 ainsi qu'une note explicative détaillant et justifiant les modifications proposées à travers la proposition de tarifs non-périodiques 2019-2023</t>
  </si>
  <si>
    <t>Annexe 10</t>
  </si>
  <si>
    <t>Pour chaque modification/changement proposé à l'annexe 7, veuillez communiquer un tableau de comparaison de l'application des tarifs avant et après la modification dans un cas de figure précis de façon à simuler l'impact financier de la modification proposée.</t>
  </si>
  <si>
    <t>Annexe 11</t>
  </si>
  <si>
    <t xml:space="preserve">La grille des tarifs non-périodiques de chaque année de la période régulatoire sous format Excel/Word et sous format PDF, incluant, le cas échéant, les modalités d'application et de facturation des tarifs. Cette liste tarifaire doit inclure toutes les prestations/tous les services pouvant être facturés par le GRD (y compris les prestations diverses). Cette liste des tarifs non périodiques devra être produite en langue française. </t>
  </si>
  <si>
    <t>Annexe 12</t>
  </si>
  <si>
    <t>Les règlements établis par le GRD dans le cadre des prestations non-périodiques (ex: équipement de terrain à viabiliser, etc.).</t>
  </si>
  <si>
    <t>Une note explicative décrivant les clés de répartition utilisées pour répartir chaque élément du revenu autorisé entre les niveaux de tension</t>
  </si>
  <si>
    <r>
      <t xml:space="preserve">Les hypothèses retenues pour la détermination des volumes prévisionnels de prélèvement et d'injection des années 2019 à 2023. </t>
    </r>
    <r>
      <rPr>
        <b/>
        <sz val="8"/>
        <color theme="1"/>
        <rFont val="Arial"/>
        <family val="2"/>
      </rPr>
      <t xml:space="preserve"> </t>
    </r>
    <r>
      <rPr>
        <sz val="8"/>
        <color theme="1"/>
        <rFont val="Arial"/>
        <family val="2"/>
      </rPr>
      <t>Ces hypothèses sont au moins ventilées par niveau de tension.</t>
    </r>
  </si>
  <si>
    <r>
      <t xml:space="preserve">Les hypothèses retenues pour la détermination des puissances prévisionnelles des années 2019 à 2023. </t>
    </r>
    <r>
      <rPr>
        <b/>
        <sz val="8"/>
        <color theme="1"/>
        <rFont val="Arial"/>
        <family val="2"/>
      </rPr>
      <t xml:space="preserve">  </t>
    </r>
  </si>
  <si>
    <t>Un aperçu de l'utilisation des périodes tarifaires au sein du GRD, avec une distinction entre les groupes de clients.</t>
  </si>
  <si>
    <t>Ce tableau reprend la grille des tarifs périodiques de prélèvement d'électricité de l'année 2019. Seules les cases renseignées avec un "V" peuvent être complétées. Cette grille doit être identique à la grille transmise à l'annexe 7.</t>
  </si>
  <si>
    <t>Ce tableau reprend la grille des tarifs périodiques de prélèvement d'électricité de l'année 2020. Seules les cases renseignées avec un "V" peuvent être complétées. Cette grille doit être identique à la grille transmise à l'annexe 7.</t>
  </si>
  <si>
    <t>Ce tableau reprend la grille des tarifs périodiques de prélèvement d'électricité de l'année 2021. Seules les cases renseignées avec un "V" peuvent être complétées. Cette grille doit être identique à la grille transmise à l'annexe 7.</t>
  </si>
  <si>
    <t>Ce tableau reprend la grille des tarifs périodiques de prélèvement d'électricité de l'année 2022. Seules les cases renseignées avec un "V" peuvent être complétées. Cette grille doit être identique à la grille transmise à l'annexe 7.</t>
  </si>
  <si>
    <t>Ce tableau reprend la grille des tarifs périodiques de prélèvement d'électricité de l'année 2023. Seules les cases renseignées avec un "V" peuvent être complétées. Cette grille doit être identique à la grille transmise à l'annexe 7.</t>
  </si>
  <si>
    <t>Ce tableau reprend la grille des tarifs périodiques d'injection de l'année 2019. Seules les cases renseignées avec un "V" peuvent être complétées. Cette grille doit être identique à la grille transmise à l'annexe 7.</t>
  </si>
  <si>
    <t>Ce tableau reprend la grille des tarifs périodiques d'injection de l'année 2020. Seules les cases renseignées avec un "V" peuvent être complétées. Cette grille doit être identique à la grille transmise à l'annexe 7.</t>
  </si>
  <si>
    <t>Ce tableau reprend la grille des tarifs périodiques d'injection de l'année 2021. Seules les cases renseignées avec un "V" peuvent être complétées. Cette grille doit être identique à la grille transmise à l'annexe 7.</t>
  </si>
  <si>
    <t>Ce tableau reprend la grille des tarifs périodiques d'injection de l'année 2022. Seules les cases renseignées avec un "V" peuvent être complétées. Cette grille doit être identique à la grille transmise à l'annexe 7.</t>
  </si>
  <si>
    <t>Ce tableau reprend la grille des tarifs périodiques d'injection de l'année 2023. Seules les cases renseignées avec un "V" peuvent être complétées. Cette grille doit être identique à la grille transmise à l'annexe 7.</t>
  </si>
  <si>
    <t>Ce tableau présente des simulations des coûts de distribution pour un client-type de chaque niveau de tension. Il se complète automatiquement sur base des tableaux 7.1, 7.2, 7.3 et 7.4.</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</si>
  <si>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</si>
  <si>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</si>
  <si>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</si>
  <si>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Ie1'</t>
  </si>
  <si>
    <t>Ie2'</t>
  </si>
  <si>
    <t>If1'</t>
  </si>
  <si>
    <t>If2'</t>
  </si>
  <si>
    <t>Ib(a)'</t>
  </si>
  <si>
    <t>Ib(b)'</t>
  </si>
  <si>
    <t>Ib(c)'</t>
  </si>
  <si>
    <t>Ic'</t>
  </si>
  <si>
    <t>Id(a)'</t>
  </si>
  <si>
    <t>Id(b)'</t>
  </si>
  <si>
    <t>Puissances - Prélèvement</t>
  </si>
  <si>
    <t>Puissances - Injection</t>
  </si>
  <si>
    <t>Energie réactive en kVarh</t>
  </si>
  <si>
    <t>Heures pleines EP (kWh)</t>
  </si>
  <si>
    <t>Heures creuses EP (kWh)</t>
  </si>
  <si>
    <t>Ib(d)'</t>
  </si>
  <si>
    <t>Ib(e)'</t>
  </si>
  <si>
    <t>Impact annuel 2019 vs. 2017 (%)</t>
  </si>
  <si>
    <t>Coût annuel basé sur les tarifs 2017</t>
  </si>
  <si>
    <t>Impact annuel 2020 vs. 2019 (%)</t>
  </si>
  <si>
    <t>Impact annuel 2021 vs. 2020 (%)</t>
  </si>
  <si>
    <t>Impact annuel 2022 vs. 2021 (%)</t>
  </si>
  <si>
    <t>Impact annuel 2023 vs. 2022 (%)</t>
  </si>
  <si>
    <t>Avec mesure de pointe</t>
  </si>
  <si>
    <t>Sans mesure de pointe</t>
  </si>
  <si>
    <t>Pointe historique pendant la période tarifaire de pointe</t>
  </si>
  <si>
    <t>Pointe du mois pendant la période tarifaire de pointe</t>
  </si>
  <si>
    <t>(EUR/kVArh)</t>
  </si>
  <si>
    <t>Puissance nette développable des installations de production  ≤ 10 kVA (kWe)</t>
  </si>
  <si>
    <t>kW pointe mensuelle moyenne</t>
  </si>
  <si>
    <t>Injection Grands postes Elia/RTE (kWh) (signe négatif)</t>
  </si>
  <si>
    <r>
      <t>Conformément à l'article 56 de la méthodologie tarifaire 2019-2023, la proposition de tarifs périodiques et de tarifs non-périodiques est déposée à la CWaPE au plus tard</t>
    </r>
    <r>
      <rPr>
        <b/>
        <sz val="8"/>
        <color theme="1"/>
        <rFont val="Trebuchet MS"/>
        <family val="2"/>
      </rPr>
      <t xml:space="preserve"> </t>
    </r>
    <r>
      <rPr>
        <b/>
        <sz val="8"/>
        <color rgb="FFFF0000"/>
        <rFont val="Trebuchet MS"/>
        <family val="2"/>
      </rPr>
      <t>le</t>
    </r>
    <r>
      <rPr>
        <b/>
        <sz val="8"/>
        <color theme="1"/>
        <rFont val="Trebuchet MS"/>
        <family val="2"/>
      </rPr>
      <t xml:space="preserve"> </t>
    </r>
    <r>
      <rPr>
        <b/>
        <sz val="8"/>
        <color rgb="FFFF0000"/>
        <rFont val="Trebuchet MS"/>
        <family val="2"/>
      </rPr>
      <t>1er septembre 2018</t>
    </r>
    <r>
      <rPr>
        <b/>
        <sz val="8"/>
        <color theme="1"/>
        <rFont val="Trebuchet MS"/>
        <family val="2"/>
      </rPr>
      <t xml:space="preserve"> </t>
    </r>
    <r>
      <rPr>
        <sz val="8"/>
        <color theme="1"/>
        <rFont val="Trebuchet MS"/>
        <family val="2"/>
      </rPr>
      <t>en cas d'approbation du revenu autorisé endéans le 31 mai 2018 ou au plus tard</t>
    </r>
    <r>
      <rPr>
        <b/>
        <sz val="8"/>
        <color theme="1"/>
        <rFont val="Trebuchet MS"/>
        <family val="2"/>
      </rPr>
      <t xml:space="preserve"> </t>
    </r>
    <r>
      <rPr>
        <b/>
        <sz val="8"/>
        <color rgb="FFFF0000"/>
        <rFont val="Trebuchet MS"/>
        <family val="2"/>
      </rPr>
      <t>le 1er octobre 2018</t>
    </r>
    <r>
      <rPr>
        <b/>
        <sz val="8"/>
        <color theme="1"/>
        <rFont val="Trebuchet MS"/>
        <family val="2"/>
      </rPr>
      <t xml:space="preserve"> </t>
    </r>
    <r>
      <rPr>
        <sz val="8"/>
        <color theme="1"/>
        <rFont val="Trebuchet MS"/>
        <family val="2"/>
      </rPr>
      <t>en cas d'approbation du revenu autorisé endéans le 31 août 2018. La proposition de tarifs est transmise en trois exemplaires papier par porteur avec accusé de réception ainsi que sur support électronique. La proposition de tarifs comprend obligatoirement le présent modèle de rapport au format Excel, vuerge de toute liaison avec d'autres fichiers qui ne seraient pas transmis à la CWaPE ainsi que l'ensemble des annexes listées au TAB A.</t>
    </r>
  </si>
  <si>
    <t>Tous niveaux de tension</t>
  </si>
  <si>
    <t>Estimation des volumes et puissances - Synthèse</t>
  </si>
  <si>
    <t>Estimation des volumes et puissances - Tarifs de prélèvement avec mesure de pointe</t>
  </si>
  <si>
    <t>Estimation des volumes et puissances - Tarifs de prélèvement sans mesure de pointe</t>
  </si>
  <si>
    <t>Estimation des volumes et puissances - Tarifs d'injection</t>
  </si>
  <si>
    <t>TAB3.1</t>
  </si>
  <si>
    <t>TAB3.2</t>
  </si>
  <si>
    <t>TAB3.3</t>
  </si>
  <si>
    <t>TAB4.1.1</t>
  </si>
  <si>
    <t>TAB4.2.1</t>
  </si>
  <si>
    <t>TAB4.3.1</t>
  </si>
  <si>
    <t>TAB4.4.1</t>
  </si>
  <si>
    <t>TAB4.5.1</t>
  </si>
  <si>
    <t>TAB4.2.2</t>
  </si>
  <si>
    <t>Synthèse des produits prévisionnels issus des tarifs de prélèvement 2019</t>
  </si>
  <si>
    <t>TAB4.1.2</t>
  </si>
  <si>
    <t>Synthèse des produits prévisionnels issus des tarifs de prélèvement 2020</t>
  </si>
  <si>
    <t>TAB4.3.2</t>
  </si>
  <si>
    <t>Synthèse des produits prévisionnels issus des tarifs de prélèvement 2021</t>
  </si>
  <si>
    <t>TAB4.4.2</t>
  </si>
  <si>
    <t>TAB4.5.2</t>
  </si>
  <si>
    <t>Synthèse des produits prévisionnels issus des tarifs de prélèvement 2023</t>
  </si>
  <si>
    <t>Synthèse des produits prévisionnels issus des tarifs de prélèvement 2022</t>
  </si>
  <si>
    <t>TAB 3, TAB 3.1, TAB 3.2 et TAB 3.3</t>
  </si>
  <si>
    <t>TAB 3, TAB 3.2 et TAB 3.3</t>
  </si>
  <si>
    <t>KWh (heures nuit)</t>
  </si>
  <si>
    <t>KWh (heures creuses)</t>
  </si>
  <si>
    <t>KWh (heures pleines)</t>
  </si>
  <si>
    <t>KWh (heures normales)</t>
  </si>
  <si>
    <t>TAB4.6</t>
  </si>
  <si>
    <t>Tarif de prélèvement BT (EUR/kWh) | Distribution</t>
  </si>
  <si>
    <t>Tarif de prélèvement BT (EUR/kWh) | Transport</t>
  </si>
  <si>
    <t>Différence observée</t>
  </si>
  <si>
    <t>Hypothèse de production en (kWh/kWe)</t>
  </si>
  <si>
    <t>Annexe 13</t>
  </si>
  <si>
    <t>Tarifs d'injection</t>
  </si>
  <si>
    <t>Les informations relatives au "benchmark" réalisé par les GRD pour les tarifs d'injection</t>
  </si>
  <si>
    <t>Volume soumis à l'exonération de redevance voirie</t>
  </si>
  <si>
    <t>Kwh distribués</t>
  </si>
  <si>
    <t xml:space="preserve">Kwh distribués </t>
  </si>
  <si>
    <t>Heures pleines</t>
  </si>
  <si>
    <t>Evolution 2020/2019 (%)</t>
  </si>
  <si>
    <t>Ce tableau présente l'estimation des produits issus des tarifs périodiques de prélèvement par niveau de tension pour l'année 2019. Ce tableau se complète automatiquement sur base des données des tableaux 3.1, 3.2 et 4.1.1.</t>
  </si>
  <si>
    <t>Ce tableau présente l'estimation des produits issus des tarifs périodiques de prélèvement par niveau de tension pour l'année 2020. Ce tableau se complète automatiquement sur base des données des tableaux 3.1, 3.2 et 4.2.1.</t>
  </si>
  <si>
    <t>Ce tableau présente l'estimation des produits issus des tarifs périodiques de prélèvement par niveau de tension pour l'année 2021. Ce tableau se complète automatiquement sur base des données des tableaux 3.1, 3.2 et 4.3.1.</t>
  </si>
  <si>
    <t>Ce tableau présente l'estimation des produits issus des tarifs périodiques de prélèvement par niveau de tension pour l'année 2022. Ce tableau se complète automatiquement sur base des données des tableaux 3.1, 3.2 et 4.4.1.</t>
  </si>
  <si>
    <t>Ce tableau présente l'estimation des produits issus des tarifs périodiques de prélèvement par niveau de tension pour l'année 2023. Ce tableau se complète automatiquement sur base des données des tableaux 3.1, 3.2 et 4.5.1.</t>
  </si>
  <si>
    <t>Ce tableau présente l'estimation des produits issus des tarifs périodiques d'injection par niveau de tension pour chaque année de la période régulatoire. Ce tableau se complète automatiquement sur base des données des tableaux 3.3, 5.1, 5.2, 5.3, 5.4 et 5.5.</t>
  </si>
  <si>
    <t>TAB3 : Ce tableau reprend, par niveau de tension et en distinguant l’injection et le prélèvement, les données suivantes : 
- le nombre de codes EAN 
- les données relatives aux volumes distribués sur le réseau 
- les données relatives aux pointes de puissance 
- les données relatives aux puissances nettes développables des installations de production des prosumers 
- les données relatives aux capacités permanentes d’injection
- les données relatives aux quantités d'énergie réactive
Ces informations sont complétées pour la réalité 2016 ainsi que pour les budgets des années 2019 à 2023.   
Le tableau est alimenté automatiquement par les tableaux de détail TAB3.1, TAB 3.2 et TAB3.3.
Le GRD détaille les hypothèses prises en compte de manière exhaustive aux annexe 3 et 4.</t>
  </si>
  <si>
    <t>Coefficient de dégressivité</t>
  </si>
  <si>
    <t>TOTAL avant application éventuelle du coefficient de dégressivité</t>
  </si>
  <si>
    <t>Kwh injectés</t>
  </si>
  <si>
    <t>Revenu autorisé après déduction des recettes relatives aux tarifs d'injection</t>
  </si>
  <si>
    <t>Le détail des coûts nets (après déduction des produits/gains) imputés à l'injection renseignés au tableau 6</t>
  </si>
  <si>
    <t>Recettes relatives aux tarifs d'injection</t>
  </si>
  <si>
    <t>TOTAL coûts imputés aux tarifs de prélèvement</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</si>
  <si>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</si>
  <si>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Ce tableau présente la répartition du revenu autorisé par niveau de tension et ce, pour chaque année de la période régulatoire. Le GRD renseigne le revenu autorisé approuvé repris au tableau 10 ou 10.1 de la proposition de revenu autorisé pour chaque année de la période régulatoire et le réparti par niveau de tension. Le GRD justifie les clés de répartition utilisées pour cette ventilation en annexe 1 du modèle de rapport.</t>
  </si>
  <si>
    <t>Ce tableau présente la synthèse du revenu autorisé par tarif et par niveau de tension pour chaque année de la période régulatoire. A l'exception  des recettes issues des tarifs d'injection qui proviennent du tableau 5, les coûts  de chaque niveau de tension proviennent automatiquement du tableau 1. Les recettes issues des tarifs d'injection sont déduits des coûts imputés au tarif d'utilisation du réseau de distribution de chaque niveau de tension.</t>
  </si>
  <si>
    <t>Coefficient (100%-37,76%)</t>
  </si>
  <si>
    <t>Tarif attendu (EUR/kWe)</t>
  </si>
  <si>
    <t>Tarif proposé (EUR/kWe)</t>
  </si>
  <si>
    <t>Contrôle calcul tarif capacitaire prosumers</t>
  </si>
  <si>
    <t>TAB 6</t>
  </si>
  <si>
    <t>Ce tableau établit la réconciliation entre les charges et les produits de prélèvement et d'injection. Ce tableau se complète automatiquement sur base des tableaux 2, 4.1.2, 4.2.2, 4.3.2, 4.4.2 et 4.5.2 pour le prélèvement. Pour l'injection, les produits proviennent du tableau 5 et les coûts doivent être renseignés par le GRD. Le détail des coûts nets (après déduction des produits/gains) imputés à l'injection est repris à l'Annexe 5.</t>
  </si>
  <si>
    <t>Charges de pension non-capitalisées</t>
  </si>
  <si>
    <t xml:space="preserve">Charges de pension non-capitalisées </t>
  </si>
  <si>
    <t>Somme de la moyenne des pointes historiques (kW)</t>
  </si>
  <si>
    <t>Somme de la moyenne des pointes mensuelles (kW)</t>
  </si>
  <si>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sans</t>
    </r>
    <r>
      <rPr>
        <sz val="8"/>
        <rFont val="Trebuchet MS"/>
        <family val="2"/>
      </rPr>
      <t xml:space="preserve"> </t>
    </r>
    <r>
      <rPr>
        <b/>
        <sz val="8"/>
        <rFont val="Trebuchet MS"/>
        <family val="2"/>
      </rPr>
      <t>mesure de pointe.</t>
    </r>
    <r>
      <rPr>
        <sz val="8"/>
        <rFont val="Trebuchet MS"/>
        <family val="2"/>
      </rPr>
      <t xml:space="preserve">
Le GRD renseigne les données suivantes pour l'année 2016 ainsi que les prévisions pour les années 2019 à 2023 et ce par niveau de tension:
- le nombre d'EAN;
- les volumes d'électricité prélevés ;
- les volumes exonérés de la redevance de voirie;
- la somme des puissances nettes développables des installations de production dont la puissance est inférieure ou égale à 10 kVA;
- la quantité d'énergie réactive.
</t>
    </r>
  </si>
  <si>
    <t>Ce tableau reprend les différentes variables relatives à l'injection
Le GRD renseigne les données suivantes pour l'année 2016 ainsi que les prévisions pour les années 2019 à 2023 et ce par niveau de tension:
- le nombre d'EAN en injection  ;
- les volumes d'électricité injectés ;
- la somme des capacités permanentes d'injection des producteurs.</t>
  </si>
  <si>
    <t xml:space="preserve">                                                - Prélèvement -</t>
  </si>
  <si>
    <t>Ce tableau permet de contrôler le calcul du tarif prosumers des années 2020 à 2023 sur la base des hypothèses définies à l'article 64 de la méthodologie tarifaire et des tarifs de transport et de distribution applicables. A cette fin, le GRD renseigne les derniers tarifs de transport validés par la CWaPE au moment de l'établissement de la proposition de tarifs. Les tarifs de distribution proviennent automatiquement des grilles tarifaires.</t>
  </si>
  <si>
    <t xml:space="preserve">Tarifs périodiques de distribution d'électricité </t>
  </si>
  <si>
    <t xml:space="preserve">- Prélèvement -                   </t>
  </si>
  <si>
    <t># Nom du GRD</t>
  </si>
  <si>
    <t xml:space="preserve">Tarifs applicables aux projets pilotes innovants en vertu de l'article 21 du décret du 19 janvier 2017 </t>
  </si>
  <si>
    <t>du 01.01.2019 au 31.12.2023</t>
  </si>
  <si>
    <t xml:space="preserve">Capacité de prélèvement flexible </t>
  </si>
  <si>
    <t>Capacité de prélèvement permanente</t>
  </si>
  <si>
    <t>TAB 8</t>
  </si>
  <si>
    <t>Tarifs applicables aux projets pilotes innovants en vertu de l'article 21 du décret du 19 janvier 2017</t>
  </si>
  <si>
    <t xml:space="preserve">Ce tableau reprend la grille des tarifs de prélèvement applicables aux projets pilotes innovants conformément aux articles 69 à 73 de la méthodologie tarifaire. </t>
  </si>
  <si>
    <t>Ce tableau présente les simulations des coûts de distribution pour les clients-type du niveau de tension BT et ce, pour chaque année de la période régulatoire. Il montre également le pourcentage d'évolution des coûts de distribution d'une année par rapport à l'autre. A l'exception des coûts de distribution de l'année 2017 que le GRD doit renseigner sur la base des simulations tarifaires de la PT 2017, ce tableau se complète automatiquement sur la base des tableaux 4.1.2, 4.2.2, 4.3.2, 4.4.2 et 4.5.2.</t>
  </si>
  <si>
    <t>Ce tableau présente les simulations des coûts de distribution pour les clients-type du niveau de tension TMT et ce, pour chaque année de la période régulatoire. Il montre également le pourcentage d'évolution des coûts de distribution d'une année par rapport à l'autre. A l'exception des coûts de distribution de l'année 2017 que le GRD doit renseigner sur la base des simulations tarifaires de la PT 2017, ce tableau se complète automatiquement sur la base des tableaux 4.1.2, 4.2.2, 4.3.2, 4.4.2 et 4.5.2.</t>
  </si>
  <si>
    <t>Ce tableau présente les simulations des coûts de distribution pour les clients-type du niveau de tension MT et ce, pour chaque année de la période régulatoire. Il montre également le pourcentage d'évolution des coûts de distribution d'une année par rapport à l'autre. A l'exception des coûts de distribution de l'année 2017 que le GRD doit renseigner sur la base des simulations tarifaires de la PT 2017, ce tableau se complète automatiquement sur la base des tableaux 4.1.2, 4.2.2, 4.3.2, 4.4.2 et 4.5.2.</t>
  </si>
  <si>
    <t>Ce tableau présente les simulations des coûts de distribution pour les clients-type du niveau de tension TBT et ce, pour chaque année de la période régulatoire. Il montre également le pourcentage d'évolution des coûts de distribution d'une année par rapport à l'autre. A l'exception des coûts de distribution de l'année 2017 que le GRD doit renseigner sur la base des simulations tarifaires de la PT 2017, ce tableau se complète automatiquement sur la base des tableaux 4.1.2, 4.2.2, 4.3.2, 4.4.2 et 4.5.2.</t>
  </si>
  <si>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avec</t>
    </r>
    <r>
      <rPr>
        <b/>
        <sz val="8"/>
        <rFont val="Trebuchet MS"/>
        <family val="2"/>
      </rPr>
      <t xml:space="preserve"> mesure de pointe.</t>
    </r>
    <r>
      <rPr>
        <sz val="8"/>
        <rFont val="Trebuchet MS"/>
        <family val="2"/>
      </rPr>
      <t xml:space="preserve">
Le GRD renseigne les données suivantes pour l'année 2016 ainsi que les prévisions pour les années 2019 à 2023 et ce par niveau de tension:
- le nombre d'EAN;
- les volumes d'électricité prélevés ;
- les volumes exonérés de la redevance de voirie;
- la somme pour l'ensemble des URD de la moyenne des pointes de puissance mensuelles historiques. Pour chaque mois, la pointe historique d'un URD ayant un compteur AMR correspond à la 11ème plus haute pointe de puissance mesurée pendant les heures de pointe au cours des onze derniers mois. Pour chaque mois, la pointe historique d'un URD ayant un compteur MMR correspond à la pointe de puissance maximale mesurée pendant les heures de pointe au cours des onze derniers mois ;
- la somme pour l'ensemble des URD de la moyenne des pointes mensuelles prévisionnelles ;
- la quantité d'énergie réactive.</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</si>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</sst>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0"/>
    <numFmt numFmtId="165" formatCode="#,##0.0"/>
    <numFmt numFmtId="166" formatCode="#,##0.0000000"/>
    <numFmt numFmtId="167" formatCode="#,##0.00000"/>
  </numFmts>
  <fonts count="40" x14ac:knownFonts="1">
    <font>
      <sz val="10"/>
      <color theme="1"/>
      <name val="Trebuchet MS"/>
      <family val="2"/>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i/>
      <sz val="8"/>
      <color theme="1"/>
      <name val="Trebuchet MS"/>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sz val="8"/>
      <name val="Arial"/>
      <family val="2"/>
    </font>
    <font>
      <b/>
      <u/>
      <sz val="10"/>
      <name val="Arial"/>
      <family val="2"/>
    </font>
    <font>
      <b/>
      <sz val="10"/>
      <name val="Arial"/>
      <family val="2"/>
    </font>
    <font>
      <sz val="12"/>
      <color theme="1"/>
      <name val="Trebuchet MS"/>
      <family val="2"/>
    </font>
    <font>
      <u/>
      <sz val="8"/>
      <color indexed="12"/>
      <name val="Arial"/>
      <family val="2"/>
    </font>
    <font>
      <i/>
      <sz val="8"/>
      <name val="Trebuchet MS"/>
      <family val="2"/>
    </font>
    <font>
      <b/>
      <sz val="16"/>
      <color theme="0"/>
      <name val="Trebuchet MS"/>
      <family val="2"/>
    </font>
    <font>
      <b/>
      <sz val="8"/>
      <color rgb="FFFF0000"/>
      <name val="Trebuchet MS"/>
      <family val="2"/>
    </font>
    <font>
      <sz val="11"/>
      <color theme="1"/>
      <name val="Calibri"/>
      <family val="2"/>
      <scheme val="minor"/>
    </font>
    <font>
      <b/>
      <u/>
      <sz val="8"/>
      <name val="Trebuchet MS"/>
      <family val="2"/>
    </font>
    <font>
      <b/>
      <sz val="8"/>
      <name val="Trebuchet MS"/>
      <family val="2"/>
    </font>
    <font>
      <sz val="8"/>
      <color theme="0"/>
      <name val="Arial"/>
      <family val="2"/>
    </font>
    <font>
      <sz val="8"/>
      <color theme="1" tint="0.499984740745262"/>
      <name val="Arial"/>
      <family val="2"/>
    </font>
  </fonts>
  <fills count="14">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
      <patternFill patternType="solid">
        <fgColor theme="5" tint="0.79998168889431442"/>
        <bgColor indexed="64"/>
      </patternFill>
    </fill>
    <fill>
      <patternFill patternType="solid">
        <fgColor rgb="FF343B86"/>
        <bgColor indexed="64"/>
      </patternFill>
    </fill>
  </fills>
  <borders count="79">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style="medium">
        <color theme="5"/>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5"/>
      </left>
      <right/>
      <top style="thin">
        <color theme="0"/>
      </top>
      <bottom/>
      <diagonal/>
    </border>
    <border>
      <left style="medium">
        <color theme="5"/>
      </left>
      <right/>
      <top style="medium">
        <color theme="5"/>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right style="thin">
        <color theme="0"/>
      </right>
      <top style="medium">
        <color theme="5"/>
      </top>
      <bottom style="thin">
        <color theme="0"/>
      </bottom>
      <diagonal/>
    </border>
    <border>
      <left/>
      <right/>
      <top/>
      <bottom style="thin">
        <color theme="0"/>
      </bottom>
      <diagonal/>
    </border>
    <border>
      <left/>
      <right/>
      <top style="thin">
        <color theme="4"/>
      </top>
      <bottom style="thin">
        <color theme="4"/>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style="dashed">
        <color indexed="64"/>
      </bottom>
      <diagonal/>
    </border>
    <border>
      <left style="medium">
        <color indexed="64"/>
      </left>
      <right style="dashed">
        <color indexed="64"/>
      </right>
      <top style="dashed">
        <color indexed="64"/>
      </top>
      <bottom style="dashed">
        <color indexed="64"/>
      </bottom>
      <diagonal/>
    </border>
    <border>
      <left/>
      <right/>
      <top style="thin">
        <color theme="0"/>
      </top>
      <bottom/>
      <diagonal/>
    </border>
    <border>
      <left/>
      <right/>
      <top style="thin">
        <color theme="5"/>
      </top>
      <bottom style="double">
        <color theme="5"/>
      </bottom>
      <diagonal/>
    </border>
    <border>
      <left style="medium">
        <color theme="5"/>
      </left>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dotted">
        <color indexed="64"/>
      </right>
      <top style="medium">
        <color indexed="64"/>
      </top>
      <bottom style="medium">
        <color indexed="64"/>
      </bottom>
      <diagonal/>
    </border>
    <border>
      <left/>
      <right/>
      <top style="thin">
        <color indexed="64"/>
      </top>
      <bottom style="thin">
        <color indexed="64"/>
      </bottom>
      <diagonal/>
    </border>
  </borders>
  <cellStyleXfs count="17">
    <xf numFmtId="0" fontId="0" fillId="0" borderId="0"/>
    <xf numFmtId="9"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2" fillId="4" borderId="0" applyNumberFormat="0" applyBorder="0" applyAlignment="0" applyProtection="0"/>
    <xf numFmtId="0" fontId="4" fillId="5" borderId="0" applyNumberFormat="0" applyBorder="0" applyAlignment="0" applyProtection="0"/>
    <xf numFmtId="0" fontId="9" fillId="0" borderId="0">
      <alignment vertical="top"/>
    </xf>
    <xf numFmtId="3" fontId="12" fillId="6" borderId="15">
      <protection locked="0"/>
    </xf>
    <xf numFmtId="0" fontId="8" fillId="8" borderId="0">
      <alignment horizontal="center" vertical="center" wrapText="1"/>
    </xf>
    <xf numFmtId="0" fontId="14" fillId="0" borderId="0" applyNumberFormat="0" applyFill="0" applyBorder="0" applyAlignment="0" applyProtection="0">
      <alignment vertical="top"/>
      <protection locked="0"/>
    </xf>
    <xf numFmtId="0" fontId="13" fillId="0" borderId="0"/>
    <xf numFmtId="0" fontId="13" fillId="0" borderId="0"/>
    <xf numFmtId="9" fontId="13" fillId="0" borderId="0" applyFont="0" applyFill="0" applyBorder="0" applyAlignment="0" applyProtection="0"/>
    <xf numFmtId="3" fontId="6" fillId="6" borderId="15" applyAlignment="0">
      <alignment horizontal="left"/>
      <protection locked="0"/>
    </xf>
    <xf numFmtId="9" fontId="2" fillId="0" borderId="0" applyFont="0" applyFill="0" applyBorder="0" applyAlignment="0" applyProtection="0"/>
    <xf numFmtId="0" fontId="35" fillId="0" borderId="0"/>
    <xf numFmtId="0" fontId="1" fillId="0" borderId="0"/>
  </cellStyleXfs>
  <cellXfs count="571">
    <xf numFmtId="0" fontId="0" fillId="0" borderId="0" xfId="0"/>
    <xf numFmtId="0" fontId="0" fillId="6" borderId="0" xfId="0" applyFill="1"/>
    <xf numFmtId="0" fontId="0" fillId="6" borderId="0" xfId="0" applyFill="1" applyAlignment="1">
      <alignment horizontal="left"/>
    </xf>
    <xf numFmtId="0" fontId="5" fillId="3" borderId="7" xfId="3" applyFont="1" applyBorder="1" applyAlignment="1" applyProtection="1">
      <alignment horizontal="center" vertical="center" wrapText="1"/>
      <protection hidden="1"/>
    </xf>
    <xf numFmtId="0" fontId="6" fillId="6" borderId="0" xfId="0" applyFont="1" applyFill="1"/>
    <xf numFmtId="0" fontId="6" fillId="6" borderId="0" xfId="0" applyFont="1" applyFill="1" applyAlignment="1">
      <alignment horizontal="left"/>
    </xf>
    <xf numFmtId="0" fontId="0" fillId="6" borderId="0" xfId="0" applyFont="1" applyFill="1" applyBorder="1"/>
    <xf numFmtId="0" fontId="6" fillId="6" borderId="0" xfId="0" applyFont="1" applyFill="1" applyBorder="1"/>
    <xf numFmtId="0" fontId="4" fillId="3" borderId="7" xfId="3" applyFont="1" applyBorder="1" applyAlignment="1">
      <alignment horizontal="center"/>
    </xf>
    <xf numFmtId="3" fontId="6" fillId="6" borderId="0" xfId="0" applyNumberFormat="1" applyFont="1" applyFill="1" applyBorder="1"/>
    <xf numFmtId="3" fontId="6" fillId="6" borderId="0" xfId="0" applyNumberFormat="1" applyFont="1" applyFill="1"/>
    <xf numFmtId="0" fontId="6" fillId="6" borderId="7" xfId="0" applyFont="1" applyFill="1" applyBorder="1" applyAlignment="1">
      <alignment vertical="center" wrapText="1"/>
    </xf>
    <xf numFmtId="0" fontId="4" fillId="3" borderId="7" xfId="3" applyFont="1" applyBorder="1" applyAlignment="1">
      <alignment horizontal="center" vertical="center" wrapText="1"/>
    </xf>
    <xf numFmtId="0" fontId="6" fillId="6" borderId="1" xfId="0" applyFont="1" applyFill="1" applyBorder="1"/>
    <xf numFmtId="9" fontId="6" fillId="6" borderId="0" xfId="1" applyFont="1" applyFill="1" applyBorder="1"/>
    <xf numFmtId="3" fontId="4" fillId="3" borderId="7" xfId="3" applyNumberFormat="1" applyFont="1" applyBorder="1"/>
    <xf numFmtId="9" fontId="4" fillId="3" borderId="7" xfId="3" applyNumberFormat="1" applyFont="1" applyBorder="1"/>
    <xf numFmtId="0" fontId="7" fillId="2" borderId="0" xfId="2" applyFont="1" applyAlignment="1">
      <alignment vertical="center"/>
    </xf>
    <xf numFmtId="0" fontId="4" fillId="3" borderId="16" xfId="3" applyFont="1" applyBorder="1" applyAlignment="1">
      <alignment horizontal="center"/>
    </xf>
    <xf numFmtId="3" fontId="7" fillId="2" borderId="0" xfId="2" applyNumberFormat="1" applyFont="1" applyAlignment="1">
      <alignment vertical="center"/>
    </xf>
    <xf numFmtId="3" fontId="0" fillId="6" borderId="0" xfId="0" applyNumberFormat="1" applyFill="1"/>
    <xf numFmtId="3" fontId="0" fillId="6" borderId="0" xfId="0" applyNumberFormat="1" applyFont="1" applyFill="1" applyBorder="1"/>
    <xf numFmtId="0" fontId="6" fillId="6" borderId="0" xfId="0" applyFont="1" applyFill="1" applyAlignment="1">
      <alignment vertical="center" wrapText="1"/>
    </xf>
    <xf numFmtId="0" fontId="6" fillId="6" borderId="0" xfId="0" applyFont="1" applyFill="1" applyAlignment="1">
      <alignment wrapText="1"/>
    </xf>
    <xf numFmtId="3" fontId="6" fillId="4" borderId="7" xfId="4" applyNumberFormat="1" applyFont="1" applyBorder="1"/>
    <xf numFmtId="0" fontId="6" fillId="6" borderId="1" xfId="0" applyFont="1" applyFill="1" applyBorder="1" applyAlignment="1">
      <alignment wrapText="1"/>
    </xf>
    <xf numFmtId="0" fontId="4" fillId="3" borderId="5" xfId="3" applyFont="1" applyBorder="1" applyAlignment="1">
      <alignment horizontal="center"/>
    </xf>
    <xf numFmtId="0" fontId="8" fillId="8" borderId="0" xfId="8">
      <alignment horizontal="center" vertical="center" wrapText="1"/>
    </xf>
    <xf numFmtId="0" fontId="0" fillId="6" borderId="0" xfId="0" applyFill="1" applyProtection="1">
      <protection hidden="1"/>
    </xf>
    <xf numFmtId="3" fontId="0" fillId="6" borderId="0" xfId="0" applyNumberFormat="1" applyFill="1" applyProtection="1">
      <protection hidden="1"/>
    </xf>
    <xf numFmtId="0" fontId="17" fillId="6" borderId="1" xfId="0" applyFont="1" applyFill="1" applyBorder="1" applyAlignment="1" applyProtection="1">
      <alignment horizontal="right"/>
      <protection hidden="1"/>
    </xf>
    <xf numFmtId="0" fontId="2" fillId="4" borderId="0" xfId="4" applyBorder="1" applyProtection="1">
      <protection hidden="1"/>
    </xf>
    <xf numFmtId="0" fontId="2" fillId="4" borderId="18" xfId="4" applyBorder="1" applyProtection="1">
      <protection hidden="1"/>
    </xf>
    <xf numFmtId="0" fontId="17" fillId="6" borderId="4" xfId="0" applyFont="1" applyFill="1" applyBorder="1" applyAlignment="1" applyProtection="1">
      <alignment horizontal="right"/>
      <protection hidden="1"/>
    </xf>
    <xf numFmtId="0" fontId="14" fillId="6" borderId="0" xfId="9" quotePrefix="1" applyFill="1" applyAlignment="1" applyProtection="1">
      <protection hidden="1"/>
    </xf>
    <xf numFmtId="0" fontId="14" fillId="6" borderId="0" xfId="9" applyFill="1" applyAlignment="1" applyProtection="1">
      <protection hidden="1"/>
    </xf>
    <xf numFmtId="0" fontId="7" fillId="2" borderId="0" xfId="2" applyFont="1" applyAlignment="1">
      <alignment vertical="center"/>
    </xf>
    <xf numFmtId="0" fontId="0" fillId="6" borderId="7" xfId="0" applyFill="1" applyBorder="1"/>
    <xf numFmtId="3" fontId="0" fillId="6" borderId="15" xfId="0" applyNumberFormat="1" applyFill="1" applyBorder="1" applyProtection="1"/>
    <xf numFmtId="0" fontId="18" fillId="6" borderId="0" xfId="0" applyFont="1" applyFill="1" applyProtection="1"/>
    <xf numFmtId="3" fontId="4" fillId="6" borderId="15" xfId="0" applyNumberFormat="1" applyFont="1" applyFill="1" applyBorder="1" applyProtection="1"/>
    <xf numFmtId="0" fontId="16" fillId="2" borderId="0" xfId="2" applyFont="1" applyAlignment="1">
      <alignment vertical="center"/>
    </xf>
    <xf numFmtId="3" fontId="4" fillId="7" borderId="1" xfId="3" applyNumberFormat="1" applyFont="1" applyFill="1" applyBorder="1" applyAlignment="1" applyProtection="1">
      <alignment wrapText="1"/>
      <protection hidden="1"/>
    </xf>
    <xf numFmtId="0" fontId="6" fillId="4" borderId="13" xfId="4" applyFont="1" applyBorder="1" applyAlignment="1" applyProtection="1">
      <alignment wrapText="1"/>
      <protection hidden="1"/>
    </xf>
    <xf numFmtId="0" fontId="6" fillId="6" borderId="1" xfId="0" applyFont="1" applyFill="1" applyBorder="1" applyAlignment="1" applyProtection="1">
      <alignment horizontal="left" wrapText="1" indent="2"/>
      <protection hidden="1"/>
    </xf>
    <xf numFmtId="0" fontId="6" fillId="4" borderId="3" xfId="4" applyFont="1" applyBorder="1" applyAlignment="1" applyProtection="1">
      <alignment wrapText="1"/>
      <protection hidden="1"/>
    </xf>
    <xf numFmtId="0" fontId="6" fillId="4" borderId="16" xfId="4" applyFont="1" applyBorder="1" applyAlignment="1" applyProtection="1">
      <alignment wrapText="1"/>
      <protection hidden="1"/>
    </xf>
    <xf numFmtId="3" fontId="4" fillId="7" borderId="16" xfId="3" applyNumberFormat="1" applyFont="1" applyFill="1" applyBorder="1" applyAlignment="1" applyProtection="1">
      <alignment wrapText="1"/>
      <protection hidden="1"/>
    </xf>
    <xf numFmtId="0" fontId="6" fillId="6" borderId="16" xfId="0" applyFont="1" applyFill="1" applyBorder="1" applyAlignment="1" applyProtection="1">
      <alignment horizontal="left" wrapText="1" indent="2"/>
      <protection hidden="1"/>
    </xf>
    <xf numFmtId="4" fontId="4" fillId="3" borderId="16" xfId="3" applyNumberFormat="1" applyFont="1" applyBorder="1" applyAlignment="1" applyProtection="1">
      <alignment wrapText="1"/>
      <protection hidden="1"/>
    </xf>
    <xf numFmtId="3" fontId="6" fillId="6" borderId="1" xfId="0" applyNumberFormat="1" applyFont="1" applyFill="1" applyBorder="1" applyAlignment="1" applyProtection="1">
      <alignment horizontal="left" wrapText="1" indent="2"/>
      <protection hidden="1"/>
    </xf>
    <xf numFmtId="3" fontId="6" fillId="6" borderId="15" xfId="13" applyFont="1" applyAlignment="1" applyProtection="1">
      <alignment vertical="center" wrapText="1"/>
      <protection locked="0"/>
    </xf>
    <xf numFmtId="3" fontId="6" fillId="6" borderId="0" xfId="0" applyNumberFormat="1" applyFont="1" applyFill="1" applyAlignment="1">
      <alignment vertical="center"/>
    </xf>
    <xf numFmtId="9" fontId="6" fillId="6" borderId="0" xfId="1" applyFont="1" applyFill="1" applyAlignment="1">
      <alignment vertical="center"/>
    </xf>
    <xf numFmtId="0" fontId="4" fillId="3" borderId="7" xfId="3" applyFont="1" applyBorder="1"/>
    <xf numFmtId="9" fontId="4" fillId="3" borderId="16" xfId="3" applyNumberFormat="1" applyFont="1" applyBorder="1"/>
    <xf numFmtId="0" fontId="6" fillId="4" borderId="3" xfId="4" applyFont="1" applyBorder="1"/>
    <xf numFmtId="0" fontId="6" fillId="6" borderId="3" xfId="0" applyFont="1" applyFill="1" applyBorder="1" applyAlignment="1">
      <alignment horizontal="left" indent="3"/>
    </xf>
    <xf numFmtId="3" fontId="4" fillId="3" borderId="7" xfId="3" applyNumberFormat="1" applyFont="1" applyBorder="1" applyAlignment="1">
      <alignment horizontal="center"/>
    </xf>
    <xf numFmtId="0" fontId="6" fillId="4" borderId="7" xfId="4" applyFont="1" applyBorder="1"/>
    <xf numFmtId="3" fontId="6" fillId="6" borderId="7" xfId="1" applyNumberFormat="1" applyFont="1" applyFill="1" applyBorder="1"/>
    <xf numFmtId="3" fontId="12" fillId="6" borderId="7" xfId="7" applyNumberFormat="1" applyFont="1" applyBorder="1">
      <protection locked="0"/>
    </xf>
    <xf numFmtId="0" fontId="6" fillId="6" borderId="7" xfId="0" applyFont="1" applyFill="1" applyBorder="1" applyAlignment="1">
      <alignment horizontal="left" indent="3"/>
    </xf>
    <xf numFmtId="0" fontId="6" fillId="6" borderId="7" xfId="0" applyFont="1" applyFill="1" applyBorder="1" applyAlignment="1">
      <alignment horizontal="left" indent="5"/>
    </xf>
    <xf numFmtId="0" fontId="6" fillId="4" borderId="0" xfId="4" applyFont="1"/>
    <xf numFmtId="0" fontId="6" fillId="4" borderId="0" xfId="4" applyFont="1" applyAlignment="1">
      <alignment wrapText="1"/>
    </xf>
    <xf numFmtId="0" fontId="4" fillId="3" borderId="7" xfId="3" applyFont="1" applyBorder="1" applyAlignment="1">
      <alignment horizontal="left" vertical="center" wrapText="1"/>
    </xf>
    <xf numFmtId="0" fontId="6" fillId="4" borderId="7" xfId="4" applyFont="1" applyBorder="1" applyAlignment="1">
      <alignment wrapText="1"/>
    </xf>
    <xf numFmtId="0" fontId="6" fillId="6" borderId="7" xfId="0" applyFont="1" applyFill="1" applyBorder="1"/>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xf numFmtId="0" fontId="8" fillId="0" borderId="0" xfId="0" applyFont="1" applyBorder="1"/>
    <xf numFmtId="0" fontId="8" fillId="0" borderId="36" xfId="0" applyFont="1" applyBorder="1"/>
    <xf numFmtId="0" fontId="8" fillId="0" borderId="0" xfId="0" quotePrefix="1" applyFont="1" applyBorder="1"/>
    <xf numFmtId="0" fontId="8" fillId="0" borderId="40" xfId="0" quotePrefix="1" applyFont="1" applyBorder="1"/>
    <xf numFmtId="0" fontId="8" fillId="0" borderId="41" xfId="0" applyFont="1" applyBorder="1"/>
    <xf numFmtId="0" fontId="8" fillId="0" borderId="43" xfId="0" applyFont="1" applyBorder="1" applyAlignment="1">
      <alignment horizontal="center" vertical="center" wrapText="1"/>
    </xf>
    <xf numFmtId="164" fontId="8" fillId="0" borderId="43" xfId="0" applyNumberFormat="1" applyFont="1" applyBorder="1" applyAlignment="1">
      <alignment horizontal="center" vertical="center" wrapText="1"/>
    </xf>
    <xf numFmtId="0" fontId="8" fillId="0" borderId="44" xfId="0" quotePrefix="1" applyFont="1" applyBorder="1"/>
    <xf numFmtId="0" fontId="8" fillId="0" borderId="44" xfId="0" applyFont="1" applyBorder="1"/>
    <xf numFmtId="0" fontId="19" fillId="0" borderId="3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7" xfId="0" applyFont="1" applyBorder="1"/>
    <xf numFmtId="0" fontId="8" fillId="0" borderId="48" xfId="0" applyFont="1" applyBorder="1"/>
    <xf numFmtId="0" fontId="8" fillId="0" borderId="48" xfId="0" quotePrefix="1" applyFont="1" applyBorder="1"/>
    <xf numFmtId="0" fontId="22" fillId="0" borderId="0" xfId="0" applyFont="1"/>
    <xf numFmtId="0" fontId="22" fillId="0" borderId="0" xfId="0" applyFont="1" applyAlignment="1">
      <alignment horizontal="center" vertical="center" wrapText="1"/>
    </xf>
    <xf numFmtId="0" fontId="8" fillId="0" borderId="49" xfId="0" applyFont="1" applyBorder="1"/>
    <xf numFmtId="0" fontId="8" fillId="0" borderId="50" xfId="0" applyFont="1" applyBorder="1"/>
    <xf numFmtId="0" fontId="8" fillId="0" borderId="50" xfId="0" applyFont="1" applyBorder="1" applyAlignment="1">
      <alignment horizontal="center" vertical="center" wrapText="1"/>
    </xf>
    <xf numFmtId="0" fontId="8" fillId="0" borderId="51" xfId="0" applyFont="1" applyBorder="1"/>
    <xf numFmtId="0" fontId="8" fillId="0" borderId="0" xfId="0" applyFont="1"/>
    <xf numFmtId="0" fontId="8" fillId="0" borderId="0" xfId="0" applyFont="1" applyBorder="1" applyAlignment="1"/>
    <xf numFmtId="0" fontId="24" fillId="0" borderId="0" xfId="0" applyFont="1" applyBorder="1" applyAlignment="1"/>
    <xf numFmtId="0" fontId="8" fillId="0" borderId="0" xfId="0" applyFont="1" applyBorder="1" applyAlignment="1">
      <alignment horizontal="center" wrapText="1"/>
    </xf>
    <xf numFmtId="0" fontId="25" fillId="0" borderId="0" xfId="0" applyFont="1" applyFill="1" applyBorder="1" applyAlignment="1"/>
    <xf numFmtId="0" fontId="8" fillId="0" borderId="52" xfId="0" applyFont="1" applyBorder="1"/>
    <xf numFmtId="0" fontId="8" fillId="0" borderId="53" xfId="0" applyFont="1" applyBorder="1"/>
    <xf numFmtId="0" fontId="8" fillId="0" borderId="54" xfId="0" applyFont="1" applyBorder="1"/>
    <xf numFmtId="0" fontId="8" fillId="0" borderId="55" xfId="0" applyFont="1" applyBorder="1"/>
    <xf numFmtId="0" fontId="8" fillId="0" borderId="55" xfId="0" applyFont="1" applyBorder="1" applyAlignment="1">
      <alignment horizontal="center" vertical="center" wrapText="1"/>
    </xf>
    <xf numFmtId="0" fontId="8" fillId="0" borderId="56" xfId="0" applyFont="1" applyBorder="1"/>
    <xf numFmtId="0" fontId="8" fillId="0" borderId="0" xfId="0" applyFont="1" applyAlignment="1">
      <alignment horizontal="center" vertical="center" wrapText="1"/>
    </xf>
    <xf numFmtId="0" fontId="27" fillId="0" borderId="49" xfId="0" applyFont="1" applyFill="1" applyBorder="1"/>
    <xf numFmtId="0" fontId="27" fillId="0" borderId="50" xfId="0" applyFont="1" applyFill="1" applyBorder="1"/>
    <xf numFmtId="0" fontId="27" fillId="0" borderId="50" xfId="0" applyFont="1" applyFill="1" applyBorder="1" applyAlignment="1">
      <alignment vertical="top" wrapText="1"/>
    </xf>
    <xf numFmtId="0" fontId="27" fillId="0" borderId="50" xfId="0" applyFont="1" applyFill="1" applyBorder="1" applyAlignment="1">
      <alignment horizontal="center" vertical="center" wrapText="1"/>
    </xf>
    <xf numFmtId="0" fontId="27" fillId="0" borderId="51" xfId="0" applyFont="1" applyFill="1" applyBorder="1"/>
    <xf numFmtId="0" fontId="8" fillId="0" borderId="0" xfId="0" applyFont="1" applyBorder="1" applyAlignment="1">
      <alignment vertical="top" wrapText="1"/>
    </xf>
    <xf numFmtId="0" fontId="22" fillId="0" borderId="52" xfId="0" applyFont="1" applyBorder="1"/>
    <xf numFmtId="0" fontId="22" fillId="0" borderId="0" xfId="0" applyFont="1" applyBorder="1"/>
    <xf numFmtId="0" fontId="22" fillId="0" borderId="0" xfId="0" applyFont="1" applyBorder="1" applyAlignment="1">
      <alignment horizontal="center" vertical="center" wrapText="1"/>
    </xf>
    <xf numFmtId="0" fontId="22" fillId="0" borderId="53" xfId="0" applyFont="1" applyBorder="1"/>
    <xf numFmtId="0" fontId="22" fillId="0" borderId="54" xfId="0" applyFont="1" applyBorder="1"/>
    <xf numFmtId="0" fontId="22" fillId="0" borderId="55" xfId="0" applyFont="1" applyBorder="1"/>
    <xf numFmtId="0" fontId="22" fillId="0" borderId="55" xfId="0" applyFont="1" applyBorder="1" applyAlignment="1">
      <alignment horizontal="center" vertical="center" wrapText="1"/>
    </xf>
    <xf numFmtId="0" fontId="22" fillId="0" borderId="56" xfId="0" applyFont="1" applyBorder="1"/>
    <xf numFmtId="0" fontId="24" fillId="0" borderId="50" xfId="0" applyFont="1" applyBorder="1"/>
    <xf numFmtId="0" fontId="8" fillId="0" borderId="52" xfId="0" applyFont="1" applyFill="1" applyBorder="1"/>
    <xf numFmtId="0" fontId="25" fillId="0" borderId="0" xfId="0" applyFont="1" applyFill="1" applyBorder="1" applyAlignment="1">
      <alignment horizontal="left"/>
    </xf>
    <xf numFmtId="0" fontId="25"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horizontal="center" wrapText="1"/>
    </xf>
    <xf numFmtId="0" fontId="8" fillId="0" borderId="53" xfId="0" applyFont="1" applyFill="1" applyBorder="1"/>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6" xfId="0" applyFont="1" applyBorder="1" applyAlignment="1">
      <alignment horizontal="center" vertical="center" wrapText="1"/>
    </xf>
    <xf numFmtId="0" fontId="8" fillId="0" borderId="55" xfId="0" applyFont="1" applyBorder="1" applyAlignment="1">
      <alignment vertical="center" wrapText="1"/>
    </xf>
    <xf numFmtId="0" fontId="8" fillId="0" borderId="0" xfId="0" applyFont="1" applyAlignment="1">
      <alignment vertical="center" wrapText="1"/>
    </xf>
    <xf numFmtId="0" fontId="8" fillId="0" borderId="0" xfId="0" applyFont="1" applyFill="1"/>
    <xf numFmtId="0" fontId="0" fillId="0" borderId="0" xfId="0" applyFill="1"/>
    <xf numFmtId="0" fontId="0" fillId="0" borderId="0" xfId="0" applyAlignment="1">
      <alignment horizontal="center" vertical="center" wrapText="1"/>
    </xf>
    <xf numFmtId="0" fontId="6" fillId="6" borderId="25" xfId="0" applyFont="1" applyFill="1" applyBorder="1" applyAlignment="1" applyProtection="1">
      <alignment vertical="center"/>
    </xf>
    <xf numFmtId="9" fontId="6" fillId="6" borderId="0" xfId="14" applyFont="1" applyFill="1" applyBorder="1" applyAlignment="1" applyProtection="1">
      <alignment horizontal="right" wrapText="1"/>
    </xf>
    <xf numFmtId="0" fontId="6" fillId="6" borderId="16" xfId="0" applyFont="1" applyFill="1" applyBorder="1"/>
    <xf numFmtId="0" fontId="6" fillId="6" borderId="16" xfId="0" applyFont="1" applyFill="1" applyBorder="1" applyAlignment="1">
      <alignment wrapText="1"/>
    </xf>
    <xf numFmtId="0" fontId="6" fillId="6" borderId="16" xfId="0" applyFont="1" applyFill="1" applyBorder="1" applyAlignment="1">
      <alignment horizontal="left" wrapText="1" indent="3"/>
    </xf>
    <xf numFmtId="3" fontId="6" fillId="6" borderId="15" xfId="13" applyFont="1" applyBorder="1" applyAlignment="1" applyProtection="1">
      <alignment vertical="center" wrapText="1"/>
      <protection locked="0"/>
    </xf>
    <xf numFmtId="3" fontId="6" fillId="6" borderId="7" xfId="0" applyNumberFormat="1" applyFont="1" applyFill="1" applyBorder="1"/>
    <xf numFmtId="0" fontId="4" fillId="2" borderId="0" xfId="2" applyFont="1" applyAlignment="1">
      <alignment vertical="center"/>
    </xf>
    <xf numFmtId="0" fontId="6" fillId="4" borderId="7" xfId="4" applyFont="1" applyBorder="1" applyAlignment="1"/>
    <xf numFmtId="3" fontId="6" fillId="6" borderId="6" xfId="0" applyNumberFormat="1" applyFont="1" applyFill="1" applyBorder="1"/>
    <xf numFmtId="0" fontId="6" fillId="6" borderId="57" xfId="0" applyFont="1" applyFill="1" applyBorder="1" applyAlignment="1">
      <alignment wrapText="1"/>
    </xf>
    <xf numFmtId="0" fontId="6" fillId="6" borderId="57" xfId="0" applyFont="1" applyFill="1" applyBorder="1"/>
    <xf numFmtId="0" fontId="4" fillId="3" borderId="7" xfId="3" applyFont="1" applyBorder="1" applyAlignment="1"/>
    <xf numFmtId="0" fontId="0" fillId="6" borderId="0" xfId="0" applyFont="1" applyFill="1"/>
    <xf numFmtId="3" fontId="6" fillId="4" borderId="7" xfId="4" applyNumberFormat="1" applyFont="1" applyBorder="1" applyAlignment="1"/>
    <xf numFmtId="9" fontId="6" fillId="6" borderId="7" xfId="1" applyFont="1" applyFill="1" applyBorder="1"/>
    <xf numFmtId="0" fontId="4" fillId="3" borderId="7" xfId="3" applyFont="1" applyBorder="1" applyAlignment="1">
      <alignment horizontal="left"/>
    </xf>
    <xf numFmtId="0" fontId="4" fillId="3" borderId="7" xfId="3" applyFont="1" applyBorder="1" applyAlignment="1">
      <alignment horizontal="center" vertical="center" wrapText="1"/>
    </xf>
    <xf numFmtId="0" fontId="0" fillId="6" borderId="0" xfId="0" applyFill="1" applyProtection="1"/>
    <xf numFmtId="0" fontId="17" fillId="6" borderId="0" xfId="0" applyFont="1" applyFill="1" applyBorder="1" applyAlignment="1" applyProtection="1">
      <alignment horizontal="right"/>
      <protection hidden="1"/>
    </xf>
    <xf numFmtId="0" fontId="2" fillId="6" borderId="0" xfId="4" applyFill="1" applyBorder="1" applyAlignment="1" applyProtection="1">
      <alignment horizontal="center"/>
      <protection hidden="1"/>
    </xf>
    <xf numFmtId="0" fontId="31" fillId="6" borderId="0" xfId="9" applyFont="1" applyFill="1" applyAlignment="1" applyProtection="1"/>
    <xf numFmtId="0" fontId="6" fillId="6" borderId="0" xfId="0" applyFont="1" applyFill="1" applyProtection="1"/>
    <xf numFmtId="0" fontId="6" fillId="6" borderId="0" xfId="0" applyFont="1" applyFill="1" applyAlignment="1" applyProtection="1">
      <alignment wrapText="1"/>
    </xf>
    <xf numFmtId="0" fontId="6" fillId="6" borderId="0" xfId="0" applyFont="1" applyFill="1" applyAlignment="1" applyProtection="1">
      <alignment horizontal="center"/>
    </xf>
    <xf numFmtId="4" fontId="32" fillId="6" borderId="0" xfId="3" applyNumberFormat="1" applyFont="1" applyFill="1" applyBorder="1" applyAlignment="1" applyProtection="1">
      <alignment vertical="center" wrapText="1"/>
    </xf>
    <xf numFmtId="0" fontId="6" fillId="6" borderId="0" xfId="0" applyFont="1" applyFill="1" applyAlignment="1" applyProtection="1">
      <alignment horizontal="center" vertical="center"/>
    </xf>
    <xf numFmtId="0" fontId="4" fillId="3" borderId="7" xfId="3" applyFont="1" applyBorder="1" applyAlignment="1" applyProtection="1">
      <alignment horizontal="center" vertical="center"/>
    </xf>
    <xf numFmtId="0" fontId="4" fillId="3" borderId="7" xfId="3" applyFont="1" applyBorder="1" applyAlignment="1" applyProtection="1">
      <alignment horizontal="left" vertical="center"/>
    </xf>
    <xf numFmtId="4" fontId="4" fillId="3" borderId="7" xfId="3" applyNumberFormat="1" applyFont="1" applyBorder="1" applyAlignment="1" applyProtection="1">
      <alignment vertical="center" wrapText="1"/>
    </xf>
    <xf numFmtId="0" fontId="6" fillId="6" borderId="25" xfId="0" applyFont="1" applyFill="1" applyBorder="1" applyAlignment="1" applyProtection="1">
      <alignment horizontal="left" vertical="center" wrapText="1"/>
    </xf>
    <xf numFmtId="0" fontId="14" fillId="6" borderId="0" xfId="9" applyFill="1" applyAlignment="1" applyProtection="1">
      <alignment horizontal="center"/>
      <protection hidden="1"/>
    </xf>
    <xf numFmtId="0" fontId="0" fillId="6" borderId="0" xfId="0" applyFill="1" applyAlignment="1" applyProtection="1">
      <alignment horizontal="center" wrapText="1"/>
      <protection hidden="1"/>
    </xf>
    <xf numFmtId="0" fontId="33" fillId="6" borderId="0" xfId="2" applyFont="1" applyFill="1" applyAlignment="1" applyProtection="1">
      <alignment horizontal="center" wrapText="1"/>
      <protection hidden="1"/>
    </xf>
    <xf numFmtId="0" fontId="33" fillId="6" borderId="0" xfId="2" applyFont="1" applyFill="1" applyAlignment="1" applyProtection="1">
      <alignment horizontal="left" wrapText="1"/>
      <protection hidden="1"/>
    </xf>
    <xf numFmtId="0" fontId="0" fillId="6" borderId="1" xfId="0" applyFill="1" applyBorder="1" applyProtection="1">
      <protection hidden="1"/>
    </xf>
    <xf numFmtId="0" fontId="33" fillId="6" borderId="0" xfId="2" applyFont="1" applyFill="1" applyBorder="1" applyAlignment="1" applyProtection="1">
      <alignment horizontal="left" wrapText="1"/>
      <protection hidden="1"/>
    </xf>
    <xf numFmtId="0" fontId="0" fillId="6" borderId="0" xfId="0" applyFill="1" applyAlignment="1">
      <alignment horizontal="center"/>
    </xf>
    <xf numFmtId="4" fontId="32" fillId="6" borderId="0" xfId="3" applyNumberFormat="1" applyFont="1" applyFill="1" applyBorder="1" applyAlignment="1" applyProtection="1">
      <alignment vertical="center" wrapText="1"/>
      <protection hidden="1"/>
    </xf>
    <xf numFmtId="0" fontId="3" fillId="3" borderId="7" xfId="3" applyBorder="1" applyAlignment="1" applyProtection="1">
      <alignment horizontal="center" vertical="center"/>
    </xf>
    <xf numFmtId="0" fontId="3" fillId="3" borderId="7" xfId="3" applyBorder="1" applyAlignment="1" applyProtection="1">
      <alignment horizontal="left" vertical="center"/>
    </xf>
    <xf numFmtId="0" fontId="12" fillId="6" borderId="25" xfId="0" applyFont="1" applyFill="1" applyBorder="1" applyAlignment="1" applyProtection="1">
      <alignment horizontal="center" vertical="center" wrapText="1"/>
    </xf>
    <xf numFmtId="0" fontId="12" fillId="6" borderId="25" xfId="0" applyFont="1" applyFill="1" applyBorder="1" applyAlignment="1" applyProtection="1">
      <alignment horizontal="left" vertical="center" wrapText="1"/>
    </xf>
    <xf numFmtId="0" fontId="0" fillId="6" borderId="0" xfId="0" applyFill="1" applyAlignment="1" applyProtection="1">
      <alignment wrapText="1"/>
      <protection hidden="1"/>
    </xf>
    <xf numFmtId="0" fontId="33" fillId="6" borderId="0" xfId="2" applyFont="1" applyFill="1" applyAlignment="1" applyProtection="1">
      <alignment wrapText="1"/>
      <protection hidden="1"/>
    </xf>
    <xf numFmtId="0" fontId="0" fillId="6" borderId="0" xfId="0" applyFill="1" applyAlignment="1"/>
    <xf numFmtId="0" fontId="3" fillId="3" borderId="7" xfId="3" applyBorder="1" applyAlignment="1" applyProtection="1">
      <alignment vertical="center"/>
    </xf>
    <xf numFmtId="0" fontId="4" fillId="3" borderId="7" xfId="3" applyFont="1" applyBorder="1" applyAlignment="1">
      <alignment horizontal="center"/>
    </xf>
    <xf numFmtId="0" fontId="3" fillId="3" borderId="7" xfId="3" applyBorder="1" applyAlignment="1">
      <alignment horizontal="center" vertical="center"/>
    </xf>
    <xf numFmtId="0" fontId="4" fillId="3" borderId="7" xfId="3" applyFont="1" applyBorder="1" applyAlignment="1">
      <alignment horizontal="center" vertical="center" wrapText="1"/>
    </xf>
    <xf numFmtId="165" fontId="6" fillId="6" borderId="7" xfId="0" applyNumberFormat="1" applyFont="1" applyFill="1" applyBorder="1"/>
    <xf numFmtId="4" fontId="12" fillId="6" borderId="7" xfId="7" applyNumberFormat="1" applyFont="1" applyBorder="1">
      <protection locked="0"/>
    </xf>
    <xf numFmtId="4" fontId="6" fillId="6" borderId="7" xfId="1" applyNumberFormat="1" applyFont="1" applyFill="1" applyBorder="1"/>
    <xf numFmtId="4" fontId="8" fillId="8" borderId="0" xfId="8" applyNumberFormat="1">
      <alignment horizontal="center" vertical="center" wrapText="1"/>
    </xf>
    <xf numFmtId="4" fontId="4" fillId="3" borderId="7" xfId="3" applyNumberFormat="1" applyFont="1" applyBorder="1"/>
    <xf numFmtId="166" fontId="8" fillId="0" borderId="43" xfId="0" applyNumberFormat="1" applyFont="1" applyBorder="1" applyAlignment="1">
      <alignment horizontal="center" vertical="center" wrapText="1"/>
    </xf>
    <xf numFmtId="4" fontId="8" fillId="0" borderId="46" xfId="0" applyNumberFormat="1" applyFont="1" applyBorder="1" applyAlignment="1">
      <alignment horizontal="center" vertical="center" wrapText="1"/>
    </xf>
    <xf numFmtId="3" fontId="8" fillId="8" borderId="0" xfId="8" applyNumberFormat="1">
      <alignment horizontal="center" vertical="center" wrapText="1"/>
    </xf>
    <xf numFmtId="4" fontId="6" fillId="6" borderId="7" xfId="0" applyNumberFormat="1" applyFont="1" applyFill="1" applyBorder="1"/>
    <xf numFmtId="4" fontId="4" fillId="3" borderId="26" xfId="3" applyNumberFormat="1" applyFont="1" applyBorder="1"/>
    <xf numFmtId="4" fontId="6" fillId="6" borderId="17" xfId="13" applyNumberFormat="1" applyFont="1" applyBorder="1" applyAlignment="1" applyProtection="1">
      <alignment vertical="center" wrapText="1"/>
      <protection locked="0"/>
    </xf>
    <xf numFmtId="0" fontId="6" fillId="6" borderId="61" xfId="0" applyFont="1" applyFill="1" applyBorder="1" applyAlignment="1">
      <alignment wrapText="1"/>
    </xf>
    <xf numFmtId="0" fontId="6" fillId="6" borderId="61" xfId="0" applyFont="1" applyFill="1" applyBorder="1"/>
    <xf numFmtId="4" fontId="6" fillId="6" borderId="61" xfId="0" applyNumberFormat="1" applyFont="1" applyFill="1" applyBorder="1"/>
    <xf numFmtId="10" fontId="6" fillId="6" borderId="57" xfId="1" applyNumberFormat="1" applyFont="1" applyFill="1" applyBorder="1"/>
    <xf numFmtId="3" fontId="17" fillId="6" borderId="0" xfId="0" applyNumberFormat="1" applyFont="1" applyFill="1" applyAlignment="1">
      <alignment vertical="center"/>
    </xf>
    <xf numFmtId="9" fontId="17" fillId="6" borderId="0" xfId="1" applyFont="1" applyFill="1" applyAlignment="1">
      <alignment vertical="center"/>
    </xf>
    <xf numFmtId="3" fontId="17" fillId="6" borderId="15" xfId="13" applyFont="1" applyAlignment="1" applyProtection="1">
      <alignment vertical="center" wrapText="1"/>
      <protection locked="0"/>
    </xf>
    <xf numFmtId="3" fontId="17" fillId="6" borderId="0" xfId="0" applyNumberFormat="1" applyFont="1" applyFill="1"/>
    <xf numFmtId="9" fontId="17" fillId="6" borderId="0" xfId="14" applyFont="1" applyFill="1" applyBorder="1" applyAlignment="1" applyProtection="1">
      <alignment horizontal="right" wrapText="1"/>
    </xf>
    <xf numFmtId="166" fontId="6" fillId="6" borderId="7" xfId="1" applyNumberFormat="1" applyFont="1" applyFill="1" applyBorder="1"/>
    <xf numFmtId="166" fontId="8" fillId="8" borderId="0" xfId="8" applyNumberFormat="1">
      <alignment horizontal="center" vertical="center" wrapText="1"/>
    </xf>
    <xf numFmtId="0" fontId="0" fillId="0" borderId="0" xfId="0" applyFill="1" applyProtection="1">
      <protection hidden="1"/>
    </xf>
    <xf numFmtId="0" fontId="4" fillId="3" borderId="26" xfId="3" applyFont="1" applyBorder="1" applyAlignment="1">
      <alignment horizontal="center" vertical="center"/>
    </xf>
    <xf numFmtId="0" fontId="4" fillId="3" borderId="27" xfId="3" applyFont="1" applyBorder="1" applyAlignment="1">
      <alignment horizontal="center" vertical="center"/>
    </xf>
    <xf numFmtId="0" fontId="4" fillId="3" borderId="7" xfId="3" applyFont="1" applyBorder="1" applyAlignment="1">
      <alignment horizontal="center" vertical="center" wrapText="1"/>
    </xf>
    <xf numFmtId="0" fontId="4" fillId="3" borderId="7" xfId="3" applyFont="1" applyBorder="1" applyAlignment="1">
      <alignment horizontal="center"/>
    </xf>
    <xf numFmtId="0" fontId="35" fillId="0" borderId="0" xfId="15"/>
    <xf numFmtId="0" fontId="20" fillId="9" borderId="0" xfId="6" applyFont="1" applyFill="1" applyBorder="1" applyAlignment="1"/>
    <xf numFmtId="0" fontId="20" fillId="9" borderId="0" xfId="6" applyFont="1" applyFill="1" applyBorder="1" applyAlignment="1">
      <alignment horizontal="left"/>
    </xf>
    <xf numFmtId="0" fontId="8" fillId="0" borderId="0" xfId="15" applyFont="1" applyBorder="1"/>
    <xf numFmtId="0" fontId="8" fillId="0" borderId="40" xfId="15" quotePrefix="1" applyFont="1" applyBorder="1"/>
    <xf numFmtId="0" fontId="8" fillId="0" borderId="40" xfId="15" applyFont="1" applyBorder="1"/>
    <xf numFmtId="0" fontId="8" fillId="0" borderId="41" xfId="15" applyFont="1" applyBorder="1"/>
    <xf numFmtId="0" fontId="8" fillId="0" borderId="44" xfId="15" quotePrefix="1" applyFont="1" applyBorder="1"/>
    <xf numFmtId="0" fontId="8" fillId="0" borderId="44" xfId="15" applyFont="1" applyBorder="1"/>
    <xf numFmtId="0" fontId="8" fillId="0" borderId="42" xfId="15" applyFont="1" applyBorder="1"/>
    <xf numFmtId="0" fontId="8" fillId="0" borderId="0" xfId="15" quotePrefix="1" applyFont="1" applyBorder="1"/>
    <xf numFmtId="0" fontId="8" fillId="0" borderId="0" xfId="15" applyFont="1" applyFill="1" applyBorder="1"/>
    <xf numFmtId="0" fontId="11" fillId="0" borderId="0" xfId="15" applyFont="1" applyBorder="1"/>
    <xf numFmtId="0" fontId="21" fillId="0" borderId="0" xfId="15" applyFont="1" applyBorder="1"/>
    <xf numFmtId="0" fontId="8" fillId="0" borderId="0" xfId="15" applyFont="1"/>
    <xf numFmtId="0" fontId="8" fillId="0" borderId="0" xfId="15" applyFont="1" applyAlignment="1">
      <alignment horizontal="center" vertical="center" wrapText="1"/>
    </xf>
    <xf numFmtId="0" fontId="8" fillId="0" borderId="49" xfId="15" applyFont="1" applyBorder="1"/>
    <xf numFmtId="0" fontId="8" fillId="0" borderId="50" xfId="15" applyFont="1" applyBorder="1"/>
    <xf numFmtId="0" fontId="8" fillId="0" borderId="50" xfId="15" applyFont="1" applyBorder="1" applyAlignment="1">
      <alignment horizontal="center" vertical="center" wrapText="1"/>
    </xf>
    <xf numFmtId="0" fontId="8" fillId="0" borderId="51" xfId="15" applyFont="1" applyBorder="1"/>
    <xf numFmtId="0" fontId="8" fillId="0" borderId="52" xfId="15" applyFont="1" applyBorder="1"/>
    <xf numFmtId="0" fontId="26" fillId="0" borderId="0" xfId="15" applyFont="1" applyBorder="1"/>
    <xf numFmtId="0" fontId="8" fillId="0" borderId="0" xfId="15" applyFont="1" applyBorder="1" applyAlignment="1">
      <alignment horizontal="center" vertical="center" wrapText="1"/>
    </xf>
    <xf numFmtId="0" fontId="8" fillId="0" borderId="53" xfId="15" applyFont="1" applyBorder="1"/>
    <xf numFmtId="0" fontId="8" fillId="0" borderId="0" xfId="15" applyFont="1" applyBorder="1" applyAlignment="1"/>
    <xf numFmtId="0" fontId="8" fillId="0" borderId="33" xfId="15" applyFont="1" applyBorder="1" applyAlignment="1">
      <alignment horizontal="center" vertical="center" wrapText="1"/>
    </xf>
    <xf numFmtId="0" fontId="8" fillId="0" borderId="54" xfId="15" applyFont="1" applyBorder="1"/>
    <xf numFmtId="0" fontId="8" fillId="0" borderId="55" xfId="15" applyFont="1" applyBorder="1"/>
    <xf numFmtId="0" fontId="8" fillId="0" borderId="55" xfId="15" applyFont="1" applyBorder="1" applyAlignment="1">
      <alignment horizontal="center" vertical="center" wrapText="1"/>
    </xf>
    <xf numFmtId="0" fontId="8" fillId="0" borderId="56" xfId="15" applyFont="1" applyBorder="1"/>
    <xf numFmtId="0" fontId="8" fillId="0" borderId="0" xfId="15" quotePrefix="1" applyFont="1"/>
    <xf numFmtId="0" fontId="8" fillId="0" borderId="32" xfId="15" applyFont="1" applyBorder="1" applyAlignment="1">
      <alignment horizontal="center" vertical="center" wrapText="1"/>
    </xf>
    <xf numFmtId="0" fontId="8" fillId="0" borderId="36" xfId="15" applyFont="1" applyBorder="1" applyAlignment="1">
      <alignment vertical="center" wrapText="1"/>
    </xf>
    <xf numFmtId="0" fontId="8" fillId="0" borderId="36" xfId="15" applyFont="1" applyBorder="1"/>
    <xf numFmtId="0" fontId="8" fillId="0" borderId="35" xfId="15" applyFont="1" applyBorder="1"/>
    <xf numFmtId="0" fontId="8" fillId="0" borderId="47" xfId="15" applyFont="1" applyBorder="1"/>
    <xf numFmtId="0" fontId="8" fillId="0" borderId="48" xfId="15" applyFont="1" applyBorder="1"/>
    <xf numFmtId="0" fontId="8" fillId="0" borderId="48" xfId="15" quotePrefix="1" applyFont="1" applyBorder="1"/>
    <xf numFmtId="0" fontId="22" fillId="0" borderId="52" xfId="15" applyFont="1" applyBorder="1"/>
    <xf numFmtId="0" fontId="22" fillId="0" borderId="0" xfId="15" applyFont="1" applyBorder="1"/>
    <xf numFmtId="0" fontId="22" fillId="0" borderId="0" xfId="15" applyFont="1" applyBorder="1" applyAlignment="1">
      <alignment horizontal="center" vertical="center" wrapText="1"/>
    </xf>
    <xf numFmtId="0" fontId="22" fillId="0" borderId="53" xfId="15" applyFont="1" applyBorder="1"/>
    <xf numFmtId="0" fontId="22" fillId="0" borderId="54" xfId="15" applyFont="1" applyBorder="1"/>
    <xf numFmtId="0" fontId="22" fillId="0" borderId="55" xfId="15" applyFont="1" applyBorder="1"/>
    <xf numFmtId="0" fontId="22" fillId="0" borderId="55" xfId="15" applyFont="1" applyBorder="1" applyAlignment="1">
      <alignment horizontal="center" vertical="center" wrapText="1"/>
    </xf>
    <xf numFmtId="0" fontId="22" fillId="0" borderId="56" xfId="15" applyFont="1" applyBorder="1"/>
    <xf numFmtId="0" fontId="8" fillId="0" borderId="0" xfId="15" applyFont="1" applyBorder="1" applyAlignment="1">
      <alignment vertical="top" wrapText="1"/>
    </xf>
    <xf numFmtId="0" fontId="27" fillId="0" borderId="49" xfId="15" applyFont="1" applyFill="1" applyBorder="1"/>
    <xf numFmtId="0" fontId="27" fillId="0" borderId="50" xfId="15" applyFont="1" applyFill="1" applyBorder="1" applyAlignment="1">
      <alignment vertical="top" wrapText="1"/>
    </xf>
    <xf numFmtId="0" fontId="27" fillId="0" borderId="50" xfId="15" applyFont="1" applyFill="1" applyBorder="1" applyAlignment="1">
      <alignment horizontal="center" vertical="center" wrapText="1"/>
    </xf>
    <xf numFmtId="0" fontId="27" fillId="0" borderId="51" xfId="15" applyFont="1" applyFill="1" applyBorder="1"/>
    <xf numFmtId="0" fontId="19" fillId="0" borderId="42" xfId="15" applyFont="1" applyBorder="1" applyAlignment="1">
      <alignment horizontal="center" vertical="center" wrapText="1"/>
    </xf>
    <xf numFmtId="0" fontId="19" fillId="0" borderId="42" xfId="15" applyFont="1" applyFill="1" applyBorder="1" applyAlignment="1">
      <alignment horizontal="center" vertical="center" wrapText="1"/>
    </xf>
    <xf numFmtId="0" fontId="19" fillId="0" borderId="45" xfId="15" applyFont="1" applyBorder="1" applyAlignment="1">
      <alignment horizontal="center" vertical="center" wrapText="1"/>
    </xf>
    <xf numFmtId="0" fontId="19" fillId="0" borderId="32" xfId="15" applyFont="1" applyBorder="1" applyAlignment="1">
      <alignment horizontal="center" vertical="center" wrapText="1"/>
    </xf>
    <xf numFmtId="0" fontId="19" fillId="0" borderId="39" xfId="15" applyFont="1" applyBorder="1" applyAlignment="1">
      <alignment horizontal="center" vertical="center" wrapText="1"/>
    </xf>
    <xf numFmtId="0" fontId="27" fillId="0" borderId="50" xfId="15" applyFont="1" applyFill="1" applyBorder="1"/>
    <xf numFmtId="0" fontId="25" fillId="0" borderId="0" xfId="15" applyFont="1" applyFill="1" applyBorder="1" applyAlignment="1"/>
    <xf numFmtId="0" fontId="8" fillId="0" borderId="52" xfId="15" applyFont="1" applyBorder="1" applyAlignment="1"/>
    <xf numFmtId="0" fontId="8" fillId="0" borderId="53" xfId="15" applyFont="1" applyBorder="1" applyAlignment="1"/>
    <xf numFmtId="0" fontId="8" fillId="0" borderId="0" xfId="15" applyFont="1" applyAlignment="1"/>
    <xf numFmtId="0" fontId="24" fillId="0" borderId="0" xfId="15" applyFont="1" applyBorder="1" applyAlignment="1"/>
    <xf numFmtId="0" fontId="8" fillId="0" borderId="0" xfId="15" applyFont="1" applyBorder="1" applyAlignment="1">
      <alignment horizontal="center" wrapText="1"/>
    </xf>
    <xf numFmtId="0" fontId="20" fillId="9" borderId="48" xfId="6" applyFont="1" applyFill="1" applyBorder="1" applyAlignment="1"/>
    <xf numFmtId="0" fontId="19" fillId="0" borderId="33" xfId="15" applyFont="1" applyBorder="1" applyAlignment="1">
      <alignment horizontal="center" vertical="center" wrapText="1"/>
    </xf>
    <xf numFmtId="0" fontId="19" fillId="0" borderId="33" xfId="15" applyFont="1" applyBorder="1" applyAlignment="1">
      <alignment vertical="center" wrapText="1"/>
    </xf>
    <xf numFmtId="0" fontId="8" fillId="0" borderId="36" xfId="15" applyFont="1" applyBorder="1" applyAlignment="1"/>
    <xf numFmtId="0" fontId="19" fillId="0" borderId="36" xfId="15" applyFont="1" applyBorder="1" applyAlignment="1">
      <alignment horizontal="center" vertical="center"/>
    </xf>
    <xf numFmtId="0" fontId="8" fillId="0" borderId="30" xfId="15" applyFont="1" applyBorder="1" applyAlignment="1">
      <alignment horizontal="center" vertical="center" wrapText="1"/>
    </xf>
    <xf numFmtId="0" fontId="8" fillId="0" borderId="66" xfId="15" applyFont="1" applyBorder="1" applyAlignment="1">
      <alignment horizontal="center" vertical="center" wrapText="1"/>
    </xf>
    <xf numFmtId="0" fontId="8" fillId="0" borderId="65" xfId="15" applyFont="1" applyBorder="1" applyAlignment="1">
      <alignment horizontal="center" vertical="center" wrapText="1"/>
    </xf>
    <xf numFmtId="0" fontId="8" fillId="0" borderId="35" xfId="15" applyFont="1" applyBorder="1" applyAlignment="1">
      <alignment vertical="center" wrapText="1"/>
    </xf>
    <xf numFmtId="0" fontId="3" fillId="3" borderId="7" xfId="3" applyBorder="1"/>
    <xf numFmtId="3" fontId="3" fillId="3" borderId="7" xfId="3" applyNumberFormat="1" applyBorder="1"/>
    <xf numFmtId="0" fontId="6" fillId="12" borderId="7" xfId="0" applyFont="1" applyFill="1" applyBorder="1"/>
    <xf numFmtId="0" fontId="6" fillId="6" borderId="7" xfId="0" applyFont="1" applyFill="1" applyBorder="1" applyAlignment="1">
      <alignment horizontal="left" indent="7"/>
    </xf>
    <xf numFmtId="4" fontId="4" fillId="3" borderId="7" xfId="3" applyNumberFormat="1" applyFont="1" applyBorder="1" applyAlignment="1">
      <alignment horizontal="center"/>
    </xf>
    <xf numFmtId="4" fontId="4" fillId="2" borderId="0" xfId="2" applyNumberFormat="1" applyFont="1" applyAlignment="1">
      <alignment vertical="center"/>
    </xf>
    <xf numFmtId="4" fontId="6" fillId="6" borderId="0" xfId="0" applyNumberFormat="1" applyFont="1" applyFill="1"/>
    <xf numFmtId="4" fontId="6" fillId="6" borderId="0" xfId="0" applyNumberFormat="1" applyFont="1" applyFill="1" applyBorder="1"/>
    <xf numFmtId="166" fontId="6" fillId="6" borderId="7" xfId="0" applyNumberFormat="1" applyFont="1" applyFill="1" applyBorder="1"/>
    <xf numFmtId="10" fontId="12" fillId="6" borderId="57" xfId="1" applyNumberFormat="1" applyFont="1" applyFill="1" applyBorder="1"/>
    <xf numFmtId="166" fontId="6" fillId="6" borderId="0" xfId="0" applyNumberFormat="1" applyFont="1" applyFill="1" applyBorder="1"/>
    <xf numFmtId="0" fontId="12" fillId="6" borderId="57" xfId="0" applyFont="1" applyFill="1" applyBorder="1"/>
    <xf numFmtId="0" fontId="4" fillId="3" borderId="26" xfId="3" applyFont="1" applyBorder="1" applyAlignment="1">
      <alignment horizontal="center" vertical="center"/>
    </xf>
    <xf numFmtId="0" fontId="4" fillId="3" borderId="27" xfId="3" applyFont="1" applyBorder="1" applyAlignment="1">
      <alignment horizontal="center" vertical="center"/>
    </xf>
    <xf numFmtId="0" fontId="4" fillId="3" borderId="7" xfId="3" applyFont="1" applyBorder="1" applyAlignment="1">
      <alignment horizontal="center" vertical="center" wrapText="1"/>
    </xf>
    <xf numFmtId="3" fontId="4" fillId="3" borderId="6" xfId="3" applyNumberFormat="1" applyFont="1" applyBorder="1"/>
    <xf numFmtId="3" fontId="6" fillId="6" borderId="16" xfId="0" applyNumberFormat="1" applyFont="1" applyFill="1" applyBorder="1"/>
    <xf numFmtId="3" fontId="6" fillId="6" borderId="11" xfId="0" applyNumberFormat="1" applyFont="1" applyFill="1" applyBorder="1"/>
    <xf numFmtId="3" fontId="6" fillId="6" borderId="15" xfId="13" applyBorder="1" applyAlignment="1">
      <alignment vertical="center" wrapText="1"/>
      <protection locked="0"/>
    </xf>
    <xf numFmtId="3" fontId="4" fillId="3" borderId="16" xfId="3" applyNumberFormat="1" applyFont="1" applyBorder="1"/>
    <xf numFmtId="3" fontId="4" fillId="3" borderId="11" xfId="3" applyNumberFormat="1" applyFont="1" applyBorder="1"/>
    <xf numFmtId="0" fontId="3" fillId="3" borderId="0" xfId="3" applyNumberFormat="1" applyAlignment="1">
      <alignment horizontal="center"/>
    </xf>
    <xf numFmtId="167" fontId="6" fillId="6" borderId="15" xfId="13" applyNumberFormat="1" applyFont="1" applyAlignment="1" applyProtection="1">
      <alignment vertical="center" wrapText="1"/>
      <protection locked="0"/>
    </xf>
    <xf numFmtId="167" fontId="6" fillId="6" borderId="0" xfId="0" applyNumberFormat="1" applyFont="1" applyFill="1"/>
    <xf numFmtId="166" fontId="4" fillId="2" borderId="0" xfId="2" applyNumberFormat="1" applyFont="1" applyAlignment="1">
      <alignment vertical="center"/>
    </xf>
    <xf numFmtId="166" fontId="4" fillId="3" borderId="7" xfId="3" applyNumberFormat="1" applyFont="1" applyBorder="1" applyAlignment="1">
      <alignment horizontal="center"/>
    </xf>
    <xf numFmtId="166" fontId="12" fillId="6" borderId="7" xfId="7" applyNumberFormat="1" applyFont="1" applyBorder="1">
      <protection locked="0"/>
    </xf>
    <xf numFmtId="166" fontId="6" fillId="6" borderId="0" xfId="0" applyNumberFormat="1" applyFont="1" applyFill="1"/>
    <xf numFmtId="166" fontId="4" fillId="3" borderId="7" xfId="3" applyNumberFormat="1" applyFont="1" applyBorder="1"/>
    <xf numFmtId="0" fontId="4" fillId="3" borderId="7" xfId="3" applyFont="1" applyBorder="1" applyAlignment="1">
      <alignment horizontal="center" vertical="center" wrapText="1"/>
    </xf>
    <xf numFmtId="0" fontId="4" fillId="3" borderId="7" xfId="3" applyFont="1" applyBorder="1" applyAlignment="1">
      <alignment horizontal="center" vertical="center" wrapText="1"/>
    </xf>
    <xf numFmtId="0" fontId="0" fillId="6" borderId="0" xfId="0" applyFill="1" applyAlignment="1">
      <alignment vertical="center"/>
    </xf>
    <xf numFmtId="3" fontId="6" fillId="6" borderId="15" xfId="13" applyNumberFormat="1" applyFont="1" applyAlignment="1" applyProtection="1">
      <alignment vertical="center" wrapText="1"/>
      <protection locked="0"/>
    </xf>
    <xf numFmtId="9" fontId="6" fillId="6" borderId="0" xfId="1" applyFont="1" applyFill="1" applyBorder="1" applyAlignment="1">
      <alignment vertical="center"/>
    </xf>
    <xf numFmtId="0" fontId="6" fillId="6" borderId="0" xfId="0" applyFont="1" applyFill="1" applyAlignment="1">
      <alignment vertical="center"/>
    </xf>
    <xf numFmtId="3" fontId="4" fillId="3" borderId="7" xfId="3" applyNumberFormat="1" applyFont="1" applyBorder="1" applyAlignment="1">
      <alignment horizontal="right" vertical="center" wrapText="1"/>
    </xf>
    <xf numFmtId="9" fontId="4" fillId="3" borderId="7" xfId="1" applyFont="1" applyFill="1" applyBorder="1" applyAlignment="1">
      <alignment horizontal="right" vertical="center" wrapText="1"/>
    </xf>
    <xf numFmtId="0" fontId="0" fillId="6" borderId="0" xfId="0" applyFill="1" applyAlignment="1">
      <alignment vertical="center" wrapText="1"/>
    </xf>
    <xf numFmtId="0" fontId="4" fillId="3" borderId="7" xfId="3" applyFont="1" applyBorder="1" applyAlignment="1">
      <alignment vertical="center" wrapText="1"/>
    </xf>
    <xf numFmtId="0" fontId="4" fillId="3" borderId="11" xfId="3" applyFont="1" applyBorder="1" applyAlignment="1">
      <alignment vertical="center" wrapText="1"/>
    </xf>
    <xf numFmtId="0" fontId="4" fillId="3" borderId="7" xfId="3" applyFont="1" applyBorder="1" applyAlignment="1">
      <alignment horizontal="center" vertical="center" wrapText="1"/>
    </xf>
    <xf numFmtId="0" fontId="3" fillId="3" borderId="7" xfId="3" applyBorder="1" applyAlignment="1">
      <alignment wrapText="1"/>
    </xf>
    <xf numFmtId="166" fontId="8" fillId="0" borderId="69" xfId="15" applyNumberFormat="1" applyFont="1" applyBorder="1" applyAlignment="1">
      <alignment horizontal="center" vertical="center" wrapText="1"/>
    </xf>
    <xf numFmtId="166" fontId="8" fillId="0" borderId="41" xfId="15" applyNumberFormat="1" applyFont="1" applyBorder="1" applyAlignment="1">
      <alignment horizontal="center" vertical="center" wrapText="1"/>
    </xf>
    <xf numFmtId="166" fontId="8" fillId="0" borderId="70" xfId="15" applyNumberFormat="1" applyFont="1" applyBorder="1" applyAlignment="1">
      <alignment horizontal="center" vertical="center" wrapText="1"/>
    </xf>
    <xf numFmtId="166" fontId="8" fillId="0" borderId="42" xfId="15" applyNumberFormat="1" applyFont="1" applyBorder="1" applyAlignment="1">
      <alignment horizontal="center" vertical="center" wrapText="1"/>
    </xf>
    <xf numFmtId="166" fontId="8" fillId="0" borderId="67" xfId="15" applyNumberFormat="1" applyFont="1" applyBorder="1" applyAlignment="1">
      <alignment horizontal="center" vertical="center" wrapText="1"/>
    </xf>
    <xf numFmtId="166" fontId="8" fillId="0" borderId="70" xfId="15" applyNumberFormat="1" applyFont="1" applyFill="1" applyBorder="1" applyAlignment="1">
      <alignment horizontal="center" vertical="center" wrapText="1"/>
    </xf>
    <xf numFmtId="166" fontId="8" fillId="0" borderId="42" xfId="15" applyNumberFormat="1" applyFont="1" applyFill="1" applyBorder="1" applyAlignment="1">
      <alignment horizontal="center" vertical="center" wrapText="1"/>
    </xf>
    <xf numFmtId="166" fontId="8" fillId="0" borderId="0" xfId="15" applyNumberFormat="1" applyFont="1" applyBorder="1" applyAlignment="1">
      <alignment horizontal="center" vertical="center" wrapText="1"/>
    </xf>
    <xf numFmtId="166" fontId="8" fillId="0" borderId="0" xfId="15" applyNumberFormat="1" applyFont="1" applyBorder="1" applyAlignment="1">
      <alignment vertical="center" wrapText="1"/>
    </xf>
    <xf numFmtId="166" fontId="8" fillId="0" borderId="32" xfId="15" applyNumberFormat="1" applyFont="1" applyBorder="1" applyAlignment="1">
      <alignment horizontal="center" vertical="center" wrapText="1"/>
    </xf>
    <xf numFmtId="0" fontId="6" fillId="4" borderId="73" xfId="4" applyFont="1" applyBorder="1"/>
    <xf numFmtId="0" fontId="4" fillId="3" borderId="7" xfId="3" applyFont="1" applyBorder="1" applyAlignment="1" applyProtection="1">
      <alignment wrapText="1"/>
    </xf>
    <xf numFmtId="0" fontId="4" fillId="3" borderId="7" xfId="3" applyFont="1" applyBorder="1" applyAlignment="1" applyProtection="1">
      <alignment vertical="center" wrapText="1"/>
    </xf>
    <xf numFmtId="0" fontId="6" fillId="6" borderId="0" xfId="0" applyFont="1" applyFill="1" applyBorder="1" applyAlignment="1">
      <alignment vertical="center"/>
    </xf>
    <xf numFmtId="3" fontId="4" fillId="3" borderId="7" xfId="3" applyNumberFormat="1" applyFont="1" applyBorder="1" applyAlignment="1" applyProtection="1">
      <alignment vertical="center" wrapText="1"/>
    </xf>
    <xf numFmtId="9" fontId="4" fillId="3" borderId="7" xfId="1" applyFont="1" applyFill="1" applyBorder="1" applyAlignment="1" applyProtection="1">
      <alignment vertical="center" wrapText="1"/>
    </xf>
    <xf numFmtId="10" fontId="6" fillId="6" borderId="0" xfId="1" applyNumberFormat="1" applyFont="1" applyFill="1"/>
    <xf numFmtId="0" fontId="12" fillId="0" borderId="25" xfId="0" applyFont="1" applyFill="1" applyBorder="1" applyAlignment="1" applyProtection="1">
      <alignment horizontal="left" vertical="center" wrapText="1"/>
    </xf>
    <xf numFmtId="166" fontId="8" fillId="0" borderId="77" xfId="15" applyNumberFormat="1" applyFont="1" applyBorder="1" applyAlignment="1">
      <alignment horizontal="center" vertical="center" wrapText="1"/>
    </xf>
    <xf numFmtId="4" fontId="6" fillId="6" borderId="72" xfId="0" applyNumberFormat="1" applyFont="1" applyFill="1" applyBorder="1"/>
    <xf numFmtId="0" fontId="8" fillId="0" borderId="0" xfId="16" applyFont="1"/>
    <xf numFmtId="0" fontId="8" fillId="0" borderId="0" xfId="16" applyFont="1" applyAlignment="1">
      <alignment horizontal="center" vertical="center" wrapText="1"/>
    </xf>
    <xf numFmtId="0" fontId="1" fillId="0" borderId="0" xfId="16"/>
    <xf numFmtId="0" fontId="8" fillId="0" borderId="49" xfId="16" applyFont="1" applyBorder="1"/>
    <xf numFmtId="0" fontId="8" fillId="0" borderId="50" xfId="16" applyFont="1" applyBorder="1"/>
    <xf numFmtId="0" fontId="8" fillId="0" borderId="50" xfId="16" applyFont="1" applyBorder="1" applyAlignment="1">
      <alignment horizontal="center" vertical="center" wrapText="1"/>
    </xf>
    <xf numFmtId="0" fontId="8" fillId="0" borderId="51" xfId="16" applyFont="1" applyBorder="1"/>
    <xf numFmtId="0" fontId="8" fillId="0" borderId="52" xfId="16" applyFont="1" applyBorder="1" applyAlignment="1"/>
    <xf numFmtId="0" fontId="8" fillId="0" borderId="53" xfId="16" applyFont="1" applyBorder="1" applyAlignment="1"/>
    <xf numFmtId="0" fontId="8" fillId="0" borderId="0" xfId="16" applyFont="1" applyAlignment="1"/>
    <xf numFmtId="0" fontId="1" fillId="0" borderId="0" xfId="16" applyAlignment="1"/>
    <xf numFmtId="0" fontId="8" fillId="0" borderId="52" xfId="16" applyFont="1" applyFill="1" applyBorder="1" applyAlignment="1"/>
    <xf numFmtId="0" fontId="8" fillId="0" borderId="0" xfId="16" applyFont="1" applyFill="1" applyBorder="1" applyAlignment="1"/>
    <xf numFmtId="0" fontId="23" fillId="0" borderId="0" xfId="16" applyFont="1" applyFill="1" applyBorder="1" applyAlignment="1">
      <alignment horizontal="left"/>
    </xf>
    <xf numFmtId="0" fontId="23" fillId="0" borderId="0" xfId="16" quotePrefix="1" applyFont="1" applyFill="1" applyBorder="1" applyAlignment="1">
      <alignment horizontal="center"/>
    </xf>
    <xf numFmtId="0" fontId="23" fillId="0" borderId="0" xfId="16" applyFont="1" applyFill="1" applyBorder="1" applyAlignment="1">
      <alignment horizontal="center"/>
    </xf>
    <xf numFmtId="0" fontId="38" fillId="0" borderId="0" xfId="16" applyFont="1" applyFill="1" applyBorder="1" applyAlignment="1">
      <alignment horizontal="center" wrapText="1"/>
    </xf>
    <xf numFmtId="0" fontId="23" fillId="0" borderId="0" xfId="16" applyFont="1" applyFill="1" applyBorder="1" applyAlignment="1">
      <alignment horizontal="right"/>
    </xf>
    <xf numFmtId="0" fontId="8" fillId="0" borderId="53" xfId="16" applyFont="1" applyFill="1" applyBorder="1" applyAlignment="1"/>
    <xf numFmtId="0" fontId="8" fillId="0" borderId="0" xfId="16" applyFont="1" applyFill="1" applyAlignment="1"/>
    <xf numFmtId="0" fontId="1" fillId="0" borderId="0" xfId="16" applyFill="1" applyAlignment="1"/>
    <xf numFmtId="0" fontId="25" fillId="0" borderId="0" xfId="16" applyFont="1" applyFill="1" applyBorder="1" applyAlignment="1"/>
    <xf numFmtId="0" fontId="8" fillId="0" borderId="52" xfId="16" applyFont="1" applyFill="1" applyBorder="1"/>
    <xf numFmtId="0" fontId="8" fillId="0" borderId="0" xfId="16" applyFont="1" applyFill="1" applyBorder="1"/>
    <xf numFmtId="0" fontId="26" fillId="0" borderId="0" xfId="16" applyFont="1" applyFill="1" applyBorder="1"/>
    <xf numFmtId="0" fontId="8" fillId="0" borderId="0" xfId="16" applyFont="1" applyFill="1" applyBorder="1" applyAlignment="1">
      <alignment horizontal="center" vertical="center" wrapText="1"/>
    </xf>
    <xf numFmtId="0" fontId="8" fillId="0" borderId="53" xfId="16" applyFont="1" applyFill="1" applyBorder="1"/>
    <xf numFmtId="0" fontId="8" fillId="0" borderId="0" xfId="16" applyFont="1" applyFill="1"/>
    <xf numFmtId="0" fontId="1" fillId="0" borderId="0" xfId="16" applyFill="1"/>
    <xf numFmtId="0" fontId="8" fillId="0" borderId="52" xfId="16" applyFont="1" applyBorder="1"/>
    <xf numFmtId="0" fontId="8" fillId="0" borderId="28" xfId="16" applyFont="1" applyBorder="1"/>
    <xf numFmtId="0" fontId="8" fillId="0" borderId="29" xfId="16" applyFont="1" applyBorder="1"/>
    <xf numFmtId="0" fontId="8" fillId="0" borderId="30" xfId="16" applyFont="1" applyBorder="1" applyAlignment="1"/>
    <xf numFmtId="0" fontId="19" fillId="0" borderId="30" xfId="16" applyFont="1" applyBorder="1" applyAlignment="1">
      <alignment horizontal="center" vertical="center"/>
    </xf>
    <xf numFmtId="0" fontId="8" fillId="0" borderId="32" xfId="16" applyFont="1" applyBorder="1" applyAlignment="1">
      <alignment horizontal="center" vertical="center" wrapText="1"/>
    </xf>
    <xf numFmtId="0" fontId="8" fillId="0" borderId="33" xfId="16" applyFont="1" applyBorder="1" applyAlignment="1">
      <alignment horizontal="center" vertical="center" wrapText="1"/>
    </xf>
    <xf numFmtId="0" fontId="8" fillId="0" borderId="34" xfId="16" applyFont="1" applyBorder="1" applyAlignment="1">
      <alignment horizontal="center" vertical="center" wrapText="1"/>
    </xf>
    <xf numFmtId="0" fontId="8" fillId="0" borderId="31" xfId="16" applyFont="1" applyBorder="1" applyAlignment="1">
      <alignment horizontal="center" vertical="center" wrapText="1"/>
    </xf>
    <xf numFmtId="0" fontId="8" fillId="0" borderId="53" xfId="16" applyFont="1" applyBorder="1"/>
    <xf numFmtId="0" fontId="8" fillId="0" borderId="35" xfId="16" applyFont="1" applyBorder="1"/>
    <xf numFmtId="0" fontId="8" fillId="0" borderId="0" xfId="16" applyFont="1" applyBorder="1"/>
    <xf numFmtId="0" fontId="8" fillId="0" borderId="36" xfId="16" applyFont="1" applyBorder="1"/>
    <xf numFmtId="0" fontId="39" fillId="0" borderId="37" xfId="16" applyFont="1" applyBorder="1" applyAlignment="1">
      <alignment vertical="center" wrapText="1"/>
    </xf>
    <xf numFmtId="0" fontId="8" fillId="0" borderId="30" xfId="16" applyFont="1" applyBorder="1" applyAlignment="1">
      <alignment vertical="center" wrapText="1"/>
    </xf>
    <xf numFmtId="0" fontId="8" fillId="0" borderId="37" xfId="16" applyFont="1" applyBorder="1" applyAlignment="1">
      <alignment vertical="center" wrapText="1"/>
    </xf>
    <xf numFmtId="0" fontId="39" fillId="0" borderId="38" xfId="16" applyFont="1" applyBorder="1" applyAlignment="1">
      <alignment vertical="center" wrapText="1"/>
    </xf>
    <xf numFmtId="0" fontId="8" fillId="0" borderId="36" xfId="16" applyFont="1" applyBorder="1" applyAlignment="1">
      <alignment vertical="center" wrapText="1"/>
    </xf>
    <xf numFmtId="0" fontId="8" fillId="0" borderId="38" xfId="16" applyFont="1" applyBorder="1" applyAlignment="1">
      <alignment vertical="center" wrapText="1"/>
    </xf>
    <xf numFmtId="0" fontId="8" fillId="0" borderId="40" xfId="16" quotePrefix="1" applyFont="1" applyBorder="1"/>
    <xf numFmtId="0" fontId="8" fillId="0" borderId="40" xfId="16" applyFont="1" applyBorder="1"/>
    <xf numFmtId="0" fontId="8" fillId="0" borderId="41" xfId="16" applyFont="1" applyBorder="1"/>
    <xf numFmtId="0" fontId="19" fillId="0" borderId="43" xfId="16" applyFont="1" applyBorder="1" applyAlignment="1">
      <alignment horizontal="center" vertical="center" wrapText="1"/>
    </xf>
    <xf numFmtId="0" fontId="8" fillId="0" borderId="42" xfId="16" applyFont="1" applyBorder="1" applyAlignment="1">
      <alignment horizontal="center" vertical="center" wrapText="1"/>
    </xf>
    <xf numFmtId="0" fontId="8" fillId="0" borderId="43" xfId="16" applyFont="1" applyBorder="1" applyAlignment="1">
      <alignment horizontal="center" vertical="center" wrapText="1"/>
    </xf>
    <xf numFmtId="164" fontId="8" fillId="0" borderId="43" xfId="16" applyNumberFormat="1" applyFont="1" applyBorder="1" applyAlignment="1">
      <alignment horizontal="center" vertical="center" wrapText="1"/>
    </xf>
    <xf numFmtId="0" fontId="8" fillId="0" borderId="44" xfId="16" quotePrefix="1" applyFont="1" applyBorder="1"/>
    <xf numFmtId="0" fontId="8" fillId="0" borderId="44" xfId="16" applyFont="1" applyBorder="1"/>
    <xf numFmtId="0" fontId="8" fillId="0" borderId="42" xfId="16" applyFont="1" applyBorder="1"/>
    <xf numFmtId="0" fontId="8" fillId="0" borderId="42" xfId="16" applyFont="1" applyFill="1" applyBorder="1" applyAlignment="1">
      <alignment horizontal="center" vertical="center" wrapText="1"/>
    </xf>
    <xf numFmtId="0" fontId="8" fillId="0" borderId="43" xfId="16" applyFont="1" applyFill="1" applyBorder="1" applyAlignment="1">
      <alignment horizontal="center" vertical="center" wrapText="1"/>
    </xf>
    <xf numFmtId="0" fontId="8" fillId="0" borderId="0" xfId="16" quotePrefix="1" applyFont="1" applyBorder="1"/>
    <xf numFmtId="0" fontId="39" fillId="0" borderId="43" xfId="16" applyFont="1" applyBorder="1" applyAlignment="1">
      <alignment horizontal="center" vertical="center" wrapText="1"/>
    </xf>
    <xf numFmtId="164" fontId="8" fillId="0" borderId="42" xfId="16" applyNumberFormat="1" applyFont="1" applyBorder="1" applyAlignment="1">
      <alignment horizontal="center" vertical="center" wrapText="1"/>
    </xf>
    <xf numFmtId="0" fontId="8" fillId="0" borderId="47" xfId="16" applyFont="1" applyBorder="1"/>
    <xf numFmtId="0" fontId="8" fillId="0" borderId="48" xfId="16" applyFont="1" applyBorder="1"/>
    <xf numFmtId="0" fontId="8" fillId="0" borderId="48" xfId="16" quotePrefix="1" applyFont="1" applyBorder="1"/>
    <xf numFmtId="0" fontId="19" fillId="0" borderId="33" xfId="16" applyFont="1" applyBorder="1" applyAlignment="1">
      <alignment horizontal="center" vertical="center" wrapText="1"/>
    </xf>
    <xf numFmtId="164" fontId="8" fillId="0" borderId="32" xfId="16" applyNumberFormat="1" applyFont="1" applyBorder="1" applyAlignment="1">
      <alignment horizontal="center" vertical="center" wrapText="1"/>
    </xf>
    <xf numFmtId="0" fontId="8" fillId="0" borderId="54" xfId="16" applyFont="1" applyBorder="1"/>
    <xf numFmtId="0" fontId="8" fillId="0" borderId="55" xfId="16" applyFont="1" applyBorder="1"/>
    <xf numFmtId="0" fontId="8" fillId="0" borderId="55" xfId="16" applyFont="1" applyBorder="1" applyAlignment="1">
      <alignment horizontal="center" vertical="center" wrapText="1"/>
    </xf>
    <xf numFmtId="0" fontId="8" fillId="0" borderId="56" xfId="16" applyFont="1" applyBorder="1"/>
    <xf numFmtId="0" fontId="8" fillId="0" borderId="78" xfId="16" applyFont="1" applyBorder="1"/>
    <xf numFmtId="0" fontId="8" fillId="0" borderId="78" xfId="16" applyFont="1" applyBorder="1" applyAlignment="1">
      <alignment horizontal="center" vertical="center" wrapText="1"/>
    </xf>
    <xf numFmtId="0" fontId="27" fillId="0" borderId="49" xfId="16" applyFont="1" applyFill="1" applyBorder="1"/>
    <xf numFmtId="0" fontId="27" fillId="0" borderId="50" xfId="16" applyFont="1" applyFill="1" applyBorder="1" applyAlignment="1">
      <alignment vertical="top" wrapText="1"/>
    </xf>
    <xf numFmtId="0" fontId="27" fillId="0" borderId="50" xfId="16" applyFont="1" applyFill="1" applyBorder="1" applyAlignment="1">
      <alignment horizontal="center" vertical="center" wrapText="1"/>
    </xf>
    <xf numFmtId="0" fontId="27" fillId="0" borderId="51" xfId="16" applyFont="1" applyFill="1" applyBorder="1"/>
    <xf numFmtId="0" fontId="8" fillId="0" borderId="0" xfId="16" applyFont="1" applyBorder="1" applyAlignment="1">
      <alignment vertical="top" wrapText="1"/>
    </xf>
    <xf numFmtId="0" fontId="8" fillId="0" borderId="0" xfId="16" applyFont="1" applyBorder="1" applyAlignment="1">
      <alignment horizontal="center" vertical="center" wrapText="1"/>
    </xf>
    <xf numFmtId="0" fontId="22" fillId="0" borderId="52" xfId="16" applyFont="1" applyBorder="1"/>
    <xf numFmtId="0" fontId="22" fillId="0" borderId="0" xfId="16" applyFont="1" applyBorder="1"/>
    <xf numFmtId="0" fontId="22" fillId="0" borderId="0" xfId="16" applyFont="1" applyBorder="1" applyAlignment="1">
      <alignment horizontal="center" vertical="center" wrapText="1"/>
    </xf>
    <xf numFmtId="0" fontId="22" fillId="0" borderId="53" xfId="16" applyFont="1" applyBorder="1"/>
    <xf numFmtId="0" fontId="22" fillId="0" borderId="54" xfId="16" applyFont="1" applyBorder="1"/>
    <xf numFmtId="0" fontId="22" fillId="0" borderId="55" xfId="16" applyFont="1" applyBorder="1"/>
    <xf numFmtId="0" fontId="22" fillId="0" borderId="55" xfId="16" applyFont="1" applyBorder="1" applyAlignment="1">
      <alignment horizontal="center" vertical="center" wrapText="1"/>
    </xf>
    <xf numFmtId="0" fontId="22" fillId="0" borderId="56" xfId="16" applyFont="1" applyBorder="1"/>
    <xf numFmtId="0" fontId="1" fillId="0" borderId="0" xfId="16" applyAlignment="1">
      <alignment horizontal="center" vertical="center" wrapText="1"/>
    </xf>
    <xf numFmtId="0" fontId="6" fillId="6" borderId="7" xfId="0" applyFont="1" applyFill="1" applyBorder="1" applyAlignment="1">
      <alignment horizontal="left" wrapText="1" indent="7"/>
    </xf>
    <xf numFmtId="0" fontId="1" fillId="0" borderId="0" xfId="15" applyFont="1"/>
    <xf numFmtId="0" fontId="6" fillId="6" borderId="25" xfId="0" applyFont="1" applyFill="1" applyBorder="1" applyAlignment="1" applyProtection="1">
      <alignment vertical="center" wrapText="1"/>
    </xf>
    <xf numFmtId="0" fontId="2" fillId="4" borderId="0" xfId="4" applyBorder="1" applyAlignment="1" applyProtection="1">
      <alignment horizontal="center"/>
      <protection hidden="1"/>
    </xf>
    <xf numFmtId="0" fontId="2" fillId="4" borderId="18" xfId="4" applyBorder="1" applyAlignment="1" applyProtection="1">
      <alignment horizontal="center"/>
      <protection hidden="1"/>
    </xf>
    <xf numFmtId="0" fontId="3" fillId="2" borderId="0" xfId="2" applyAlignment="1" applyProtection="1">
      <alignment horizontal="center" vertical="center" wrapText="1"/>
      <protection hidden="1"/>
    </xf>
    <xf numFmtId="0" fontId="3" fillId="2" borderId="0" xfId="2" applyAlignment="1" applyProtection="1">
      <alignment horizontal="center" wrapText="1"/>
      <protection hidden="1"/>
    </xf>
    <xf numFmtId="0" fontId="3" fillId="2" borderId="20" xfId="2" applyBorder="1" applyAlignment="1" applyProtection="1">
      <alignment horizontal="left" wrapText="1"/>
      <protection hidden="1"/>
    </xf>
    <xf numFmtId="0" fontId="3" fillId="2" borderId="21" xfId="2" applyBorder="1" applyAlignment="1" applyProtection="1">
      <alignment horizontal="left" wrapText="1"/>
      <protection hidden="1"/>
    </xf>
    <xf numFmtId="0" fontId="3" fillId="2" borderId="22" xfId="2" applyBorder="1" applyAlignment="1" applyProtection="1">
      <alignment horizontal="left" wrapText="1"/>
      <protection hidden="1"/>
    </xf>
    <xf numFmtId="0" fontId="2" fillId="4" borderId="8" xfId="4" applyBorder="1" applyAlignment="1" applyProtection="1">
      <alignment horizontal="center"/>
      <protection hidden="1"/>
    </xf>
    <xf numFmtId="0" fontId="2" fillId="4" borderId="19" xfId="4" applyBorder="1" applyAlignment="1" applyProtection="1">
      <alignment horizontal="center"/>
      <protection hidden="1"/>
    </xf>
    <xf numFmtId="3" fontId="0" fillId="6" borderId="62" xfId="0" applyNumberFormat="1" applyFill="1" applyBorder="1" applyAlignment="1" applyProtection="1">
      <alignment horizontal="center"/>
    </xf>
    <xf numFmtId="3" fontId="0" fillId="6" borderId="63" xfId="0" applyNumberFormat="1" applyFill="1" applyBorder="1" applyAlignment="1" applyProtection="1">
      <alignment horizontal="center"/>
    </xf>
    <xf numFmtId="3" fontId="0" fillId="6" borderId="64" xfId="0" applyNumberFormat="1" applyFill="1" applyBorder="1" applyAlignment="1" applyProtection="1">
      <alignment horizontal="center"/>
    </xf>
    <xf numFmtId="0" fontId="5" fillId="2" borderId="0" xfId="2" applyFont="1" applyAlignment="1" applyProtection="1">
      <alignment horizontal="left" wrapText="1"/>
    </xf>
    <xf numFmtId="0" fontId="33" fillId="2" borderId="0" xfId="2" applyFont="1" applyAlignment="1" applyProtection="1">
      <alignment horizontal="left" wrapText="1"/>
      <protection hidden="1"/>
    </xf>
    <xf numFmtId="0" fontId="6" fillId="6" borderId="58" xfId="2" applyFont="1" applyFill="1" applyBorder="1" applyAlignment="1" applyProtection="1">
      <alignment horizontal="left" wrapText="1"/>
      <protection hidden="1"/>
    </xf>
    <xf numFmtId="0" fontId="6" fillId="6" borderId="59" xfId="2" applyFont="1" applyFill="1" applyBorder="1" applyAlignment="1" applyProtection="1">
      <alignment horizontal="left" wrapText="1"/>
      <protection hidden="1"/>
    </xf>
    <xf numFmtId="0" fontId="17" fillId="6" borderId="60" xfId="2" applyFont="1" applyFill="1" applyBorder="1" applyAlignment="1" applyProtection="1">
      <alignment horizontal="left" wrapText="1"/>
      <protection hidden="1"/>
    </xf>
    <xf numFmtId="0" fontId="34" fillId="6" borderId="74" xfId="2" applyFont="1" applyFill="1" applyBorder="1" applyAlignment="1" applyProtection="1">
      <alignment horizontal="left" wrapText="1"/>
      <protection hidden="1"/>
    </xf>
    <xf numFmtId="0" fontId="34" fillId="6" borderId="75" xfId="2" applyFont="1" applyFill="1" applyBorder="1" applyAlignment="1" applyProtection="1">
      <alignment horizontal="left" wrapText="1"/>
      <protection hidden="1"/>
    </xf>
    <xf numFmtId="0" fontId="34" fillId="6" borderId="76" xfId="2" applyFont="1" applyFill="1" applyBorder="1" applyAlignment="1" applyProtection="1">
      <alignment horizontal="left" wrapText="1"/>
      <protection hidden="1"/>
    </xf>
    <xf numFmtId="0" fontId="15" fillId="4" borderId="16" xfId="4" applyFont="1" applyBorder="1" applyAlignment="1">
      <alignment horizontal="center"/>
    </xf>
    <xf numFmtId="0" fontId="15" fillId="4" borderId="12" xfId="4" applyFont="1" applyBorder="1" applyAlignment="1">
      <alignment horizontal="center"/>
    </xf>
    <xf numFmtId="0" fontId="5" fillId="3" borderId="7" xfId="3" applyFont="1" applyBorder="1" applyAlignment="1" applyProtection="1">
      <alignment horizontal="left" vertical="center" wrapText="1"/>
      <protection hidden="1"/>
    </xf>
    <xf numFmtId="0" fontId="5" fillId="3" borderId="7" xfId="3" applyFont="1" applyBorder="1" applyAlignment="1" applyProtection="1">
      <alignment horizontal="center" vertical="center" wrapText="1"/>
      <protection hidden="1"/>
    </xf>
    <xf numFmtId="0" fontId="4" fillId="3" borderId="9" xfId="3" applyFont="1" applyBorder="1" applyAlignment="1">
      <alignment horizontal="center" vertical="center" wrapText="1"/>
    </xf>
    <xf numFmtId="0" fontId="4" fillId="3" borderId="24" xfId="3" applyFont="1" applyBorder="1" applyAlignment="1">
      <alignment horizontal="center" vertical="center" wrapText="1"/>
    </xf>
    <xf numFmtId="0" fontId="4" fillId="3" borderId="2" xfId="3" applyFont="1" applyBorder="1" applyAlignment="1">
      <alignment horizontal="left" vertical="center"/>
    </xf>
    <xf numFmtId="0" fontId="4" fillId="3" borderId="9" xfId="3" applyFont="1" applyBorder="1" applyAlignment="1">
      <alignment horizontal="center"/>
    </xf>
    <xf numFmtId="0" fontId="4" fillId="3" borderId="10" xfId="3" applyFont="1" applyBorder="1" applyAlignment="1">
      <alignment horizontal="center"/>
    </xf>
    <xf numFmtId="0" fontId="4" fillId="3" borderId="10" xfId="3" applyFont="1" applyBorder="1" applyAlignment="1">
      <alignment horizontal="center" vertical="center" wrapText="1"/>
    </xf>
    <xf numFmtId="0" fontId="15" fillId="4" borderId="7" xfId="4" applyFont="1" applyBorder="1" applyAlignment="1">
      <alignment horizontal="center"/>
    </xf>
    <xf numFmtId="0" fontId="4" fillId="3" borderId="7" xfId="3" applyFont="1" applyBorder="1" applyAlignment="1">
      <alignment horizontal="center" vertical="center"/>
    </xf>
    <xf numFmtId="0" fontId="4" fillId="3" borderId="7" xfId="3" applyFont="1" applyBorder="1" applyAlignment="1">
      <alignment horizontal="center" vertical="center" wrapText="1"/>
    </xf>
    <xf numFmtId="0" fontId="4" fillId="3" borderId="26" xfId="3" applyFont="1" applyBorder="1" applyAlignment="1">
      <alignment horizontal="center" vertical="center"/>
    </xf>
    <xf numFmtId="0" fontId="4" fillId="3" borderId="27" xfId="3" applyFont="1" applyBorder="1" applyAlignment="1">
      <alignment horizontal="center" vertical="center"/>
    </xf>
    <xf numFmtId="0" fontId="4" fillId="3" borderId="26" xfId="3" applyFont="1" applyBorder="1" applyAlignment="1">
      <alignment horizontal="center" vertical="center" wrapText="1"/>
    </xf>
    <xf numFmtId="0" fontId="4" fillId="3" borderId="27" xfId="3" applyFont="1" applyBorder="1" applyAlignment="1">
      <alignment horizontal="center" vertical="center" wrapText="1"/>
    </xf>
    <xf numFmtId="0" fontId="4" fillId="3" borderId="6" xfId="3" applyFont="1" applyBorder="1" applyAlignment="1">
      <alignment horizontal="center" vertical="center" wrapText="1"/>
    </xf>
    <xf numFmtId="0" fontId="4" fillId="3" borderId="6" xfId="3" applyFont="1" applyBorder="1" applyAlignment="1">
      <alignment horizontal="center" vertical="center"/>
    </xf>
    <xf numFmtId="4" fontId="8" fillId="0" borderId="67" xfId="15" applyNumberFormat="1" applyFont="1" applyFill="1" applyBorder="1" applyAlignment="1">
      <alignment horizontal="center" vertical="center" wrapText="1"/>
    </xf>
    <xf numFmtId="4" fontId="8" fillId="0" borderId="42" xfId="15" applyNumberFormat="1" applyFont="1" applyFill="1" applyBorder="1" applyAlignment="1">
      <alignment horizontal="center" vertical="center" wrapText="1"/>
    </xf>
    <xf numFmtId="0" fontId="28" fillId="0" borderId="50" xfId="15" applyFont="1" applyFill="1" applyBorder="1" applyAlignment="1">
      <alignment horizontal="left" vertical="center" wrapText="1"/>
    </xf>
    <xf numFmtId="166" fontId="8" fillId="0" borderId="67" xfId="15" applyNumberFormat="1" applyFont="1" applyBorder="1" applyAlignment="1">
      <alignment horizontal="center" vertical="center" wrapText="1"/>
    </xf>
    <xf numFmtId="166" fontId="8" fillId="0" borderId="42" xfId="15" applyNumberFormat="1" applyFont="1" applyBorder="1" applyAlignment="1">
      <alignment horizontal="center" vertical="center" wrapText="1"/>
    </xf>
    <xf numFmtId="166" fontId="8" fillId="0" borderId="68" xfId="15" applyNumberFormat="1" applyFont="1" applyBorder="1" applyAlignment="1">
      <alignment horizontal="center" vertical="center" wrapText="1"/>
    </xf>
    <xf numFmtId="166" fontId="8" fillId="0" borderId="45" xfId="15" applyNumberFormat="1" applyFont="1" applyBorder="1" applyAlignment="1">
      <alignment horizontal="center" vertical="center" wrapText="1"/>
    </xf>
    <xf numFmtId="166" fontId="8" fillId="0" borderId="34" xfId="15" applyNumberFormat="1" applyFont="1" applyBorder="1" applyAlignment="1">
      <alignment horizontal="center" vertical="center" wrapText="1"/>
    </xf>
    <xf numFmtId="166" fontId="8" fillId="0" borderId="32" xfId="15" applyNumberFormat="1" applyFont="1" applyBorder="1" applyAlignment="1">
      <alignment horizontal="center" vertical="center" wrapText="1"/>
    </xf>
    <xf numFmtId="0" fontId="23" fillId="10" borderId="0" xfId="15" applyFont="1" applyFill="1" applyBorder="1" applyAlignment="1">
      <alignment horizontal="right"/>
    </xf>
    <xf numFmtId="0" fontId="25" fillId="11" borderId="0" xfId="15" applyFont="1" applyFill="1" applyBorder="1" applyAlignment="1">
      <alignment horizontal="left"/>
    </xf>
    <xf numFmtId="0" fontId="25" fillId="11" borderId="0" xfId="0" applyFont="1" applyFill="1" applyBorder="1" applyAlignment="1">
      <alignment horizontal="center"/>
    </xf>
    <xf numFmtId="0" fontId="23" fillId="10" borderId="0" xfId="15" applyFont="1" applyFill="1" applyBorder="1" applyAlignment="1">
      <alignment horizontal="left"/>
    </xf>
    <xf numFmtId="0" fontId="23" fillId="10" borderId="0" xfId="15" quotePrefix="1" applyFont="1" applyFill="1" applyBorder="1" applyAlignment="1">
      <alignment horizontal="center"/>
    </xf>
    <xf numFmtId="4" fontId="4" fillId="3" borderId="7" xfId="3" applyNumberFormat="1" applyFont="1" applyBorder="1" applyAlignment="1">
      <alignment horizontal="center" vertical="center" wrapText="1"/>
    </xf>
    <xf numFmtId="0" fontId="4" fillId="3" borderId="71" xfId="3" applyFont="1" applyBorder="1" applyAlignment="1">
      <alignment horizontal="center" vertical="center" textRotation="90"/>
    </xf>
    <xf numFmtId="0" fontId="4" fillId="3" borderId="0" xfId="3" applyFont="1" applyBorder="1" applyAlignment="1">
      <alignment horizontal="center" vertical="center" textRotation="90"/>
    </xf>
    <xf numFmtId="0" fontId="4" fillId="3" borderId="7" xfId="3" applyFont="1" applyBorder="1" applyAlignment="1">
      <alignment horizontal="left" vertical="center"/>
    </xf>
    <xf numFmtId="0" fontId="4" fillId="3" borderId="26" xfId="3" applyFont="1" applyBorder="1" applyAlignment="1">
      <alignment horizontal="left" vertical="center"/>
    </xf>
    <xf numFmtId="0" fontId="28" fillId="0" borderId="50" xfId="0" applyFont="1" applyFill="1" applyBorder="1" applyAlignment="1">
      <alignment horizontal="left" vertical="center" wrapText="1"/>
    </xf>
    <xf numFmtId="0" fontId="23" fillId="10" borderId="0" xfId="0" applyFont="1" applyFill="1" applyBorder="1" applyAlignment="1">
      <alignment horizontal="left"/>
    </xf>
    <xf numFmtId="0" fontId="23" fillId="10" borderId="0" xfId="0" quotePrefix="1" applyFont="1" applyFill="1" applyBorder="1" applyAlignment="1">
      <alignment horizontal="center"/>
    </xf>
    <xf numFmtId="0" fontId="23" fillId="10" borderId="0" xfId="0" applyFont="1" applyFill="1" applyBorder="1" applyAlignment="1">
      <alignment horizontal="right"/>
    </xf>
    <xf numFmtId="0" fontId="25" fillId="11" borderId="0" xfId="0" applyFont="1" applyFill="1" applyBorder="1" applyAlignment="1">
      <alignment horizontal="left"/>
    </xf>
    <xf numFmtId="0" fontId="3" fillId="3" borderId="7" xfId="3" applyBorder="1" applyAlignment="1">
      <alignment horizontal="center" vertical="center"/>
    </xf>
    <xf numFmtId="0" fontId="4" fillId="3" borderId="7" xfId="3" applyFont="1" applyBorder="1" applyAlignment="1">
      <alignment horizontal="center"/>
    </xf>
    <xf numFmtId="0" fontId="16" fillId="2" borderId="0" xfId="2" applyFont="1" applyAlignment="1">
      <alignment horizontal="left" vertical="center"/>
    </xf>
    <xf numFmtId="0" fontId="4" fillId="3" borderId="7" xfId="3" applyFont="1" applyBorder="1" applyAlignment="1">
      <alignment horizontal="left"/>
    </xf>
    <xf numFmtId="0" fontId="30" fillId="4" borderId="16" xfId="4" applyFont="1" applyBorder="1" applyAlignment="1">
      <alignment horizontal="center"/>
    </xf>
    <xf numFmtId="0" fontId="30" fillId="4" borderId="12" xfId="4" applyFont="1" applyBorder="1" applyAlignment="1">
      <alignment horizontal="center"/>
    </xf>
    <xf numFmtId="0" fontId="4" fillId="3" borderId="16" xfId="3" applyFont="1" applyBorder="1" applyAlignment="1">
      <alignment horizontal="left"/>
    </xf>
    <xf numFmtId="0" fontId="4" fillId="3" borderId="11" xfId="3" applyFont="1" applyBorder="1" applyAlignment="1">
      <alignment horizontal="left"/>
    </xf>
    <xf numFmtId="0" fontId="30" fillId="4" borderId="11" xfId="4" applyFont="1" applyBorder="1" applyAlignment="1">
      <alignment horizontal="center"/>
    </xf>
    <xf numFmtId="0" fontId="30" fillId="4" borderId="9" xfId="4" applyFont="1" applyBorder="1" applyAlignment="1">
      <alignment horizontal="center"/>
    </xf>
    <xf numFmtId="0" fontId="30" fillId="4" borderId="24" xfId="4" applyFont="1" applyBorder="1" applyAlignment="1">
      <alignment horizontal="center"/>
    </xf>
    <xf numFmtId="0" fontId="7" fillId="2" borderId="0" xfId="2" applyFont="1" applyAlignment="1">
      <alignment horizontal="left" vertical="center"/>
    </xf>
    <xf numFmtId="0" fontId="4" fillId="3" borderId="14" xfId="3" applyFont="1" applyBorder="1" applyAlignment="1">
      <alignment horizontal="left"/>
    </xf>
    <xf numFmtId="0" fontId="4" fillId="3" borderId="23" xfId="3" applyFont="1" applyBorder="1" applyAlignment="1">
      <alignment horizontal="left"/>
    </xf>
    <xf numFmtId="0" fontId="28" fillId="0" borderId="50" xfId="16" applyFont="1" applyFill="1" applyBorder="1" applyAlignment="1">
      <alignment horizontal="left" vertical="center" wrapText="1"/>
    </xf>
    <xf numFmtId="0" fontId="23" fillId="10" borderId="0" xfId="16" applyFont="1" applyFill="1" applyBorder="1" applyAlignment="1">
      <alignment horizontal="left"/>
    </xf>
    <xf numFmtId="0" fontId="23" fillId="10" borderId="0" xfId="16" quotePrefix="1" applyFont="1" applyFill="1" applyBorder="1" applyAlignment="1">
      <alignment horizontal="center"/>
    </xf>
    <xf numFmtId="0" fontId="23" fillId="10" borderId="0" xfId="16" applyFont="1" applyFill="1" applyBorder="1" applyAlignment="1">
      <alignment horizontal="center"/>
    </xf>
    <xf numFmtId="0" fontId="23" fillId="10" borderId="0" xfId="16" applyFont="1" applyFill="1" applyBorder="1" applyAlignment="1">
      <alignment horizontal="right"/>
    </xf>
    <xf numFmtId="0" fontId="23" fillId="13" borderId="0" xfId="16" applyFont="1" applyFill="1" applyBorder="1" applyAlignment="1">
      <alignment horizontal="left"/>
    </xf>
    <xf numFmtId="0" fontId="25" fillId="11" borderId="0" xfId="16" applyFont="1" applyFill="1" applyBorder="1" applyAlignment="1">
      <alignment horizontal="left"/>
    </xf>
    <xf numFmtId="0" fontId="25" fillId="11" borderId="0" xfId="16" applyFont="1" applyFill="1" applyBorder="1" applyAlignment="1">
      <alignment horizontal="center"/>
    </xf>
    <xf numFmtId="0" fontId="22" fillId="0" borderId="0" xfId="0" applyFont="1" applyFill="1" applyAlignment="1">
      <alignment wrapText="1"/>
    </xf>
    <xf numFmtId="0" fontId="8" fillId="0" borderId="52" xfId="15" applyFont="1" applyFill="1" applyBorder="1" applyAlignment="1">
      <alignment wrapText="1"/>
    </xf>
    <xf numFmtId="0" fontId="8" fillId="0" borderId="28" xfId="15" applyFont="1" applyFill="1" applyBorder="1" applyAlignment="1">
      <alignment wrapText="1"/>
    </xf>
    <xf numFmtId="0" fontId="8" fillId="0" borderId="29" xfId="15" applyFont="1" applyFill="1" applyBorder="1" applyAlignment="1">
      <alignment wrapText="1"/>
    </xf>
    <xf numFmtId="0" fontId="8" fillId="0" borderId="30" xfId="15" applyFont="1" applyFill="1" applyBorder="1" applyAlignment="1">
      <alignment wrapText="1"/>
    </xf>
    <xf numFmtId="0" fontId="19" fillId="0" borderId="31" xfId="15" applyFont="1" applyFill="1" applyBorder="1" applyAlignment="1">
      <alignment horizontal="center" vertical="center" wrapText="1"/>
    </xf>
    <xf numFmtId="0" fontId="8" fillId="0" borderId="34" xfId="15" applyFont="1" applyFill="1" applyBorder="1" applyAlignment="1">
      <alignment horizontal="center" vertical="center" wrapText="1"/>
    </xf>
    <xf numFmtId="0" fontId="8" fillId="0" borderId="32" xfId="15" applyFont="1" applyFill="1" applyBorder="1" applyAlignment="1">
      <alignment horizontal="center" vertical="center" wrapText="1"/>
    </xf>
    <xf numFmtId="0" fontId="8" fillId="0" borderId="53" xfId="15" applyFont="1" applyFill="1" applyBorder="1" applyAlignment="1">
      <alignment wrapText="1"/>
    </xf>
    <xf numFmtId="0" fontId="8" fillId="0" borderId="0" xfId="15" applyFont="1" applyFill="1" applyAlignment="1">
      <alignment wrapText="1"/>
    </xf>
    <xf numFmtId="0" fontId="6" fillId="0" borderId="1" xfId="0" applyFont="1" applyFill="1" applyBorder="1"/>
    <xf numFmtId="0" fontId="6" fillId="0" borderId="0" xfId="0" applyFont="1" applyFill="1" applyBorder="1"/>
    <xf numFmtId="3" fontId="6" fillId="0" borderId="0" xfId="0" applyNumberFormat="1" applyFont="1" applyFill="1" applyBorder="1"/>
    <xf numFmtId="0" fontId="6" fillId="0" borderId="0" xfId="0" applyFont="1" applyFill="1"/>
    <xf numFmtId="0" fontId="6" fillId="0" borderId="7" xfId="0" applyFont="1" applyFill="1" applyBorder="1"/>
    <xf numFmtId="3" fontId="6" fillId="0" borderId="7" xfId="0" applyNumberFormat="1" applyFont="1" applyFill="1" applyBorder="1"/>
    <xf numFmtId="3" fontId="6" fillId="0" borderId="6" xfId="0" applyNumberFormat="1" applyFont="1" applyFill="1" applyBorder="1"/>
    <xf numFmtId="0" fontId="6" fillId="0" borderId="7" xfId="4" applyFont="1" applyFill="1" applyBorder="1"/>
    <xf numFmtId="0" fontId="8" fillId="0" borderId="28" xfId="0" applyFont="1" applyFill="1" applyBorder="1"/>
    <xf numFmtId="0" fontId="8" fillId="0" borderId="29" xfId="0" applyFont="1" applyFill="1" applyBorder="1"/>
    <xf numFmtId="0" fontId="8" fillId="0" borderId="30" xfId="0" applyFont="1" applyFill="1" applyBorder="1"/>
    <xf numFmtId="0" fontId="19" fillId="0" borderId="31" xfId="0" applyFont="1" applyFill="1" applyBorder="1" applyAlignment="1">
      <alignment horizontal="center" vertical="center"/>
    </xf>
    <xf numFmtId="0" fontId="11" fillId="0" borderId="31" xfId="0" applyFont="1" applyFill="1" applyBorder="1" applyAlignment="1">
      <alignment horizontal="center" vertical="center"/>
    </xf>
    <xf numFmtId="0" fontId="6" fillId="0" borderId="7" xfId="0" applyFont="1" applyFill="1" applyBorder="1" applyAlignment="1">
      <alignment horizontal="left" indent="5"/>
    </xf>
    <xf numFmtId="4" fontId="6" fillId="0" borderId="7" xfId="1" applyNumberFormat="1" applyFont="1" applyFill="1" applyBorder="1"/>
    <xf numFmtId="0" fontId="8" fillId="0" borderId="0" xfId="8" applyFill="1">
      <alignment horizontal="center" vertical="center" wrapText="1"/>
    </xf>
    <xf numFmtId="4" fontId="8" fillId="0" borderId="0" xfId="8" applyNumberFormat="1" applyFill="1">
      <alignment horizontal="center" vertical="center" wrapText="1"/>
    </xf>
    <xf numFmtId="166" fontId="8" fillId="0" borderId="0" xfId="8" applyNumberFormat="1" applyFill="1">
      <alignment horizontal="center" vertical="center" wrapText="1"/>
    </xf>
    <xf numFmtId="0" fontId="0" fillId="0" borderId="0" xfId="0" applyFont="1" applyFill="1" applyBorder="1"/>
    <xf numFmtId="4" fontId="6" fillId="0" borderId="0" xfId="0" applyNumberFormat="1" applyFont="1" applyFill="1"/>
    <xf numFmtId="0" fontId="6" fillId="0" borderId="7" xfId="0" applyFont="1" applyFill="1" applyBorder="1" applyAlignment="1">
      <alignment horizontal="left" wrapText="1" indent="7"/>
    </xf>
    <xf numFmtId="166" fontId="6" fillId="0" borderId="0" xfId="0" applyNumberFormat="1" applyFont="1" applyFill="1"/>
    <xf numFmtId="0" fontId="4" fillId="0" borderId="7" xfId="3" applyFont="1" applyFill="1" applyBorder="1" applyAlignment="1">
      <alignment horizontal="center" vertical="center" wrapText="1"/>
    </xf>
    <xf numFmtId="3" fontId="6" fillId="0" borderId="15" xfId="13" applyFont="1" applyFill="1" applyBorder="1" applyAlignment="1" applyProtection="1">
      <alignment vertical="center" wrapText="1"/>
      <protection locked="0"/>
    </xf>
    <xf numFmtId="9" fontId="6" fillId="0" borderId="0" xfId="14" applyFont="1" applyFill="1" applyBorder="1" applyAlignment="1" applyProtection="1">
      <alignment horizontal="right" wrapText="1"/>
    </xf>
    <xf numFmtId="3" fontId="6" fillId="0" borderId="15" xfId="13" applyFont="1" applyFill="1" applyAlignment="1" applyProtection="1">
      <alignment vertical="center" wrapText="1"/>
      <protection locked="0"/>
    </xf>
    <xf numFmtId="3" fontId="6" fillId="0" borderId="0" xfId="0" applyNumberFormat="1" applyFont="1" applyFill="1"/>
    <xf numFmtId="0" fontId="4" fillId="0" borderId="7" xfId="3" applyFont="1" applyFill="1" applyBorder="1" applyAlignment="1" applyProtection="1">
      <alignment vertical="center" wrapText="1"/>
    </xf>
    <xf numFmtId="3" fontId="4" fillId="0" borderId="7" xfId="3" applyNumberFormat="1" applyFont="1" applyFill="1" applyBorder="1" applyAlignment="1" applyProtection="1">
      <alignment vertical="center" wrapText="1"/>
    </xf>
    <xf numFmtId="9" fontId="4" fillId="0" borderId="7" xfId="1" applyFont="1" applyFill="1" applyBorder="1" applyAlignment="1" applyProtection="1">
      <alignment vertical="center" wrapText="1"/>
    </xf>
    <xf numFmtId="0" fontId="6" fillId="0" borderId="0" xfId="0" applyFont="1" applyFill="1" applyBorder="1" applyAlignment="1">
      <alignment vertical="center"/>
    </xf>
    <xf numFmtId="3" fontId="6" fillId="0" borderId="1" xfId="0" applyNumberFormat="1" applyFont="1" applyFill="1" applyBorder="1" applyAlignment="1" applyProtection="1">
      <alignment horizontal="left" wrapText="1" indent="2"/>
      <protection hidden="1"/>
    </xf>
    <xf numFmtId="9" fontId="6" fillId="0" borderId="0" xfId="1" applyFont="1" applyFill="1" applyAlignment="1">
      <alignment vertical="center"/>
    </xf>
    <xf numFmtId="3" fontId="6" fillId="0" borderId="0" xfId="0" applyNumberFormat="1" applyFont="1" applyFill="1" applyAlignment="1">
      <alignment vertical="center"/>
    </xf>
    <xf numFmtId="0" fontId="0" fillId="0" borderId="0" xfId="0" applyFill="1" applyAlignment="1">
      <alignment horizontal="center"/>
    </xf>
    <xf numFmtId="0" fontId="0" fillId="0" borderId="0" xfId="0" applyFill="1" applyAlignment="1"/>
    <xf numFmtId="0" fontId="6" fillId="0" borderId="25" xfId="0" applyFont="1" applyFill="1" applyBorder="1" applyAlignment="1" applyProtection="1">
      <alignment horizontal="left" vertical="center" wrapText="1"/>
    </xf>
    <xf numFmtId="0" fontId="6" fillId="0" borderId="25" xfId="0" applyFont="1" applyFill="1" applyBorder="1" applyAlignment="1" applyProtection="1">
      <alignment vertical="center"/>
    </xf>
    <xf numFmtId="0" fontId="6" fillId="0" borderId="0" xfId="0" applyFont="1" applyFill="1" applyProtection="1"/>
  </cellXfs>
  <cellStyles count="17">
    <cellStyle name="20 % - Accent2" xfId="4" builtinId="34"/>
    <cellStyle name="Accent1" xfId="2" builtinId="29"/>
    <cellStyle name="Accent2" xfId="3" builtinId="33"/>
    <cellStyle name="Accent6" xfId="5" builtinId="49" customBuiltin="1"/>
    <cellStyle name="Lien hypertexte" xfId="9" builtinId="8"/>
    <cellStyle name="Normal" xfId="0" builtinId="0"/>
    <cellStyle name="Normal 2" xfId="15"/>
    <cellStyle name="Normal 3" xfId="16"/>
    <cellStyle name="Normal_SIBELGA 2005-tableaux2" xfId="6"/>
    <cellStyle name="Percent 2" xfId="14"/>
    <cellStyle name="Pourcentage" xfId="1" builtinId="5"/>
    <cellStyle name="Procent 2" xfId="12"/>
    <cellStyle name="Standaard 3" xfId="11"/>
    <cellStyle name="Standaard_Balans IL-Glob. PLAU" xfId="10"/>
    <cellStyle name="Style 1" xfId="7"/>
    <cellStyle name="Style 1 3" xfId="13"/>
    <cellStyle name="Style 2" xfId="8"/>
  </cellStyles>
  <dxfs count="962">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TMT - le2</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'TAB7'!$A$7</c:f>
              <c:strCache>
                <c:ptCount val="1"/>
                <c:pt idx="0">
                  <c:v>I. Tarifs pour l'utilisation du réseau de distribution</c:v>
                </c:pt>
              </c:strCache>
            </c:strRef>
          </c:tx>
          <c:spPr>
            <a:solidFill>
              <a:schemeClr val="accent1"/>
            </a:solidFill>
            <a:ln>
              <a:noFill/>
            </a:ln>
            <a:effectLst/>
          </c:spPr>
          <c:invertIfNegative val="0"/>
          <c:cat>
            <c:numRef>
              <c:f>'TAB7'!$C$5:$G$5</c:f>
              <c:numCache>
                <c:formatCode>General</c:formatCode>
                <c:ptCount val="5"/>
                <c:pt idx="0">
                  <c:v>2019</c:v>
                </c:pt>
                <c:pt idx="1">
                  <c:v>2020</c:v>
                </c:pt>
                <c:pt idx="2">
                  <c:v>2021</c:v>
                </c:pt>
                <c:pt idx="3">
                  <c:v>2022</c:v>
                </c:pt>
                <c:pt idx="4">
                  <c:v>2023</c:v>
                </c:pt>
              </c:numCache>
            </c:numRef>
          </c:cat>
          <c:val>
            <c:numRef>
              <c:f>'TAB7'!$C$7:$G$7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D3-42DC-81E0-CFE033F772F5}"/>
            </c:ext>
          </c:extLst>
        </c:ser>
        <c:ser>
          <c:idx val="1"/>
          <c:order val="1"/>
          <c:tx>
            <c:strRef>
              <c:f>'TAB7'!$A$8</c:f>
              <c:strCache>
                <c:ptCount val="1"/>
                <c:pt idx="0">
                  <c:v>II. Tarif pour les Obligations de Service Public </c:v>
                </c:pt>
              </c:strCache>
            </c:strRef>
          </c:tx>
          <c:spPr>
            <a:solidFill>
              <a:schemeClr val="accent2"/>
            </a:solidFill>
            <a:ln>
              <a:noFill/>
            </a:ln>
            <a:effectLst/>
          </c:spPr>
          <c:invertIfNegative val="0"/>
          <c:cat>
            <c:numRef>
              <c:f>'TAB7'!$C$5:$G$5</c:f>
              <c:numCache>
                <c:formatCode>General</c:formatCode>
                <c:ptCount val="5"/>
                <c:pt idx="0">
                  <c:v>2019</c:v>
                </c:pt>
                <c:pt idx="1">
                  <c:v>2020</c:v>
                </c:pt>
                <c:pt idx="2">
                  <c:v>2021</c:v>
                </c:pt>
                <c:pt idx="3">
                  <c:v>2022</c:v>
                </c:pt>
                <c:pt idx="4">
                  <c:v>2023</c:v>
                </c:pt>
              </c:numCache>
            </c:numRef>
          </c:cat>
          <c:val>
            <c:numRef>
              <c:f>'TAB7'!$C$8:$G$8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EDD3-42DC-81E0-CFE033F772F5}"/>
            </c:ext>
          </c:extLst>
        </c:ser>
        <c:ser>
          <c:idx val="2"/>
          <c:order val="2"/>
          <c:tx>
            <c:strRef>
              <c:f>'TAB7'!$A$9</c:f>
              <c:strCache>
                <c:ptCount val="1"/>
                <c:pt idx="0">
                  <c:v>III. Tarifs pour les surcharges  </c:v>
                </c:pt>
              </c:strCache>
            </c:strRef>
          </c:tx>
          <c:spPr>
            <a:solidFill>
              <a:schemeClr val="accent3"/>
            </a:solidFill>
            <a:ln>
              <a:noFill/>
            </a:ln>
            <a:effectLst/>
          </c:spPr>
          <c:invertIfNegative val="0"/>
          <c:cat>
            <c:numRef>
              <c:f>'TAB7'!$C$5:$G$5</c:f>
              <c:numCache>
                <c:formatCode>General</c:formatCode>
                <c:ptCount val="5"/>
                <c:pt idx="0">
                  <c:v>2019</c:v>
                </c:pt>
                <c:pt idx="1">
                  <c:v>2020</c:v>
                </c:pt>
                <c:pt idx="2">
                  <c:v>2021</c:v>
                </c:pt>
                <c:pt idx="3">
                  <c:v>2022</c:v>
                </c:pt>
                <c:pt idx="4">
                  <c:v>2023</c:v>
                </c:pt>
              </c:numCache>
            </c:numRef>
          </c:cat>
          <c:val>
            <c:numRef>
              <c:f>'TAB7'!$C$9:$G$9</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EDD3-42DC-81E0-CFE033F772F5}"/>
            </c:ext>
          </c:extLst>
        </c:ser>
        <c:ser>
          <c:idx val="3"/>
          <c:order val="3"/>
          <c:tx>
            <c:strRef>
              <c:f>'TAB7'!$A$10</c:f>
              <c:strCache>
                <c:ptCount val="1"/>
                <c:pt idx="0">
                  <c:v>IV. Tarif pour les soldes régulatoires</c:v>
                </c:pt>
              </c:strCache>
            </c:strRef>
          </c:tx>
          <c:spPr>
            <a:solidFill>
              <a:schemeClr val="accent4"/>
            </a:solidFill>
            <a:ln>
              <a:noFill/>
            </a:ln>
            <a:effectLst/>
          </c:spPr>
          <c:invertIfNegative val="0"/>
          <c:cat>
            <c:numRef>
              <c:f>'TAB7'!$C$5:$G$5</c:f>
              <c:numCache>
                <c:formatCode>General</c:formatCode>
                <c:ptCount val="5"/>
                <c:pt idx="0">
                  <c:v>2019</c:v>
                </c:pt>
                <c:pt idx="1">
                  <c:v>2020</c:v>
                </c:pt>
                <c:pt idx="2">
                  <c:v>2021</c:v>
                </c:pt>
                <c:pt idx="3">
                  <c:v>2022</c:v>
                </c:pt>
                <c:pt idx="4">
                  <c:v>2023</c:v>
                </c:pt>
              </c:numCache>
            </c:numRef>
          </c:cat>
          <c:val>
            <c:numRef>
              <c:f>'TAB7'!$C$10:$G$10</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EDD3-42DC-81E0-CFE033F772F5}"/>
            </c:ext>
          </c:extLst>
        </c:ser>
        <c:ser>
          <c:idx val="4"/>
          <c:order val="4"/>
          <c:tx>
            <c:strRef>
              <c:f>'TAB7'!$A$11</c:f>
              <c:strCache>
                <c:ptCount val="1"/>
                <c:pt idx="0">
                  <c:v>V. Tarif pour l'énergie réactive</c:v>
                </c:pt>
              </c:strCache>
            </c:strRef>
          </c:tx>
          <c:spPr>
            <a:solidFill>
              <a:schemeClr val="accent5"/>
            </a:solidFill>
            <a:ln>
              <a:noFill/>
            </a:ln>
            <a:effectLst/>
          </c:spPr>
          <c:invertIfNegative val="0"/>
          <c:cat>
            <c:numRef>
              <c:f>'TAB7'!$C$5:$G$5</c:f>
              <c:numCache>
                <c:formatCode>General</c:formatCode>
                <c:ptCount val="5"/>
                <c:pt idx="0">
                  <c:v>2019</c:v>
                </c:pt>
                <c:pt idx="1">
                  <c:v>2020</c:v>
                </c:pt>
                <c:pt idx="2">
                  <c:v>2021</c:v>
                </c:pt>
                <c:pt idx="3">
                  <c:v>2022</c:v>
                </c:pt>
                <c:pt idx="4">
                  <c:v>2023</c:v>
                </c:pt>
              </c:numCache>
            </c:numRef>
          </c:cat>
          <c:val>
            <c:numRef>
              <c:f>'TAB7'!$C$11:$G$11</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EDD3-42DC-81E0-CFE033F772F5}"/>
            </c:ext>
          </c:extLst>
        </c:ser>
        <c:dLbls>
          <c:showLegendKey val="0"/>
          <c:showVal val="0"/>
          <c:showCatName val="0"/>
          <c:showSerName val="0"/>
          <c:showPercent val="0"/>
          <c:showBubbleSize val="0"/>
        </c:dLbls>
        <c:gapWidth val="219"/>
        <c:overlap val="100"/>
        <c:axId val="431746368"/>
        <c:axId val="429482816"/>
      </c:barChart>
      <c:lineChart>
        <c:grouping val="stacked"/>
        <c:varyColors val="0"/>
        <c:ser>
          <c:idx val="5"/>
          <c:order val="5"/>
          <c:tx>
            <c:strRef>
              <c:f>'TAB7'!$A$12</c:f>
              <c:strCache>
                <c:ptCount val="1"/>
                <c:pt idx="0">
                  <c:v>Evolution (en % par rapport à l'année antérieure)</c:v>
                </c:pt>
              </c:strCache>
            </c:strRef>
          </c:tx>
          <c:spPr>
            <a:ln w="28575" cap="rnd">
              <a:noFill/>
              <a:round/>
            </a:ln>
            <a:effectLst/>
          </c:spPr>
          <c:marker>
            <c:symbol val="circle"/>
            <c:size val="5"/>
            <c:spPr>
              <a:no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'TAB7'!$C$5:$G$5</c:f>
              <c:numCache>
                <c:formatCode>General</c:formatCode>
                <c:ptCount val="5"/>
                <c:pt idx="0">
                  <c:v>2019</c:v>
                </c:pt>
                <c:pt idx="1">
                  <c:v>2020</c:v>
                </c:pt>
                <c:pt idx="2">
                  <c:v>2021</c:v>
                </c:pt>
                <c:pt idx="3">
                  <c:v>2022</c:v>
                </c:pt>
                <c:pt idx="4">
                  <c:v>2023</c:v>
                </c:pt>
              </c:numCache>
            </c:numRef>
          </c:cat>
          <c:val>
            <c:numRef>
              <c:f>'TAB7'!$C$12:$G$12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8-EDD3-42DC-81E0-CFE033F772F5}"/>
            </c:ext>
          </c:extLst>
        </c:ser>
        <c:dLbls>
          <c:showLegendKey val="0"/>
          <c:showVal val="0"/>
          <c:showCatName val="0"/>
          <c:showSerName val="0"/>
          <c:showPercent val="0"/>
          <c:showBubbleSize val="0"/>
        </c:dLbls>
        <c:marker val="1"/>
        <c:smooth val="0"/>
        <c:axId val="95237736"/>
        <c:axId val="95234208"/>
      </c:lineChart>
      <c:catAx>
        <c:axId val="43174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9482816"/>
        <c:crosses val="autoZero"/>
        <c:auto val="1"/>
        <c:lblAlgn val="ctr"/>
        <c:lblOffset val="100"/>
        <c:noMultiLvlLbl val="0"/>
      </c:catAx>
      <c:valAx>
        <c:axId val="429482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1746368"/>
        <c:crosses val="autoZero"/>
        <c:crossBetween val="between"/>
      </c:valAx>
      <c:valAx>
        <c:axId val="9523420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95237736"/>
        <c:crosses val="max"/>
        <c:crossBetween val="between"/>
      </c:valAx>
      <c:catAx>
        <c:axId val="95237736"/>
        <c:scaling>
          <c:orientation val="minMax"/>
        </c:scaling>
        <c:delete val="1"/>
        <c:axPos val="b"/>
        <c:numFmt formatCode="General" sourceLinked="1"/>
        <c:majorTickMark val="out"/>
        <c:minorTickMark val="none"/>
        <c:tickLblPos val="nextTo"/>
        <c:crossAx val="95234208"/>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MT - ld(a)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'TAB7'!$A$33</c:f>
              <c:strCache>
                <c:ptCount val="1"/>
                <c:pt idx="0">
                  <c:v>I. Tarifs pour l'utilisation du réseau de distribution</c:v>
                </c:pt>
              </c:strCache>
            </c:strRef>
          </c:tx>
          <c:spPr>
            <a:solidFill>
              <a:schemeClr val="accent1"/>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'TAB7'!$C$33:$G$33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9B-4EBF-BB04-2339C8614CAD}"/>
            </c:ext>
          </c:extLst>
        </c:ser>
        <c:ser>
          <c:idx val="1"/>
          <c:order val="1"/>
          <c:tx>
            <c:strRef>
              <c:f>'TAB7'!$A$34</c:f>
              <c:strCache>
                <c:ptCount val="1"/>
                <c:pt idx="0">
                  <c:v>II. Tarif pour les Obligations de Service Public </c:v>
                </c:pt>
              </c:strCache>
            </c:strRef>
          </c:tx>
          <c:spPr>
            <a:solidFill>
              <a:schemeClr val="accent2"/>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'TAB7'!$C$34:$G$34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B79B-4EBF-BB04-2339C8614CAD}"/>
            </c:ext>
          </c:extLst>
        </c:ser>
        <c:ser>
          <c:idx val="2"/>
          <c:order val="2"/>
          <c:tx>
            <c:strRef>
              <c:f>'TAB7'!$A$35</c:f>
              <c:strCache>
                <c:ptCount val="1"/>
                <c:pt idx="0">
                  <c:v>III. Tarifs pour les surcharges  </c:v>
                </c:pt>
              </c:strCache>
            </c:strRef>
          </c:tx>
          <c:spPr>
            <a:solidFill>
              <a:schemeClr val="accent3"/>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'TAB7'!$C$35:$G$35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B79B-4EBF-BB04-2339C8614CAD}"/>
            </c:ext>
          </c:extLst>
        </c:ser>
        <c:ser>
          <c:idx val="3"/>
          <c:order val="3"/>
          <c:tx>
            <c:strRef>
              <c:f>'TAB7'!$A$36</c:f>
              <c:strCache>
                <c:ptCount val="1"/>
                <c:pt idx="0">
                  <c:v>IV. Tarif pour les soldes régulatoires</c:v>
                </c:pt>
              </c:strCache>
            </c:strRef>
          </c:tx>
          <c:spPr>
            <a:solidFill>
              <a:schemeClr val="accent4"/>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'TAB7'!$C$36:$G$36</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B79B-4EBF-BB04-2339C8614CAD}"/>
            </c:ext>
          </c:extLst>
        </c:ser>
        <c:ser>
          <c:idx val="4"/>
          <c:order val="4"/>
          <c:tx>
            <c:strRef>
              <c:f>'TAB7'!$A$37</c:f>
              <c:strCache>
                <c:ptCount val="1"/>
                <c:pt idx="0">
                  <c:v>V. Tarif pour l'énergie réactive</c:v>
                </c:pt>
              </c:strCache>
            </c:strRef>
          </c:tx>
          <c:spPr>
            <a:solidFill>
              <a:schemeClr val="accent5"/>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'TAB7'!$C$37:$G$37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B79B-4EBF-BB04-2339C8614CAD}"/>
            </c:ext>
          </c:extLst>
        </c:ser>
        <c:dLbls>
          <c:showLegendKey val="0"/>
          <c:showVal val="0"/>
          <c:showCatName val="0"/>
          <c:showSerName val="0"/>
          <c:showPercent val="0"/>
          <c:showBubbleSize val="0"/>
        </c:dLbls>
        <c:gapWidth val="219"/>
        <c:overlap val="100"/>
        <c:axId val="95236952"/>
        <c:axId val="95241264"/>
      </c:barChart>
      <c:lineChart>
        <c:grouping val="stacked"/>
        <c:varyColors val="0"/>
        <c:ser>
          <c:idx val="5"/>
          <c:order val="5"/>
          <c:tx>
            <c:strRef>
              <c:f>'TAB7'!$A$38</c:f>
              <c:strCache>
                <c:ptCount val="1"/>
                <c:pt idx="0">
                  <c:v>Evolution (en % par rapport à l'année antérieure)</c:v>
                </c:pt>
              </c:strCache>
            </c:strRef>
          </c:tx>
          <c:spPr>
            <a:ln w="28575" cap="rnd">
              <a:solidFill>
                <a:srgbClr val="FF0000"/>
              </a:solid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'TAB7'!$C$31:$G$31</c:f>
              <c:strCache>
                <c:ptCount val="5"/>
                <c:pt idx="0">
                  <c:v>BUDGET 2019</c:v>
                </c:pt>
                <c:pt idx="1">
                  <c:v>BUDGET 2020</c:v>
                </c:pt>
                <c:pt idx="2">
                  <c:v>BUDGET 2021</c:v>
                </c:pt>
                <c:pt idx="3">
                  <c:v>BUDGET 2022</c:v>
                </c:pt>
                <c:pt idx="4">
                  <c:v>BUDGET 2023</c:v>
                </c:pt>
              </c:strCache>
            </c:strRef>
          </c:cat>
          <c:val>
            <c:numRef>
              <c:f>'TAB7'!$C$38:$G$38</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B79B-4EBF-BB04-2339C8614CAD}"/>
            </c:ext>
          </c:extLst>
        </c:ser>
        <c:dLbls>
          <c:showLegendKey val="0"/>
          <c:showVal val="0"/>
          <c:showCatName val="0"/>
          <c:showSerName val="0"/>
          <c:showPercent val="0"/>
          <c:showBubbleSize val="0"/>
        </c:dLbls>
        <c:marker val="1"/>
        <c:smooth val="0"/>
        <c:axId val="95238520"/>
        <c:axId val="95237344"/>
      </c:lineChart>
      <c:catAx>
        <c:axId val="95236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41264"/>
        <c:crosses val="autoZero"/>
        <c:auto val="1"/>
        <c:lblAlgn val="ctr"/>
        <c:lblOffset val="100"/>
        <c:noMultiLvlLbl val="0"/>
      </c:catAx>
      <c:valAx>
        <c:axId val="95241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6952"/>
        <c:crosses val="autoZero"/>
        <c:crossBetween val="between"/>
      </c:valAx>
      <c:valAx>
        <c:axId val="9523734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8520"/>
        <c:crosses val="max"/>
        <c:crossBetween val="between"/>
      </c:valAx>
      <c:catAx>
        <c:axId val="95238520"/>
        <c:scaling>
          <c:orientation val="minMax"/>
        </c:scaling>
        <c:delete val="1"/>
        <c:axPos val="b"/>
        <c:numFmt formatCode="General" sourceLinked="1"/>
        <c:majorTickMark val="out"/>
        <c:minorTickMark val="none"/>
        <c:tickLblPos val="nextTo"/>
        <c:crossAx val="95237344"/>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MT - ld(a)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'TAB7'!$A$33</c:f>
              <c:strCache>
                <c:ptCount val="1"/>
                <c:pt idx="0">
                  <c:v>I. Tarifs pour l'utilisation du réseau de distribution</c:v>
                </c:pt>
              </c:strCache>
            </c:strRef>
          </c:tx>
          <c:spPr>
            <a:solidFill>
              <a:schemeClr val="accent1"/>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'TAB7'!$C$33:$G$33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BB-4ABA-B8AE-A634FA8507B6}"/>
            </c:ext>
          </c:extLst>
        </c:ser>
        <c:ser>
          <c:idx val="1"/>
          <c:order val="1"/>
          <c:tx>
            <c:strRef>
              <c:f>'TAB7'!$A$34</c:f>
              <c:strCache>
                <c:ptCount val="1"/>
                <c:pt idx="0">
                  <c:v>II. Tarif pour les Obligations de Service Public </c:v>
                </c:pt>
              </c:strCache>
            </c:strRef>
          </c:tx>
          <c:spPr>
            <a:solidFill>
              <a:schemeClr val="accent2"/>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'TAB7'!$C$34:$G$34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84BB-4ABA-B8AE-A634FA8507B6}"/>
            </c:ext>
          </c:extLst>
        </c:ser>
        <c:ser>
          <c:idx val="2"/>
          <c:order val="2"/>
          <c:tx>
            <c:strRef>
              <c:f>'TAB7'!$A$35</c:f>
              <c:strCache>
                <c:ptCount val="1"/>
                <c:pt idx="0">
                  <c:v>III. Tarifs pour les surcharges  </c:v>
                </c:pt>
              </c:strCache>
            </c:strRef>
          </c:tx>
          <c:spPr>
            <a:solidFill>
              <a:schemeClr val="accent3"/>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'TAB7'!$C$35:$G$35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84BB-4ABA-B8AE-A634FA8507B6}"/>
            </c:ext>
          </c:extLst>
        </c:ser>
        <c:ser>
          <c:idx val="3"/>
          <c:order val="3"/>
          <c:tx>
            <c:strRef>
              <c:f>'TAB7'!$A$36</c:f>
              <c:strCache>
                <c:ptCount val="1"/>
                <c:pt idx="0">
                  <c:v>IV. Tarif pour les soldes régulatoires</c:v>
                </c:pt>
              </c:strCache>
            </c:strRef>
          </c:tx>
          <c:spPr>
            <a:solidFill>
              <a:schemeClr val="accent4"/>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'TAB7'!$C$36:$G$36</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84BB-4ABA-B8AE-A634FA8507B6}"/>
            </c:ext>
          </c:extLst>
        </c:ser>
        <c:ser>
          <c:idx val="4"/>
          <c:order val="4"/>
          <c:tx>
            <c:strRef>
              <c:f>'TAB7'!$A$37</c:f>
              <c:strCache>
                <c:ptCount val="1"/>
                <c:pt idx="0">
                  <c:v>V. Tarif pour l'énergie réactive</c:v>
                </c:pt>
              </c:strCache>
            </c:strRef>
          </c:tx>
          <c:spPr>
            <a:solidFill>
              <a:schemeClr val="accent5"/>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'TAB7'!$C$37:$G$37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84BB-4ABA-B8AE-A634FA8507B6}"/>
            </c:ext>
          </c:extLst>
        </c:ser>
        <c:dLbls>
          <c:showLegendKey val="0"/>
          <c:showVal val="0"/>
          <c:showCatName val="0"/>
          <c:showSerName val="0"/>
          <c:showPercent val="0"/>
          <c:showBubbleSize val="0"/>
        </c:dLbls>
        <c:gapWidth val="219"/>
        <c:overlap val="100"/>
        <c:axId val="95239304"/>
        <c:axId val="95239696"/>
      </c:barChart>
      <c:lineChart>
        <c:grouping val="stacked"/>
        <c:varyColors val="0"/>
        <c:ser>
          <c:idx val="5"/>
          <c:order val="5"/>
          <c:tx>
            <c:strRef>
              <c:f>'TAB7'!$A$38</c:f>
              <c:strCache>
                <c:ptCount val="1"/>
                <c:pt idx="0">
                  <c:v>Evolution (en % par rapport à l'année antérieure)</c:v>
                </c:pt>
              </c:strCache>
            </c:strRef>
          </c:tx>
          <c:spPr>
            <a:ln w="28575" cap="rnd">
              <a:noFill/>
              <a:round/>
            </a:ln>
            <a:effectLst/>
          </c:spPr>
          <c:marker>
            <c:symbol val="circle"/>
            <c:size val="5"/>
            <c:spPr>
              <a:no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'TAB7'!$C$31:$G$31</c:f>
              <c:strCache>
                <c:ptCount val="5"/>
                <c:pt idx="0">
                  <c:v>BUDGET 2019</c:v>
                </c:pt>
                <c:pt idx="1">
                  <c:v>BUDGET 2020</c:v>
                </c:pt>
                <c:pt idx="2">
                  <c:v>BUDGET 2021</c:v>
                </c:pt>
                <c:pt idx="3">
                  <c:v>BUDGET 2022</c:v>
                </c:pt>
                <c:pt idx="4">
                  <c:v>BUDGET 2023</c:v>
                </c:pt>
              </c:strCache>
            </c:strRef>
          </c:cat>
          <c:val>
            <c:numRef>
              <c:f>'TAB7'!$C$38:$G$38</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84BB-4ABA-B8AE-A634FA8507B6}"/>
            </c:ext>
          </c:extLst>
        </c:ser>
        <c:dLbls>
          <c:showLegendKey val="0"/>
          <c:showVal val="0"/>
          <c:showCatName val="0"/>
          <c:showSerName val="0"/>
          <c:showPercent val="0"/>
          <c:showBubbleSize val="0"/>
        </c:dLbls>
        <c:marker val="1"/>
        <c:smooth val="0"/>
        <c:axId val="95234600"/>
        <c:axId val="95235384"/>
      </c:lineChart>
      <c:catAx>
        <c:axId val="95239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9696"/>
        <c:crosses val="autoZero"/>
        <c:auto val="1"/>
        <c:lblAlgn val="ctr"/>
        <c:lblOffset val="100"/>
        <c:noMultiLvlLbl val="0"/>
      </c:catAx>
      <c:valAx>
        <c:axId val="95239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9304"/>
        <c:crosses val="autoZero"/>
        <c:crossBetween val="between"/>
      </c:valAx>
      <c:valAx>
        <c:axId val="9523538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95234600"/>
        <c:crosses val="max"/>
        <c:crossBetween val="between"/>
      </c:valAx>
      <c:catAx>
        <c:axId val="95234600"/>
        <c:scaling>
          <c:orientation val="minMax"/>
        </c:scaling>
        <c:delete val="1"/>
        <c:axPos val="b"/>
        <c:numFmt formatCode="General" sourceLinked="1"/>
        <c:majorTickMark val="out"/>
        <c:minorTickMark val="none"/>
        <c:tickLblPos val="nextTo"/>
        <c:crossAx val="95235384"/>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MT - ld(a)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'TAB7'!$A$33</c:f>
              <c:strCache>
                <c:ptCount val="1"/>
                <c:pt idx="0">
                  <c:v>I. Tarifs pour l'utilisation du réseau de distribution</c:v>
                </c:pt>
              </c:strCache>
            </c:strRef>
          </c:tx>
          <c:spPr>
            <a:solidFill>
              <a:schemeClr val="accent1"/>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'TAB7'!$C$33:$G$33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A35-4254-8D84-822530A14C5B}"/>
            </c:ext>
          </c:extLst>
        </c:ser>
        <c:ser>
          <c:idx val="1"/>
          <c:order val="1"/>
          <c:tx>
            <c:strRef>
              <c:f>'TAB7'!$A$34</c:f>
              <c:strCache>
                <c:ptCount val="1"/>
                <c:pt idx="0">
                  <c:v>II. Tarif pour les Obligations de Service Public </c:v>
                </c:pt>
              </c:strCache>
            </c:strRef>
          </c:tx>
          <c:spPr>
            <a:solidFill>
              <a:schemeClr val="accent2"/>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'TAB7'!$C$34:$G$34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4A35-4254-8D84-822530A14C5B}"/>
            </c:ext>
          </c:extLst>
        </c:ser>
        <c:ser>
          <c:idx val="2"/>
          <c:order val="2"/>
          <c:tx>
            <c:strRef>
              <c:f>'TAB7'!$A$35</c:f>
              <c:strCache>
                <c:ptCount val="1"/>
                <c:pt idx="0">
                  <c:v>III. Tarifs pour les surcharges  </c:v>
                </c:pt>
              </c:strCache>
            </c:strRef>
          </c:tx>
          <c:spPr>
            <a:solidFill>
              <a:schemeClr val="accent3"/>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'TAB7'!$C$35:$G$35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4A35-4254-8D84-822530A14C5B}"/>
            </c:ext>
          </c:extLst>
        </c:ser>
        <c:ser>
          <c:idx val="3"/>
          <c:order val="3"/>
          <c:tx>
            <c:strRef>
              <c:f>'TAB7'!$A$36</c:f>
              <c:strCache>
                <c:ptCount val="1"/>
                <c:pt idx="0">
                  <c:v>IV. Tarif pour les soldes régulatoires</c:v>
                </c:pt>
              </c:strCache>
            </c:strRef>
          </c:tx>
          <c:spPr>
            <a:solidFill>
              <a:schemeClr val="accent4"/>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'TAB7'!$C$36:$G$36</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4A35-4254-8D84-822530A14C5B}"/>
            </c:ext>
          </c:extLst>
        </c:ser>
        <c:ser>
          <c:idx val="4"/>
          <c:order val="4"/>
          <c:tx>
            <c:strRef>
              <c:f>'TAB7'!$A$37</c:f>
              <c:strCache>
                <c:ptCount val="1"/>
                <c:pt idx="0">
                  <c:v>V. Tarif pour l'énergie réactive</c:v>
                </c:pt>
              </c:strCache>
            </c:strRef>
          </c:tx>
          <c:spPr>
            <a:solidFill>
              <a:schemeClr val="accent5"/>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'TAB7'!$C$37:$G$37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4A35-4254-8D84-822530A14C5B}"/>
            </c:ext>
          </c:extLst>
        </c:ser>
        <c:dLbls>
          <c:showLegendKey val="0"/>
          <c:showVal val="0"/>
          <c:showCatName val="0"/>
          <c:showSerName val="0"/>
          <c:showPercent val="0"/>
          <c:showBubbleSize val="0"/>
        </c:dLbls>
        <c:gapWidth val="219"/>
        <c:overlap val="100"/>
        <c:axId val="95235776"/>
        <c:axId val="95240480"/>
      </c:barChart>
      <c:lineChart>
        <c:grouping val="stacked"/>
        <c:varyColors val="0"/>
        <c:ser>
          <c:idx val="5"/>
          <c:order val="5"/>
          <c:tx>
            <c:strRef>
              <c:f>'TAB7'!$A$38</c:f>
              <c:strCache>
                <c:ptCount val="1"/>
                <c:pt idx="0">
                  <c:v>Evolution (en % par rapport à l'année antérieure)</c:v>
                </c:pt>
              </c:strCache>
            </c:strRef>
          </c:tx>
          <c:spPr>
            <a:ln w="28575" cap="rnd">
              <a:solidFill>
                <a:srgbClr val="FF0000"/>
              </a:solid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'TAB7'!$C$31:$G$31</c:f>
              <c:strCache>
                <c:ptCount val="5"/>
                <c:pt idx="0">
                  <c:v>BUDGET 2019</c:v>
                </c:pt>
                <c:pt idx="1">
                  <c:v>BUDGET 2020</c:v>
                </c:pt>
                <c:pt idx="2">
                  <c:v>BUDGET 2021</c:v>
                </c:pt>
                <c:pt idx="3">
                  <c:v>BUDGET 2022</c:v>
                </c:pt>
                <c:pt idx="4">
                  <c:v>BUDGET 2023</c:v>
                </c:pt>
              </c:strCache>
            </c:strRef>
          </c:cat>
          <c:val>
            <c:numRef>
              <c:f>'TAB7'!$C$38:$G$38</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4A35-4254-8D84-822530A14C5B}"/>
            </c:ext>
          </c:extLst>
        </c:ser>
        <c:dLbls>
          <c:showLegendKey val="0"/>
          <c:showVal val="0"/>
          <c:showCatName val="0"/>
          <c:showSerName val="0"/>
          <c:showPercent val="0"/>
          <c:showBubbleSize val="0"/>
        </c:dLbls>
        <c:marker val="1"/>
        <c:smooth val="0"/>
        <c:axId val="95240088"/>
        <c:axId val="95236168"/>
      </c:lineChart>
      <c:catAx>
        <c:axId val="952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40480"/>
        <c:crosses val="autoZero"/>
        <c:auto val="1"/>
        <c:lblAlgn val="ctr"/>
        <c:lblOffset val="100"/>
        <c:noMultiLvlLbl val="0"/>
      </c:catAx>
      <c:valAx>
        <c:axId val="95240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5776"/>
        <c:crosses val="autoZero"/>
        <c:crossBetween val="between"/>
      </c:valAx>
      <c:valAx>
        <c:axId val="9523616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40088"/>
        <c:crosses val="max"/>
        <c:crossBetween val="between"/>
      </c:valAx>
      <c:catAx>
        <c:axId val="95240088"/>
        <c:scaling>
          <c:orientation val="minMax"/>
        </c:scaling>
        <c:delete val="1"/>
        <c:axPos val="b"/>
        <c:numFmt formatCode="General" sourceLinked="1"/>
        <c:majorTickMark val="out"/>
        <c:minorTickMark val="none"/>
        <c:tickLblPos val="nextTo"/>
        <c:crossAx val="95236168"/>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TBT - lb(a)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'TAB7'!$A$59</c:f>
              <c:strCache>
                <c:ptCount val="1"/>
                <c:pt idx="0">
                  <c:v>I. Tarifs pour l'utilisation du réseau de distribution</c:v>
                </c:pt>
              </c:strCache>
            </c:strRef>
          </c:tx>
          <c:spPr>
            <a:solidFill>
              <a:schemeClr val="accent1"/>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'TAB7'!$C$59:$G$59</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66C-4C78-8002-26ACE63BF391}"/>
            </c:ext>
          </c:extLst>
        </c:ser>
        <c:ser>
          <c:idx val="1"/>
          <c:order val="1"/>
          <c:tx>
            <c:strRef>
              <c:f>'TAB7'!$A$60</c:f>
              <c:strCache>
                <c:ptCount val="1"/>
                <c:pt idx="0">
                  <c:v>II. Tarif pour les Obligations de Service Public </c:v>
                </c:pt>
              </c:strCache>
            </c:strRef>
          </c:tx>
          <c:spPr>
            <a:solidFill>
              <a:schemeClr val="accent2"/>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'TAB7'!$C$60:$G$60</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566C-4C78-8002-26ACE63BF391}"/>
            </c:ext>
          </c:extLst>
        </c:ser>
        <c:ser>
          <c:idx val="2"/>
          <c:order val="2"/>
          <c:tx>
            <c:strRef>
              <c:f>'TAB7'!$A$61</c:f>
              <c:strCache>
                <c:ptCount val="1"/>
                <c:pt idx="0">
                  <c:v>III. Tarifs pour les surcharges  </c:v>
                </c:pt>
              </c:strCache>
            </c:strRef>
          </c:tx>
          <c:spPr>
            <a:solidFill>
              <a:schemeClr val="accent3"/>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'TAB7'!$C$61:$G$61</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566C-4C78-8002-26ACE63BF391}"/>
            </c:ext>
          </c:extLst>
        </c:ser>
        <c:ser>
          <c:idx val="3"/>
          <c:order val="3"/>
          <c:tx>
            <c:strRef>
              <c:f>'TAB7'!$A$62</c:f>
              <c:strCache>
                <c:ptCount val="1"/>
                <c:pt idx="0">
                  <c:v>IV. Tarif pour les soldes régulatoires</c:v>
                </c:pt>
              </c:strCache>
            </c:strRef>
          </c:tx>
          <c:spPr>
            <a:solidFill>
              <a:schemeClr val="accent4"/>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'TAB7'!$C$62:$G$62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566C-4C78-8002-26ACE63BF391}"/>
            </c:ext>
          </c:extLst>
        </c:ser>
        <c:ser>
          <c:idx val="4"/>
          <c:order val="4"/>
          <c:tx>
            <c:strRef>
              <c:f>'TAB7'!$A$63</c:f>
              <c:strCache>
                <c:ptCount val="1"/>
                <c:pt idx="0">
                  <c:v>V. Tarif pour l'énergie réactive</c:v>
                </c:pt>
              </c:strCache>
            </c:strRef>
          </c:tx>
          <c:spPr>
            <a:solidFill>
              <a:schemeClr val="accent5"/>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'TAB7'!$C$63:$G$63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566C-4C78-8002-26ACE63BF391}"/>
            </c:ext>
          </c:extLst>
        </c:ser>
        <c:dLbls>
          <c:showLegendKey val="0"/>
          <c:showVal val="0"/>
          <c:showCatName val="0"/>
          <c:showSerName val="0"/>
          <c:showPercent val="0"/>
          <c:showBubbleSize val="0"/>
        </c:dLbls>
        <c:gapWidth val="219"/>
        <c:overlap val="100"/>
        <c:axId val="433957128"/>
        <c:axId val="433962224"/>
      </c:barChart>
      <c:lineChart>
        <c:grouping val="stacked"/>
        <c:varyColors val="0"/>
        <c:ser>
          <c:idx val="5"/>
          <c:order val="5"/>
          <c:tx>
            <c:strRef>
              <c:f>'TAB7'!$A$64</c:f>
              <c:strCache>
                <c:ptCount val="1"/>
                <c:pt idx="0">
                  <c:v>Evolution (en % par rapport à l'année antérieure)</c:v>
                </c:pt>
              </c:strCache>
            </c:strRef>
          </c:tx>
          <c:spPr>
            <a:ln w="28575" cap="rnd">
              <a:noFill/>
              <a:round/>
            </a:ln>
            <a:effectLst/>
          </c:spPr>
          <c:marker>
            <c:symbol val="circle"/>
            <c:size val="5"/>
            <c:spPr>
              <a:no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'TAB7'!$C$57:$G$57</c:f>
              <c:strCache>
                <c:ptCount val="5"/>
                <c:pt idx="0">
                  <c:v>BUDGET 2019</c:v>
                </c:pt>
                <c:pt idx="1">
                  <c:v>BUDGET 2020</c:v>
                </c:pt>
                <c:pt idx="2">
                  <c:v>BUDGET 2021</c:v>
                </c:pt>
                <c:pt idx="3">
                  <c:v>BUDGET 2022</c:v>
                </c:pt>
                <c:pt idx="4">
                  <c:v>BUDGET 2023</c:v>
                </c:pt>
              </c:strCache>
            </c:strRef>
          </c:cat>
          <c:val>
            <c:numRef>
              <c:f>'TAB7'!$C$64:$G$64</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566C-4C78-8002-26ACE63BF391}"/>
            </c:ext>
          </c:extLst>
        </c:ser>
        <c:dLbls>
          <c:showLegendKey val="0"/>
          <c:showVal val="0"/>
          <c:showCatName val="0"/>
          <c:showSerName val="0"/>
          <c:showPercent val="0"/>
          <c:showBubbleSize val="0"/>
        </c:dLbls>
        <c:marker val="1"/>
        <c:smooth val="0"/>
        <c:axId val="433956736"/>
        <c:axId val="433958304"/>
      </c:lineChart>
      <c:catAx>
        <c:axId val="433957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62224"/>
        <c:crosses val="autoZero"/>
        <c:auto val="1"/>
        <c:lblAlgn val="ctr"/>
        <c:lblOffset val="100"/>
        <c:noMultiLvlLbl val="0"/>
      </c:catAx>
      <c:valAx>
        <c:axId val="433962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57128"/>
        <c:crosses val="autoZero"/>
        <c:crossBetween val="between"/>
      </c:valAx>
      <c:valAx>
        <c:axId val="43395830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433956736"/>
        <c:crosses val="max"/>
        <c:crossBetween val="between"/>
      </c:valAx>
      <c:catAx>
        <c:axId val="433956736"/>
        <c:scaling>
          <c:orientation val="minMax"/>
        </c:scaling>
        <c:delete val="1"/>
        <c:axPos val="b"/>
        <c:numFmt formatCode="General" sourceLinked="1"/>
        <c:majorTickMark val="out"/>
        <c:minorTickMark val="none"/>
        <c:tickLblPos val="nextTo"/>
        <c:crossAx val="433958304"/>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BT - Dc</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'TAB7'!$A$85</c:f>
              <c:strCache>
                <c:ptCount val="1"/>
                <c:pt idx="0">
                  <c:v>I. Tarifs pour l'utilisation du réseau de distribution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'TAB7'!$C$83:$G$83</c:f>
              <c:strCache>
                <c:ptCount val="5"/>
                <c:pt idx="0">
                  <c:v>BUDGET 2019</c:v>
                </c:pt>
                <c:pt idx="1">
                  <c:v>BUDGET 2020</c:v>
                </c:pt>
                <c:pt idx="2">
                  <c:v>BUDGET 2021</c:v>
                </c:pt>
                <c:pt idx="3">
                  <c:v>BUDGET 2022</c:v>
                </c:pt>
                <c:pt idx="4">
                  <c:v>BUDGET 2023</c:v>
                </c:pt>
              </c:strCache>
            </c:strRef>
          </c:cat>
          <c:val>
            <c:numRef>
              <c:f>'TAB7'!$C$85:$G$85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D81-4FD5-8CCD-D1D466A0A8B5}"/>
            </c:ext>
          </c:extLst>
        </c:ser>
        <c:ser>
          <c:idx val="1"/>
          <c:order val="1"/>
          <c:tx>
            <c:strRef>
              <c:f>'TAB7'!$A$86</c:f>
              <c:strCache>
                <c:ptCount val="1"/>
                <c:pt idx="0">
                  <c:v>II. Tarif pour les Obligations de Service Public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'TAB7'!$C$83:$G$83</c:f>
              <c:strCache>
                <c:ptCount val="5"/>
                <c:pt idx="0">
                  <c:v>BUDGET 2019</c:v>
                </c:pt>
                <c:pt idx="1">
                  <c:v>BUDGET 2020</c:v>
                </c:pt>
                <c:pt idx="2">
                  <c:v>BUDGET 2021</c:v>
                </c:pt>
                <c:pt idx="3">
                  <c:v>BUDGET 2022</c:v>
                </c:pt>
                <c:pt idx="4">
                  <c:v>BUDGET 2023</c:v>
                </c:pt>
              </c:strCache>
            </c:strRef>
          </c:cat>
          <c:val>
            <c:numRef>
              <c:f>'TAB7'!$C$86:$G$86</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4D81-4FD5-8CCD-D1D466A0A8B5}"/>
            </c:ext>
          </c:extLst>
        </c:ser>
        <c:ser>
          <c:idx val="2"/>
          <c:order val="2"/>
          <c:tx>
            <c:strRef>
              <c:f>'TAB7'!$A$87</c:f>
              <c:strCache>
                <c:ptCount val="1"/>
                <c:pt idx="0">
                  <c:v>III. Tarifs pour les surcharges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'TAB7'!$C$83:$G$83</c:f>
              <c:strCache>
                <c:ptCount val="5"/>
                <c:pt idx="0">
                  <c:v>BUDGET 2019</c:v>
                </c:pt>
                <c:pt idx="1">
                  <c:v>BUDGET 2020</c:v>
                </c:pt>
                <c:pt idx="2">
                  <c:v>BUDGET 2021</c:v>
                </c:pt>
                <c:pt idx="3">
                  <c:v>BUDGET 2022</c:v>
                </c:pt>
                <c:pt idx="4">
                  <c:v>BUDGET 2023</c:v>
                </c:pt>
              </c:strCache>
            </c:strRef>
          </c:cat>
          <c:val>
            <c:numRef>
              <c:f>'TAB7'!$C$87:$G$87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4D81-4FD5-8CCD-D1D466A0A8B5}"/>
            </c:ext>
          </c:extLst>
        </c:ser>
        <c:ser>
          <c:idx val="3"/>
          <c:order val="3"/>
          <c:tx>
            <c:strRef>
              <c:f>'TAB7'!$A$88</c:f>
              <c:strCache>
                <c:ptCount val="1"/>
                <c:pt idx="0">
                  <c:v>IV. Tarif pour les soldes régulatoires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'TAB7'!$C$83:$G$83</c:f>
              <c:strCache>
                <c:ptCount val="5"/>
                <c:pt idx="0">
                  <c:v>BUDGET 2019</c:v>
                </c:pt>
                <c:pt idx="1">
                  <c:v>BUDGET 2020</c:v>
                </c:pt>
                <c:pt idx="2">
                  <c:v>BUDGET 2021</c:v>
                </c:pt>
                <c:pt idx="3">
                  <c:v>BUDGET 2022</c:v>
                </c:pt>
                <c:pt idx="4">
                  <c:v>BUDGET 2023</c:v>
                </c:pt>
              </c:strCache>
            </c:strRef>
          </c:cat>
          <c:val>
            <c:numRef>
              <c:f>'TAB7'!$C$88:$G$88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4D81-4FD5-8CCD-D1D466A0A8B5}"/>
            </c:ext>
          </c:extLst>
        </c:ser>
        <c:ser>
          <c:idx val="4"/>
          <c:order val="4"/>
          <c:tx>
            <c:strRef>
              <c:f>'TAB7'!$A$89</c:f>
              <c:strCache>
                <c:ptCount val="1"/>
                <c:pt idx="0">
                  <c:v>V. Tarif pour l'énergie réactive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'TAB7'!$C$83:$G$83</c:f>
              <c:strCache>
                <c:ptCount val="5"/>
                <c:pt idx="0">
                  <c:v>BUDGET 2019</c:v>
                </c:pt>
                <c:pt idx="1">
                  <c:v>BUDGET 2020</c:v>
                </c:pt>
                <c:pt idx="2">
                  <c:v>BUDGET 2021</c:v>
                </c:pt>
                <c:pt idx="3">
                  <c:v>BUDGET 2022</c:v>
                </c:pt>
                <c:pt idx="4">
                  <c:v>BUDGET 2023</c:v>
                </c:pt>
              </c:strCache>
            </c:strRef>
          </c:cat>
          <c:val>
            <c:numRef>
              <c:f>'TAB7'!$C$89:$G$89</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4D81-4FD5-8CCD-D1D466A0A8B5}"/>
            </c:ext>
          </c:extLst>
        </c:ser>
        <c:dLbls>
          <c:showLegendKey val="0"/>
          <c:showVal val="1"/>
          <c:showCatName val="0"/>
          <c:showSerName val="0"/>
          <c:showPercent val="0"/>
          <c:showBubbleSize val="0"/>
        </c:dLbls>
        <c:gapWidth val="219"/>
        <c:overlap val="100"/>
        <c:axId val="433959872"/>
        <c:axId val="433955952"/>
      </c:barChart>
      <c:lineChart>
        <c:grouping val="stacked"/>
        <c:varyColors val="0"/>
        <c:ser>
          <c:idx val="5"/>
          <c:order val="5"/>
          <c:tx>
            <c:strRef>
              <c:f>'TAB7'!$A$90</c:f>
              <c:strCache>
                <c:ptCount val="1"/>
                <c:pt idx="0">
                  <c:v>Evolution (en % par rapport à l'année antérieure)</c:v>
                </c:pt>
              </c:strCache>
            </c:strRef>
          </c:tx>
          <c:spPr>
            <a:ln w="28575" cap="rnd">
              <a:no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'TAB7'!$C$83:$G$83</c:f>
              <c:strCache>
                <c:ptCount val="5"/>
                <c:pt idx="0">
                  <c:v>BUDGET 2019</c:v>
                </c:pt>
                <c:pt idx="1">
                  <c:v>BUDGET 2020</c:v>
                </c:pt>
                <c:pt idx="2">
                  <c:v>BUDGET 2021</c:v>
                </c:pt>
                <c:pt idx="3">
                  <c:v>BUDGET 2022</c:v>
                </c:pt>
                <c:pt idx="4">
                  <c:v>BUDGET 2023</c:v>
                </c:pt>
              </c:strCache>
            </c:strRef>
          </c:cat>
          <c:val>
            <c:numRef>
              <c:f>'TAB7'!$C$90:$G$90</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4D81-4FD5-8CCD-D1D466A0A8B5}"/>
            </c:ext>
          </c:extLst>
        </c:ser>
        <c:dLbls>
          <c:showLegendKey val="0"/>
          <c:showVal val="1"/>
          <c:showCatName val="0"/>
          <c:showSerName val="0"/>
          <c:showPercent val="0"/>
          <c:showBubbleSize val="0"/>
        </c:dLbls>
        <c:marker val="1"/>
        <c:smooth val="0"/>
        <c:axId val="433955168"/>
        <c:axId val="433962616"/>
      </c:lineChart>
      <c:catAx>
        <c:axId val="43395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55952"/>
        <c:crosses val="autoZero"/>
        <c:auto val="1"/>
        <c:lblAlgn val="ctr"/>
        <c:lblOffset val="100"/>
        <c:noMultiLvlLbl val="0"/>
      </c:catAx>
      <c:valAx>
        <c:axId val="433955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59872"/>
        <c:crosses val="autoZero"/>
        <c:crossBetween val="between"/>
      </c:valAx>
      <c:valAx>
        <c:axId val="43396261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55168"/>
        <c:crosses val="max"/>
        <c:crossBetween val="between"/>
      </c:valAx>
      <c:catAx>
        <c:axId val="433955168"/>
        <c:scaling>
          <c:orientation val="minMax"/>
        </c:scaling>
        <c:delete val="1"/>
        <c:axPos val="b"/>
        <c:numFmt formatCode="General" sourceLinked="1"/>
        <c:majorTickMark val="out"/>
        <c:minorTickMark val="none"/>
        <c:tickLblPos val="nextTo"/>
        <c:crossAx val="433962616"/>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4</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1150620</xdr:colOff>
      <xdr:row>12</xdr:row>
      <xdr:rowOff>68580</xdr:rowOff>
    </xdr:from>
    <xdr:to>
      <xdr:col>5</xdr:col>
      <xdr:colOff>815340</xdr:colOff>
      <xdr:row>28</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1150620</xdr:colOff>
      <xdr:row>38</xdr:row>
      <xdr:rowOff>68580</xdr:rowOff>
    </xdr:from>
    <xdr:to>
      <xdr:col>5</xdr:col>
      <xdr:colOff>815340</xdr:colOff>
      <xdr:row>54</xdr:row>
      <xdr:rowOff>152400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1150620</xdr:colOff>
      <xdr:row>38</xdr:row>
      <xdr:rowOff>68580</xdr:rowOff>
    </xdr:from>
    <xdr:to>
      <xdr:col>5</xdr:col>
      <xdr:colOff>815340</xdr:colOff>
      <xdr:row>54</xdr:row>
      <xdr:rowOff>152400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1150620</xdr:colOff>
      <xdr:row>64</xdr:row>
      <xdr:rowOff>68580</xdr:rowOff>
    </xdr:from>
    <xdr:to>
      <xdr:col>5</xdr:col>
      <xdr:colOff>815340</xdr:colOff>
      <xdr:row>80</xdr:row>
      <xdr:rowOff>152400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1150620</xdr:colOff>
      <xdr:row>64</xdr:row>
      <xdr:rowOff>68580</xdr:rowOff>
    </xdr:from>
    <xdr:to>
      <xdr:col>5</xdr:col>
      <xdr:colOff>815340</xdr:colOff>
      <xdr:row>80</xdr:row>
      <xdr:rowOff>152400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1005840</xdr:colOff>
      <xdr:row>91</xdr:row>
      <xdr:rowOff>7620</xdr:rowOff>
    </xdr:from>
    <xdr:to>
      <xdr:col>5</xdr:col>
      <xdr:colOff>670560</xdr:colOff>
      <xdr:row>107</xdr:row>
      <xdr:rowOff>91440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72"/>
  <sheetViews>
    <sheetView topLeftCell="A13" zoomScaleNormal="100" workbookViewId="0">
      <selection activeCell="B10" sqref="A10:XFD10"/>
    </sheetView>
  </sheetViews>
  <sheetFormatPr baseColWidth="10" defaultColWidth="7.140625" defaultRowHeight="15" x14ac:dyDescent="0.3"/>
  <cols>
    <col min="1" max="1" width="1.28515625" style="28" customWidth="1"/>
    <col min="2" max="2" width="23.7109375" style="28" customWidth="1"/>
    <col min="3" max="3" width="27.5703125" style="28" customWidth="1"/>
    <col min="4" max="4" width="8.42578125" style="28" bestFit="1" customWidth="1"/>
    <col min="5" max="8" width="7.140625" style="28"/>
    <col min="9" max="9" width="9.85546875" style="28" customWidth="1"/>
    <col min="10" max="16384" width="7.140625" style="28"/>
  </cols>
  <sheetData>
    <row r="7" spans="2:10" ht="30.6" customHeight="1" x14ac:dyDescent="0.3">
      <c r="B7" s="439" t="s">
        <v>224</v>
      </c>
      <c r="C7" s="439"/>
      <c r="D7" s="439"/>
      <c r="E7" s="439"/>
      <c r="F7" s="439"/>
      <c r="G7" s="439"/>
      <c r="H7" s="439"/>
      <c r="I7" s="439"/>
      <c r="J7" s="439"/>
    </row>
    <row r="9" spans="2:10" x14ac:dyDescent="0.3">
      <c r="B9" s="440" t="s">
        <v>93</v>
      </c>
      <c r="C9" s="440"/>
      <c r="D9" s="440"/>
      <c r="E9" s="440"/>
      <c r="F9" s="440"/>
      <c r="G9" s="440"/>
      <c r="H9" s="440"/>
      <c r="I9" s="440"/>
      <c r="J9" s="440"/>
    </row>
    <row r="10" spans="2:10" s="206" customFormat="1" x14ac:dyDescent="0.3"/>
    <row r="11" spans="2:10" x14ac:dyDescent="0.3">
      <c r="B11" s="28" t="s">
        <v>94</v>
      </c>
    </row>
    <row r="12" spans="2:10" x14ac:dyDescent="0.3">
      <c r="B12" s="28" t="s">
        <v>95</v>
      </c>
      <c r="E12" s="29"/>
    </row>
    <row r="13" spans="2:10" x14ac:dyDescent="0.3">
      <c r="B13" s="28" t="s">
        <v>96</v>
      </c>
      <c r="E13" s="29"/>
    </row>
    <row r="14" spans="2:10" ht="15.75" thickBot="1" x14ac:dyDescent="0.35"/>
    <row r="15" spans="2:10" ht="28.9" customHeight="1" x14ac:dyDescent="0.3">
      <c r="B15" s="441" t="s">
        <v>97</v>
      </c>
      <c r="C15" s="442"/>
      <c r="D15" s="442"/>
      <c r="E15" s="442"/>
      <c r="F15" s="442"/>
      <c r="G15" s="442"/>
      <c r="H15" s="442"/>
      <c r="I15" s="442"/>
      <c r="J15" s="443"/>
    </row>
    <row r="16" spans="2:10" x14ac:dyDescent="0.3">
      <c r="B16" s="30" t="s">
        <v>98</v>
      </c>
      <c r="C16" s="437"/>
      <c r="D16" s="437"/>
      <c r="E16" s="437"/>
      <c r="F16" s="437"/>
      <c r="G16" s="437"/>
      <c r="H16" s="437"/>
      <c r="I16" s="437"/>
      <c r="J16" s="438"/>
    </row>
    <row r="17" spans="2:10" x14ac:dyDescent="0.3">
      <c r="B17" s="30" t="s">
        <v>99</v>
      </c>
      <c r="C17" s="437"/>
      <c r="D17" s="437"/>
      <c r="E17" s="437"/>
      <c r="F17" s="437"/>
      <c r="G17" s="437"/>
      <c r="H17" s="437"/>
      <c r="I17" s="437"/>
      <c r="J17" s="438"/>
    </row>
    <row r="18" spans="2:10" x14ac:dyDescent="0.3">
      <c r="B18" s="30" t="s">
        <v>100</v>
      </c>
      <c r="C18" s="437"/>
      <c r="D18" s="437"/>
      <c r="E18" s="437"/>
      <c r="F18" s="437"/>
      <c r="G18" s="437"/>
      <c r="H18" s="437"/>
      <c r="I18" s="437"/>
      <c r="J18" s="438"/>
    </row>
    <row r="19" spans="2:10" x14ac:dyDescent="0.3">
      <c r="B19" s="30" t="s">
        <v>101</v>
      </c>
      <c r="C19" s="437"/>
      <c r="D19" s="437"/>
      <c r="E19" s="437"/>
      <c r="F19" s="437"/>
      <c r="G19" s="437"/>
      <c r="H19" s="437"/>
      <c r="I19" s="437"/>
      <c r="J19" s="438"/>
    </row>
    <row r="20" spans="2:10" x14ac:dyDescent="0.3">
      <c r="B20" s="30"/>
      <c r="C20" s="31"/>
      <c r="D20" s="31"/>
      <c r="E20" s="31"/>
      <c r="F20" s="31"/>
      <c r="G20" s="31"/>
      <c r="H20" s="31"/>
      <c r="I20" s="31"/>
      <c r="J20" s="32"/>
    </row>
    <row r="21" spans="2:10" x14ac:dyDescent="0.3">
      <c r="B21" s="30" t="s">
        <v>102</v>
      </c>
      <c r="C21" s="437"/>
      <c r="D21" s="437"/>
      <c r="E21" s="437"/>
      <c r="F21" s="437"/>
      <c r="G21" s="437"/>
      <c r="H21" s="437"/>
      <c r="I21" s="437"/>
      <c r="J21" s="438"/>
    </row>
    <row r="22" spans="2:10" x14ac:dyDescent="0.3">
      <c r="B22" s="30" t="s">
        <v>103</v>
      </c>
      <c r="C22" s="437"/>
      <c r="D22" s="437"/>
      <c r="E22" s="437"/>
      <c r="F22" s="437"/>
      <c r="G22" s="437"/>
      <c r="H22" s="437"/>
      <c r="I22" s="437"/>
      <c r="J22" s="438"/>
    </row>
    <row r="23" spans="2:10" ht="15.75" thickBot="1" x14ac:dyDescent="0.35">
      <c r="B23" s="33" t="s">
        <v>104</v>
      </c>
      <c r="C23" s="444"/>
      <c r="D23" s="444"/>
      <c r="E23" s="444"/>
      <c r="F23" s="444"/>
      <c r="G23" s="444"/>
      <c r="H23" s="444"/>
      <c r="I23" s="444"/>
      <c r="J23" s="445"/>
    </row>
    <row r="24" spans="2:10" x14ac:dyDescent="0.3">
      <c r="B24" s="153"/>
      <c r="C24" s="154"/>
      <c r="D24" s="154"/>
      <c r="E24" s="154"/>
      <c r="F24" s="154"/>
      <c r="G24" s="154"/>
      <c r="H24" s="154"/>
      <c r="I24" s="154"/>
      <c r="J24" s="154"/>
    </row>
    <row r="25" spans="2:10" x14ac:dyDescent="0.3">
      <c r="B25" s="206" t="s">
        <v>225</v>
      </c>
      <c r="C25" s="154"/>
      <c r="D25" s="446"/>
      <c r="E25" s="447"/>
      <c r="F25" s="448"/>
      <c r="G25" s="154"/>
      <c r="H25" s="154"/>
      <c r="I25" s="154"/>
      <c r="J25" s="154"/>
    </row>
    <row r="26" spans="2:10" x14ac:dyDescent="0.3">
      <c r="B26" s="153"/>
      <c r="C26" s="154"/>
      <c r="D26" s="154"/>
      <c r="E26" s="154"/>
      <c r="F26" s="154"/>
      <c r="G26" s="154"/>
      <c r="H26" s="154"/>
      <c r="I26" s="154"/>
      <c r="J26" s="154"/>
    </row>
    <row r="28" spans="2:10" x14ac:dyDescent="0.3">
      <c r="B28" s="440" t="s">
        <v>105</v>
      </c>
      <c r="C28" s="440"/>
      <c r="D28" s="440"/>
      <c r="E28" s="440"/>
      <c r="F28" s="440"/>
      <c r="G28" s="440"/>
      <c r="H28" s="440"/>
      <c r="I28" s="440"/>
      <c r="J28" s="440"/>
    </row>
    <row r="30" spans="2:10" x14ac:dyDescent="0.3">
      <c r="B30" s="77" t="s">
        <v>152</v>
      </c>
      <c r="C30" s="39" t="s">
        <v>193</v>
      </c>
    </row>
    <row r="31" spans="2:10" x14ac:dyDescent="0.3">
      <c r="B31" s="38"/>
      <c r="C31" s="39" t="s">
        <v>106</v>
      </c>
    </row>
    <row r="32" spans="2:10" x14ac:dyDescent="0.3">
      <c r="B32" s="40" t="s">
        <v>116</v>
      </c>
      <c r="C32" s="39" t="s">
        <v>117</v>
      </c>
    </row>
    <row r="34" spans="2:10" x14ac:dyDescent="0.3">
      <c r="B34" s="440" t="s">
        <v>107</v>
      </c>
      <c r="C34" s="440"/>
      <c r="D34" s="440"/>
      <c r="E34" s="440"/>
      <c r="F34" s="440"/>
      <c r="G34" s="440"/>
      <c r="H34" s="440"/>
      <c r="I34" s="440"/>
      <c r="J34" s="440"/>
    </row>
    <row r="36" spans="2:10" s="152" customFormat="1" x14ac:dyDescent="0.3">
      <c r="B36" s="134" t="s">
        <v>216</v>
      </c>
      <c r="C36" s="436" t="s">
        <v>217</v>
      </c>
      <c r="D36" s="436"/>
      <c r="E36" s="436"/>
      <c r="F36" s="436"/>
      <c r="G36" s="436"/>
      <c r="H36" s="436"/>
      <c r="I36" s="436"/>
    </row>
    <row r="37" spans="2:10" s="152" customFormat="1" ht="15" customHeight="1" x14ac:dyDescent="0.3">
      <c r="B37" s="134" t="s">
        <v>218</v>
      </c>
      <c r="C37" s="436" t="s">
        <v>219</v>
      </c>
      <c r="D37" s="436"/>
      <c r="E37" s="436"/>
      <c r="F37" s="436"/>
      <c r="G37" s="436"/>
      <c r="H37" s="436"/>
      <c r="I37" s="436"/>
    </row>
    <row r="38" spans="2:10" x14ac:dyDescent="0.3">
      <c r="B38" s="134" t="s">
        <v>118</v>
      </c>
      <c r="C38" s="436" t="s">
        <v>220</v>
      </c>
      <c r="D38" s="436"/>
      <c r="E38" s="436"/>
      <c r="F38" s="436"/>
      <c r="G38" s="436"/>
      <c r="H38" s="436"/>
      <c r="I38" s="436"/>
    </row>
    <row r="39" spans="2:10" x14ac:dyDescent="0.3">
      <c r="B39" s="134" t="s">
        <v>119</v>
      </c>
      <c r="C39" s="436" t="s">
        <v>221</v>
      </c>
      <c r="D39" s="436"/>
      <c r="E39" s="436"/>
      <c r="F39" s="436"/>
      <c r="G39" s="436"/>
      <c r="H39" s="436"/>
      <c r="I39" s="436"/>
    </row>
    <row r="40" spans="2:10" ht="14.45" customHeight="1" x14ac:dyDescent="0.3">
      <c r="B40" s="134" t="s">
        <v>120</v>
      </c>
      <c r="C40" s="436" t="s">
        <v>311</v>
      </c>
      <c r="D40" s="436"/>
      <c r="E40" s="436"/>
      <c r="F40" s="436"/>
      <c r="G40" s="436"/>
      <c r="H40" s="436"/>
      <c r="I40" s="436"/>
      <c r="J40" s="34"/>
    </row>
    <row r="41" spans="2:10" ht="14.45" customHeight="1" x14ac:dyDescent="0.3">
      <c r="B41" s="134" t="s">
        <v>315</v>
      </c>
      <c r="C41" s="436" t="s">
        <v>312</v>
      </c>
      <c r="D41" s="436"/>
      <c r="E41" s="436"/>
      <c r="F41" s="436"/>
      <c r="G41" s="436"/>
      <c r="H41" s="436"/>
      <c r="I41" s="436"/>
      <c r="J41" s="34"/>
    </row>
    <row r="42" spans="2:10" ht="14.45" customHeight="1" x14ac:dyDescent="0.3">
      <c r="B42" s="134" t="s">
        <v>316</v>
      </c>
      <c r="C42" s="436" t="s">
        <v>313</v>
      </c>
      <c r="D42" s="436"/>
      <c r="E42" s="436"/>
      <c r="F42" s="436"/>
      <c r="G42" s="436"/>
      <c r="H42" s="436"/>
      <c r="I42" s="436"/>
      <c r="J42" s="34"/>
    </row>
    <row r="43" spans="2:10" ht="14.45" customHeight="1" x14ac:dyDescent="0.3">
      <c r="B43" s="134" t="s">
        <v>317</v>
      </c>
      <c r="C43" s="436" t="s">
        <v>314</v>
      </c>
      <c r="D43" s="436"/>
      <c r="E43" s="436"/>
      <c r="F43" s="436"/>
      <c r="G43" s="436"/>
      <c r="H43" s="436"/>
      <c r="I43" s="436"/>
      <c r="J43" s="34"/>
    </row>
    <row r="44" spans="2:10" ht="14.45" customHeight="1" x14ac:dyDescent="0.3">
      <c r="B44" s="134" t="s">
        <v>318</v>
      </c>
      <c r="C44" s="436" t="s">
        <v>186</v>
      </c>
      <c r="D44" s="436"/>
      <c r="E44" s="436"/>
      <c r="F44" s="436"/>
      <c r="G44" s="436"/>
      <c r="H44" s="436"/>
      <c r="I44" s="436"/>
      <c r="J44" s="34"/>
    </row>
    <row r="45" spans="2:10" ht="14.45" customHeight="1" x14ac:dyDescent="0.3">
      <c r="B45" s="134" t="s">
        <v>325</v>
      </c>
      <c r="C45" s="436" t="s">
        <v>324</v>
      </c>
      <c r="D45" s="436"/>
      <c r="E45" s="436"/>
      <c r="F45" s="436"/>
      <c r="G45" s="436"/>
      <c r="H45" s="436"/>
      <c r="I45" s="436"/>
      <c r="J45" s="34"/>
    </row>
    <row r="46" spans="2:10" x14ac:dyDescent="0.3">
      <c r="B46" s="134" t="s">
        <v>319</v>
      </c>
      <c r="C46" s="436" t="s">
        <v>187</v>
      </c>
      <c r="D46" s="436"/>
      <c r="E46" s="436"/>
      <c r="F46" s="436"/>
      <c r="G46" s="436"/>
      <c r="H46" s="436"/>
      <c r="I46" s="436"/>
      <c r="J46" s="35"/>
    </row>
    <row r="47" spans="2:10" ht="14.45" customHeight="1" x14ac:dyDescent="0.3">
      <c r="B47" s="134" t="s">
        <v>323</v>
      </c>
      <c r="C47" s="436" t="s">
        <v>326</v>
      </c>
      <c r="D47" s="436"/>
      <c r="E47" s="436"/>
      <c r="F47" s="436"/>
      <c r="G47" s="436"/>
      <c r="H47" s="436"/>
      <c r="I47" s="436"/>
      <c r="J47" s="34"/>
    </row>
    <row r="48" spans="2:10" x14ac:dyDescent="0.3">
      <c r="B48" s="134" t="s">
        <v>320</v>
      </c>
      <c r="C48" s="436" t="s">
        <v>188</v>
      </c>
      <c r="D48" s="436"/>
      <c r="E48" s="436"/>
      <c r="F48" s="436"/>
      <c r="G48" s="436"/>
      <c r="H48" s="436"/>
      <c r="I48" s="436"/>
      <c r="J48" s="35"/>
    </row>
    <row r="49" spans="2:10" ht="14.45" customHeight="1" x14ac:dyDescent="0.3">
      <c r="B49" s="134" t="s">
        <v>327</v>
      </c>
      <c r="C49" s="436" t="s">
        <v>328</v>
      </c>
      <c r="D49" s="436"/>
      <c r="E49" s="436"/>
      <c r="F49" s="436"/>
      <c r="G49" s="436"/>
      <c r="H49" s="436"/>
      <c r="I49" s="436"/>
      <c r="J49" s="34"/>
    </row>
    <row r="50" spans="2:10" x14ac:dyDescent="0.3">
      <c r="B50" s="134" t="s">
        <v>321</v>
      </c>
      <c r="C50" s="436" t="s">
        <v>189</v>
      </c>
      <c r="D50" s="436"/>
      <c r="E50" s="436"/>
      <c r="F50" s="436"/>
      <c r="G50" s="436"/>
      <c r="H50" s="436"/>
      <c r="I50" s="436"/>
      <c r="J50" s="35"/>
    </row>
    <row r="51" spans="2:10" ht="14.45" customHeight="1" x14ac:dyDescent="0.3">
      <c r="B51" s="134" t="s">
        <v>329</v>
      </c>
      <c r="C51" s="436" t="s">
        <v>332</v>
      </c>
      <c r="D51" s="436"/>
      <c r="E51" s="436"/>
      <c r="F51" s="436"/>
      <c r="G51" s="436"/>
      <c r="H51" s="436"/>
      <c r="I51" s="436"/>
      <c r="J51" s="34"/>
    </row>
    <row r="52" spans="2:10" x14ac:dyDescent="0.3">
      <c r="B52" s="134" t="s">
        <v>322</v>
      </c>
      <c r="C52" s="436" t="s">
        <v>190</v>
      </c>
      <c r="D52" s="436"/>
      <c r="E52" s="436"/>
      <c r="F52" s="436"/>
      <c r="G52" s="436"/>
      <c r="H52" s="436"/>
      <c r="I52" s="436"/>
      <c r="J52" s="35"/>
    </row>
    <row r="53" spans="2:10" ht="14.45" customHeight="1" x14ac:dyDescent="0.3">
      <c r="B53" s="134" t="s">
        <v>330</v>
      </c>
      <c r="C53" s="436" t="s">
        <v>331</v>
      </c>
      <c r="D53" s="436"/>
      <c r="E53" s="436"/>
      <c r="F53" s="436"/>
      <c r="G53" s="436"/>
      <c r="H53" s="436"/>
      <c r="I53" s="436"/>
      <c r="J53" s="34"/>
    </row>
    <row r="54" spans="2:10" ht="14.45" customHeight="1" x14ac:dyDescent="0.3">
      <c r="B54" s="134" t="s">
        <v>339</v>
      </c>
      <c r="C54" s="436" t="s">
        <v>372</v>
      </c>
      <c r="D54" s="436"/>
      <c r="E54" s="436"/>
      <c r="F54" s="436"/>
      <c r="G54" s="436"/>
      <c r="H54" s="436"/>
      <c r="I54" s="436"/>
      <c r="J54" s="34"/>
    </row>
    <row r="55" spans="2:10" x14ac:dyDescent="0.3">
      <c r="B55" s="134" t="s">
        <v>175</v>
      </c>
      <c r="C55" s="436" t="s">
        <v>226</v>
      </c>
      <c r="D55" s="436"/>
      <c r="E55" s="436"/>
      <c r="F55" s="436"/>
      <c r="G55" s="436"/>
      <c r="H55" s="436"/>
      <c r="I55" s="436"/>
      <c r="J55" s="35"/>
    </row>
    <row r="56" spans="2:10" x14ac:dyDescent="0.3">
      <c r="B56" s="134" t="s">
        <v>176</v>
      </c>
      <c r="C56" s="436" t="s">
        <v>182</v>
      </c>
      <c r="D56" s="436"/>
      <c r="E56" s="436"/>
      <c r="F56" s="436"/>
      <c r="G56" s="436"/>
      <c r="H56" s="436"/>
      <c r="I56" s="436"/>
      <c r="J56" s="35"/>
    </row>
    <row r="57" spans="2:10" x14ac:dyDescent="0.3">
      <c r="B57" s="134" t="s">
        <v>177</v>
      </c>
      <c r="C57" s="436" t="s">
        <v>183</v>
      </c>
      <c r="D57" s="436"/>
      <c r="E57" s="436"/>
      <c r="F57" s="436"/>
      <c r="G57" s="436"/>
      <c r="H57" s="436"/>
      <c r="I57" s="436"/>
      <c r="J57" s="34"/>
    </row>
    <row r="58" spans="2:10" x14ac:dyDescent="0.3">
      <c r="B58" s="134" t="s">
        <v>178</v>
      </c>
      <c r="C58" s="436" t="s">
        <v>184</v>
      </c>
      <c r="D58" s="436"/>
      <c r="E58" s="436"/>
      <c r="F58" s="436"/>
      <c r="G58" s="436"/>
      <c r="H58" s="436"/>
      <c r="I58" s="436"/>
      <c r="J58" s="35"/>
    </row>
    <row r="59" spans="2:10" x14ac:dyDescent="0.3">
      <c r="B59" s="134" t="s">
        <v>179</v>
      </c>
      <c r="C59" s="436" t="s">
        <v>185</v>
      </c>
      <c r="D59" s="436"/>
      <c r="E59" s="436"/>
      <c r="F59" s="436"/>
      <c r="G59" s="436"/>
      <c r="H59" s="436"/>
      <c r="I59" s="436"/>
      <c r="J59" s="35"/>
    </row>
    <row r="60" spans="2:10" x14ac:dyDescent="0.3">
      <c r="B60" s="134" t="s">
        <v>180</v>
      </c>
      <c r="C60" s="436" t="s">
        <v>191</v>
      </c>
      <c r="D60" s="436"/>
      <c r="E60" s="436"/>
      <c r="F60" s="436"/>
      <c r="G60" s="436"/>
      <c r="H60" s="436"/>
      <c r="I60" s="436"/>
      <c r="J60" s="35"/>
    </row>
    <row r="61" spans="2:10" x14ac:dyDescent="0.3">
      <c r="B61" s="134" t="s">
        <v>181</v>
      </c>
      <c r="C61" s="436" t="s">
        <v>227</v>
      </c>
      <c r="D61" s="436"/>
      <c r="E61" s="436"/>
      <c r="F61" s="436"/>
      <c r="G61" s="436"/>
      <c r="H61" s="436"/>
      <c r="I61" s="436"/>
      <c r="J61" s="35"/>
    </row>
    <row r="62" spans="2:10" ht="15" customHeight="1" x14ac:dyDescent="0.3">
      <c r="B62" s="134" t="s">
        <v>192</v>
      </c>
      <c r="C62" s="436" t="s">
        <v>229</v>
      </c>
      <c r="D62" s="436"/>
      <c r="E62" s="436"/>
      <c r="F62" s="436"/>
      <c r="G62" s="436"/>
      <c r="H62" s="436"/>
      <c r="I62" s="436"/>
      <c r="J62" s="35"/>
    </row>
    <row r="63" spans="2:10" ht="14.45" customHeight="1" x14ac:dyDescent="0.3">
      <c r="B63" s="134" t="s">
        <v>194</v>
      </c>
      <c r="C63" s="436" t="s">
        <v>228</v>
      </c>
      <c r="D63" s="436"/>
      <c r="E63" s="436"/>
      <c r="F63" s="436"/>
      <c r="G63" s="436"/>
      <c r="H63" s="436"/>
      <c r="I63" s="436"/>
      <c r="J63" s="35"/>
    </row>
    <row r="64" spans="2:10" ht="14.45" customHeight="1" x14ac:dyDescent="0.3">
      <c r="B64" s="134" t="s">
        <v>195</v>
      </c>
      <c r="C64" s="436" t="s">
        <v>230</v>
      </c>
      <c r="D64" s="436"/>
      <c r="E64" s="436"/>
      <c r="F64" s="436"/>
      <c r="G64" s="436"/>
      <c r="H64" s="436"/>
      <c r="I64" s="436"/>
      <c r="J64" s="35"/>
    </row>
    <row r="65" spans="2:10" ht="14.45" customHeight="1" x14ac:dyDescent="0.3">
      <c r="B65" s="134" t="s">
        <v>196</v>
      </c>
      <c r="C65" s="436" t="s">
        <v>231</v>
      </c>
      <c r="D65" s="436"/>
      <c r="E65" s="436"/>
      <c r="F65" s="436"/>
      <c r="G65" s="436"/>
      <c r="H65" s="436"/>
      <c r="I65" s="436"/>
      <c r="J65" s="35"/>
    </row>
    <row r="66" spans="2:10" ht="14.45" customHeight="1" x14ac:dyDescent="0.3">
      <c r="B66" s="134" t="s">
        <v>197</v>
      </c>
      <c r="C66" s="436" t="s">
        <v>232</v>
      </c>
      <c r="D66" s="436"/>
      <c r="E66" s="436"/>
      <c r="F66" s="436"/>
      <c r="G66" s="436"/>
      <c r="H66" s="436"/>
      <c r="I66" s="436"/>
      <c r="J66" s="35"/>
    </row>
    <row r="67" spans="2:10" x14ac:dyDescent="0.3">
      <c r="B67" s="134" t="s">
        <v>390</v>
      </c>
      <c r="C67" s="436" t="s">
        <v>391</v>
      </c>
      <c r="D67" s="436"/>
      <c r="E67" s="436"/>
      <c r="F67" s="436"/>
      <c r="G67" s="436"/>
      <c r="H67" s="436"/>
      <c r="I67" s="436"/>
      <c r="J67" s="34"/>
    </row>
    <row r="68" spans="2:10" x14ac:dyDescent="0.3">
      <c r="J68" s="35"/>
    </row>
    <row r="69" spans="2:10" x14ac:dyDescent="0.3">
      <c r="J69" s="35"/>
    </row>
    <row r="70" spans="2:10" x14ac:dyDescent="0.3">
      <c r="J70" s="35"/>
    </row>
    <row r="71" spans="2:10" x14ac:dyDescent="0.3">
      <c r="J71" s="35"/>
    </row>
    <row r="72" spans="2:10" x14ac:dyDescent="0.3">
      <c r="J72" s="35"/>
    </row>
  </sheetData>
  <mergeCells count="45">
    <mergeCell ref="C54:I54"/>
    <mergeCell ref="C53:I53"/>
    <mergeCell ref="B34:J34"/>
    <mergeCell ref="C19:J19"/>
    <mergeCell ref="C21:J21"/>
    <mergeCell ref="C22:J22"/>
    <mergeCell ref="C23:J23"/>
    <mergeCell ref="B28:J28"/>
    <mergeCell ref="D25:F25"/>
    <mergeCell ref="C50:I50"/>
    <mergeCell ref="C52:I52"/>
    <mergeCell ref="C38:I38"/>
    <mergeCell ref="C39:I39"/>
    <mergeCell ref="C40:I40"/>
    <mergeCell ref="C44:I44"/>
    <mergeCell ref="C41:I41"/>
    <mergeCell ref="C49:I49"/>
    <mergeCell ref="C18:J18"/>
    <mergeCell ref="B7:J7"/>
    <mergeCell ref="B9:J9"/>
    <mergeCell ref="B15:J15"/>
    <mergeCell ref="C16:J16"/>
    <mergeCell ref="C17:J17"/>
    <mergeCell ref="C51:I51"/>
    <mergeCell ref="C36:I36"/>
    <mergeCell ref="C37:I37"/>
    <mergeCell ref="C62:I62"/>
    <mergeCell ref="C55:I55"/>
    <mergeCell ref="C56:I56"/>
    <mergeCell ref="C57:I57"/>
    <mergeCell ref="C58:I58"/>
    <mergeCell ref="C59:I59"/>
    <mergeCell ref="C60:I60"/>
    <mergeCell ref="C46:I46"/>
    <mergeCell ref="C48:I48"/>
    <mergeCell ref="C42:I42"/>
    <mergeCell ref="C43:I43"/>
    <mergeCell ref="C45:I45"/>
    <mergeCell ref="C47:I47"/>
    <mergeCell ref="C67:I67"/>
    <mergeCell ref="C66:I66"/>
    <mergeCell ref="C61:I61"/>
    <mergeCell ref="C63:I63"/>
    <mergeCell ref="C64:I64"/>
    <mergeCell ref="C65:I65"/>
  </mergeCells>
  <conditionalFormatting sqref="B31:B32">
    <cfRule type="containsText" dxfId="961" priority="3" operator="containsText" text="ntitulé">
      <formula>NOT(ISERROR(SEARCH("ntitulé",B31)))</formula>
    </cfRule>
    <cfRule type="containsBlanks" dxfId="960" priority="4">
      <formula>LEN(TRIM(B31))=0</formula>
    </cfRule>
  </conditionalFormatting>
  <conditionalFormatting sqref="D25">
    <cfRule type="containsText" dxfId="959" priority="1" operator="containsText" text="ntitulé">
      <formula>NOT(ISERROR(SEARCH("ntitulé",D25)))</formula>
    </cfRule>
    <cfRule type="containsBlanks" dxfId="958" priority="2">
      <formula>LEN(TRIM(D25))=0</formula>
    </cfRule>
  </conditionalFormatting>
  <pageMargins left="0.7" right="0.7" top="0.75" bottom="0.75" header="0.3" footer="0.3"/>
  <pageSetup paperSize="9" scale="87" orientation="portrait" verticalDpi="300" r:id="rId1"/>
  <rowBreaks count="1" manualBreakCount="1">
    <brk id="3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6"/>
  <sheetViews>
    <sheetView showGridLines="0" zoomScale="90" zoomScaleNormal="90" workbookViewId="0">
      <selection activeCell="B10" sqref="A10:XFD10"/>
    </sheetView>
  </sheetViews>
  <sheetFormatPr baseColWidth="10" defaultColWidth="9.140625" defaultRowHeight="14.25" x14ac:dyDescent="0.2"/>
  <cols>
    <col min="1" max="1" width="2.7109375" style="86" customWidth="1"/>
    <col min="2" max="3" width="1.7109375" style="86" customWidth="1"/>
    <col min="4" max="5" width="5.7109375" style="86" customWidth="1"/>
    <col min="6" max="6" width="8.42578125" style="86" customWidth="1"/>
    <col min="7" max="7" width="7.7109375" style="86" customWidth="1"/>
    <col min="8" max="8" width="20.7109375" style="86" customWidth="1"/>
    <col min="9" max="9" width="18" style="86" customWidth="1"/>
    <col min="10" max="10" width="13.7109375" style="86" customWidth="1"/>
    <col min="11" max="11" width="7.7109375" style="86" customWidth="1"/>
    <col min="12" max="19" width="14.7109375" style="87" customWidth="1"/>
    <col min="20" max="20" width="1.7109375" style="86" customWidth="1"/>
    <col min="21" max="21" width="2.7109375" style="86" customWidth="1"/>
    <col min="22" max="22" width="1.7109375" style="86" customWidth="1"/>
    <col min="23" max="23" width="9.140625" style="86" hidden="1" customWidth="1"/>
    <col min="24" max="16384" width="9.140625" style="86"/>
  </cols>
  <sheetData>
    <row r="2" spans="1:23" s="4" customFormat="1" ht="29.45" customHeight="1" x14ac:dyDescent="0.3">
      <c r="A2" s="36" t="str">
        <f>TAB00!B44&amp;" : "&amp;TAB00!C44</f>
        <v>TAB4.1.1 : Tarifs de prélèvement 2019</v>
      </c>
      <c r="B2" s="41"/>
      <c r="C2" s="41"/>
      <c r="D2" s="41"/>
      <c r="E2" s="41"/>
      <c r="F2" s="41"/>
      <c r="G2" s="41"/>
      <c r="H2" s="41"/>
      <c r="I2" s="41"/>
      <c r="J2" s="41"/>
      <c r="K2" s="41"/>
      <c r="L2" s="41"/>
      <c r="M2" s="41"/>
      <c r="N2" s="41"/>
      <c r="O2" s="41"/>
      <c r="P2" s="41"/>
      <c r="Q2" s="41"/>
      <c r="R2" s="41"/>
      <c r="S2" s="41"/>
      <c r="T2" s="41"/>
    </row>
    <row r="4" spans="1:23" ht="15" x14ac:dyDescent="0.25">
      <c r="B4" s="211"/>
      <c r="C4" s="211"/>
      <c r="D4" s="211"/>
      <c r="E4" s="211"/>
      <c r="F4" s="211"/>
      <c r="G4" s="211"/>
      <c r="H4" s="211"/>
      <c r="I4" s="211"/>
      <c r="J4" s="211"/>
      <c r="K4" s="211"/>
      <c r="L4" s="211"/>
      <c r="M4" s="211"/>
      <c r="N4" s="211"/>
      <c r="O4" s="435" t="s">
        <v>398</v>
      </c>
      <c r="P4" s="211"/>
      <c r="Q4" s="211"/>
      <c r="R4" s="211"/>
      <c r="S4" s="211"/>
      <c r="T4" s="211"/>
      <c r="U4" s="211"/>
      <c r="V4" s="211"/>
      <c r="W4" s="211"/>
    </row>
    <row r="5" spans="1:23" x14ac:dyDescent="0.2">
      <c r="B5" s="227"/>
      <c r="C5" s="228"/>
      <c r="D5" s="228"/>
      <c r="E5" s="228"/>
      <c r="F5" s="228"/>
      <c r="G5" s="228"/>
      <c r="H5" s="228"/>
      <c r="I5" s="228"/>
      <c r="J5" s="228"/>
      <c r="K5" s="228"/>
      <c r="L5" s="229"/>
      <c r="M5" s="229"/>
      <c r="N5" s="229"/>
      <c r="O5" s="229"/>
      <c r="P5" s="229"/>
      <c r="Q5" s="229"/>
      <c r="R5" s="229"/>
      <c r="S5" s="229"/>
      <c r="T5" s="230"/>
      <c r="U5" s="225"/>
      <c r="V5" s="225"/>
      <c r="W5" s="225"/>
    </row>
    <row r="6" spans="1:23" ht="15.75" x14ac:dyDescent="0.25">
      <c r="B6" s="269"/>
      <c r="C6" s="488" t="s">
        <v>166</v>
      </c>
      <c r="D6" s="488"/>
      <c r="E6" s="488"/>
      <c r="F6" s="488"/>
      <c r="G6" s="488"/>
      <c r="H6" s="488"/>
      <c r="I6" s="488"/>
      <c r="J6" s="489" t="s">
        <v>381</v>
      </c>
      <c r="K6" s="489"/>
      <c r="L6" s="489"/>
      <c r="M6" s="489"/>
      <c r="N6" s="485" t="str">
        <f>IF(TAB00!C11=0,"# Nom du GRD",TAB00!C11)</f>
        <v># Nom du GRD</v>
      </c>
      <c r="O6" s="485"/>
      <c r="P6" s="485"/>
      <c r="Q6" s="485"/>
      <c r="R6" s="485"/>
      <c r="S6" s="485"/>
      <c r="T6" s="270"/>
      <c r="U6" s="271"/>
      <c r="V6" s="271"/>
      <c r="W6" s="271"/>
    </row>
    <row r="7" spans="1:23" ht="15.75" x14ac:dyDescent="0.25">
      <c r="B7" s="269"/>
      <c r="C7" s="235"/>
      <c r="D7" s="272"/>
      <c r="E7" s="235"/>
      <c r="F7" s="235"/>
      <c r="G7" s="235"/>
      <c r="H7" s="235"/>
      <c r="I7" s="235"/>
      <c r="J7" s="235"/>
      <c r="K7" s="235"/>
      <c r="L7" s="273"/>
      <c r="M7" s="273"/>
      <c r="N7" s="273"/>
      <c r="O7" s="273"/>
      <c r="P7" s="273"/>
      <c r="Q7" s="273"/>
      <c r="R7" s="273"/>
      <c r="S7" s="273"/>
      <c r="T7" s="270"/>
      <c r="U7" s="271"/>
      <c r="V7" s="271"/>
      <c r="W7" s="271"/>
    </row>
    <row r="8" spans="1:23" x14ac:dyDescent="0.2">
      <c r="B8" s="269"/>
      <c r="C8" s="486" t="s">
        <v>167</v>
      </c>
      <c r="D8" s="486"/>
      <c r="E8" s="486"/>
      <c r="F8" s="486"/>
      <c r="G8" s="487" t="str">
        <f>"du 01.01.20"&amp;RIGHT(A2,2)&amp;" au 31.12.20"&amp;RIGHT(A2,2)</f>
        <v>du 01.01.2019 au 31.12.2019</v>
      </c>
      <c r="H8" s="487"/>
      <c r="I8" s="268"/>
      <c r="J8" s="235"/>
      <c r="K8" s="235"/>
      <c r="L8" s="273"/>
      <c r="M8" s="273"/>
      <c r="N8" s="273"/>
      <c r="O8" s="273"/>
      <c r="P8" s="273"/>
      <c r="Q8" s="273"/>
      <c r="R8" s="273"/>
      <c r="S8" s="273"/>
      <c r="T8" s="270"/>
      <c r="U8" s="271"/>
      <c r="V8" s="271"/>
      <c r="W8" s="271"/>
    </row>
    <row r="9" spans="1:23" ht="15" thickBot="1" x14ac:dyDescent="0.25">
      <c r="B9" s="231"/>
      <c r="C9" s="214"/>
      <c r="D9" s="232"/>
      <c r="E9" s="214"/>
      <c r="F9" s="214"/>
      <c r="G9" s="214"/>
      <c r="H9" s="214"/>
      <c r="I9" s="214"/>
      <c r="J9" s="214"/>
      <c r="K9" s="214"/>
      <c r="L9" s="233"/>
      <c r="M9" s="233"/>
      <c r="N9" s="233"/>
      <c r="O9" s="233"/>
      <c r="P9" s="233"/>
      <c r="Q9" s="233"/>
      <c r="R9" s="233"/>
      <c r="S9" s="233"/>
      <c r="T9" s="234"/>
      <c r="U9" s="225"/>
      <c r="V9" s="225"/>
      <c r="W9" s="225"/>
    </row>
    <row r="10" spans="1:23" s="522" customFormat="1" ht="23.25" thickBot="1" x14ac:dyDescent="0.25">
      <c r="B10" s="523"/>
      <c r="C10" s="524"/>
      <c r="D10" s="525"/>
      <c r="E10" s="525"/>
      <c r="F10" s="525"/>
      <c r="G10" s="525"/>
      <c r="H10" s="525"/>
      <c r="I10" s="525"/>
      <c r="J10" s="526"/>
      <c r="K10" s="527" t="s">
        <v>149</v>
      </c>
      <c r="L10" s="528" t="s">
        <v>5</v>
      </c>
      <c r="M10" s="529"/>
      <c r="N10" s="528" t="s">
        <v>6</v>
      </c>
      <c r="O10" s="529"/>
      <c r="P10" s="528" t="s">
        <v>7</v>
      </c>
      <c r="Q10" s="529"/>
      <c r="R10" s="528" t="s">
        <v>8</v>
      </c>
      <c r="S10" s="529"/>
      <c r="T10" s="530"/>
      <c r="U10" s="531"/>
      <c r="V10" s="531"/>
      <c r="W10" s="531"/>
    </row>
    <row r="11" spans="1:23" ht="22.15" customHeight="1" thickBot="1" x14ac:dyDescent="0.25">
      <c r="B11" s="231"/>
      <c r="C11" s="245"/>
      <c r="D11" s="214"/>
      <c r="E11" s="214"/>
      <c r="F11" s="214"/>
      <c r="G11" s="214"/>
      <c r="H11" s="214"/>
      <c r="I11" s="214"/>
      <c r="J11" s="277"/>
      <c r="K11" s="278"/>
      <c r="L11" s="280" t="s">
        <v>301</v>
      </c>
      <c r="M11" s="279" t="s">
        <v>302</v>
      </c>
      <c r="N11" s="280" t="s">
        <v>301</v>
      </c>
      <c r="O11" s="279" t="s">
        <v>302</v>
      </c>
      <c r="P11" s="280" t="s">
        <v>301</v>
      </c>
      <c r="Q11" s="279" t="s">
        <v>302</v>
      </c>
      <c r="R11" s="280" t="s">
        <v>301</v>
      </c>
      <c r="S11" s="279" t="s">
        <v>302</v>
      </c>
      <c r="T11" s="234"/>
      <c r="U11" s="225"/>
      <c r="V11" s="225"/>
      <c r="W11" s="225"/>
    </row>
    <row r="12" spans="1:23" ht="15" thickBot="1" x14ac:dyDescent="0.25">
      <c r="B12" s="231"/>
      <c r="C12" s="245"/>
      <c r="D12" s="214"/>
      <c r="E12" s="214"/>
      <c r="F12" s="214"/>
      <c r="G12" s="214"/>
      <c r="H12" s="214"/>
      <c r="I12" s="214"/>
      <c r="J12" s="277"/>
      <c r="K12" s="278"/>
      <c r="L12" s="281"/>
      <c r="M12" s="242"/>
      <c r="N12" s="281"/>
      <c r="O12" s="242"/>
      <c r="P12" s="281"/>
      <c r="Q12" s="242"/>
      <c r="R12" s="281"/>
      <c r="S12" s="242"/>
      <c r="T12" s="234"/>
      <c r="U12" s="225"/>
      <c r="V12" s="225"/>
      <c r="W12" s="225"/>
    </row>
    <row r="13" spans="1:23" x14ac:dyDescent="0.2">
      <c r="B13" s="231"/>
      <c r="C13" s="245"/>
      <c r="D13" s="212" t="s">
        <v>11</v>
      </c>
      <c r="E13" s="212"/>
      <c r="F13" s="212"/>
      <c r="G13" s="212"/>
      <c r="H13" s="214"/>
      <c r="I13" s="214"/>
      <c r="J13" s="244"/>
      <c r="K13" s="244"/>
      <c r="L13" s="282"/>
      <c r="M13" s="243"/>
      <c r="N13" s="282"/>
      <c r="O13" s="243"/>
      <c r="P13" s="282"/>
      <c r="Q13" s="243"/>
      <c r="R13" s="282"/>
      <c r="S13" s="243"/>
      <c r="T13" s="234"/>
      <c r="U13" s="225"/>
      <c r="V13" s="225"/>
      <c r="W13" s="225"/>
    </row>
    <row r="14" spans="1:23" x14ac:dyDescent="0.2">
      <c r="B14" s="231"/>
      <c r="C14" s="245"/>
      <c r="D14" s="212"/>
      <c r="E14" s="212" t="s">
        <v>12</v>
      </c>
      <c r="F14" s="212"/>
      <c r="G14" s="212"/>
      <c r="H14" s="214"/>
      <c r="I14" s="214"/>
      <c r="J14" s="244"/>
      <c r="K14" s="244"/>
      <c r="L14" s="282"/>
      <c r="M14" s="243"/>
      <c r="N14" s="282"/>
      <c r="O14" s="243"/>
      <c r="P14" s="282"/>
      <c r="Q14" s="243"/>
      <c r="R14" s="282"/>
      <c r="S14" s="243"/>
      <c r="T14" s="234"/>
      <c r="U14" s="225"/>
      <c r="V14" s="225"/>
      <c r="W14" s="225"/>
    </row>
    <row r="15" spans="1:23" x14ac:dyDescent="0.2">
      <c r="B15" s="231"/>
      <c r="C15" s="245"/>
      <c r="D15" s="214"/>
      <c r="E15" s="214"/>
      <c r="F15" s="213" t="s">
        <v>13</v>
      </c>
      <c r="G15" s="221"/>
      <c r="H15" s="214"/>
      <c r="I15" s="214"/>
      <c r="J15" s="244"/>
      <c r="K15" s="266"/>
      <c r="L15" s="325"/>
      <c r="M15" s="326"/>
      <c r="N15" s="325"/>
      <c r="O15" s="326"/>
      <c r="P15" s="325"/>
      <c r="Q15" s="326"/>
      <c r="R15" s="325"/>
      <c r="S15" s="326"/>
      <c r="T15" s="234"/>
      <c r="U15" s="225"/>
      <c r="V15" s="225"/>
      <c r="W15" s="225"/>
    </row>
    <row r="16" spans="1:23" x14ac:dyDescent="0.2">
      <c r="B16" s="231"/>
      <c r="C16" s="245"/>
      <c r="D16" s="214"/>
      <c r="E16" s="214"/>
      <c r="F16" s="213"/>
      <c r="G16" s="215" t="s">
        <v>303</v>
      </c>
      <c r="H16" s="216"/>
      <c r="I16" s="216"/>
      <c r="J16" s="217" t="s">
        <v>150</v>
      </c>
      <c r="K16" s="262" t="s">
        <v>151</v>
      </c>
      <c r="L16" s="327" t="s">
        <v>152</v>
      </c>
      <c r="M16" s="328"/>
      <c r="N16" s="327" t="s">
        <v>152</v>
      </c>
      <c r="O16" s="328"/>
      <c r="P16" s="327" t="s">
        <v>152</v>
      </c>
      <c r="Q16" s="328"/>
      <c r="R16" s="327" t="s">
        <v>152</v>
      </c>
      <c r="S16" s="328"/>
      <c r="T16" s="234"/>
      <c r="U16" s="225"/>
      <c r="V16" s="225"/>
      <c r="W16" s="225"/>
    </row>
    <row r="17" spans="2:23" x14ac:dyDescent="0.2">
      <c r="B17" s="231"/>
      <c r="C17" s="245"/>
      <c r="D17" s="214"/>
      <c r="E17" s="214"/>
      <c r="F17" s="214"/>
      <c r="G17" s="215" t="s">
        <v>304</v>
      </c>
      <c r="H17" s="216"/>
      <c r="I17" s="216"/>
      <c r="J17" s="217" t="s">
        <v>150</v>
      </c>
      <c r="K17" s="262" t="s">
        <v>151</v>
      </c>
      <c r="L17" s="327" t="s">
        <v>152</v>
      </c>
      <c r="M17" s="328"/>
      <c r="N17" s="327" t="s">
        <v>152</v>
      </c>
      <c r="O17" s="328"/>
      <c r="P17" s="327" t="s">
        <v>152</v>
      </c>
      <c r="Q17" s="328"/>
      <c r="R17" s="327" t="s">
        <v>152</v>
      </c>
      <c r="S17" s="328"/>
      <c r="T17" s="234"/>
      <c r="U17" s="225"/>
      <c r="V17" s="225"/>
      <c r="W17" s="225"/>
    </row>
    <row r="18" spans="2:23" x14ac:dyDescent="0.2">
      <c r="B18" s="231"/>
      <c r="C18" s="245"/>
      <c r="D18" s="214"/>
      <c r="E18" s="214"/>
      <c r="F18" s="213" t="s">
        <v>143</v>
      </c>
      <c r="G18" s="214"/>
      <c r="H18" s="214"/>
      <c r="I18" s="214"/>
      <c r="J18" s="244"/>
      <c r="K18" s="262"/>
      <c r="L18" s="329"/>
      <c r="M18" s="328"/>
      <c r="N18" s="329"/>
      <c r="O18" s="328"/>
      <c r="P18" s="329"/>
      <c r="Q18" s="328"/>
      <c r="R18" s="329"/>
      <c r="S18" s="328"/>
      <c r="T18" s="234"/>
      <c r="U18" s="225"/>
      <c r="V18" s="225"/>
      <c r="W18" s="225"/>
    </row>
    <row r="19" spans="2:23" x14ac:dyDescent="0.2">
      <c r="B19" s="231"/>
      <c r="C19" s="245"/>
      <c r="D19" s="214"/>
      <c r="E19" s="214"/>
      <c r="F19" s="213"/>
      <c r="G19" s="215" t="s">
        <v>153</v>
      </c>
      <c r="H19" s="216"/>
      <c r="I19" s="216"/>
      <c r="J19" s="217" t="s">
        <v>154</v>
      </c>
      <c r="K19" s="262" t="s">
        <v>151</v>
      </c>
      <c r="L19" s="329"/>
      <c r="M19" s="328"/>
      <c r="N19" s="329"/>
      <c r="O19" s="328"/>
      <c r="P19" s="329"/>
      <c r="Q19" s="328"/>
      <c r="R19" s="327"/>
      <c r="S19" s="328" t="s">
        <v>152</v>
      </c>
      <c r="T19" s="234"/>
      <c r="U19" s="225"/>
      <c r="V19" s="225"/>
      <c r="W19" s="225"/>
    </row>
    <row r="20" spans="2:23" x14ac:dyDescent="0.2">
      <c r="B20" s="231"/>
      <c r="C20" s="245"/>
      <c r="D20" s="214"/>
      <c r="E20" s="212" t="s">
        <v>14</v>
      </c>
      <c r="F20" s="213"/>
      <c r="G20" s="218"/>
      <c r="H20" s="219"/>
      <c r="I20" s="219"/>
      <c r="J20" s="220" t="s">
        <v>155</v>
      </c>
      <c r="K20" s="263" t="s">
        <v>151</v>
      </c>
      <c r="L20" s="476" t="s">
        <v>152</v>
      </c>
      <c r="M20" s="477"/>
      <c r="N20" s="476" t="s">
        <v>152</v>
      </c>
      <c r="O20" s="477"/>
      <c r="P20" s="476" t="s">
        <v>152</v>
      </c>
      <c r="Q20" s="477"/>
      <c r="R20" s="476" t="s">
        <v>152</v>
      </c>
      <c r="S20" s="477"/>
      <c r="T20" s="234"/>
      <c r="U20" s="225"/>
      <c r="V20" s="225"/>
      <c r="W20" s="225"/>
    </row>
    <row r="21" spans="2:23" x14ac:dyDescent="0.2">
      <c r="B21" s="231"/>
      <c r="C21" s="245"/>
      <c r="D21" s="214"/>
      <c r="E21" s="212" t="s">
        <v>15</v>
      </c>
      <c r="F21" s="221"/>
      <c r="G21" s="214"/>
      <c r="H21" s="214"/>
      <c r="I21" s="214"/>
      <c r="J21" s="244"/>
      <c r="K21" s="262"/>
      <c r="L21" s="329"/>
      <c r="M21" s="328"/>
      <c r="N21" s="329"/>
      <c r="O21" s="328"/>
      <c r="P21" s="329"/>
      <c r="Q21" s="328"/>
      <c r="R21" s="329"/>
      <c r="S21" s="328"/>
      <c r="T21" s="234"/>
      <c r="U21" s="225"/>
      <c r="V21" s="225"/>
      <c r="W21" s="225"/>
    </row>
    <row r="22" spans="2:23" x14ac:dyDescent="0.2">
      <c r="B22" s="231"/>
      <c r="C22" s="245"/>
      <c r="D22" s="214"/>
      <c r="E22" s="212"/>
      <c r="F22" s="221"/>
      <c r="G22" s="215" t="s">
        <v>137</v>
      </c>
      <c r="H22" s="216"/>
      <c r="I22" s="216"/>
      <c r="J22" s="217" t="s">
        <v>156</v>
      </c>
      <c r="K22" s="262" t="s">
        <v>151</v>
      </c>
      <c r="L22" s="329"/>
      <c r="M22" s="328"/>
      <c r="N22" s="329"/>
      <c r="O22" s="328"/>
      <c r="P22" s="329"/>
      <c r="Q22" s="328"/>
      <c r="R22" s="327" t="s">
        <v>152</v>
      </c>
      <c r="S22" s="328" t="s">
        <v>152</v>
      </c>
      <c r="T22" s="234"/>
      <c r="U22" s="225"/>
      <c r="V22" s="225"/>
      <c r="W22" s="225"/>
    </row>
    <row r="23" spans="2:23" x14ac:dyDescent="0.2">
      <c r="B23" s="231"/>
      <c r="C23" s="245"/>
      <c r="D23" s="214"/>
      <c r="E23" s="214"/>
      <c r="F23" s="214"/>
      <c r="G23" s="215" t="s">
        <v>138</v>
      </c>
      <c r="H23" s="216"/>
      <c r="I23" s="216"/>
      <c r="J23" s="217" t="s">
        <v>156</v>
      </c>
      <c r="K23" s="263" t="s">
        <v>151</v>
      </c>
      <c r="L23" s="330" t="s">
        <v>152</v>
      </c>
      <c r="M23" s="331" t="s">
        <v>152</v>
      </c>
      <c r="N23" s="330" t="s">
        <v>152</v>
      </c>
      <c r="O23" s="331" t="s">
        <v>152</v>
      </c>
      <c r="P23" s="330" t="s">
        <v>152</v>
      </c>
      <c r="Q23" s="331" t="s">
        <v>152</v>
      </c>
      <c r="R23" s="330" t="s">
        <v>152</v>
      </c>
      <c r="S23" s="331" t="s">
        <v>152</v>
      </c>
      <c r="T23" s="234"/>
      <c r="U23" s="225"/>
      <c r="V23" s="225"/>
      <c r="W23" s="225"/>
    </row>
    <row r="24" spans="2:23" x14ac:dyDescent="0.2">
      <c r="B24" s="231"/>
      <c r="C24" s="245"/>
      <c r="D24" s="214"/>
      <c r="E24" s="214"/>
      <c r="F24" s="214"/>
      <c r="G24" s="218" t="s">
        <v>16</v>
      </c>
      <c r="H24" s="219"/>
      <c r="I24" s="219"/>
      <c r="J24" s="220" t="s">
        <v>156</v>
      </c>
      <c r="K24" s="263" t="s">
        <v>151</v>
      </c>
      <c r="L24" s="330" t="s">
        <v>152</v>
      </c>
      <c r="M24" s="331" t="s">
        <v>152</v>
      </c>
      <c r="N24" s="330" t="s">
        <v>152</v>
      </c>
      <c r="O24" s="331" t="s">
        <v>152</v>
      </c>
      <c r="P24" s="330" t="s">
        <v>152</v>
      </c>
      <c r="Q24" s="331" t="s">
        <v>152</v>
      </c>
      <c r="R24" s="330" t="s">
        <v>152</v>
      </c>
      <c r="S24" s="331" t="s">
        <v>152</v>
      </c>
      <c r="T24" s="234"/>
      <c r="U24" s="225"/>
      <c r="V24" s="225"/>
      <c r="W24" s="225"/>
    </row>
    <row r="25" spans="2:23" x14ac:dyDescent="0.2">
      <c r="B25" s="231"/>
      <c r="C25" s="245"/>
      <c r="D25" s="214"/>
      <c r="E25" s="214"/>
      <c r="F25" s="214"/>
      <c r="G25" s="218" t="s">
        <v>139</v>
      </c>
      <c r="H25" s="219"/>
      <c r="I25" s="219"/>
      <c r="J25" s="220" t="s">
        <v>156</v>
      </c>
      <c r="K25" s="262" t="s">
        <v>151</v>
      </c>
      <c r="L25" s="329"/>
      <c r="M25" s="328"/>
      <c r="N25" s="329"/>
      <c r="O25" s="328"/>
      <c r="P25" s="329"/>
      <c r="Q25" s="328"/>
      <c r="R25" s="327" t="s">
        <v>152</v>
      </c>
      <c r="S25" s="328" t="s">
        <v>152</v>
      </c>
      <c r="T25" s="234"/>
      <c r="U25" s="225"/>
      <c r="V25" s="225"/>
      <c r="W25" s="225"/>
    </row>
    <row r="26" spans="2:23" x14ac:dyDescent="0.2">
      <c r="B26" s="231"/>
      <c r="C26" s="245"/>
      <c r="D26" s="214"/>
      <c r="E26" s="214"/>
      <c r="F26" s="214"/>
      <c r="G26" s="222"/>
      <c r="H26" s="214"/>
      <c r="I26" s="214"/>
      <c r="J26" s="244"/>
      <c r="K26" s="262"/>
      <c r="L26" s="329"/>
      <c r="M26" s="328"/>
      <c r="N26" s="329"/>
      <c r="O26" s="328"/>
      <c r="P26" s="329"/>
      <c r="Q26" s="328"/>
      <c r="R26" s="329"/>
      <c r="S26" s="328"/>
      <c r="T26" s="234"/>
      <c r="U26" s="225"/>
      <c r="V26" s="225"/>
      <c r="W26" s="225"/>
    </row>
    <row r="27" spans="2:23" x14ac:dyDescent="0.2">
      <c r="B27" s="231"/>
      <c r="C27" s="245"/>
      <c r="D27" s="223" t="s">
        <v>157</v>
      </c>
      <c r="E27" s="223"/>
      <c r="F27" s="214"/>
      <c r="G27" s="218"/>
      <c r="H27" s="218"/>
      <c r="I27" s="218"/>
      <c r="J27" s="220" t="s">
        <v>156</v>
      </c>
      <c r="K27" s="262" t="s">
        <v>158</v>
      </c>
      <c r="L27" s="479" t="s">
        <v>152</v>
      </c>
      <c r="M27" s="480"/>
      <c r="N27" s="479" t="s">
        <v>152</v>
      </c>
      <c r="O27" s="480"/>
      <c r="P27" s="479" t="s">
        <v>152</v>
      </c>
      <c r="Q27" s="480"/>
      <c r="R27" s="479" t="s">
        <v>152</v>
      </c>
      <c r="S27" s="480"/>
      <c r="T27" s="234"/>
      <c r="U27" s="225"/>
      <c r="V27" s="225"/>
      <c r="W27" s="225"/>
    </row>
    <row r="28" spans="2:23" x14ac:dyDescent="0.2">
      <c r="B28" s="231"/>
      <c r="C28" s="245"/>
      <c r="D28" s="223"/>
      <c r="E28" s="223"/>
      <c r="F28" s="214"/>
      <c r="G28" s="214"/>
      <c r="H28" s="214"/>
      <c r="I28" s="214"/>
      <c r="J28" s="244"/>
      <c r="K28" s="262"/>
      <c r="L28" s="329"/>
      <c r="M28" s="328"/>
      <c r="N28" s="329"/>
      <c r="O28" s="328"/>
      <c r="P28" s="329"/>
      <c r="Q28" s="328"/>
      <c r="R28" s="329"/>
      <c r="S28" s="328"/>
      <c r="T28" s="234"/>
      <c r="U28" s="225"/>
      <c r="V28" s="225"/>
      <c r="W28" s="225"/>
    </row>
    <row r="29" spans="2:23" x14ac:dyDescent="0.2">
      <c r="B29" s="231"/>
      <c r="C29" s="245"/>
      <c r="D29" s="223" t="s">
        <v>159</v>
      </c>
      <c r="E29" s="223"/>
      <c r="F29" s="214"/>
      <c r="G29" s="214"/>
      <c r="H29" s="214"/>
      <c r="I29" s="214"/>
      <c r="J29" s="244"/>
      <c r="K29" s="262"/>
      <c r="L29" s="329"/>
      <c r="M29" s="328"/>
      <c r="N29" s="329"/>
      <c r="O29" s="328"/>
      <c r="P29" s="329"/>
      <c r="Q29" s="328"/>
      <c r="R29" s="329"/>
      <c r="S29" s="328"/>
      <c r="T29" s="234"/>
      <c r="U29" s="225"/>
      <c r="V29" s="225"/>
      <c r="W29" s="225"/>
    </row>
    <row r="30" spans="2:23" x14ac:dyDescent="0.2">
      <c r="B30" s="231"/>
      <c r="C30" s="245"/>
      <c r="D30" s="223"/>
      <c r="E30" s="223"/>
      <c r="F30" s="214"/>
      <c r="G30" s="218" t="s">
        <v>4</v>
      </c>
      <c r="H30" s="219"/>
      <c r="I30" s="219"/>
      <c r="J30" s="220" t="s">
        <v>156</v>
      </c>
      <c r="K30" s="262" t="s">
        <v>160</v>
      </c>
      <c r="L30" s="479" t="s">
        <v>152</v>
      </c>
      <c r="M30" s="480"/>
      <c r="N30" s="479" t="s">
        <v>152</v>
      </c>
      <c r="O30" s="480"/>
      <c r="P30" s="479" t="s">
        <v>152</v>
      </c>
      <c r="Q30" s="480"/>
      <c r="R30" s="479" t="s">
        <v>152</v>
      </c>
      <c r="S30" s="480"/>
      <c r="T30" s="234"/>
      <c r="U30" s="225"/>
      <c r="V30" s="225"/>
      <c r="W30" s="225"/>
    </row>
    <row r="31" spans="2:23" x14ac:dyDescent="0.2">
      <c r="B31" s="231"/>
      <c r="C31" s="245"/>
      <c r="D31" s="223"/>
      <c r="E31" s="223"/>
      <c r="F31" s="214"/>
      <c r="G31" s="218" t="s">
        <v>161</v>
      </c>
      <c r="H31" s="219"/>
      <c r="I31" s="219"/>
      <c r="J31" s="220" t="s">
        <v>156</v>
      </c>
      <c r="K31" s="262" t="s">
        <v>162</v>
      </c>
      <c r="L31" s="479" t="s">
        <v>152</v>
      </c>
      <c r="M31" s="480"/>
      <c r="N31" s="479" t="s">
        <v>152</v>
      </c>
      <c r="O31" s="480"/>
      <c r="P31" s="479" t="s">
        <v>152</v>
      </c>
      <c r="Q31" s="480"/>
      <c r="R31" s="479" t="s">
        <v>152</v>
      </c>
      <c r="S31" s="480"/>
      <c r="T31" s="234"/>
      <c r="U31" s="225"/>
      <c r="V31" s="225"/>
      <c r="W31" s="225"/>
    </row>
    <row r="32" spans="2:23" ht="15" thickBot="1" x14ac:dyDescent="0.25">
      <c r="B32" s="231"/>
      <c r="C32" s="245"/>
      <c r="D32" s="223"/>
      <c r="E32" s="223"/>
      <c r="F32" s="214"/>
      <c r="G32" s="218" t="s">
        <v>163</v>
      </c>
      <c r="H32" s="219"/>
      <c r="I32" s="219"/>
      <c r="J32" s="220" t="s">
        <v>156</v>
      </c>
      <c r="K32" s="264" t="s">
        <v>164</v>
      </c>
      <c r="L32" s="481" t="s">
        <v>152</v>
      </c>
      <c r="M32" s="482"/>
      <c r="N32" s="481" t="s">
        <v>152</v>
      </c>
      <c r="O32" s="482"/>
      <c r="P32" s="481" t="s">
        <v>152</v>
      </c>
      <c r="Q32" s="482"/>
      <c r="R32" s="481" t="s">
        <v>152</v>
      </c>
      <c r="S32" s="482"/>
      <c r="T32" s="234"/>
      <c r="U32" s="225"/>
      <c r="V32" s="225"/>
      <c r="W32" s="225"/>
    </row>
    <row r="33" spans="2:23" ht="15" thickBot="1" x14ac:dyDescent="0.25">
      <c r="B33" s="231"/>
      <c r="C33" s="245"/>
      <c r="D33" s="223"/>
      <c r="E33" s="223"/>
      <c r="F33" s="214"/>
      <c r="G33" s="214"/>
      <c r="H33" s="214"/>
      <c r="I33" s="214"/>
      <c r="J33" s="214"/>
      <c r="K33" s="275"/>
      <c r="L33" s="332"/>
      <c r="M33" s="332"/>
      <c r="N33" s="332"/>
      <c r="O33" s="332"/>
      <c r="P33" s="332"/>
      <c r="Q33" s="332"/>
      <c r="R33" s="332"/>
      <c r="S33" s="332"/>
      <c r="T33" s="234"/>
      <c r="U33" s="225"/>
      <c r="V33" s="225"/>
      <c r="W33" s="225"/>
    </row>
    <row r="34" spans="2:23" ht="15" thickBot="1" x14ac:dyDescent="0.25">
      <c r="B34" s="231"/>
      <c r="C34" s="245"/>
      <c r="D34" s="224" t="s">
        <v>141</v>
      </c>
      <c r="E34" s="223"/>
      <c r="F34" s="214"/>
      <c r="G34" s="215"/>
      <c r="H34" s="216"/>
      <c r="I34" s="216"/>
      <c r="J34" s="217" t="s">
        <v>156</v>
      </c>
      <c r="K34" s="265" t="s">
        <v>151</v>
      </c>
      <c r="L34" s="483" t="s">
        <v>152</v>
      </c>
      <c r="M34" s="484"/>
      <c r="N34" s="483" t="s">
        <v>152</v>
      </c>
      <c r="O34" s="484"/>
      <c r="P34" s="483" t="s">
        <v>152</v>
      </c>
      <c r="Q34" s="484"/>
      <c r="R34" s="483" t="s">
        <v>152</v>
      </c>
      <c r="S34" s="484"/>
      <c r="T34" s="234"/>
      <c r="U34" s="225"/>
      <c r="V34" s="225"/>
      <c r="W34" s="225"/>
    </row>
    <row r="35" spans="2:23" ht="15" thickBot="1" x14ac:dyDescent="0.25">
      <c r="B35" s="231"/>
      <c r="C35" s="245"/>
      <c r="D35" s="214"/>
      <c r="E35" s="214"/>
      <c r="F35" s="214"/>
      <c r="G35" s="214"/>
      <c r="H35" s="214"/>
      <c r="I35" s="214"/>
      <c r="J35" s="214"/>
      <c r="K35" s="276"/>
      <c r="L35" s="333"/>
      <c r="M35" s="333"/>
      <c r="N35" s="333"/>
      <c r="O35" s="333"/>
      <c r="P35" s="333"/>
      <c r="Q35" s="333"/>
      <c r="R35" s="333"/>
      <c r="S35" s="333"/>
      <c r="T35" s="234"/>
      <c r="U35" s="225"/>
      <c r="V35" s="225"/>
      <c r="W35" s="225"/>
    </row>
    <row r="36" spans="2:23" ht="15" thickBot="1" x14ac:dyDescent="0.25">
      <c r="B36" s="231"/>
      <c r="C36" s="245"/>
      <c r="D36" s="224" t="s">
        <v>142</v>
      </c>
      <c r="E36" s="214"/>
      <c r="F36" s="214"/>
      <c r="G36" s="216"/>
      <c r="H36" s="216"/>
      <c r="I36" s="216"/>
      <c r="J36" s="217" t="s">
        <v>305</v>
      </c>
      <c r="K36" s="265" t="s">
        <v>165</v>
      </c>
      <c r="L36" s="343" t="s">
        <v>152</v>
      </c>
      <c r="M36" s="334" t="s">
        <v>152</v>
      </c>
      <c r="N36" s="343" t="s">
        <v>152</v>
      </c>
      <c r="O36" s="334" t="s">
        <v>152</v>
      </c>
      <c r="P36" s="343" t="s">
        <v>152</v>
      </c>
      <c r="Q36" s="334" t="s">
        <v>152</v>
      </c>
      <c r="R36" s="343"/>
      <c r="S36" s="334"/>
      <c r="T36" s="234"/>
      <c r="U36" s="225"/>
      <c r="V36" s="225"/>
      <c r="W36" s="225"/>
    </row>
    <row r="37" spans="2:23" ht="15" thickBot="1" x14ac:dyDescent="0.25">
      <c r="B37" s="231"/>
      <c r="C37" s="246"/>
      <c r="D37" s="247"/>
      <c r="E37" s="247"/>
      <c r="F37" s="247"/>
      <c r="G37" s="248"/>
      <c r="H37" s="247"/>
      <c r="I37" s="247"/>
      <c r="J37" s="247"/>
      <c r="K37" s="275"/>
      <c r="L37" s="236"/>
      <c r="M37" s="236"/>
      <c r="N37" s="236"/>
      <c r="O37" s="236"/>
      <c r="P37" s="236"/>
      <c r="Q37" s="236"/>
      <c r="R37" s="236"/>
      <c r="S37" s="236"/>
      <c r="T37" s="234"/>
      <c r="U37" s="225"/>
      <c r="V37" s="225"/>
      <c r="W37" s="225"/>
    </row>
    <row r="38" spans="2:23" x14ac:dyDescent="0.2">
      <c r="B38" s="237"/>
      <c r="C38" s="238"/>
      <c r="D38" s="238"/>
      <c r="E38" s="238"/>
      <c r="F38" s="238"/>
      <c r="G38" s="238"/>
      <c r="H38" s="238"/>
      <c r="I38" s="238"/>
      <c r="J38" s="238"/>
      <c r="K38" s="238"/>
      <c r="L38" s="239"/>
      <c r="M38" s="239"/>
      <c r="N38" s="239"/>
      <c r="O38" s="239"/>
      <c r="P38" s="239"/>
      <c r="Q38" s="239"/>
      <c r="R38" s="239"/>
      <c r="S38" s="239"/>
      <c r="T38" s="240"/>
      <c r="U38" s="225"/>
      <c r="V38" s="225"/>
      <c r="W38" s="225"/>
    </row>
    <row r="39" spans="2:23" x14ac:dyDescent="0.2">
      <c r="B39" s="225"/>
      <c r="C39" s="225"/>
      <c r="D39" s="241"/>
      <c r="E39" s="241"/>
      <c r="F39" s="225"/>
      <c r="G39" s="225"/>
      <c r="H39" s="214"/>
      <c r="I39" s="214"/>
      <c r="J39" s="225"/>
      <c r="K39" s="225"/>
      <c r="L39" s="226"/>
      <c r="M39" s="226"/>
      <c r="N39" s="226"/>
      <c r="O39" s="226"/>
      <c r="P39" s="226"/>
      <c r="Q39" s="226"/>
      <c r="R39" s="226"/>
      <c r="S39" s="226"/>
      <c r="T39" s="225"/>
      <c r="U39" s="225"/>
      <c r="V39" s="225"/>
      <c r="W39" s="225"/>
    </row>
    <row r="40" spans="2:23" x14ac:dyDescent="0.2">
      <c r="B40" s="258"/>
      <c r="C40" s="267"/>
      <c r="D40" s="478" t="s">
        <v>168</v>
      </c>
      <c r="E40" s="478"/>
      <c r="F40" s="478"/>
      <c r="G40" s="478"/>
      <c r="H40" s="478"/>
      <c r="I40" s="478"/>
      <c r="J40" s="259"/>
      <c r="K40" s="259"/>
      <c r="L40" s="259"/>
      <c r="M40" s="259"/>
      <c r="N40" s="260"/>
      <c r="O40" s="260"/>
      <c r="P40" s="260"/>
      <c r="Q40" s="260"/>
      <c r="R40" s="260"/>
      <c r="S40" s="260"/>
      <c r="T40" s="261"/>
      <c r="U40" s="225"/>
      <c r="V40" s="225"/>
      <c r="W40" s="225"/>
    </row>
    <row r="41" spans="2:23" x14ac:dyDescent="0.2">
      <c r="B41" s="231"/>
      <c r="C41" s="214"/>
      <c r="D41" s="257"/>
      <c r="E41" s="257"/>
      <c r="F41" s="257"/>
      <c r="G41" s="257"/>
      <c r="H41" s="257"/>
      <c r="I41" s="257"/>
      <c r="J41" s="257"/>
      <c r="K41" s="257"/>
      <c r="L41" s="257"/>
      <c r="M41" s="257"/>
      <c r="N41" s="233"/>
      <c r="O41" s="233"/>
      <c r="P41" s="233"/>
      <c r="Q41" s="233"/>
      <c r="R41" s="233"/>
      <c r="S41" s="233"/>
      <c r="T41" s="234"/>
      <c r="U41" s="225"/>
      <c r="V41" s="225"/>
      <c r="W41" s="225"/>
    </row>
    <row r="42" spans="2:23" x14ac:dyDescent="0.2">
      <c r="B42" s="231"/>
      <c r="C42" s="214"/>
      <c r="D42" s="214"/>
      <c r="E42" s="214"/>
      <c r="F42" s="214"/>
      <c r="G42" s="214"/>
      <c r="H42" s="214"/>
      <c r="I42" s="214"/>
      <c r="J42" s="214"/>
      <c r="K42" s="214"/>
      <c r="L42" s="233"/>
      <c r="M42" s="233"/>
      <c r="N42" s="233"/>
      <c r="O42" s="233"/>
      <c r="P42" s="233"/>
      <c r="Q42" s="233"/>
      <c r="R42" s="233"/>
      <c r="S42" s="233"/>
      <c r="T42" s="234"/>
      <c r="U42" s="225"/>
      <c r="V42" s="225"/>
      <c r="W42" s="225"/>
    </row>
    <row r="43" spans="2:23" x14ac:dyDescent="0.2">
      <c r="B43" s="231"/>
      <c r="C43" s="214"/>
      <c r="D43" s="214"/>
      <c r="E43" s="214"/>
      <c r="F43" s="214"/>
      <c r="G43" s="214"/>
      <c r="H43" s="214"/>
      <c r="I43" s="214"/>
      <c r="J43" s="214"/>
      <c r="K43" s="214"/>
      <c r="L43" s="233"/>
      <c r="M43" s="233"/>
      <c r="N43" s="233"/>
      <c r="O43" s="233"/>
      <c r="P43" s="233"/>
      <c r="Q43" s="233"/>
      <c r="R43" s="233"/>
      <c r="S43" s="233"/>
      <c r="T43" s="234"/>
      <c r="U43" s="225"/>
      <c r="V43" s="225"/>
      <c r="W43" s="225"/>
    </row>
    <row r="44" spans="2:23" x14ac:dyDescent="0.2">
      <c r="B44" s="231"/>
      <c r="C44" s="214"/>
      <c r="D44" s="214"/>
      <c r="E44" s="214"/>
      <c r="F44" s="214"/>
      <c r="G44" s="214"/>
      <c r="H44" s="214"/>
      <c r="I44" s="214"/>
      <c r="J44" s="214"/>
      <c r="K44" s="214"/>
      <c r="L44" s="233"/>
      <c r="M44" s="233"/>
      <c r="N44" s="233"/>
      <c r="O44" s="233"/>
      <c r="P44" s="233"/>
      <c r="Q44" s="233"/>
      <c r="R44" s="233"/>
      <c r="S44" s="233"/>
      <c r="T44" s="234"/>
      <c r="U44" s="225"/>
      <c r="V44" s="225"/>
      <c r="W44" s="225"/>
    </row>
    <row r="45" spans="2:23" x14ac:dyDescent="0.2">
      <c r="B45" s="231"/>
      <c r="C45" s="214"/>
      <c r="D45" s="214"/>
      <c r="E45" s="214"/>
      <c r="F45" s="214"/>
      <c r="G45" s="214"/>
      <c r="H45" s="214"/>
      <c r="I45" s="214"/>
      <c r="J45" s="214"/>
      <c r="K45" s="214"/>
      <c r="L45" s="233"/>
      <c r="M45" s="233"/>
      <c r="N45" s="233"/>
      <c r="O45" s="233"/>
      <c r="P45" s="233"/>
      <c r="Q45" s="233"/>
      <c r="R45" s="233"/>
      <c r="S45" s="233"/>
      <c r="T45" s="234"/>
      <c r="U45" s="225"/>
      <c r="V45" s="225"/>
      <c r="W45" s="225"/>
    </row>
    <row r="46" spans="2:23" ht="15" x14ac:dyDescent="0.25">
      <c r="B46" s="253"/>
      <c r="C46" s="254"/>
      <c r="D46" s="254"/>
      <c r="E46" s="254"/>
      <c r="F46" s="254"/>
      <c r="G46" s="254"/>
      <c r="H46" s="254"/>
      <c r="I46" s="254"/>
      <c r="J46" s="254"/>
      <c r="K46" s="254"/>
      <c r="L46" s="255"/>
      <c r="M46" s="255"/>
      <c r="N46" s="255"/>
      <c r="O46" s="255"/>
      <c r="P46" s="255"/>
      <c r="Q46" s="255"/>
      <c r="R46" s="255"/>
      <c r="S46" s="255"/>
      <c r="T46" s="256"/>
      <c r="U46" s="211"/>
      <c r="V46" s="211"/>
      <c r="W46" s="211"/>
    </row>
  </sheetData>
  <mergeCells count="34">
    <mergeCell ref="R30:S30"/>
    <mergeCell ref="R31:S31"/>
    <mergeCell ref="R32:S32"/>
    <mergeCell ref="N30:O30"/>
    <mergeCell ref="N31:O31"/>
    <mergeCell ref="N32:O32"/>
    <mergeCell ref="P30:Q30"/>
    <mergeCell ref="P31:Q31"/>
    <mergeCell ref="P32:Q32"/>
    <mergeCell ref="N6:S6"/>
    <mergeCell ref="C8:F8"/>
    <mergeCell ref="G8:H8"/>
    <mergeCell ref="C6:I6"/>
    <mergeCell ref="L10:M10"/>
    <mergeCell ref="N10:O10"/>
    <mergeCell ref="P10:Q10"/>
    <mergeCell ref="R10:S10"/>
    <mergeCell ref="J6:M6"/>
    <mergeCell ref="N20:O20"/>
    <mergeCell ref="P20:Q20"/>
    <mergeCell ref="R20:S20"/>
    <mergeCell ref="L20:M20"/>
    <mergeCell ref="D40:I40"/>
    <mergeCell ref="L27:M27"/>
    <mergeCell ref="L30:M30"/>
    <mergeCell ref="L31:M31"/>
    <mergeCell ref="L32:M32"/>
    <mergeCell ref="L34:M34"/>
    <mergeCell ref="N27:O27"/>
    <mergeCell ref="R27:S27"/>
    <mergeCell ref="P27:Q27"/>
    <mergeCell ref="N34:O34"/>
    <mergeCell ref="P34:Q34"/>
    <mergeCell ref="R34:S34"/>
  </mergeCells>
  <pageMargins left="0.7" right="0.7" top="0.75" bottom="0.75" header="0.3" footer="0.3"/>
  <pageSetup paperSize="9" scale="65"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8"/>
  <sheetViews>
    <sheetView zoomScaleNormal="100" workbookViewId="0">
      <pane xSplit="2" ySplit="6" topLeftCell="C7" activePane="bottomRight" state="frozen"/>
      <selection activeCell="B10" sqref="A10:XFD10"/>
      <selection pane="topRight" activeCell="B10" sqref="A10:XFD10"/>
      <selection pane="bottomLeft" activeCell="B10" sqref="A10:XFD10"/>
      <selection pane="bottomRight" activeCell="B10" sqref="A10:XFD10"/>
    </sheetView>
  </sheetViews>
  <sheetFormatPr baseColWidth="10" defaultColWidth="8.85546875" defaultRowHeight="15" x14ac:dyDescent="0.3"/>
  <cols>
    <col min="1" max="1" width="6.7109375" style="1" customWidth="1"/>
    <col min="2" max="2" width="49.5703125" style="1" customWidth="1"/>
    <col min="3" max="3" width="16.7109375" style="289" customWidth="1"/>
    <col min="4" max="4" width="9" style="310" customWidth="1"/>
    <col min="5" max="6" width="16.7109375" style="289" customWidth="1"/>
    <col min="7" max="7" width="9" style="310" customWidth="1"/>
    <col min="8" max="9" width="16.7109375" style="289" customWidth="1"/>
    <col min="10" max="10" width="9" style="310" customWidth="1"/>
    <col min="11" max="12" width="16.7109375" style="289" customWidth="1"/>
    <col min="13" max="13" width="9" style="310" customWidth="1"/>
    <col min="14" max="15" width="16.7109375" style="289" customWidth="1"/>
    <col min="16" max="16" width="0.5703125" style="289" customWidth="1"/>
    <col min="17" max="17" width="0.85546875" style="289" hidden="1" customWidth="1"/>
    <col min="18" max="16384" width="8.85546875" style="1"/>
  </cols>
  <sheetData>
    <row r="3" spans="1:17" ht="29.45" customHeight="1" x14ac:dyDescent="0.3">
      <c r="A3" s="36" t="str">
        <f>TAB00!B45&amp;" : "&amp;TAB00!C45</f>
        <v>TAB4.1.2 : Synthèse des produits prévisionnels issus des tarifs de prélèvement 2019</v>
      </c>
      <c r="B3" s="17"/>
      <c r="C3" s="288"/>
      <c r="D3" s="307"/>
      <c r="E3" s="288"/>
      <c r="F3" s="288"/>
      <c r="G3" s="307"/>
      <c r="H3" s="288"/>
      <c r="I3" s="288"/>
      <c r="J3" s="307"/>
      <c r="K3" s="288"/>
      <c r="L3" s="288"/>
      <c r="M3" s="307"/>
      <c r="N3" s="288"/>
      <c r="O3" s="288"/>
    </row>
    <row r="5" spans="1:17" ht="25.15" customHeight="1" x14ac:dyDescent="0.3">
      <c r="B5" s="493" t="s">
        <v>0</v>
      </c>
      <c r="C5" s="287" t="s">
        <v>20</v>
      </c>
      <c r="D5" s="490" t="s">
        <v>5</v>
      </c>
      <c r="E5" s="490"/>
      <c r="F5" s="490"/>
      <c r="G5" s="490" t="s">
        <v>6</v>
      </c>
      <c r="H5" s="490"/>
      <c r="I5" s="490"/>
      <c r="J5" s="490" t="s">
        <v>7</v>
      </c>
      <c r="K5" s="490"/>
      <c r="L5" s="490"/>
      <c r="M5" s="490" t="s">
        <v>8</v>
      </c>
      <c r="N5" s="490"/>
      <c r="O5" s="490"/>
    </row>
    <row r="6" spans="1:17" s="6" customFormat="1" ht="14.45" customHeight="1" x14ac:dyDescent="0.3">
      <c r="B6" s="494"/>
      <c r="C6" s="287" t="s">
        <v>9</v>
      </c>
      <c r="D6" s="308" t="s">
        <v>66</v>
      </c>
      <c r="E6" s="287" t="s">
        <v>199</v>
      </c>
      <c r="F6" s="287" t="s">
        <v>67</v>
      </c>
      <c r="G6" s="308" t="s">
        <v>66</v>
      </c>
      <c r="H6" s="287" t="s">
        <v>199</v>
      </c>
      <c r="I6" s="287" t="s">
        <v>67</v>
      </c>
      <c r="J6" s="308" t="s">
        <v>66</v>
      </c>
      <c r="K6" s="287" t="s">
        <v>199</v>
      </c>
      <c r="L6" s="287" t="s">
        <v>67</v>
      </c>
      <c r="M6" s="308" t="s">
        <v>66</v>
      </c>
      <c r="N6" s="287" t="s">
        <v>199</v>
      </c>
      <c r="O6" s="287" t="s">
        <v>67</v>
      </c>
      <c r="P6" s="290"/>
      <c r="Q6" s="290"/>
    </row>
    <row r="7" spans="1:17" s="6" customFormat="1" ht="14.45" customHeight="1" x14ac:dyDescent="0.3">
      <c r="A7" s="491" t="s">
        <v>301</v>
      </c>
      <c r="B7" s="285" t="s">
        <v>11</v>
      </c>
      <c r="C7" s="185">
        <f>SUM(F7,I7,L7,O7)</f>
        <v>0</v>
      </c>
      <c r="D7" s="309"/>
      <c r="E7" s="185"/>
      <c r="F7" s="185">
        <f>SUM(F8,F14,F15)</f>
        <v>0</v>
      </c>
      <c r="G7" s="309"/>
      <c r="H7" s="185"/>
      <c r="I7" s="185">
        <f>SUM(I8,I14,I15)</f>
        <v>0</v>
      </c>
      <c r="J7" s="309"/>
      <c r="K7" s="185"/>
      <c r="L7" s="185">
        <f>SUM(L8,L14,L15)</f>
        <v>0</v>
      </c>
      <c r="M7" s="309"/>
      <c r="N7" s="185"/>
      <c r="O7" s="185">
        <f>SUM(O8,O14,O15)</f>
        <v>0</v>
      </c>
      <c r="P7" s="290"/>
      <c r="Q7" s="290"/>
    </row>
    <row r="8" spans="1:17" x14ac:dyDescent="0.3">
      <c r="A8" s="492"/>
      <c r="B8" s="62" t="s">
        <v>12</v>
      </c>
      <c r="C8" s="289">
        <f t="shared" ref="C8:C48" si="0">SUM(F8,I8,L8,O8)</f>
        <v>0</v>
      </c>
      <c r="F8" s="289">
        <f>SUM(F9,F12)</f>
        <v>0</v>
      </c>
      <c r="I8" s="289">
        <f>SUM(I9,I12)</f>
        <v>0</v>
      </c>
      <c r="L8" s="289">
        <f>SUM(L9,L12)</f>
        <v>0</v>
      </c>
      <c r="O8" s="289">
        <f>SUM(O9,O12)</f>
        <v>0</v>
      </c>
    </row>
    <row r="9" spans="1:17" x14ac:dyDescent="0.3">
      <c r="A9" s="492"/>
      <c r="B9" s="63" t="s">
        <v>13</v>
      </c>
      <c r="C9" s="289">
        <f t="shared" si="0"/>
        <v>0</v>
      </c>
      <c r="F9" s="289">
        <f>SUM(F10:F11)</f>
        <v>0</v>
      </c>
      <c r="I9" s="289">
        <f>SUM(I10:I11)</f>
        <v>0</v>
      </c>
      <c r="L9" s="289">
        <f>SUM(L10:L11)</f>
        <v>0</v>
      </c>
      <c r="O9" s="289">
        <f>SUM(O10:O11)</f>
        <v>0</v>
      </c>
    </row>
    <row r="10" spans="1:17" s="132" customFormat="1" ht="27" x14ac:dyDescent="0.3">
      <c r="A10" s="492"/>
      <c r="B10" s="552" t="s">
        <v>303</v>
      </c>
      <c r="C10" s="551">
        <f t="shared" si="0"/>
        <v>0</v>
      </c>
      <c r="D10" s="553">
        <f>IF(TAB4.1.1!L16="v",0,TAB4.1.1!L16)</f>
        <v>0</v>
      </c>
      <c r="E10" s="551">
        <f>TAB3.1!D65</f>
        <v>0</v>
      </c>
      <c r="F10" s="551">
        <f>D10*E10*12</f>
        <v>0</v>
      </c>
      <c r="G10" s="553">
        <f>IF(TAB4.1.1!N16="v",0,TAB4.1.1!N16)</f>
        <v>0</v>
      </c>
      <c r="H10" s="551">
        <f>TAB3.1!D67</f>
        <v>0</v>
      </c>
      <c r="I10" s="551">
        <f>G10*H10*12</f>
        <v>0</v>
      </c>
      <c r="J10" s="553">
        <f>IF(TAB4.1.1!P16="v",0,TAB4.1.1!P16)</f>
        <v>0</v>
      </c>
      <c r="K10" s="551">
        <f>TAB3.1!D69</f>
        <v>0</v>
      </c>
      <c r="L10" s="551">
        <f>J10*K10*12</f>
        <v>0</v>
      </c>
      <c r="M10" s="553">
        <f>IF(TAB4.1.1!R16="v",0,TAB4.1.1!R16)</f>
        <v>0</v>
      </c>
      <c r="N10" s="551">
        <f>TAB3.1!D71</f>
        <v>0</v>
      </c>
      <c r="O10" s="551">
        <f>M10*N10*12</f>
        <v>0</v>
      </c>
      <c r="P10" s="551"/>
      <c r="Q10" s="551"/>
    </row>
    <row r="11" spans="1:17" x14ac:dyDescent="0.3">
      <c r="A11" s="492"/>
      <c r="B11" s="286" t="s">
        <v>304</v>
      </c>
      <c r="C11" s="289">
        <f t="shared" si="0"/>
        <v>0</v>
      </c>
      <c r="D11" s="310">
        <f>IF(TAB4.1.1!L17="v",0,TAB4.1.1!L17)</f>
        <v>0</v>
      </c>
      <c r="E11" s="289">
        <f>TAB3.1!D66</f>
        <v>0</v>
      </c>
      <c r="F11" s="289">
        <f>D11*E11*12</f>
        <v>0</v>
      </c>
      <c r="G11" s="310">
        <f>IF(TAB4.1.1!N17="v",0,TAB4.1.1!N17)</f>
        <v>0</v>
      </c>
      <c r="H11" s="289">
        <f>TAB3.1!D68</f>
        <v>0</v>
      </c>
      <c r="I11" s="289">
        <f>G11*H11*12</f>
        <v>0</v>
      </c>
      <c r="J11" s="310">
        <f>IF(TAB4.1.1!P17="v",0,TAB4.1.1!P17)</f>
        <v>0</v>
      </c>
      <c r="K11" s="289">
        <f>TAB3.1!D70</f>
        <v>0</v>
      </c>
      <c r="L11" s="289">
        <f>J11*K11*12</f>
        <v>0</v>
      </c>
      <c r="M11" s="310">
        <f>IF(TAB4.1.1!R17="v",0,TAB4.1.1!R17)</f>
        <v>0</v>
      </c>
      <c r="N11" s="289">
        <f>TAB3.1!D72</f>
        <v>0</v>
      </c>
      <c r="O11" s="289">
        <f>M11*N11*12</f>
        <v>0</v>
      </c>
    </row>
    <row r="12" spans="1:17" x14ac:dyDescent="0.3">
      <c r="A12" s="492"/>
      <c r="B12" s="63" t="s">
        <v>143</v>
      </c>
      <c r="C12" s="289">
        <f t="shared" si="0"/>
        <v>0</v>
      </c>
      <c r="D12" s="205"/>
      <c r="E12" s="27"/>
      <c r="F12" s="27"/>
      <c r="G12" s="205"/>
      <c r="H12" s="27"/>
      <c r="I12" s="27"/>
      <c r="J12" s="205"/>
      <c r="K12" s="27"/>
      <c r="L12" s="27"/>
      <c r="M12" s="205"/>
      <c r="N12" s="27"/>
      <c r="O12" s="27"/>
    </row>
    <row r="13" spans="1:17" x14ac:dyDescent="0.3">
      <c r="A13" s="492"/>
      <c r="B13" s="286" t="s">
        <v>153</v>
      </c>
      <c r="C13" s="289">
        <f t="shared" si="0"/>
        <v>0</v>
      </c>
      <c r="D13" s="205"/>
      <c r="E13" s="27"/>
      <c r="F13" s="27"/>
      <c r="G13" s="205"/>
      <c r="H13" s="27"/>
      <c r="I13" s="27"/>
      <c r="J13" s="205"/>
      <c r="K13" s="27"/>
      <c r="L13" s="27"/>
      <c r="M13" s="205"/>
      <c r="N13" s="27"/>
      <c r="O13" s="27"/>
    </row>
    <row r="14" spans="1:17" x14ac:dyDescent="0.3">
      <c r="A14" s="492"/>
      <c r="B14" s="62" t="s">
        <v>14</v>
      </c>
      <c r="C14" s="289">
        <f t="shared" si="0"/>
        <v>0</v>
      </c>
      <c r="D14" s="289">
        <f>IF(TAB4.1.1!L20="v",0,TAB4.1.1!L20)</f>
        <v>0</v>
      </c>
      <c r="E14" s="289">
        <f>TAB3.1!D8</f>
        <v>0</v>
      </c>
      <c r="F14" s="289">
        <f>D14*E14</f>
        <v>0</v>
      </c>
      <c r="G14" s="289">
        <f>IF(TAB4.1.1!N20="v",0,TAB4.1.1!N20)</f>
        <v>0</v>
      </c>
      <c r="H14" s="289">
        <f>TAB3.1!D9</f>
        <v>0</v>
      </c>
      <c r="I14" s="289">
        <f>G14*H14</f>
        <v>0</v>
      </c>
      <c r="J14" s="289">
        <f>IF(TAB4.1.1!P20="v",0,TAB4.1.1!P20)</f>
        <v>0</v>
      </c>
      <c r="K14" s="289">
        <f>TAB3.1!D10</f>
        <v>0</v>
      </c>
      <c r="L14" s="289">
        <f>J14*K14</f>
        <v>0</v>
      </c>
      <c r="M14" s="289">
        <f>IF(TAB4.1.1!R20="v",0,TAB4.1.1!R20)</f>
        <v>0</v>
      </c>
      <c r="N14" s="289">
        <f>TAB3.1!D11</f>
        <v>0</v>
      </c>
      <c r="O14" s="289">
        <f>M14*N14</f>
        <v>0</v>
      </c>
    </row>
    <row r="15" spans="1:17" x14ac:dyDescent="0.3">
      <c r="A15" s="492"/>
      <c r="B15" s="62" t="s">
        <v>144</v>
      </c>
      <c r="C15" s="289">
        <f t="shared" si="0"/>
        <v>0</v>
      </c>
      <c r="F15" s="289">
        <f>SUM(F16:F19)</f>
        <v>0</v>
      </c>
      <c r="I15" s="289">
        <f>SUM(I16:I19)</f>
        <v>0</v>
      </c>
      <c r="L15" s="289">
        <f>SUM(L16:L19)</f>
        <v>0</v>
      </c>
      <c r="O15" s="289">
        <f>SUM(O16:O19)</f>
        <v>0</v>
      </c>
    </row>
    <row r="16" spans="1:17" x14ac:dyDescent="0.3">
      <c r="A16" s="492"/>
      <c r="B16" s="63" t="s">
        <v>137</v>
      </c>
      <c r="C16" s="289">
        <f t="shared" si="0"/>
        <v>0</v>
      </c>
      <c r="D16" s="205"/>
      <c r="E16" s="27"/>
      <c r="F16" s="27"/>
      <c r="G16" s="205"/>
      <c r="H16" s="27"/>
      <c r="I16" s="27"/>
      <c r="J16" s="205"/>
      <c r="K16" s="27"/>
      <c r="L16" s="27"/>
      <c r="M16" s="310">
        <f>IF(TAB4.1.1!R22="v",0,TAB4.1.1!R22)</f>
        <v>0</v>
      </c>
      <c r="N16" s="289">
        <f>TAB3.1!D34</f>
        <v>0</v>
      </c>
      <c r="O16" s="289">
        <f t="shared" ref="O16:O25" si="1">M16*N16</f>
        <v>0</v>
      </c>
    </row>
    <row r="17" spans="1:17" x14ac:dyDescent="0.3">
      <c r="A17" s="492"/>
      <c r="B17" s="63" t="s">
        <v>138</v>
      </c>
      <c r="C17" s="289">
        <f t="shared" si="0"/>
        <v>0</v>
      </c>
      <c r="D17" s="310">
        <f>IF(TAB4.1.1!L23="v",0,TAB4.1.1!L23)</f>
        <v>0</v>
      </c>
      <c r="E17" s="289">
        <f>TAB3.1!D19</f>
        <v>0</v>
      </c>
      <c r="F17" s="289">
        <f t="shared" ref="F17:F18" si="2">D17*E17</f>
        <v>0</v>
      </c>
      <c r="G17" s="310">
        <f>IF(TAB4.1.1!N23="v",0,TAB4.1.1!N23)</f>
        <v>0</v>
      </c>
      <c r="H17" s="289">
        <f>TAB3.1!D23</f>
        <v>0</v>
      </c>
      <c r="I17" s="289">
        <f t="shared" ref="I17:I18" si="3">G17*H17</f>
        <v>0</v>
      </c>
      <c r="J17" s="310">
        <f>IF(TAB4.1.1!P23="v",0,TAB4.1.1!P23)</f>
        <v>0</v>
      </c>
      <c r="K17" s="289">
        <f>TAB3.1!D27</f>
        <v>0</v>
      </c>
      <c r="L17" s="289">
        <f t="shared" ref="L17:L18" si="4">J17*K17</f>
        <v>0</v>
      </c>
      <c r="M17" s="310">
        <f>IF(TAB4.1.1!R23="v",0,TAB4.1.1!R23)</f>
        <v>0</v>
      </c>
      <c r="N17" s="289">
        <f>TAB3.1!D35</f>
        <v>0</v>
      </c>
      <c r="O17" s="289">
        <f t="shared" si="1"/>
        <v>0</v>
      </c>
    </row>
    <row r="18" spans="1:17" x14ac:dyDescent="0.3">
      <c r="A18" s="492"/>
      <c r="B18" s="63" t="s">
        <v>16</v>
      </c>
      <c r="C18" s="289">
        <f t="shared" si="0"/>
        <v>0</v>
      </c>
      <c r="D18" s="310">
        <f>IF(TAB4.1.1!L24="v",0,TAB4.1.1!L24)</f>
        <v>0</v>
      </c>
      <c r="E18" s="289">
        <f>TAB3.1!D20</f>
        <v>0</v>
      </c>
      <c r="F18" s="289">
        <f t="shared" si="2"/>
        <v>0</v>
      </c>
      <c r="G18" s="310">
        <f>IF(TAB4.1.1!N24="v",0,TAB4.1.1!N24)</f>
        <v>0</v>
      </c>
      <c r="H18" s="289">
        <f>TAB3.1!D24</f>
        <v>0</v>
      </c>
      <c r="I18" s="289">
        <f t="shared" si="3"/>
        <v>0</v>
      </c>
      <c r="J18" s="310">
        <f>IF(TAB4.1.1!P24="v",0,TAB4.1.1!P24)</f>
        <v>0</v>
      </c>
      <c r="K18" s="289">
        <f>TAB3.1!D28</f>
        <v>0</v>
      </c>
      <c r="L18" s="289">
        <f t="shared" si="4"/>
        <v>0</v>
      </c>
      <c r="M18" s="310">
        <f>IF(TAB4.1.1!R24="v",0,TAB4.1.1!R24)</f>
        <v>0</v>
      </c>
      <c r="N18" s="289">
        <f>TAB3.1!D36</f>
        <v>0</v>
      </c>
      <c r="O18" s="289">
        <f t="shared" si="1"/>
        <v>0</v>
      </c>
    </row>
    <row r="19" spans="1:17" x14ac:dyDescent="0.3">
      <c r="A19" s="492"/>
      <c r="B19" s="63" t="s">
        <v>139</v>
      </c>
      <c r="C19" s="289">
        <f t="shared" si="0"/>
        <v>0</v>
      </c>
      <c r="D19" s="205"/>
      <c r="E19" s="27"/>
      <c r="F19" s="27"/>
      <c r="G19" s="205"/>
      <c r="H19" s="27"/>
      <c r="I19" s="27"/>
      <c r="J19" s="205"/>
      <c r="K19" s="27"/>
      <c r="L19" s="27"/>
      <c r="M19" s="310">
        <f>IF(TAB4.1.1!R25="v",0,TAB4.1.1!R25)</f>
        <v>0</v>
      </c>
      <c r="N19" s="289">
        <f>TAB3.1!D37</f>
        <v>0</v>
      </c>
      <c r="O19" s="289">
        <f t="shared" si="1"/>
        <v>0</v>
      </c>
    </row>
    <row r="20" spans="1:17" x14ac:dyDescent="0.3">
      <c r="A20" s="492"/>
      <c r="B20" s="285" t="s">
        <v>21</v>
      </c>
      <c r="C20" s="289">
        <f t="shared" si="0"/>
        <v>0</v>
      </c>
      <c r="D20" s="310">
        <f>IF(TAB4.1.1!L27="v",0,TAB4.1.1!L27)</f>
        <v>0</v>
      </c>
      <c r="E20" s="289">
        <f>SUM(E16:E19)</f>
        <v>0</v>
      </c>
      <c r="F20" s="289">
        <f>SUM(F21:F24)</f>
        <v>0</v>
      </c>
      <c r="G20" s="310">
        <f>IF(TAB4.1.1!N27="v",0,TAB4.1.1!N27)</f>
        <v>0</v>
      </c>
      <c r="H20" s="289">
        <f>SUM(H16:H19)</f>
        <v>0</v>
      </c>
      <c r="I20" s="289">
        <f>SUM(I21:I24)</f>
        <v>0</v>
      </c>
      <c r="J20" s="310">
        <f>IF(TAB4.1.1!P27="v",0,TAB4.1.1!P27)</f>
        <v>0</v>
      </c>
      <c r="K20" s="289">
        <f>SUM(K16:K19)</f>
        <v>0</v>
      </c>
      <c r="L20" s="289">
        <f>SUM(L21:L24)</f>
        <v>0</v>
      </c>
      <c r="M20" s="310">
        <f>IF(TAB4.1.1!R27="v",0,TAB4.1.1!R27)</f>
        <v>0</v>
      </c>
      <c r="N20" s="289">
        <f>SUM(N16:N19)</f>
        <v>0</v>
      </c>
      <c r="O20" s="289">
        <f t="shared" si="1"/>
        <v>0</v>
      </c>
    </row>
    <row r="21" spans="1:17" x14ac:dyDescent="0.3">
      <c r="A21" s="492"/>
      <c r="B21" s="285" t="s">
        <v>140</v>
      </c>
      <c r="C21" s="289">
        <f t="shared" si="0"/>
        <v>0</v>
      </c>
      <c r="F21" s="289">
        <f>SUM(F22:F24)</f>
        <v>0</v>
      </c>
      <c r="I21" s="289">
        <f>SUM(I22:I24)</f>
        <v>0</v>
      </c>
      <c r="L21" s="289">
        <f>SUM(L22:L24)</f>
        <v>0</v>
      </c>
      <c r="O21" s="289">
        <f>SUM(O22:O24)</f>
        <v>0</v>
      </c>
    </row>
    <row r="22" spans="1:17" x14ac:dyDescent="0.3">
      <c r="A22" s="492"/>
      <c r="B22" s="62" t="s">
        <v>4</v>
      </c>
      <c r="C22" s="289">
        <f t="shared" si="0"/>
        <v>0</v>
      </c>
      <c r="D22" s="310">
        <f>IF(TAB4.1.1!L30="v",0,TAB4.1.1!L30)</f>
        <v>0</v>
      </c>
      <c r="E22" s="289">
        <f>E20-TAB3.1!D56</f>
        <v>0</v>
      </c>
      <c r="F22" s="289">
        <f t="shared" ref="F22:F24" si="5">D22*E22</f>
        <v>0</v>
      </c>
      <c r="G22" s="310">
        <f>IF(TAB4.1.1!N30="v",0,TAB4.1.1!N30)</f>
        <v>0</v>
      </c>
      <c r="H22" s="289">
        <f>H20-TAB3.1!D57</f>
        <v>0</v>
      </c>
      <c r="I22" s="289">
        <f t="shared" ref="I22:I24" si="6">G22*H22</f>
        <v>0</v>
      </c>
      <c r="J22" s="310">
        <f>IF(TAB4.1.1!P30="v",0,TAB4.1.1!P30)</f>
        <v>0</v>
      </c>
      <c r="K22" s="289">
        <f>K20-TAB3.1!D58</f>
        <v>0</v>
      </c>
      <c r="L22" s="289">
        <f t="shared" ref="L22:L24" si="7">J22*K22</f>
        <v>0</v>
      </c>
      <c r="M22" s="310">
        <f>IF(TAB4.1.1!R30="v",0,TAB4.1.1!R30)</f>
        <v>0</v>
      </c>
      <c r="N22" s="289">
        <f>N20-TAB3.1!D59</f>
        <v>0</v>
      </c>
      <c r="O22" s="289">
        <f t="shared" si="1"/>
        <v>0</v>
      </c>
    </row>
    <row r="23" spans="1:17" x14ac:dyDescent="0.3">
      <c r="A23" s="492"/>
      <c r="B23" s="62" t="s">
        <v>161</v>
      </c>
      <c r="C23" s="289">
        <f t="shared" si="0"/>
        <v>0</v>
      </c>
      <c r="D23" s="310">
        <f>IF(TAB4.1.1!L31="v",0,TAB4.1.1!L31)</f>
        <v>0</v>
      </c>
      <c r="E23" s="289">
        <f>E20</f>
        <v>0</v>
      </c>
      <c r="F23" s="289">
        <f t="shared" si="5"/>
        <v>0</v>
      </c>
      <c r="G23" s="310">
        <f>IF(TAB4.1.1!N31="v",0,TAB4.1.1!N31)</f>
        <v>0</v>
      </c>
      <c r="H23" s="289">
        <f>H20</f>
        <v>0</v>
      </c>
      <c r="I23" s="289">
        <f t="shared" si="6"/>
        <v>0</v>
      </c>
      <c r="J23" s="310">
        <f>IF(TAB4.1.1!P31="v",0,TAB4.1.1!P31)</f>
        <v>0</v>
      </c>
      <c r="K23" s="289">
        <f>K20</f>
        <v>0</v>
      </c>
      <c r="L23" s="289">
        <f t="shared" si="7"/>
        <v>0</v>
      </c>
      <c r="M23" s="310">
        <f>IF(TAB4.1.1!R31="v",0,TAB4.1.1!R31)</f>
        <v>0</v>
      </c>
      <c r="N23" s="289">
        <f>N20</f>
        <v>0</v>
      </c>
      <c r="O23" s="289">
        <f t="shared" si="1"/>
        <v>0</v>
      </c>
    </row>
    <row r="24" spans="1:17" x14ac:dyDescent="0.3">
      <c r="A24" s="492"/>
      <c r="B24" s="62" t="s">
        <v>163</v>
      </c>
      <c r="C24" s="289">
        <f t="shared" si="0"/>
        <v>0</v>
      </c>
      <c r="D24" s="310">
        <f>IF(TAB4.1.1!L32="v",0,TAB4.1.1!L32)</f>
        <v>0</v>
      </c>
      <c r="E24" s="289">
        <f>E23</f>
        <v>0</v>
      </c>
      <c r="F24" s="289">
        <f t="shared" si="5"/>
        <v>0</v>
      </c>
      <c r="G24" s="310">
        <f>IF(TAB4.1.1!N32="v",0,TAB4.1.1!N32)</f>
        <v>0</v>
      </c>
      <c r="H24" s="289">
        <f>H23</f>
        <v>0</v>
      </c>
      <c r="I24" s="289">
        <f t="shared" si="6"/>
        <v>0</v>
      </c>
      <c r="J24" s="310">
        <f>IF(TAB4.1.1!P32="v",0,TAB4.1.1!P32)</f>
        <v>0</v>
      </c>
      <c r="K24" s="289">
        <f>K23</f>
        <v>0</v>
      </c>
      <c r="L24" s="289">
        <f t="shared" si="7"/>
        <v>0</v>
      </c>
      <c r="M24" s="310">
        <f>IF(TAB4.1.1!R32="v",0,TAB4.1.1!R32)</f>
        <v>0</v>
      </c>
      <c r="N24" s="289">
        <f>N23</f>
        <v>0</v>
      </c>
      <c r="O24" s="289">
        <f t="shared" si="1"/>
        <v>0</v>
      </c>
    </row>
    <row r="25" spans="1:17" x14ac:dyDescent="0.3">
      <c r="A25" s="492"/>
      <c r="B25" s="285" t="s">
        <v>141</v>
      </c>
      <c r="C25" s="289">
        <f t="shared" si="0"/>
        <v>0</v>
      </c>
      <c r="D25" s="310">
        <f>IF(TAB4.1.1!L34="v",0,TAB4.1.1!L34)</f>
        <v>0</v>
      </c>
      <c r="E25" s="289">
        <f>E24</f>
        <v>0</v>
      </c>
      <c r="F25" s="289">
        <f>D25*E25</f>
        <v>0</v>
      </c>
      <c r="G25" s="310">
        <f>IF(TAB4.1.1!N34="v",0,TAB4.1.1!N34)</f>
        <v>0</v>
      </c>
      <c r="H25" s="289">
        <f>H24</f>
        <v>0</v>
      </c>
      <c r="I25" s="289">
        <f>G25*H25</f>
        <v>0</v>
      </c>
      <c r="J25" s="310">
        <f>IF(TAB4.1.1!P34="v",0,TAB4.1.1!P34)</f>
        <v>0</v>
      </c>
      <c r="K25" s="289">
        <f>K24</f>
        <v>0</v>
      </c>
      <c r="L25" s="289">
        <f>J25*K25</f>
        <v>0</v>
      </c>
      <c r="M25" s="310">
        <f>IF(TAB4.1.1!R34="v",0,TAB4.1.1!R34)</f>
        <v>0</v>
      </c>
      <c r="N25" s="289">
        <f>N24</f>
        <v>0</v>
      </c>
      <c r="O25" s="289">
        <f t="shared" si="1"/>
        <v>0</v>
      </c>
    </row>
    <row r="26" spans="1:17" x14ac:dyDescent="0.3">
      <c r="A26" s="492"/>
      <c r="B26" s="285" t="s">
        <v>142</v>
      </c>
      <c r="C26" s="289">
        <f t="shared" si="0"/>
        <v>0</v>
      </c>
      <c r="D26" s="310">
        <f>IF(TAB4.1.1!L36="v",0,TAB4.1.1!L36)</f>
        <v>0</v>
      </c>
      <c r="E26" s="289">
        <f>TAB3.1!D77</f>
        <v>0</v>
      </c>
      <c r="F26" s="289">
        <f>D26*E26</f>
        <v>0</v>
      </c>
      <c r="G26" s="310">
        <f>IF(TAB4.1.1!N36="v",0,TAB4.1.1!N36)</f>
        <v>0</v>
      </c>
      <c r="H26" s="289">
        <f>TAB3.1!D78</f>
        <v>0</v>
      </c>
      <c r="I26" s="289">
        <f>G26*H26</f>
        <v>0</v>
      </c>
      <c r="J26" s="310">
        <f>IF(TAB4.1.1!P36="v",0,TAB4.1.1!P36)</f>
        <v>0</v>
      </c>
      <c r="K26" s="289">
        <f>TAB3.1!D79</f>
        <v>0</v>
      </c>
      <c r="L26" s="289">
        <f>J26*K26</f>
        <v>0</v>
      </c>
      <c r="M26" s="205"/>
      <c r="N26" s="27"/>
      <c r="O26" s="27"/>
    </row>
    <row r="27" spans="1:17" x14ac:dyDescent="0.3">
      <c r="A27" s="492"/>
      <c r="B27" s="283" t="s">
        <v>20</v>
      </c>
      <c r="C27" s="188">
        <f t="shared" si="0"/>
        <v>0</v>
      </c>
      <c r="D27" s="311"/>
      <c r="E27" s="188"/>
      <c r="F27" s="188">
        <f>SUM(F7,F20,F21,F25,F26)</f>
        <v>0</v>
      </c>
      <c r="G27" s="311"/>
      <c r="H27" s="188"/>
      <c r="I27" s="188">
        <f>SUM(I7,I20,I21,I25,I26)</f>
        <v>0</v>
      </c>
      <c r="J27" s="311"/>
      <c r="K27" s="188"/>
      <c r="L27" s="188">
        <f>SUM(L7,L20,L21,L25,L26)</f>
        <v>0</v>
      </c>
      <c r="M27" s="311"/>
      <c r="N27" s="188"/>
      <c r="O27" s="188">
        <f>SUM(O7,O20,O21,O25,O26)</f>
        <v>0</v>
      </c>
    </row>
    <row r="28" spans="1:17" s="6" customFormat="1" ht="14.45" customHeight="1" x14ac:dyDescent="0.3">
      <c r="A28" s="491" t="s">
        <v>302</v>
      </c>
      <c r="B28" s="285" t="s">
        <v>11</v>
      </c>
      <c r="C28" s="185">
        <f>SUM(F28,I28,L28,O28)</f>
        <v>0</v>
      </c>
      <c r="D28" s="309"/>
      <c r="E28" s="185"/>
      <c r="F28" s="185">
        <f>SUM(F29,F35,F36)</f>
        <v>0</v>
      </c>
      <c r="G28" s="309"/>
      <c r="H28" s="185"/>
      <c r="I28" s="185">
        <f>SUM(I29,I35,I36)</f>
        <v>0</v>
      </c>
      <c r="J28" s="309"/>
      <c r="K28" s="185"/>
      <c r="L28" s="185">
        <f>SUM(L29,L35,L36)</f>
        <v>0</v>
      </c>
      <c r="M28" s="309"/>
      <c r="N28" s="185"/>
      <c r="O28" s="185">
        <f>SUM(O29,O35,O36)</f>
        <v>0</v>
      </c>
      <c r="P28" s="290"/>
      <c r="Q28" s="290"/>
    </row>
    <row r="29" spans="1:17" x14ac:dyDescent="0.3">
      <c r="A29" s="492"/>
      <c r="B29" s="62" t="s">
        <v>12</v>
      </c>
      <c r="C29" s="289">
        <f t="shared" si="0"/>
        <v>0</v>
      </c>
      <c r="D29" s="205"/>
      <c r="E29" s="27"/>
      <c r="F29" s="27"/>
      <c r="G29" s="205"/>
      <c r="H29" s="27"/>
      <c r="I29" s="27"/>
      <c r="J29" s="205"/>
      <c r="K29" s="27"/>
      <c r="L29" s="27"/>
      <c r="M29" s="309"/>
      <c r="N29" s="309"/>
      <c r="O29" s="185">
        <f>O33</f>
        <v>0</v>
      </c>
    </row>
    <row r="30" spans="1:17" x14ac:dyDescent="0.3">
      <c r="A30" s="492"/>
      <c r="B30" s="63" t="s">
        <v>13</v>
      </c>
      <c r="C30" s="289">
        <f>SUM(F30,I30,L30,O30)</f>
        <v>0</v>
      </c>
      <c r="D30" s="205"/>
      <c r="E30" s="27"/>
      <c r="F30" s="27"/>
      <c r="G30" s="205"/>
      <c r="H30" s="27"/>
      <c r="I30" s="27"/>
      <c r="J30" s="205"/>
      <c r="K30" s="27"/>
      <c r="L30" s="27"/>
      <c r="M30" s="205"/>
      <c r="N30" s="27"/>
      <c r="O30" s="27"/>
    </row>
    <row r="31" spans="1:17" ht="27" x14ac:dyDescent="0.3">
      <c r="A31" s="492"/>
      <c r="B31" s="434" t="s">
        <v>303</v>
      </c>
      <c r="C31" s="289">
        <f t="shared" si="0"/>
        <v>0</v>
      </c>
      <c r="D31" s="205"/>
      <c r="E31" s="27"/>
      <c r="F31" s="27"/>
      <c r="G31" s="205"/>
      <c r="H31" s="27"/>
      <c r="I31" s="27"/>
      <c r="J31" s="205"/>
      <c r="K31" s="27"/>
      <c r="L31" s="27"/>
      <c r="M31" s="205"/>
      <c r="N31" s="27"/>
      <c r="O31" s="27"/>
    </row>
    <row r="32" spans="1:17" x14ac:dyDescent="0.3">
      <c r="A32" s="492"/>
      <c r="B32" s="286" t="s">
        <v>304</v>
      </c>
      <c r="C32" s="289">
        <f t="shared" si="0"/>
        <v>0</v>
      </c>
      <c r="D32" s="205"/>
      <c r="E32" s="27"/>
      <c r="F32" s="27"/>
      <c r="G32" s="205"/>
      <c r="H32" s="27"/>
      <c r="I32" s="27"/>
      <c r="J32" s="205"/>
      <c r="K32" s="27"/>
      <c r="L32" s="27"/>
      <c r="M32" s="205"/>
      <c r="N32" s="27"/>
      <c r="O32" s="27"/>
    </row>
    <row r="33" spans="1:15" x14ac:dyDescent="0.3">
      <c r="A33" s="492"/>
      <c r="B33" s="63" t="s">
        <v>143</v>
      </c>
      <c r="C33" s="289">
        <f t="shared" si="0"/>
        <v>0</v>
      </c>
      <c r="D33" s="205"/>
      <c r="E33" s="27"/>
      <c r="F33" s="27"/>
      <c r="G33" s="205"/>
      <c r="H33" s="27"/>
      <c r="I33" s="27"/>
      <c r="J33" s="205"/>
      <c r="K33" s="27"/>
      <c r="L33" s="27"/>
      <c r="O33" s="289">
        <f>O34</f>
        <v>0</v>
      </c>
    </row>
    <row r="34" spans="1:15" x14ac:dyDescent="0.3">
      <c r="A34" s="492"/>
      <c r="B34" s="286" t="s">
        <v>153</v>
      </c>
      <c r="C34" s="289">
        <f t="shared" si="0"/>
        <v>0</v>
      </c>
      <c r="D34" s="205"/>
      <c r="E34" s="27"/>
      <c r="F34" s="27"/>
      <c r="G34" s="205"/>
      <c r="H34" s="27"/>
      <c r="I34" s="27"/>
      <c r="J34" s="205"/>
      <c r="K34" s="27"/>
      <c r="L34" s="27"/>
      <c r="M34" s="310">
        <f>IF(TAB4.1.1!S19="v",0,TAB4.1.1!S19)</f>
        <v>0</v>
      </c>
      <c r="N34" s="289">
        <f>TAB3.2!D76</f>
        <v>0</v>
      </c>
      <c r="O34" s="289">
        <f t="shared" ref="O34:O46" si="8">M34*N34</f>
        <v>0</v>
      </c>
    </row>
    <row r="35" spans="1:15" x14ac:dyDescent="0.3">
      <c r="A35" s="492"/>
      <c r="B35" s="62" t="s">
        <v>14</v>
      </c>
      <c r="C35" s="289">
        <f t="shared" si="0"/>
        <v>0</v>
      </c>
      <c r="D35" s="289">
        <f>IF(TAB4.1.1!L20="v",0,TAB4.1.1!L20)</f>
        <v>0</v>
      </c>
      <c r="E35" s="289">
        <f>TAB3.2!D9</f>
        <v>0</v>
      </c>
      <c r="F35" s="289">
        <f>D35*E35</f>
        <v>0</v>
      </c>
      <c r="G35" s="289">
        <f>IF(TAB4.1.1!N20="v",0,TAB4.1.1!N20)</f>
        <v>0</v>
      </c>
      <c r="H35" s="289">
        <f>TAB3.2!D10</f>
        <v>0</v>
      </c>
      <c r="I35" s="289">
        <f>G35*H35</f>
        <v>0</v>
      </c>
      <c r="J35" s="289">
        <f>IF(TAB4.1.1!P20="v",0,TAB4.1.1!P20)</f>
        <v>0</v>
      </c>
      <c r="K35" s="289">
        <f>TAB3.2!D11</f>
        <v>0</v>
      </c>
      <c r="L35" s="289">
        <f>J35*K35</f>
        <v>0</v>
      </c>
      <c r="M35" s="289">
        <f>IF(TAB4.1.1!R20="v",0,TAB4.1.1!R20)</f>
        <v>0</v>
      </c>
      <c r="N35" s="289">
        <f>TAB3.2!D12</f>
        <v>0</v>
      </c>
      <c r="O35" s="289">
        <f t="shared" si="8"/>
        <v>0</v>
      </c>
    </row>
    <row r="36" spans="1:15" x14ac:dyDescent="0.3">
      <c r="A36" s="492"/>
      <c r="B36" s="62" t="s">
        <v>144</v>
      </c>
      <c r="C36" s="289">
        <f t="shared" si="0"/>
        <v>0</v>
      </c>
      <c r="F36" s="289">
        <f>SUM(F37:F40)</f>
        <v>0</v>
      </c>
      <c r="I36" s="289">
        <f>SUM(I37:I40)</f>
        <v>0</v>
      </c>
      <c r="L36" s="289">
        <f>SUM(L37:L40)</f>
        <v>0</v>
      </c>
      <c r="O36" s="289">
        <f>SUM(O37:O40)</f>
        <v>0</v>
      </c>
    </row>
    <row r="37" spans="1:15" x14ac:dyDescent="0.3">
      <c r="A37" s="492"/>
      <c r="B37" s="63" t="s">
        <v>137</v>
      </c>
      <c r="C37" s="289">
        <f t="shared" si="0"/>
        <v>0</v>
      </c>
      <c r="D37" s="205"/>
      <c r="E37" s="27"/>
      <c r="F37" s="27"/>
      <c r="G37" s="205"/>
      <c r="H37" s="27"/>
      <c r="I37" s="27"/>
      <c r="J37" s="205"/>
      <c r="K37" s="27"/>
      <c r="L37" s="27"/>
      <c r="M37" s="310">
        <f>IF(TAB4.1.1!S22="v",0,TAB4.1.1!S22)</f>
        <v>0</v>
      </c>
      <c r="N37" s="289">
        <f>TAB3.2!D41</f>
        <v>0</v>
      </c>
      <c r="O37" s="289">
        <f t="shared" si="8"/>
        <v>0</v>
      </c>
    </row>
    <row r="38" spans="1:15" x14ac:dyDescent="0.3">
      <c r="A38" s="492"/>
      <c r="B38" s="63" t="s">
        <v>138</v>
      </c>
      <c r="C38" s="289">
        <f t="shared" si="0"/>
        <v>0</v>
      </c>
      <c r="D38" s="310">
        <f>IF(TAB4.1.1!M23="v",0,TAB4.1.1!M23)</f>
        <v>0</v>
      </c>
      <c r="E38" s="289">
        <f>TAB3.2!D20</f>
        <v>0</v>
      </c>
      <c r="F38" s="289">
        <f t="shared" ref="F38:F41" si="9">D38*E38</f>
        <v>0</v>
      </c>
      <c r="G38" s="310">
        <f>IF(TAB4.1.1!O23="v",0,TAB4.1.1!O23)</f>
        <v>0</v>
      </c>
      <c r="H38" s="289">
        <f>TAB3.2!D26</f>
        <v>0</v>
      </c>
      <c r="I38" s="289">
        <f t="shared" ref="I38:I41" si="10">G38*H38</f>
        <v>0</v>
      </c>
      <c r="J38" s="310">
        <f>IF(TAB4.1.1!Q23="v",0,TAB4.1.1!Q23)</f>
        <v>0</v>
      </c>
      <c r="K38" s="289">
        <f>TAB3.2!D32</f>
        <v>0</v>
      </c>
      <c r="L38" s="289">
        <f t="shared" ref="L38:L41" si="11">J38*K38</f>
        <v>0</v>
      </c>
      <c r="M38" s="310">
        <f>IF(TAB4.1.1!S23="v",0,TAB4.1.1!S23)</f>
        <v>0</v>
      </c>
      <c r="N38" s="289">
        <f>TAB3.2!D42</f>
        <v>0</v>
      </c>
      <c r="O38" s="289">
        <f t="shared" si="8"/>
        <v>0</v>
      </c>
    </row>
    <row r="39" spans="1:15" x14ac:dyDescent="0.3">
      <c r="A39" s="492"/>
      <c r="B39" s="63" t="s">
        <v>16</v>
      </c>
      <c r="C39" s="289">
        <f t="shared" si="0"/>
        <v>0</v>
      </c>
      <c r="D39" s="310">
        <f>IF(TAB4.1.1!M24="v",0,TAB4.1.1!M24)</f>
        <v>0</v>
      </c>
      <c r="E39" s="289">
        <f>TAB3.2!D21</f>
        <v>0</v>
      </c>
      <c r="F39" s="289">
        <f t="shared" si="9"/>
        <v>0</v>
      </c>
      <c r="G39" s="310">
        <f>IF(TAB4.1.1!O24="v",0,TAB4.1.1!O24)</f>
        <v>0</v>
      </c>
      <c r="H39" s="289">
        <f>TAB3.2!D27</f>
        <v>0</v>
      </c>
      <c r="I39" s="289">
        <f t="shared" si="10"/>
        <v>0</v>
      </c>
      <c r="J39" s="310">
        <f>IF(TAB4.1.1!Q24="v",0,TAB4.1.1!Q24)</f>
        <v>0</v>
      </c>
      <c r="K39" s="289">
        <f>TAB3.2!D33</f>
        <v>0</v>
      </c>
      <c r="L39" s="289">
        <f t="shared" si="11"/>
        <v>0</v>
      </c>
      <c r="M39" s="310">
        <f>IF(TAB4.1.1!S24="v",0,TAB4.1.1!S24)</f>
        <v>0</v>
      </c>
      <c r="N39" s="289">
        <f>TAB3.2!D43</f>
        <v>0</v>
      </c>
      <c r="O39" s="289">
        <f t="shared" si="8"/>
        <v>0</v>
      </c>
    </row>
    <row r="40" spans="1:15" x14ac:dyDescent="0.3">
      <c r="A40" s="492"/>
      <c r="B40" s="63" t="s">
        <v>139</v>
      </c>
      <c r="C40" s="289">
        <f t="shared" si="0"/>
        <v>0</v>
      </c>
      <c r="D40" s="205"/>
      <c r="E40" s="27"/>
      <c r="F40" s="27"/>
      <c r="G40" s="205"/>
      <c r="H40" s="27"/>
      <c r="I40" s="27"/>
      <c r="J40" s="205"/>
      <c r="K40" s="27"/>
      <c r="L40" s="27"/>
      <c r="M40" s="310">
        <f>IF(TAB4.1.1!S25="v",0,TAB4.1.1!S25)</f>
        <v>0</v>
      </c>
      <c r="N40" s="289">
        <f>TAB3.2!D44</f>
        <v>0</v>
      </c>
      <c r="O40" s="289">
        <f t="shared" si="8"/>
        <v>0</v>
      </c>
    </row>
    <row r="41" spans="1:15" x14ac:dyDescent="0.3">
      <c r="A41" s="492"/>
      <c r="B41" s="285" t="s">
        <v>21</v>
      </c>
      <c r="C41" s="289">
        <f t="shared" si="0"/>
        <v>0</v>
      </c>
      <c r="D41" s="310">
        <f>IF(TAB4.1.1!L27="v",0,TAB4.1.1!L27)</f>
        <v>0</v>
      </c>
      <c r="E41" s="289">
        <f>SUM(E37:E40)</f>
        <v>0</v>
      </c>
      <c r="F41" s="289">
        <f t="shared" si="9"/>
        <v>0</v>
      </c>
      <c r="G41" s="310">
        <f>IF(TAB4.1.1!N27="v",0,TAB4.1.1!N27)</f>
        <v>0</v>
      </c>
      <c r="H41" s="289">
        <f>SUM(H37:H40)</f>
        <v>0</v>
      </c>
      <c r="I41" s="289">
        <f t="shared" si="10"/>
        <v>0</v>
      </c>
      <c r="J41" s="310">
        <f>IF(TAB4.1.1!P27="v",0,TAB4.1.1!P27)</f>
        <v>0</v>
      </c>
      <c r="K41" s="289">
        <f>SUM(K37:K40)</f>
        <v>0</v>
      </c>
      <c r="L41" s="289">
        <f t="shared" si="11"/>
        <v>0</v>
      </c>
      <c r="M41" s="310">
        <f>IF(TAB4.1.1!R27="v",0,TAB4.1.1!R27)</f>
        <v>0</v>
      </c>
      <c r="N41" s="289">
        <f>SUM(N37:N40)</f>
        <v>0</v>
      </c>
      <c r="O41" s="289">
        <f t="shared" si="8"/>
        <v>0</v>
      </c>
    </row>
    <row r="42" spans="1:15" x14ac:dyDescent="0.3">
      <c r="A42" s="492"/>
      <c r="B42" s="285" t="s">
        <v>140</v>
      </c>
      <c r="C42" s="289">
        <f t="shared" si="0"/>
        <v>0</v>
      </c>
      <c r="F42" s="289">
        <f>SUM(F43:F45)</f>
        <v>0</v>
      </c>
      <c r="I42" s="289">
        <f>SUM(I43:I45)</f>
        <v>0</v>
      </c>
      <c r="L42" s="289">
        <f>SUM(L43:L45)</f>
        <v>0</v>
      </c>
      <c r="O42" s="289">
        <f>SUM(O43:O45)</f>
        <v>0</v>
      </c>
    </row>
    <row r="43" spans="1:15" x14ac:dyDescent="0.3">
      <c r="A43" s="492"/>
      <c r="B43" s="62" t="s">
        <v>4</v>
      </c>
      <c r="C43" s="289">
        <f t="shared" si="0"/>
        <v>0</v>
      </c>
      <c r="D43" s="310">
        <f>IF(TAB4.1.1!L30="v",0,TAB4.1.1!L30)</f>
        <v>0</v>
      </c>
      <c r="E43" s="289">
        <f>E41-TAB3.2!D67</f>
        <v>0</v>
      </c>
      <c r="F43" s="289">
        <f>D43*E43</f>
        <v>0</v>
      </c>
      <c r="G43" s="310">
        <f>IF(TAB4.1.1!N30="v",0,TAB4.1.1!N30)</f>
        <v>0</v>
      </c>
      <c r="H43" s="289">
        <f>H41-TAB3.2!D68</f>
        <v>0</v>
      </c>
      <c r="I43" s="289">
        <f>G43*H43</f>
        <v>0</v>
      </c>
      <c r="J43" s="310">
        <f>IF(TAB4.1.1!P30="v",0,TAB4.1.1!P30)</f>
        <v>0</v>
      </c>
      <c r="K43" s="289">
        <f>K41-TAB3.2!D69</f>
        <v>0</v>
      </c>
      <c r="L43" s="289">
        <f>J43*K43</f>
        <v>0</v>
      </c>
      <c r="M43" s="310">
        <f>IF(TAB4.1.1!R30="v",0,TAB4.1.1!R30)</f>
        <v>0</v>
      </c>
      <c r="N43" s="289">
        <f>N41-TAB3.2!D70</f>
        <v>0</v>
      </c>
      <c r="O43" s="289">
        <f t="shared" si="8"/>
        <v>0</v>
      </c>
    </row>
    <row r="44" spans="1:15" x14ac:dyDescent="0.3">
      <c r="A44" s="492"/>
      <c r="B44" s="62" t="s">
        <v>161</v>
      </c>
      <c r="C44" s="289">
        <f t="shared" si="0"/>
        <v>0</v>
      </c>
      <c r="D44" s="310">
        <f>IF(TAB4.1.1!L31="v",0,TAB4.1.1!L31)</f>
        <v>0</v>
      </c>
      <c r="E44" s="289">
        <f>E41</f>
        <v>0</v>
      </c>
      <c r="F44" s="289">
        <f>D44*E44</f>
        <v>0</v>
      </c>
      <c r="G44" s="310">
        <f>IF(TAB4.1.1!N31="v",0,TAB4.1.1!N31)</f>
        <v>0</v>
      </c>
      <c r="H44" s="289">
        <f>H41</f>
        <v>0</v>
      </c>
      <c r="I44" s="289">
        <f>G44*H44</f>
        <v>0</v>
      </c>
      <c r="J44" s="310">
        <f>IF(TAB4.1.1!P31="v",0,TAB4.1.1!P31)</f>
        <v>0</v>
      </c>
      <c r="K44" s="289">
        <f>K41</f>
        <v>0</v>
      </c>
      <c r="L44" s="289">
        <f>J44*K44</f>
        <v>0</v>
      </c>
      <c r="M44" s="310">
        <f>IF(TAB4.1.1!R31="v",0,TAB4.1.1!R31)</f>
        <v>0</v>
      </c>
      <c r="N44" s="289">
        <f>N41</f>
        <v>0</v>
      </c>
      <c r="O44" s="289">
        <f t="shared" si="8"/>
        <v>0</v>
      </c>
    </row>
    <row r="45" spans="1:15" x14ac:dyDescent="0.3">
      <c r="A45" s="492"/>
      <c r="B45" s="62" t="s">
        <v>163</v>
      </c>
      <c r="C45" s="289">
        <f t="shared" si="0"/>
        <v>0</v>
      </c>
      <c r="D45" s="310">
        <f>IF(TAB4.1.1!L32="v",0,TAB4.1.1!L32)</f>
        <v>0</v>
      </c>
      <c r="E45" s="289">
        <f>E44</f>
        <v>0</v>
      </c>
      <c r="F45" s="289">
        <f>D45*E45</f>
        <v>0</v>
      </c>
      <c r="G45" s="310">
        <f>IF(TAB4.1.1!N32="v",0,TAB4.1.1!N32)</f>
        <v>0</v>
      </c>
      <c r="H45" s="289">
        <f>H44</f>
        <v>0</v>
      </c>
      <c r="I45" s="289">
        <f>G45*H45</f>
        <v>0</v>
      </c>
      <c r="J45" s="310">
        <f>IF(TAB4.1.1!P32="v",0,TAB4.1.1!P32)</f>
        <v>0</v>
      </c>
      <c r="K45" s="289">
        <f>K44</f>
        <v>0</v>
      </c>
      <c r="L45" s="289">
        <f>J45*K45</f>
        <v>0</v>
      </c>
      <c r="M45" s="310">
        <f>IF(TAB4.1.1!R32="v",0,TAB4.1.1!R32)</f>
        <v>0</v>
      </c>
      <c r="N45" s="289">
        <f>N44</f>
        <v>0</v>
      </c>
      <c r="O45" s="289">
        <f t="shared" si="8"/>
        <v>0</v>
      </c>
    </row>
    <row r="46" spans="1:15" x14ac:dyDescent="0.3">
      <c r="A46" s="492"/>
      <c r="B46" s="285" t="s">
        <v>141</v>
      </c>
      <c r="C46" s="289">
        <f t="shared" si="0"/>
        <v>0</v>
      </c>
      <c r="D46" s="310">
        <f>IF(TAB4.1.1!L34="v",0,TAB4.1.1!L34)</f>
        <v>0</v>
      </c>
      <c r="E46" s="289">
        <f>E45</f>
        <v>0</v>
      </c>
      <c r="F46" s="289">
        <f>D46*E46</f>
        <v>0</v>
      </c>
      <c r="G46" s="310">
        <f>IF(TAB4.1.1!N34="v",0,TAB4.1.1!N34)</f>
        <v>0</v>
      </c>
      <c r="H46" s="289">
        <f>H45</f>
        <v>0</v>
      </c>
      <c r="I46" s="289">
        <f>G46*H46</f>
        <v>0</v>
      </c>
      <c r="J46" s="310">
        <f>IF(TAB4.1.1!P34="v",0,TAB4.1.1!P34)</f>
        <v>0</v>
      </c>
      <c r="K46" s="289">
        <f>K45</f>
        <v>0</v>
      </c>
      <c r="L46" s="289">
        <f>J46*K46</f>
        <v>0</v>
      </c>
      <c r="M46" s="310">
        <f>IF(TAB4.1.1!R34="v",0,TAB4.1.1!R34)</f>
        <v>0</v>
      </c>
      <c r="N46" s="289">
        <f>N45</f>
        <v>0</v>
      </c>
      <c r="O46" s="289">
        <f t="shared" si="8"/>
        <v>0</v>
      </c>
    </row>
    <row r="47" spans="1:15" x14ac:dyDescent="0.3">
      <c r="A47" s="492"/>
      <c r="B47" s="285" t="s">
        <v>142</v>
      </c>
      <c r="C47" s="289">
        <f t="shared" si="0"/>
        <v>0</v>
      </c>
      <c r="D47" s="310">
        <f>IF(TAB4.1.1!M36="v",0,TAB4.1.1!M36)</f>
        <v>0</v>
      </c>
      <c r="E47" s="289">
        <f>TAB3.2!D81</f>
        <v>0</v>
      </c>
      <c r="F47" s="289">
        <f>D47*E47</f>
        <v>0</v>
      </c>
      <c r="G47" s="310">
        <f>IF(TAB4.1.1!O36="v",0,TAB4.1.1!O36)</f>
        <v>0</v>
      </c>
      <c r="H47" s="289">
        <f>TAB3.2!D82</f>
        <v>0</v>
      </c>
      <c r="I47" s="289">
        <f>G47*H47</f>
        <v>0</v>
      </c>
      <c r="J47" s="310">
        <f>IF(TAB4.1.1!Q36="v",0,TAB4.1.1!Q36)</f>
        <v>0</v>
      </c>
      <c r="K47" s="289">
        <f>TAB3.2!D83</f>
        <v>0</v>
      </c>
      <c r="L47" s="289">
        <f>J47*K47</f>
        <v>0</v>
      </c>
      <c r="M47" s="205"/>
      <c r="N47" s="27"/>
      <c r="O47" s="27"/>
    </row>
    <row r="48" spans="1:15" x14ac:dyDescent="0.3">
      <c r="A48" s="492"/>
      <c r="B48" s="283" t="s">
        <v>20</v>
      </c>
      <c r="C48" s="188">
        <f t="shared" si="0"/>
        <v>0</v>
      </c>
      <c r="D48" s="311"/>
      <c r="E48" s="188"/>
      <c r="F48" s="188">
        <f>SUM(F28,F41,F42,F46,F47)</f>
        <v>0</v>
      </c>
      <c r="G48" s="311"/>
      <c r="H48" s="188"/>
      <c r="I48" s="188">
        <f>SUM(I28,I41,I42,I46,I47)</f>
        <v>0</v>
      </c>
      <c r="J48" s="311"/>
      <c r="K48" s="188"/>
      <c r="L48" s="188">
        <f>SUM(L28,L41,L42,L46,L47)</f>
        <v>0</v>
      </c>
      <c r="M48" s="311"/>
      <c r="N48" s="188"/>
      <c r="O48" s="188">
        <f>SUM(O28,O41,O42,O46,O47)</f>
        <v>0</v>
      </c>
    </row>
  </sheetData>
  <mergeCells count="7">
    <mergeCell ref="J5:L5"/>
    <mergeCell ref="M5:O5"/>
    <mergeCell ref="A7:A27"/>
    <mergeCell ref="A28:A48"/>
    <mergeCell ref="B5:B6"/>
    <mergeCell ref="D5:F5"/>
    <mergeCell ref="G5:I5"/>
  </mergeCells>
  <pageMargins left="0.7" right="0.7" top="0.75" bottom="0.75" header="0.3" footer="0.3"/>
  <pageSetup paperSize="8"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6"/>
  <sheetViews>
    <sheetView showGridLines="0" zoomScaleNormal="100" workbookViewId="0">
      <selection activeCell="B10" sqref="A10:XFD10"/>
    </sheetView>
  </sheetViews>
  <sheetFormatPr baseColWidth="10" defaultColWidth="9.140625" defaultRowHeight="14.25" x14ac:dyDescent="0.2"/>
  <cols>
    <col min="1" max="1" width="2.7109375" style="86" customWidth="1"/>
    <col min="2" max="3" width="1.7109375" style="86" customWidth="1"/>
    <col min="4" max="5" width="5.7109375" style="86" customWidth="1"/>
    <col min="6" max="6" width="9.7109375" style="86" customWidth="1"/>
    <col min="7" max="7" width="7.7109375" style="86" customWidth="1"/>
    <col min="8" max="8" width="21.42578125" style="86" customWidth="1"/>
    <col min="9" max="9" width="18" style="86" customWidth="1"/>
    <col min="10" max="10" width="13.7109375" style="86" customWidth="1"/>
    <col min="11" max="11" width="7.7109375" style="86" customWidth="1"/>
    <col min="12" max="19" width="14.7109375" style="87" customWidth="1"/>
    <col min="20" max="20" width="1.7109375" style="86" customWidth="1"/>
    <col min="21" max="21" width="2.7109375" style="86" customWidth="1"/>
    <col min="22" max="22" width="1.7109375" style="86" customWidth="1"/>
    <col min="23" max="23" width="0" style="86" hidden="1" customWidth="1"/>
    <col min="24" max="16384" width="9.140625" style="86"/>
  </cols>
  <sheetData>
    <row r="2" spans="1:23" s="4" customFormat="1" ht="29.45" customHeight="1" x14ac:dyDescent="0.3">
      <c r="A2" s="36" t="str">
        <f>TAB00!B46&amp;" : "&amp;TAB00!C46</f>
        <v>TAB4.2.1 : Tarifs de prélèvement 2020</v>
      </c>
      <c r="B2" s="41"/>
      <c r="C2" s="41"/>
      <c r="D2" s="41"/>
      <c r="E2" s="41"/>
      <c r="F2" s="41"/>
      <c r="G2" s="41"/>
      <c r="H2" s="41"/>
      <c r="I2" s="41"/>
      <c r="J2" s="41"/>
      <c r="K2" s="41"/>
      <c r="L2" s="41"/>
      <c r="M2" s="41"/>
      <c r="N2" s="41"/>
      <c r="O2" s="41"/>
      <c r="P2" s="41"/>
      <c r="Q2" s="41"/>
      <c r="R2" s="41"/>
      <c r="S2" s="41"/>
      <c r="T2" s="41"/>
    </row>
    <row r="4" spans="1:23" ht="15" x14ac:dyDescent="0.25">
      <c r="B4" s="211"/>
      <c r="C4" s="211"/>
      <c r="D4" s="211"/>
      <c r="E4" s="211"/>
      <c r="F4" s="211"/>
      <c r="G4" s="211"/>
      <c r="H4" s="211"/>
      <c r="I4" s="211"/>
      <c r="J4" s="211"/>
      <c r="K4" s="211"/>
      <c r="L4" s="211"/>
      <c r="M4" s="211"/>
      <c r="N4" s="211"/>
      <c r="O4" s="211" t="s">
        <v>398</v>
      </c>
      <c r="P4" s="211"/>
      <c r="Q4" s="211"/>
      <c r="R4" s="211"/>
      <c r="S4" s="211"/>
      <c r="T4" s="211"/>
      <c r="U4" s="211"/>
      <c r="V4" s="211"/>
      <c r="W4" s="211"/>
    </row>
    <row r="5" spans="1:23" x14ac:dyDescent="0.2">
      <c r="B5" s="227"/>
      <c r="C5" s="228"/>
      <c r="D5" s="228"/>
      <c r="E5" s="228"/>
      <c r="F5" s="228"/>
      <c r="G5" s="228"/>
      <c r="H5" s="228"/>
      <c r="I5" s="228"/>
      <c r="J5" s="228"/>
      <c r="K5" s="228"/>
      <c r="L5" s="229"/>
      <c r="M5" s="229"/>
      <c r="N5" s="229"/>
      <c r="O5" s="229"/>
      <c r="P5" s="229"/>
      <c r="Q5" s="229"/>
      <c r="R5" s="229"/>
      <c r="S5" s="229"/>
      <c r="T5" s="230"/>
      <c r="U5" s="225"/>
      <c r="V5" s="225"/>
      <c r="W5" s="225"/>
    </row>
    <row r="6" spans="1:23" ht="15.75" x14ac:dyDescent="0.25">
      <c r="B6" s="269"/>
      <c r="C6" s="488" t="s">
        <v>166</v>
      </c>
      <c r="D6" s="488"/>
      <c r="E6" s="488"/>
      <c r="F6" s="488"/>
      <c r="G6" s="488"/>
      <c r="H6" s="488"/>
      <c r="I6" s="488"/>
      <c r="J6" s="489" t="s">
        <v>381</v>
      </c>
      <c r="K6" s="489"/>
      <c r="L6" s="489"/>
      <c r="M6" s="489"/>
      <c r="N6" s="485" t="str">
        <f>IF(TAB00!C11=0,"# Nom du GRD",TAB00!C11)</f>
        <v># Nom du GRD</v>
      </c>
      <c r="O6" s="485"/>
      <c r="P6" s="485"/>
      <c r="Q6" s="485"/>
      <c r="R6" s="485"/>
      <c r="S6" s="485"/>
      <c r="T6" s="270"/>
      <c r="U6" s="271"/>
      <c r="V6" s="271"/>
      <c r="W6" s="271"/>
    </row>
    <row r="7" spans="1:23" ht="15.75" x14ac:dyDescent="0.25">
      <c r="B7" s="269"/>
      <c r="C7" s="235"/>
      <c r="D7" s="272"/>
      <c r="E7" s="235"/>
      <c r="F7" s="235"/>
      <c r="G7" s="235"/>
      <c r="H7" s="235"/>
      <c r="I7" s="235"/>
      <c r="J7" s="235"/>
      <c r="K7" s="235"/>
      <c r="L7" s="273"/>
      <c r="M7" s="273"/>
      <c r="N7" s="273"/>
      <c r="O7" s="273"/>
      <c r="P7" s="273"/>
      <c r="Q7" s="273"/>
      <c r="R7" s="273"/>
      <c r="S7" s="273"/>
      <c r="T7" s="270"/>
      <c r="U7" s="271"/>
      <c r="V7" s="271"/>
      <c r="W7" s="271"/>
    </row>
    <row r="8" spans="1:23" x14ac:dyDescent="0.2">
      <c r="B8" s="269"/>
      <c r="C8" s="486" t="s">
        <v>167</v>
      </c>
      <c r="D8" s="486"/>
      <c r="E8" s="486"/>
      <c r="F8" s="486"/>
      <c r="G8" s="487" t="str">
        <f>"du 01.01.20"&amp;RIGHT(A2,2)&amp;" au 31.12.20"&amp;RIGHT(A2,2)</f>
        <v>du 01.01.2020 au 31.12.2020</v>
      </c>
      <c r="H8" s="487"/>
      <c r="I8" s="268"/>
      <c r="J8" s="235"/>
      <c r="K8" s="235"/>
      <c r="L8" s="273"/>
      <c r="M8" s="273"/>
      <c r="N8" s="273"/>
      <c r="O8" s="273"/>
      <c r="P8" s="273"/>
      <c r="Q8" s="273"/>
      <c r="R8" s="273"/>
      <c r="S8" s="273"/>
      <c r="T8" s="270"/>
      <c r="U8" s="271"/>
      <c r="V8" s="271"/>
      <c r="W8" s="271"/>
    </row>
    <row r="9" spans="1:23" ht="15" thickBot="1" x14ac:dyDescent="0.25">
      <c r="B9" s="231"/>
      <c r="C9" s="214"/>
      <c r="D9" s="232"/>
      <c r="E9" s="214"/>
      <c r="F9" s="214"/>
      <c r="G9" s="214"/>
      <c r="H9" s="214"/>
      <c r="I9" s="214"/>
      <c r="J9" s="214"/>
      <c r="K9" s="214"/>
      <c r="L9" s="233"/>
      <c r="M9" s="233"/>
      <c r="N9" s="233"/>
      <c r="O9" s="233"/>
      <c r="P9" s="233"/>
      <c r="Q9" s="233"/>
      <c r="R9" s="233"/>
      <c r="S9" s="233"/>
      <c r="T9" s="234"/>
      <c r="U9" s="225"/>
      <c r="V9" s="225"/>
      <c r="W9" s="225"/>
    </row>
    <row r="10" spans="1:23" s="522" customFormat="1" ht="23.25" thickBot="1" x14ac:dyDescent="0.25">
      <c r="B10" s="523"/>
      <c r="C10" s="524"/>
      <c r="D10" s="525"/>
      <c r="E10" s="525"/>
      <c r="F10" s="525"/>
      <c r="G10" s="525"/>
      <c r="H10" s="525"/>
      <c r="I10" s="525"/>
      <c r="J10" s="526"/>
      <c r="K10" s="527" t="s">
        <v>149</v>
      </c>
      <c r="L10" s="528" t="s">
        <v>5</v>
      </c>
      <c r="M10" s="529"/>
      <c r="N10" s="528" t="s">
        <v>6</v>
      </c>
      <c r="O10" s="529"/>
      <c r="P10" s="528" t="s">
        <v>7</v>
      </c>
      <c r="Q10" s="529"/>
      <c r="R10" s="528" t="s">
        <v>8</v>
      </c>
      <c r="S10" s="529"/>
      <c r="T10" s="530"/>
      <c r="U10" s="531"/>
      <c r="V10" s="531"/>
      <c r="W10" s="531"/>
    </row>
    <row r="11" spans="1:23" ht="22.15" customHeight="1" thickBot="1" x14ac:dyDescent="0.25">
      <c r="B11" s="231"/>
      <c r="C11" s="245"/>
      <c r="D11" s="214"/>
      <c r="E11" s="214"/>
      <c r="F11" s="214"/>
      <c r="G11" s="214"/>
      <c r="H11" s="214"/>
      <c r="I11" s="214"/>
      <c r="J11" s="277"/>
      <c r="K11" s="278"/>
      <c r="L11" s="280" t="s">
        <v>301</v>
      </c>
      <c r="M11" s="279" t="s">
        <v>302</v>
      </c>
      <c r="N11" s="280" t="s">
        <v>301</v>
      </c>
      <c r="O11" s="279" t="s">
        <v>302</v>
      </c>
      <c r="P11" s="280" t="s">
        <v>301</v>
      </c>
      <c r="Q11" s="279" t="s">
        <v>302</v>
      </c>
      <c r="R11" s="280" t="s">
        <v>301</v>
      </c>
      <c r="S11" s="279" t="s">
        <v>302</v>
      </c>
      <c r="T11" s="234"/>
      <c r="U11" s="225"/>
      <c r="V11" s="225"/>
      <c r="W11" s="225"/>
    </row>
    <row r="12" spans="1:23" ht="15" thickBot="1" x14ac:dyDescent="0.25">
      <c r="B12" s="231"/>
      <c r="C12" s="245"/>
      <c r="D12" s="214"/>
      <c r="E12" s="214"/>
      <c r="F12" s="214"/>
      <c r="G12" s="214"/>
      <c r="H12" s="214"/>
      <c r="I12" s="214"/>
      <c r="J12" s="277"/>
      <c r="K12" s="278"/>
      <c r="L12" s="281"/>
      <c r="M12" s="242"/>
      <c r="N12" s="281"/>
      <c r="O12" s="242"/>
      <c r="P12" s="281"/>
      <c r="Q12" s="242"/>
      <c r="R12" s="281"/>
      <c r="S12" s="242"/>
      <c r="T12" s="234"/>
      <c r="U12" s="225"/>
      <c r="V12" s="225"/>
      <c r="W12" s="225"/>
    </row>
    <row r="13" spans="1:23" x14ac:dyDescent="0.2">
      <c r="B13" s="231"/>
      <c r="C13" s="245"/>
      <c r="D13" s="212" t="s">
        <v>11</v>
      </c>
      <c r="E13" s="212"/>
      <c r="F13" s="212"/>
      <c r="G13" s="212"/>
      <c r="H13" s="214"/>
      <c r="I13" s="214"/>
      <c r="J13" s="244"/>
      <c r="K13" s="244"/>
      <c r="L13" s="282"/>
      <c r="M13" s="243"/>
      <c r="N13" s="282"/>
      <c r="O13" s="243"/>
      <c r="P13" s="282"/>
      <c r="Q13" s="243"/>
      <c r="R13" s="282"/>
      <c r="S13" s="243"/>
      <c r="T13" s="234"/>
      <c r="U13" s="225"/>
      <c r="V13" s="225"/>
      <c r="W13" s="225"/>
    </row>
    <row r="14" spans="1:23" x14ac:dyDescent="0.2">
      <c r="B14" s="231"/>
      <c r="C14" s="245"/>
      <c r="D14" s="212"/>
      <c r="E14" s="212" t="s">
        <v>12</v>
      </c>
      <c r="F14" s="212"/>
      <c r="G14" s="212"/>
      <c r="H14" s="214"/>
      <c r="I14" s="214"/>
      <c r="J14" s="244"/>
      <c r="K14" s="244"/>
      <c r="L14" s="282"/>
      <c r="M14" s="243"/>
      <c r="N14" s="282"/>
      <c r="O14" s="243"/>
      <c r="P14" s="282"/>
      <c r="Q14" s="243"/>
      <c r="R14" s="282"/>
      <c r="S14" s="243"/>
      <c r="T14" s="234"/>
      <c r="U14" s="225"/>
      <c r="V14" s="225"/>
      <c r="W14" s="225"/>
    </row>
    <row r="15" spans="1:23" x14ac:dyDescent="0.2">
      <c r="B15" s="231"/>
      <c r="C15" s="245"/>
      <c r="D15" s="214"/>
      <c r="E15" s="214"/>
      <c r="F15" s="213" t="s">
        <v>13</v>
      </c>
      <c r="G15" s="221"/>
      <c r="H15" s="214"/>
      <c r="I15" s="214"/>
      <c r="J15" s="244"/>
      <c r="K15" s="266"/>
      <c r="L15" s="325"/>
      <c r="M15" s="326"/>
      <c r="N15" s="325"/>
      <c r="O15" s="326"/>
      <c r="P15" s="325"/>
      <c r="Q15" s="326"/>
      <c r="R15" s="325"/>
      <c r="S15" s="326"/>
      <c r="T15" s="234"/>
      <c r="U15" s="225"/>
      <c r="V15" s="225"/>
      <c r="W15" s="225"/>
    </row>
    <row r="16" spans="1:23" x14ac:dyDescent="0.2">
      <c r="B16" s="231"/>
      <c r="C16" s="245"/>
      <c r="D16" s="214"/>
      <c r="E16" s="214"/>
      <c r="F16" s="213"/>
      <c r="G16" s="215" t="s">
        <v>303</v>
      </c>
      <c r="H16" s="216"/>
      <c r="I16" s="216"/>
      <c r="J16" s="217" t="s">
        <v>150</v>
      </c>
      <c r="K16" s="262" t="s">
        <v>151</v>
      </c>
      <c r="L16" s="327" t="s">
        <v>152</v>
      </c>
      <c r="M16" s="328"/>
      <c r="N16" s="327" t="s">
        <v>152</v>
      </c>
      <c r="O16" s="328"/>
      <c r="P16" s="327" t="s">
        <v>152</v>
      </c>
      <c r="Q16" s="328"/>
      <c r="R16" s="327" t="s">
        <v>152</v>
      </c>
      <c r="S16" s="328"/>
      <c r="T16" s="234"/>
      <c r="U16" s="225"/>
      <c r="V16" s="225"/>
      <c r="W16" s="225"/>
    </row>
    <row r="17" spans="2:23" x14ac:dyDescent="0.2">
      <c r="B17" s="231"/>
      <c r="C17" s="245"/>
      <c r="D17" s="214"/>
      <c r="E17" s="214"/>
      <c r="F17" s="214"/>
      <c r="G17" s="215" t="s">
        <v>304</v>
      </c>
      <c r="H17" s="216"/>
      <c r="I17" s="216"/>
      <c r="J17" s="217" t="s">
        <v>150</v>
      </c>
      <c r="K17" s="262" t="s">
        <v>151</v>
      </c>
      <c r="L17" s="327" t="s">
        <v>152</v>
      </c>
      <c r="M17" s="328"/>
      <c r="N17" s="327" t="s">
        <v>152</v>
      </c>
      <c r="O17" s="328"/>
      <c r="P17" s="327" t="s">
        <v>152</v>
      </c>
      <c r="Q17" s="328"/>
      <c r="R17" s="327" t="s">
        <v>152</v>
      </c>
      <c r="S17" s="328"/>
      <c r="T17" s="234"/>
      <c r="U17" s="225"/>
      <c r="V17" s="225"/>
      <c r="W17" s="225"/>
    </row>
    <row r="18" spans="2:23" x14ac:dyDescent="0.2">
      <c r="B18" s="231"/>
      <c r="C18" s="245"/>
      <c r="D18" s="214"/>
      <c r="E18" s="214"/>
      <c r="F18" s="213" t="s">
        <v>143</v>
      </c>
      <c r="G18" s="214"/>
      <c r="H18" s="214"/>
      <c r="I18" s="214"/>
      <c r="J18" s="244"/>
      <c r="K18" s="262"/>
      <c r="L18" s="329"/>
      <c r="M18" s="328"/>
      <c r="N18" s="329"/>
      <c r="O18" s="328"/>
      <c r="P18" s="329"/>
      <c r="Q18" s="328"/>
      <c r="R18" s="329"/>
      <c r="S18" s="328"/>
      <c r="T18" s="234"/>
      <c r="U18" s="225"/>
      <c r="V18" s="225"/>
      <c r="W18" s="225"/>
    </row>
    <row r="19" spans="2:23" x14ac:dyDescent="0.2">
      <c r="B19" s="231"/>
      <c r="C19" s="245"/>
      <c r="D19" s="214"/>
      <c r="E19" s="214"/>
      <c r="F19" s="213"/>
      <c r="G19" s="215" t="s">
        <v>153</v>
      </c>
      <c r="H19" s="216"/>
      <c r="I19" s="216"/>
      <c r="J19" s="217" t="s">
        <v>154</v>
      </c>
      <c r="K19" s="262" t="s">
        <v>151</v>
      </c>
      <c r="L19" s="329"/>
      <c r="M19" s="328"/>
      <c r="N19" s="329"/>
      <c r="O19" s="328"/>
      <c r="P19" s="329"/>
      <c r="Q19" s="328"/>
      <c r="R19" s="327"/>
      <c r="S19" s="328" t="s">
        <v>152</v>
      </c>
      <c r="T19" s="234"/>
      <c r="U19" s="225"/>
      <c r="V19" s="225"/>
      <c r="W19" s="225"/>
    </row>
    <row r="20" spans="2:23" x14ac:dyDescent="0.2">
      <c r="B20" s="231"/>
      <c r="C20" s="245"/>
      <c r="D20" s="214"/>
      <c r="E20" s="212" t="s">
        <v>14</v>
      </c>
      <c r="F20" s="213"/>
      <c r="G20" s="218"/>
      <c r="H20" s="219"/>
      <c r="I20" s="219"/>
      <c r="J20" s="220" t="s">
        <v>155</v>
      </c>
      <c r="K20" s="263" t="s">
        <v>151</v>
      </c>
      <c r="L20" s="476" t="s">
        <v>152</v>
      </c>
      <c r="M20" s="477"/>
      <c r="N20" s="476" t="s">
        <v>152</v>
      </c>
      <c r="O20" s="477"/>
      <c r="P20" s="476" t="s">
        <v>152</v>
      </c>
      <c r="Q20" s="477"/>
      <c r="R20" s="476" t="s">
        <v>152</v>
      </c>
      <c r="S20" s="477"/>
      <c r="T20" s="234"/>
      <c r="U20" s="225"/>
      <c r="V20" s="225"/>
      <c r="W20" s="225"/>
    </row>
    <row r="21" spans="2:23" x14ac:dyDescent="0.2">
      <c r="B21" s="231"/>
      <c r="C21" s="245"/>
      <c r="D21" s="214"/>
      <c r="E21" s="212" t="s">
        <v>15</v>
      </c>
      <c r="F21" s="221"/>
      <c r="G21" s="214"/>
      <c r="H21" s="214"/>
      <c r="I21" s="214"/>
      <c r="J21" s="244"/>
      <c r="K21" s="262"/>
      <c r="L21" s="329"/>
      <c r="M21" s="328"/>
      <c r="N21" s="329"/>
      <c r="O21" s="328"/>
      <c r="P21" s="329"/>
      <c r="Q21" s="328"/>
      <c r="R21" s="329"/>
      <c r="S21" s="328"/>
      <c r="T21" s="234"/>
      <c r="U21" s="225"/>
      <c r="V21" s="225"/>
      <c r="W21" s="225"/>
    </row>
    <row r="22" spans="2:23" x14ac:dyDescent="0.2">
      <c r="B22" s="231"/>
      <c r="C22" s="245"/>
      <c r="D22" s="214"/>
      <c r="E22" s="212"/>
      <c r="F22" s="221"/>
      <c r="G22" s="215" t="s">
        <v>137</v>
      </c>
      <c r="H22" s="216"/>
      <c r="I22" s="216"/>
      <c r="J22" s="217" t="s">
        <v>156</v>
      </c>
      <c r="K22" s="262" t="s">
        <v>151</v>
      </c>
      <c r="L22" s="329"/>
      <c r="M22" s="328"/>
      <c r="N22" s="329"/>
      <c r="O22" s="328"/>
      <c r="P22" s="329"/>
      <c r="Q22" s="328"/>
      <c r="R22" s="327" t="s">
        <v>152</v>
      </c>
      <c r="S22" s="328" t="s">
        <v>152</v>
      </c>
      <c r="T22" s="234"/>
      <c r="U22" s="225"/>
      <c r="V22" s="225"/>
      <c r="W22" s="225"/>
    </row>
    <row r="23" spans="2:23" x14ac:dyDescent="0.2">
      <c r="B23" s="231"/>
      <c r="C23" s="245"/>
      <c r="D23" s="214"/>
      <c r="E23" s="214"/>
      <c r="F23" s="214"/>
      <c r="G23" s="215" t="s">
        <v>138</v>
      </c>
      <c r="H23" s="216"/>
      <c r="I23" s="216"/>
      <c r="J23" s="217" t="s">
        <v>156</v>
      </c>
      <c r="K23" s="263" t="s">
        <v>151</v>
      </c>
      <c r="L23" s="330" t="s">
        <v>152</v>
      </c>
      <c r="M23" s="331" t="s">
        <v>152</v>
      </c>
      <c r="N23" s="330" t="s">
        <v>152</v>
      </c>
      <c r="O23" s="331" t="s">
        <v>152</v>
      </c>
      <c r="P23" s="330" t="s">
        <v>152</v>
      </c>
      <c r="Q23" s="331" t="s">
        <v>152</v>
      </c>
      <c r="R23" s="330" t="s">
        <v>152</v>
      </c>
      <c r="S23" s="331" t="s">
        <v>152</v>
      </c>
      <c r="T23" s="234"/>
      <c r="U23" s="225"/>
      <c r="V23" s="225"/>
      <c r="W23" s="225"/>
    </row>
    <row r="24" spans="2:23" x14ac:dyDescent="0.2">
      <c r="B24" s="231"/>
      <c r="C24" s="245"/>
      <c r="D24" s="214"/>
      <c r="E24" s="214"/>
      <c r="F24" s="214"/>
      <c r="G24" s="218" t="s">
        <v>16</v>
      </c>
      <c r="H24" s="219"/>
      <c r="I24" s="219"/>
      <c r="J24" s="220" t="s">
        <v>156</v>
      </c>
      <c r="K24" s="263" t="s">
        <v>151</v>
      </c>
      <c r="L24" s="330" t="s">
        <v>152</v>
      </c>
      <c r="M24" s="331" t="s">
        <v>152</v>
      </c>
      <c r="N24" s="330" t="s">
        <v>152</v>
      </c>
      <c r="O24" s="331" t="s">
        <v>152</v>
      </c>
      <c r="P24" s="330" t="s">
        <v>152</v>
      </c>
      <c r="Q24" s="331" t="s">
        <v>152</v>
      </c>
      <c r="R24" s="330" t="s">
        <v>152</v>
      </c>
      <c r="S24" s="331" t="s">
        <v>152</v>
      </c>
      <c r="T24" s="234"/>
      <c r="U24" s="225"/>
      <c r="V24" s="225"/>
      <c r="W24" s="225"/>
    </row>
    <row r="25" spans="2:23" x14ac:dyDescent="0.2">
      <c r="B25" s="231"/>
      <c r="C25" s="245"/>
      <c r="D25" s="214"/>
      <c r="E25" s="214"/>
      <c r="F25" s="214"/>
      <c r="G25" s="218" t="s">
        <v>139</v>
      </c>
      <c r="H25" s="219"/>
      <c r="I25" s="219"/>
      <c r="J25" s="220" t="s">
        <v>156</v>
      </c>
      <c r="K25" s="262" t="s">
        <v>151</v>
      </c>
      <c r="L25" s="329"/>
      <c r="M25" s="328"/>
      <c r="N25" s="329"/>
      <c r="O25" s="328"/>
      <c r="P25" s="329"/>
      <c r="Q25" s="328"/>
      <c r="R25" s="327" t="s">
        <v>152</v>
      </c>
      <c r="S25" s="328" t="s">
        <v>152</v>
      </c>
      <c r="T25" s="234"/>
      <c r="U25" s="225"/>
      <c r="V25" s="225"/>
      <c r="W25" s="225"/>
    </row>
    <row r="26" spans="2:23" x14ac:dyDescent="0.2">
      <c r="B26" s="231"/>
      <c r="C26" s="245"/>
      <c r="D26" s="214"/>
      <c r="E26" s="214"/>
      <c r="F26" s="214"/>
      <c r="G26" s="222"/>
      <c r="H26" s="214"/>
      <c r="I26" s="214"/>
      <c r="J26" s="244"/>
      <c r="K26" s="262"/>
      <c r="L26" s="329"/>
      <c r="M26" s="328"/>
      <c r="N26" s="329"/>
      <c r="O26" s="328"/>
      <c r="P26" s="329"/>
      <c r="Q26" s="328"/>
      <c r="R26" s="329"/>
      <c r="S26" s="328"/>
      <c r="T26" s="234"/>
      <c r="U26" s="225"/>
      <c r="V26" s="225"/>
      <c r="W26" s="225"/>
    </row>
    <row r="27" spans="2:23" x14ac:dyDescent="0.2">
      <c r="B27" s="231"/>
      <c r="C27" s="245"/>
      <c r="D27" s="223" t="s">
        <v>157</v>
      </c>
      <c r="E27" s="223"/>
      <c r="F27" s="214"/>
      <c r="G27" s="218"/>
      <c r="H27" s="218"/>
      <c r="I27" s="218"/>
      <c r="J27" s="220" t="s">
        <v>156</v>
      </c>
      <c r="K27" s="262" t="s">
        <v>158</v>
      </c>
      <c r="L27" s="479" t="s">
        <v>152</v>
      </c>
      <c r="M27" s="480"/>
      <c r="N27" s="479" t="s">
        <v>152</v>
      </c>
      <c r="O27" s="480"/>
      <c r="P27" s="479" t="s">
        <v>152</v>
      </c>
      <c r="Q27" s="480"/>
      <c r="R27" s="479" t="s">
        <v>152</v>
      </c>
      <c r="S27" s="480"/>
      <c r="T27" s="234"/>
      <c r="U27" s="225"/>
      <c r="V27" s="225"/>
      <c r="W27" s="225"/>
    </row>
    <row r="28" spans="2:23" x14ac:dyDescent="0.2">
      <c r="B28" s="231"/>
      <c r="C28" s="245"/>
      <c r="D28" s="223"/>
      <c r="E28" s="223"/>
      <c r="F28" s="214"/>
      <c r="G28" s="214"/>
      <c r="H28" s="214"/>
      <c r="I28" s="214"/>
      <c r="J28" s="244"/>
      <c r="K28" s="262"/>
      <c r="L28" s="329"/>
      <c r="M28" s="328"/>
      <c r="N28" s="329"/>
      <c r="O28" s="328"/>
      <c r="P28" s="329"/>
      <c r="Q28" s="328"/>
      <c r="R28" s="329"/>
      <c r="S28" s="328"/>
      <c r="T28" s="234"/>
      <c r="U28" s="225"/>
      <c r="V28" s="225"/>
      <c r="W28" s="225"/>
    </row>
    <row r="29" spans="2:23" x14ac:dyDescent="0.2">
      <c r="B29" s="231"/>
      <c r="C29" s="245"/>
      <c r="D29" s="223" t="s">
        <v>159</v>
      </c>
      <c r="E29" s="223"/>
      <c r="F29" s="214"/>
      <c r="G29" s="214"/>
      <c r="H29" s="214"/>
      <c r="I29" s="214"/>
      <c r="J29" s="244"/>
      <c r="K29" s="262"/>
      <c r="L29" s="329"/>
      <c r="M29" s="328"/>
      <c r="N29" s="329"/>
      <c r="O29" s="328"/>
      <c r="P29" s="329"/>
      <c r="Q29" s="328"/>
      <c r="R29" s="329"/>
      <c r="S29" s="328"/>
      <c r="T29" s="234"/>
      <c r="U29" s="225"/>
      <c r="V29" s="225"/>
      <c r="W29" s="225"/>
    </row>
    <row r="30" spans="2:23" x14ac:dyDescent="0.2">
      <c r="B30" s="231"/>
      <c r="C30" s="245"/>
      <c r="D30" s="223"/>
      <c r="E30" s="223"/>
      <c r="F30" s="214"/>
      <c r="G30" s="218" t="s">
        <v>4</v>
      </c>
      <c r="H30" s="219"/>
      <c r="I30" s="219"/>
      <c r="J30" s="220" t="s">
        <v>156</v>
      </c>
      <c r="K30" s="262" t="s">
        <v>160</v>
      </c>
      <c r="L30" s="479" t="s">
        <v>152</v>
      </c>
      <c r="M30" s="480"/>
      <c r="N30" s="479" t="s">
        <v>152</v>
      </c>
      <c r="O30" s="480"/>
      <c r="P30" s="479" t="s">
        <v>152</v>
      </c>
      <c r="Q30" s="480"/>
      <c r="R30" s="479" t="s">
        <v>152</v>
      </c>
      <c r="S30" s="480"/>
      <c r="T30" s="234"/>
      <c r="U30" s="225"/>
      <c r="V30" s="225"/>
      <c r="W30" s="225"/>
    </row>
    <row r="31" spans="2:23" x14ac:dyDescent="0.2">
      <c r="B31" s="231"/>
      <c r="C31" s="245"/>
      <c r="D31" s="223"/>
      <c r="E31" s="223"/>
      <c r="F31" s="214"/>
      <c r="G31" s="218" t="s">
        <v>161</v>
      </c>
      <c r="H31" s="219"/>
      <c r="I31" s="219"/>
      <c r="J31" s="220" t="s">
        <v>156</v>
      </c>
      <c r="K31" s="262" t="s">
        <v>162</v>
      </c>
      <c r="L31" s="479" t="s">
        <v>152</v>
      </c>
      <c r="M31" s="480"/>
      <c r="N31" s="479" t="s">
        <v>152</v>
      </c>
      <c r="O31" s="480"/>
      <c r="P31" s="479" t="s">
        <v>152</v>
      </c>
      <c r="Q31" s="480"/>
      <c r="R31" s="479" t="s">
        <v>152</v>
      </c>
      <c r="S31" s="480"/>
      <c r="T31" s="234"/>
      <c r="U31" s="225"/>
      <c r="V31" s="225"/>
      <c r="W31" s="225"/>
    </row>
    <row r="32" spans="2:23" ht="15" thickBot="1" x14ac:dyDescent="0.25">
      <c r="B32" s="231"/>
      <c r="C32" s="245"/>
      <c r="D32" s="223"/>
      <c r="E32" s="223"/>
      <c r="F32" s="214"/>
      <c r="G32" s="218" t="s">
        <v>163</v>
      </c>
      <c r="H32" s="219"/>
      <c r="I32" s="219"/>
      <c r="J32" s="220" t="s">
        <v>156</v>
      </c>
      <c r="K32" s="264" t="s">
        <v>164</v>
      </c>
      <c r="L32" s="481" t="s">
        <v>152</v>
      </c>
      <c r="M32" s="482"/>
      <c r="N32" s="481" t="s">
        <v>152</v>
      </c>
      <c r="O32" s="482"/>
      <c r="P32" s="481" t="s">
        <v>152</v>
      </c>
      <c r="Q32" s="482"/>
      <c r="R32" s="481" t="s">
        <v>152</v>
      </c>
      <c r="S32" s="482"/>
      <c r="T32" s="234"/>
      <c r="U32" s="225"/>
      <c r="V32" s="225"/>
      <c r="W32" s="225"/>
    </row>
    <row r="33" spans="2:23" ht="15" thickBot="1" x14ac:dyDescent="0.25">
      <c r="B33" s="231"/>
      <c r="C33" s="245"/>
      <c r="D33" s="223"/>
      <c r="E33" s="223"/>
      <c r="F33" s="214"/>
      <c r="G33" s="214"/>
      <c r="H33" s="214"/>
      <c r="I33" s="214"/>
      <c r="J33" s="214"/>
      <c r="K33" s="275"/>
      <c r="L33" s="332"/>
      <c r="M33" s="332"/>
      <c r="N33" s="332"/>
      <c r="O33" s="332"/>
      <c r="P33" s="332"/>
      <c r="Q33" s="332"/>
      <c r="R33" s="332"/>
      <c r="S33" s="332"/>
      <c r="T33" s="234"/>
      <c r="U33" s="225"/>
      <c r="V33" s="225"/>
      <c r="W33" s="225"/>
    </row>
    <row r="34" spans="2:23" ht="15" thickBot="1" x14ac:dyDescent="0.25">
      <c r="B34" s="231"/>
      <c r="C34" s="245"/>
      <c r="D34" s="224" t="s">
        <v>141</v>
      </c>
      <c r="E34" s="223"/>
      <c r="F34" s="214"/>
      <c r="G34" s="215"/>
      <c r="H34" s="216"/>
      <c r="I34" s="216"/>
      <c r="J34" s="217" t="s">
        <v>156</v>
      </c>
      <c r="K34" s="265" t="s">
        <v>151</v>
      </c>
      <c r="L34" s="483" t="s">
        <v>152</v>
      </c>
      <c r="M34" s="484"/>
      <c r="N34" s="483" t="s">
        <v>152</v>
      </c>
      <c r="O34" s="484"/>
      <c r="P34" s="483" t="s">
        <v>152</v>
      </c>
      <c r="Q34" s="484"/>
      <c r="R34" s="483" t="s">
        <v>152</v>
      </c>
      <c r="S34" s="484"/>
      <c r="T34" s="234"/>
      <c r="U34" s="225"/>
      <c r="V34" s="225"/>
      <c r="W34" s="225"/>
    </row>
    <row r="35" spans="2:23" ht="15" thickBot="1" x14ac:dyDescent="0.25">
      <c r="B35" s="231"/>
      <c r="C35" s="245"/>
      <c r="D35" s="214"/>
      <c r="E35" s="214"/>
      <c r="F35" s="214"/>
      <c r="G35" s="214"/>
      <c r="H35" s="214"/>
      <c r="I35" s="214"/>
      <c r="J35" s="214"/>
      <c r="K35" s="276"/>
      <c r="L35" s="333"/>
      <c r="M35" s="333"/>
      <c r="N35" s="333"/>
      <c r="O35" s="333"/>
      <c r="P35" s="333"/>
      <c r="Q35" s="333"/>
      <c r="R35" s="333"/>
      <c r="S35" s="333"/>
      <c r="T35" s="234"/>
      <c r="U35" s="225"/>
      <c r="V35" s="225"/>
      <c r="W35" s="225"/>
    </row>
    <row r="36" spans="2:23" ht="15" thickBot="1" x14ac:dyDescent="0.25">
      <c r="B36" s="231"/>
      <c r="C36" s="245"/>
      <c r="D36" s="224" t="s">
        <v>142</v>
      </c>
      <c r="E36" s="214"/>
      <c r="F36" s="214"/>
      <c r="G36" s="216"/>
      <c r="H36" s="216"/>
      <c r="I36" s="216"/>
      <c r="J36" s="217" t="s">
        <v>305</v>
      </c>
      <c r="K36" s="265" t="s">
        <v>165</v>
      </c>
      <c r="L36" s="343" t="s">
        <v>152</v>
      </c>
      <c r="M36" s="334" t="s">
        <v>152</v>
      </c>
      <c r="N36" s="343" t="s">
        <v>152</v>
      </c>
      <c r="O36" s="334" t="s">
        <v>152</v>
      </c>
      <c r="P36" s="343" t="s">
        <v>152</v>
      </c>
      <c r="Q36" s="334" t="s">
        <v>152</v>
      </c>
      <c r="R36" s="343"/>
      <c r="S36" s="334"/>
      <c r="T36" s="234"/>
      <c r="U36" s="225"/>
      <c r="V36" s="225"/>
      <c r="W36" s="225"/>
    </row>
    <row r="37" spans="2:23" ht="15" thickBot="1" x14ac:dyDescent="0.25">
      <c r="B37" s="231"/>
      <c r="C37" s="246"/>
      <c r="D37" s="247"/>
      <c r="E37" s="247"/>
      <c r="F37" s="247"/>
      <c r="G37" s="248"/>
      <c r="H37" s="247"/>
      <c r="I37" s="247"/>
      <c r="J37" s="247"/>
      <c r="K37" s="275"/>
      <c r="L37" s="236"/>
      <c r="M37" s="236"/>
      <c r="N37" s="236"/>
      <c r="O37" s="236"/>
      <c r="P37" s="236"/>
      <c r="Q37" s="236"/>
      <c r="R37" s="236"/>
      <c r="S37" s="236"/>
      <c r="T37" s="234"/>
      <c r="U37" s="225"/>
      <c r="V37" s="225"/>
      <c r="W37" s="225"/>
    </row>
    <row r="38" spans="2:23" x14ac:dyDescent="0.2">
      <c r="B38" s="237"/>
      <c r="C38" s="238"/>
      <c r="D38" s="238"/>
      <c r="E38" s="238"/>
      <c r="F38" s="238"/>
      <c r="G38" s="238"/>
      <c r="H38" s="238"/>
      <c r="I38" s="238"/>
      <c r="J38" s="238"/>
      <c r="K38" s="238"/>
      <c r="L38" s="239"/>
      <c r="M38" s="239"/>
      <c r="N38" s="239"/>
      <c r="O38" s="239"/>
      <c r="P38" s="239"/>
      <c r="Q38" s="239"/>
      <c r="R38" s="239"/>
      <c r="S38" s="239"/>
      <c r="T38" s="240"/>
      <c r="U38" s="225"/>
      <c r="V38" s="225"/>
      <c r="W38" s="225"/>
    </row>
    <row r="39" spans="2:23" x14ac:dyDescent="0.2">
      <c r="B39" s="225"/>
      <c r="C39" s="225"/>
      <c r="D39" s="241"/>
      <c r="E39" s="241"/>
      <c r="F39" s="225"/>
      <c r="G39" s="225"/>
      <c r="H39" s="214"/>
      <c r="I39" s="214"/>
      <c r="J39" s="225"/>
      <c r="K39" s="225"/>
      <c r="L39" s="226"/>
      <c r="M39" s="226"/>
      <c r="N39" s="226"/>
      <c r="O39" s="226"/>
      <c r="P39" s="226"/>
      <c r="Q39" s="226"/>
      <c r="R39" s="226"/>
      <c r="S39" s="226"/>
      <c r="T39" s="225"/>
      <c r="U39" s="225"/>
      <c r="V39" s="225"/>
      <c r="W39" s="225"/>
    </row>
    <row r="40" spans="2:23" ht="15" customHeight="1" x14ac:dyDescent="0.2">
      <c r="B40" s="258"/>
      <c r="C40" s="267"/>
      <c r="D40" s="478" t="s">
        <v>168</v>
      </c>
      <c r="E40" s="478"/>
      <c r="F40" s="478"/>
      <c r="G40" s="478"/>
      <c r="H40" s="478"/>
      <c r="I40" s="478"/>
      <c r="J40" s="259"/>
      <c r="K40" s="259"/>
      <c r="L40" s="259"/>
      <c r="M40" s="259"/>
      <c r="N40" s="260"/>
      <c r="O40" s="260"/>
      <c r="P40" s="260"/>
      <c r="Q40" s="260"/>
      <c r="R40" s="260"/>
      <c r="S40" s="260"/>
      <c r="T40" s="261"/>
      <c r="U40" s="225"/>
      <c r="V40" s="225"/>
      <c r="W40" s="225"/>
    </row>
    <row r="41" spans="2:23" x14ac:dyDescent="0.2">
      <c r="B41" s="231"/>
      <c r="C41" s="214"/>
      <c r="D41" s="257"/>
      <c r="E41" s="257"/>
      <c r="F41" s="257"/>
      <c r="G41" s="257"/>
      <c r="H41" s="257"/>
      <c r="I41" s="257"/>
      <c r="J41" s="257"/>
      <c r="K41" s="257"/>
      <c r="L41" s="257"/>
      <c r="M41" s="257"/>
      <c r="N41" s="233"/>
      <c r="O41" s="233"/>
      <c r="P41" s="233"/>
      <c r="Q41" s="233"/>
      <c r="R41" s="233"/>
      <c r="S41" s="233"/>
      <c r="T41" s="234"/>
      <c r="U41" s="225"/>
      <c r="V41" s="225"/>
      <c r="W41" s="225"/>
    </row>
    <row r="42" spans="2:23" x14ac:dyDescent="0.2">
      <c r="B42" s="231"/>
      <c r="C42" s="214"/>
      <c r="D42" s="214"/>
      <c r="E42" s="214"/>
      <c r="F42" s="214"/>
      <c r="G42" s="214"/>
      <c r="H42" s="214"/>
      <c r="I42" s="214"/>
      <c r="J42" s="214"/>
      <c r="K42" s="214"/>
      <c r="L42" s="233"/>
      <c r="M42" s="233"/>
      <c r="N42" s="233"/>
      <c r="O42" s="233"/>
      <c r="P42" s="233"/>
      <c r="Q42" s="233"/>
      <c r="R42" s="233"/>
      <c r="S42" s="233"/>
      <c r="T42" s="234"/>
      <c r="U42" s="225"/>
      <c r="V42" s="225"/>
      <c r="W42" s="225"/>
    </row>
    <row r="43" spans="2:23" x14ac:dyDescent="0.2">
      <c r="B43" s="231"/>
      <c r="C43" s="214"/>
      <c r="D43" s="214"/>
      <c r="E43" s="214"/>
      <c r="F43" s="214"/>
      <c r="G43" s="214"/>
      <c r="H43" s="214"/>
      <c r="I43" s="214"/>
      <c r="J43" s="214"/>
      <c r="K43" s="214"/>
      <c r="L43" s="233"/>
      <c r="M43" s="233"/>
      <c r="N43" s="233"/>
      <c r="O43" s="233"/>
      <c r="P43" s="233"/>
      <c r="Q43" s="233"/>
      <c r="R43" s="233"/>
      <c r="S43" s="233"/>
      <c r="T43" s="234"/>
      <c r="U43" s="225"/>
      <c r="V43" s="225"/>
      <c r="W43" s="225"/>
    </row>
    <row r="44" spans="2:23" ht="15" x14ac:dyDescent="0.25">
      <c r="B44" s="249"/>
      <c r="C44" s="250"/>
      <c r="D44" s="250"/>
      <c r="E44" s="250"/>
      <c r="F44" s="250"/>
      <c r="G44" s="250"/>
      <c r="H44" s="250"/>
      <c r="I44" s="250"/>
      <c r="J44" s="250"/>
      <c r="K44" s="250"/>
      <c r="L44" s="251"/>
      <c r="M44" s="251"/>
      <c r="N44" s="251"/>
      <c r="O44" s="251"/>
      <c r="P44" s="251"/>
      <c r="Q44" s="251"/>
      <c r="R44" s="251"/>
      <c r="S44" s="251"/>
      <c r="T44" s="252"/>
      <c r="U44" s="211"/>
      <c r="V44" s="211"/>
      <c r="W44" s="211"/>
    </row>
    <row r="45" spans="2:23" ht="15" x14ac:dyDescent="0.25">
      <c r="B45" s="249"/>
      <c r="C45" s="250"/>
      <c r="D45" s="250"/>
      <c r="E45" s="250"/>
      <c r="F45" s="250"/>
      <c r="G45" s="250"/>
      <c r="H45" s="250"/>
      <c r="I45" s="250"/>
      <c r="J45" s="250"/>
      <c r="K45" s="250"/>
      <c r="L45" s="251"/>
      <c r="M45" s="251"/>
      <c r="N45" s="251"/>
      <c r="O45" s="251"/>
      <c r="P45" s="251"/>
      <c r="Q45" s="251"/>
      <c r="R45" s="251"/>
      <c r="S45" s="251"/>
      <c r="T45" s="252"/>
      <c r="U45" s="211"/>
      <c r="V45" s="211"/>
      <c r="W45" s="211"/>
    </row>
    <row r="46" spans="2:23" ht="15" x14ac:dyDescent="0.25">
      <c r="B46" s="253"/>
      <c r="C46" s="254"/>
      <c r="D46" s="254"/>
      <c r="E46" s="254"/>
      <c r="F46" s="254"/>
      <c r="G46" s="254"/>
      <c r="H46" s="254"/>
      <c r="I46" s="254"/>
      <c r="J46" s="254"/>
      <c r="K46" s="254"/>
      <c r="L46" s="255"/>
      <c r="M46" s="255"/>
      <c r="N46" s="255"/>
      <c r="O46" s="255"/>
      <c r="P46" s="255"/>
      <c r="Q46" s="255"/>
      <c r="R46" s="255"/>
      <c r="S46" s="255"/>
      <c r="T46" s="256"/>
      <c r="U46" s="211"/>
      <c r="V46" s="211"/>
      <c r="W46" s="211"/>
    </row>
  </sheetData>
  <mergeCells count="34">
    <mergeCell ref="D40:I40"/>
    <mergeCell ref="P32:Q32"/>
    <mergeCell ref="R32:S32"/>
    <mergeCell ref="L34:M34"/>
    <mergeCell ref="N34:O34"/>
    <mergeCell ref="P34:Q34"/>
    <mergeCell ref="R34:S34"/>
    <mergeCell ref="P31:Q31"/>
    <mergeCell ref="R31:S31"/>
    <mergeCell ref="J6:M6"/>
    <mergeCell ref="N6:S6"/>
    <mergeCell ref="L10:M10"/>
    <mergeCell ref="N10:O10"/>
    <mergeCell ref="P10:Q10"/>
    <mergeCell ref="R10:S10"/>
    <mergeCell ref="L20:M20"/>
    <mergeCell ref="N20:O20"/>
    <mergeCell ref="P20:Q20"/>
    <mergeCell ref="R20:S20"/>
    <mergeCell ref="L30:M30"/>
    <mergeCell ref="N30:O30"/>
    <mergeCell ref="P30:Q30"/>
    <mergeCell ref="R30:S30"/>
    <mergeCell ref="P27:Q27"/>
    <mergeCell ref="R27:S27"/>
    <mergeCell ref="C6:I6"/>
    <mergeCell ref="C8:F8"/>
    <mergeCell ref="G8:H8"/>
    <mergeCell ref="L31:M31"/>
    <mergeCell ref="N31:O31"/>
    <mergeCell ref="L32:M32"/>
    <mergeCell ref="N32:O32"/>
    <mergeCell ref="L27:M27"/>
    <mergeCell ref="N27:O27"/>
  </mergeCells>
  <pageMargins left="0.7" right="0.7" top="0.75" bottom="0.75" header="0.3" footer="0.3"/>
  <pageSetup paperSize="9" scale="65"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8"/>
  <sheetViews>
    <sheetView zoomScaleNormal="100" workbookViewId="0">
      <selection activeCell="B10" sqref="A10:XFD10"/>
    </sheetView>
  </sheetViews>
  <sheetFormatPr baseColWidth="10" defaultColWidth="8.85546875" defaultRowHeight="15" x14ac:dyDescent="0.3"/>
  <cols>
    <col min="1" max="1" width="6.7109375" style="1" customWidth="1"/>
    <col min="2" max="2" width="49.5703125" style="1" bestFit="1" customWidth="1"/>
    <col min="3" max="3" width="16.7109375" style="289" customWidth="1"/>
    <col min="4" max="4" width="9" style="310" customWidth="1"/>
    <col min="5" max="6" width="16.7109375" style="289" customWidth="1"/>
    <col min="7" max="7" width="9" style="310" customWidth="1"/>
    <col min="8" max="9" width="16.7109375" style="289" customWidth="1"/>
    <col min="10" max="10" width="9" style="310" customWidth="1"/>
    <col min="11" max="12" width="16.7109375" style="289" customWidth="1"/>
    <col min="13" max="13" width="9" style="310" customWidth="1"/>
    <col min="14" max="15" width="16.7109375" style="289" customWidth="1"/>
    <col min="16" max="16" width="0.5703125" style="289" customWidth="1"/>
    <col min="17" max="17" width="0.85546875" style="289" hidden="1" customWidth="1"/>
    <col min="18" max="16384" width="8.85546875" style="1"/>
  </cols>
  <sheetData>
    <row r="3" spans="1:17" ht="29.45" customHeight="1" x14ac:dyDescent="0.3">
      <c r="A3" s="36" t="str">
        <f>TAB00!B47&amp;" : "&amp;TAB00!C47</f>
        <v>TAB4.2.2 : Synthèse des produits prévisionnels issus des tarifs de prélèvement 2020</v>
      </c>
      <c r="B3" s="36"/>
      <c r="C3" s="288"/>
      <c r="D3" s="307"/>
      <c r="E3" s="288"/>
      <c r="F3" s="288"/>
      <c r="G3" s="307"/>
      <c r="H3" s="288"/>
      <c r="I3" s="288"/>
      <c r="J3" s="307"/>
      <c r="K3" s="288"/>
      <c r="L3" s="288"/>
      <c r="M3" s="307"/>
      <c r="N3" s="288"/>
      <c r="O3" s="288"/>
    </row>
    <row r="5" spans="1:17" ht="25.15" customHeight="1" x14ac:dyDescent="0.3">
      <c r="B5" s="493" t="s">
        <v>0</v>
      </c>
      <c r="C5" s="287" t="s">
        <v>20</v>
      </c>
      <c r="D5" s="490" t="s">
        <v>5</v>
      </c>
      <c r="E5" s="490"/>
      <c r="F5" s="490"/>
      <c r="G5" s="490" t="s">
        <v>6</v>
      </c>
      <c r="H5" s="490"/>
      <c r="I5" s="490"/>
      <c r="J5" s="490" t="s">
        <v>7</v>
      </c>
      <c r="K5" s="490"/>
      <c r="L5" s="490"/>
      <c r="M5" s="490" t="s">
        <v>8</v>
      </c>
      <c r="N5" s="490"/>
      <c r="O5" s="490"/>
    </row>
    <row r="6" spans="1:17" s="6" customFormat="1" ht="14.45" customHeight="1" x14ac:dyDescent="0.3">
      <c r="B6" s="494"/>
      <c r="C6" s="287" t="s">
        <v>9</v>
      </c>
      <c r="D6" s="308" t="s">
        <v>66</v>
      </c>
      <c r="E6" s="287" t="s">
        <v>199</v>
      </c>
      <c r="F6" s="287" t="s">
        <v>67</v>
      </c>
      <c r="G6" s="308" t="s">
        <v>66</v>
      </c>
      <c r="H6" s="287" t="s">
        <v>199</v>
      </c>
      <c r="I6" s="287" t="s">
        <v>67</v>
      </c>
      <c r="J6" s="308" t="s">
        <v>66</v>
      </c>
      <c r="K6" s="287" t="s">
        <v>199</v>
      </c>
      <c r="L6" s="287" t="s">
        <v>67</v>
      </c>
      <c r="M6" s="308" t="s">
        <v>66</v>
      </c>
      <c r="N6" s="287" t="s">
        <v>199</v>
      </c>
      <c r="O6" s="287" t="s">
        <v>67</v>
      </c>
      <c r="P6" s="290"/>
      <c r="Q6" s="290"/>
    </row>
    <row r="7" spans="1:17" s="6" customFormat="1" ht="14.45" customHeight="1" x14ac:dyDescent="0.3">
      <c r="A7" s="491" t="s">
        <v>301</v>
      </c>
      <c r="B7" s="285" t="s">
        <v>11</v>
      </c>
      <c r="C7" s="185">
        <f>SUM(F7,I7,L7,O7)</f>
        <v>0</v>
      </c>
      <c r="D7" s="309"/>
      <c r="E7" s="185"/>
      <c r="F7" s="185">
        <f>SUM(F8,F14,F15)</f>
        <v>0</v>
      </c>
      <c r="G7" s="309"/>
      <c r="H7" s="185"/>
      <c r="I7" s="185">
        <f>SUM(I8,I14,I15)</f>
        <v>0</v>
      </c>
      <c r="J7" s="309"/>
      <c r="K7" s="185"/>
      <c r="L7" s="185">
        <f>SUM(L8,L14,L15)</f>
        <v>0</v>
      </c>
      <c r="M7" s="309"/>
      <c r="N7" s="185"/>
      <c r="O7" s="185">
        <f>SUM(O8,O14,O15)</f>
        <v>0</v>
      </c>
      <c r="P7" s="290"/>
      <c r="Q7" s="290"/>
    </row>
    <row r="8" spans="1:17" x14ac:dyDescent="0.3">
      <c r="A8" s="492"/>
      <c r="B8" s="62" t="s">
        <v>12</v>
      </c>
      <c r="C8" s="289">
        <f t="shared" ref="C8:C48" si="0">SUM(F8,I8,L8,O8)</f>
        <v>0</v>
      </c>
      <c r="F8" s="289">
        <f>SUM(F9,F12)</f>
        <v>0</v>
      </c>
      <c r="I8" s="289">
        <f>SUM(I9,I12)</f>
        <v>0</v>
      </c>
      <c r="L8" s="289">
        <f>SUM(L9,L12)</f>
        <v>0</v>
      </c>
      <c r="O8" s="289">
        <f>SUM(O9,O12)</f>
        <v>0</v>
      </c>
    </row>
    <row r="9" spans="1:17" x14ac:dyDescent="0.3">
      <c r="A9" s="492"/>
      <c r="B9" s="63" t="s">
        <v>13</v>
      </c>
      <c r="C9" s="289">
        <f t="shared" si="0"/>
        <v>0</v>
      </c>
      <c r="F9" s="289">
        <f>SUM(F10:F11)</f>
        <v>0</v>
      </c>
      <c r="I9" s="289">
        <f>SUM(I10:I11)</f>
        <v>0</v>
      </c>
      <c r="L9" s="289">
        <f>SUM(L10:L11)</f>
        <v>0</v>
      </c>
      <c r="O9" s="289">
        <f>SUM(O10:O11)</f>
        <v>0</v>
      </c>
    </row>
    <row r="10" spans="1:17" s="132" customFormat="1" ht="27" x14ac:dyDescent="0.3">
      <c r="A10" s="492"/>
      <c r="B10" s="552" t="s">
        <v>303</v>
      </c>
      <c r="C10" s="551">
        <f t="shared" si="0"/>
        <v>0</v>
      </c>
      <c r="D10" s="553">
        <f>IF(TAB4.2.1!L16="v",0,TAB4.2.1!L16)</f>
        <v>0</v>
      </c>
      <c r="E10" s="551">
        <f>TAB3.1!E65</f>
        <v>0</v>
      </c>
      <c r="F10" s="551">
        <f>D10*E10*12</f>
        <v>0</v>
      </c>
      <c r="G10" s="553">
        <f>IF(TAB4.2.1!N16="v",0,TAB4.2.1!N16)</f>
        <v>0</v>
      </c>
      <c r="H10" s="551">
        <f>TAB3.1!E67</f>
        <v>0</v>
      </c>
      <c r="I10" s="551">
        <f>G10*H10*12</f>
        <v>0</v>
      </c>
      <c r="J10" s="553">
        <f>IF(TAB4.2.1!P16="v",0,TAB4.2.1!P16)</f>
        <v>0</v>
      </c>
      <c r="K10" s="551">
        <f>TAB3.1!E69</f>
        <v>0</v>
      </c>
      <c r="L10" s="551">
        <f>J10*K10*12</f>
        <v>0</v>
      </c>
      <c r="M10" s="553">
        <f>IF(TAB4.2.1!R16="v",0,TAB4.2.1!R16)</f>
        <v>0</v>
      </c>
      <c r="N10" s="551">
        <f>TAB3.1!E71</f>
        <v>0</v>
      </c>
      <c r="O10" s="551">
        <f>M10*N10*12</f>
        <v>0</v>
      </c>
      <c r="P10" s="551"/>
      <c r="Q10" s="551"/>
    </row>
    <row r="11" spans="1:17" x14ac:dyDescent="0.3">
      <c r="A11" s="492"/>
      <c r="B11" s="286" t="s">
        <v>304</v>
      </c>
      <c r="C11" s="289">
        <f t="shared" si="0"/>
        <v>0</v>
      </c>
      <c r="D11" s="310">
        <f>IF(TAB4.2.1!L17="v",0,TAB4.2.1!L17)</f>
        <v>0</v>
      </c>
      <c r="E11" s="289">
        <f>TAB3.1!E66</f>
        <v>0</v>
      </c>
      <c r="F11" s="289">
        <f>D11*E11*12</f>
        <v>0</v>
      </c>
      <c r="G11" s="310">
        <f>IF(TAB4.2.1!N17="v",0,TAB4.2.1!N17)</f>
        <v>0</v>
      </c>
      <c r="H11" s="289">
        <f>TAB3.1!E68</f>
        <v>0</v>
      </c>
      <c r="I11" s="289">
        <f>G11*H11*12</f>
        <v>0</v>
      </c>
      <c r="J11" s="310">
        <f>IF(TAB4.2.1!P17="v",0,TAB4.2.1!P17)</f>
        <v>0</v>
      </c>
      <c r="K11" s="289">
        <f>TAB3.1!E70</f>
        <v>0</v>
      </c>
      <c r="L11" s="289">
        <f>J11*K11*12</f>
        <v>0</v>
      </c>
      <c r="M11" s="310">
        <f>IF(TAB4.2.1!R17="v",0,TAB4.2.1!R17)</f>
        <v>0</v>
      </c>
      <c r="N11" s="289">
        <f>TAB3.1!E72</f>
        <v>0</v>
      </c>
      <c r="O11" s="289">
        <f>M11*N11*12</f>
        <v>0</v>
      </c>
    </row>
    <row r="12" spans="1:17" x14ac:dyDescent="0.3">
      <c r="A12" s="492"/>
      <c r="B12" s="63" t="s">
        <v>143</v>
      </c>
      <c r="C12" s="289">
        <f t="shared" si="0"/>
        <v>0</v>
      </c>
      <c r="D12" s="205"/>
      <c r="E12" s="27"/>
      <c r="F12" s="27"/>
      <c r="G12" s="205"/>
      <c r="H12" s="27"/>
      <c r="I12" s="27"/>
      <c r="J12" s="205"/>
      <c r="K12" s="27"/>
      <c r="L12" s="27"/>
      <c r="M12" s="205"/>
      <c r="N12" s="27"/>
      <c r="O12" s="27"/>
    </row>
    <row r="13" spans="1:17" x14ac:dyDescent="0.3">
      <c r="A13" s="492"/>
      <c r="B13" s="286" t="s">
        <v>153</v>
      </c>
      <c r="C13" s="289">
        <f t="shared" si="0"/>
        <v>0</v>
      </c>
      <c r="D13" s="205"/>
      <c r="E13" s="27"/>
      <c r="F13" s="27"/>
      <c r="G13" s="205"/>
      <c r="H13" s="27"/>
      <c r="I13" s="27"/>
      <c r="J13" s="205"/>
      <c r="K13" s="27"/>
      <c r="L13" s="27"/>
      <c r="M13" s="205"/>
      <c r="N13" s="27"/>
      <c r="O13" s="27"/>
    </row>
    <row r="14" spans="1:17" x14ac:dyDescent="0.3">
      <c r="A14" s="492"/>
      <c r="B14" s="62" t="s">
        <v>14</v>
      </c>
      <c r="C14" s="289">
        <f t="shared" si="0"/>
        <v>0</v>
      </c>
      <c r="D14" s="289">
        <f>IF(TAB4.2.1!L20="v",0,TAB4.2.1!L20)</f>
        <v>0</v>
      </c>
      <c r="E14" s="289">
        <f>TAB3.1!E8</f>
        <v>0</v>
      </c>
      <c r="F14" s="289">
        <f>D14*E14</f>
        <v>0</v>
      </c>
      <c r="G14" s="289">
        <f>IF(TAB4.2.1!N20="v",0,TAB4.2.1!N20)</f>
        <v>0</v>
      </c>
      <c r="H14" s="289">
        <f>TAB3.1!E9</f>
        <v>0</v>
      </c>
      <c r="I14" s="289">
        <f>G14*H14</f>
        <v>0</v>
      </c>
      <c r="J14" s="289">
        <f>IF(TAB4.2.1!P20="v",0,TAB4.2.1!P20)</f>
        <v>0</v>
      </c>
      <c r="K14" s="289">
        <f>TAB3.1!E10</f>
        <v>0</v>
      </c>
      <c r="L14" s="289">
        <f>J14*K14</f>
        <v>0</v>
      </c>
      <c r="M14" s="289">
        <f>IF(TAB4.2.1!R20="v",0,TAB4.2.1!R20)</f>
        <v>0</v>
      </c>
      <c r="N14" s="289">
        <f>TAB3.1!E11</f>
        <v>0</v>
      </c>
      <c r="O14" s="289">
        <f>M14*N14</f>
        <v>0</v>
      </c>
    </row>
    <row r="15" spans="1:17" x14ac:dyDescent="0.3">
      <c r="A15" s="492"/>
      <c r="B15" s="62" t="s">
        <v>144</v>
      </c>
      <c r="C15" s="289">
        <f t="shared" si="0"/>
        <v>0</v>
      </c>
      <c r="F15" s="289">
        <f>SUM(F16:F19)</f>
        <v>0</v>
      </c>
      <c r="I15" s="289">
        <f>SUM(I16:I19)</f>
        <v>0</v>
      </c>
      <c r="L15" s="289">
        <f>SUM(L16:L19)</f>
        <v>0</v>
      </c>
      <c r="O15" s="289">
        <f>SUM(O16:O19)</f>
        <v>0</v>
      </c>
    </row>
    <row r="16" spans="1:17" x14ac:dyDescent="0.3">
      <c r="A16" s="492"/>
      <c r="B16" s="63" t="s">
        <v>137</v>
      </c>
      <c r="C16" s="289">
        <f t="shared" si="0"/>
        <v>0</v>
      </c>
      <c r="D16" s="205"/>
      <c r="E16" s="27"/>
      <c r="F16" s="27"/>
      <c r="G16" s="205"/>
      <c r="H16" s="27"/>
      <c r="I16" s="27"/>
      <c r="J16" s="205"/>
      <c r="K16" s="27"/>
      <c r="L16" s="27"/>
      <c r="M16" s="310">
        <f>IF(TAB4.2.1!R22="v",0,TAB4.2.1!R22)</f>
        <v>0</v>
      </c>
      <c r="N16" s="289">
        <f>TAB3.1!E34</f>
        <v>0</v>
      </c>
      <c r="O16" s="289">
        <f t="shared" ref="O16:O25" si="1">M16*N16</f>
        <v>0</v>
      </c>
    </row>
    <row r="17" spans="1:17" x14ac:dyDescent="0.3">
      <c r="A17" s="492"/>
      <c r="B17" s="63" t="s">
        <v>138</v>
      </c>
      <c r="C17" s="289">
        <f t="shared" si="0"/>
        <v>0</v>
      </c>
      <c r="D17" s="310">
        <f>IF(TAB4.2.1!L23="v",0,TAB4.2.1!L23)</f>
        <v>0</v>
      </c>
      <c r="E17" s="289">
        <f>TAB3.1!E19</f>
        <v>0</v>
      </c>
      <c r="F17" s="289">
        <f t="shared" ref="F17:F18" si="2">D17*E17</f>
        <v>0</v>
      </c>
      <c r="G17" s="310">
        <f>IF(TAB4.2.1!N23="v",0,TAB4.2.1!N23)</f>
        <v>0</v>
      </c>
      <c r="H17" s="289">
        <f>TAB3.1!E23</f>
        <v>0</v>
      </c>
      <c r="I17" s="289">
        <f t="shared" ref="I17:I18" si="3">G17*H17</f>
        <v>0</v>
      </c>
      <c r="J17" s="310">
        <f>IF(TAB4.2.1!P23="v",0,TAB4.2.1!P23)</f>
        <v>0</v>
      </c>
      <c r="K17" s="289">
        <f>TAB3.1!E27</f>
        <v>0</v>
      </c>
      <c r="L17" s="289">
        <f t="shared" ref="L17:L18" si="4">J17*K17</f>
        <v>0</v>
      </c>
      <c r="M17" s="310">
        <f>IF(TAB4.2.1!R23="v",0,TAB4.2.1!R23)</f>
        <v>0</v>
      </c>
      <c r="N17" s="289">
        <f>TAB3.1!E35</f>
        <v>0</v>
      </c>
      <c r="O17" s="289">
        <f t="shared" si="1"/>
        <v>0</v>
      </c>
    </row>
    <row r="18" spans="1:17" x14ac:dyDescent="0.3">
      <c r="A18" s="492"/>
      <c r="B18" s="63" t="s">
        <v>16</v>
      </c>
      <c r="C18" s="289">
        <f t="shared" si="0"/>
        <v>0</v>
      </c>
      <c r="D18" s="310">
        <f>IF(TAB4.2.1!L24="v",0,TAB4.2.1!L24)</f>
        <v>0</v>
      </c>
      <c r="E18" s="289">
        <f>TAB3.1!E20</f>
        <v>0</v>
      </c>
      <c r="F18" s="289">
        <f t="shared" si="2"/>
        <v>0</v>
      </c>
      <c r="G18" s="310">
        <f>IF(TAB4.2.1!N24="v",0,TAB4.2.1!N24)</f>
        <v>0</v>
      </c>
      <c r="H18" s="289">
        <f>TAB3.1!E24</f>
        <v>0</v>
      </c>
      <c r="I18" s="289">
        <f t="shared" si="3"/>
        <v>0</v>
      </c>
      <c r="J18" s="310">
        <f>IF(TAB4.2.1!P24="v",0,TAB4.2.1!P24)</f>
        <v>0</v>
      </c>
      <c r="K18" s="289">
        <f>TAB3.1!E28</f>
        <v>0</v>
      </c>
      <c r="L18" s="289">
        <f t="shared" si="4"/>
        <v>0</v>
      </c>
      <c r="M18" s="310">
        <f>IF(TAB4.2.1!R24="v",0,TAB4.2.1!R24)</f>
        <v>0</v>
      </c>
      <c r="N18" s="289">
        <f>TAB3.1!E36</f>
        <v>0</v>
      </c>
      <c r="O18" s="289">
        <f t="shared" si="1"/>
        <v>0</v>
      </c>
    </row>
    <row r="19" spans="1:17" x14ac:dyDescent="0.3">
      <c r="A19" s="492"/>
      <c r="B19" s="63" t="s">
        <v>139</v>
      </c>
      <c r="C19" s="289">
        <f t="shared" si="0"/>
        <v>0</v>
      </c>
      <c r="D19" s="205"/>
      <c r="E19" s="27"/>
      <c r="F19" s="27"/>
      <c r="G19" s="205"/>
      <c r="H19" s="27"/>
      <c r="I19" s="27"/>
      <c r="J19" s="205"/>
      <c r="K19" s="27"/>
      <c r="L19" s="27"/>
      <c r="M19" s="310">
        <f>IF(TAB4.2.1!R25="v",0,TAB4.2.1!R25)</f>
        <v>0</v>
      </c>
      <c r="N19" s="289">
        <f>TAB3.1!E37</f>
        <v>0</v>
      </c>
      <c r="O19" s="289">
        <f t="shared" si="1"/>
        <v>0</v>
      </c>
    </row>
    <row r="20" spans="1:17" x14ac:dyDescent="0.3">
      <c r="A20" s="492"/>
      <c r="B20" s="285" t="s">
        <v>21</v>
      </c>
      <c r="C20" s="289">
        <f t="shared" si="0"/>
        <v>0</v>
      </c>
      <c r="D20" s="310">
        <f>IF(TAB4.2.1!L27="v",0,TAB4.2.1!L27)</f>
        <v>0</v>
      </c>
      <c r="E20" s="289">
        <f>SUM(E16:E19)</f>
        <v>0</v>
      </c>
      <c r="F20" s="289">
        <f>SUM(F21:F24)</f>
        <v>0</v>
      </c>
      <c r="G20" s="310">
        <f>IF(TAB4.2.1!N27="v",0,TAB4.2.1!N27)</f>
        <v>0</v>
      </c>
      <c r="H20" s="289">
        <f>SUM(H16:H19)</f>
        <v>0</v>
      </c>
      <c r="I20" s="289">
        <f>SUM(I21:I24)</f>
        <v>0</v>
      </c>
      <c r="J20" s="310">
        <f>IF(TAB4.2.1!P27="v",0,TAB4.2.1!P27)</f>
        <v>0</v>
      </c>
      <c r="K20" s="289">
        <f>SUM(K16:K19)</f>
        <v>0</v>
      </c>
      <c r="L20" s="289">
        <f>SUM(L21:L24)</f>
        <v>0</v>
      </c>
      <c r="M20" s="310">
        <f>IF(TAB4.2.1!R27="v",0,TAB4.2.1!R27)</f>
        <v>0</v>
      </c>
      <c r="N20" s="289">
        <f>SUM(N16:N19)</f>
        <v>0</v>
      </c>
      <c r="O20" s="289">
        <f t="shared" si="1"/>
        <v>0</v>
      </c>
    </row>
    <row r="21" spans="1:17" x14ac:dyDescent="0.3">
      <c r="A21" s="492"/>
      <c r="B21" s="285" t="s">
        <v>140</v>
      </c>
      <c r="C21" s="289">
        <f t="shared" si="0"/>
        <v>0</v>
      </c>
      <c r="F21" s="289">
        <f>SUM(F22:F24)</f>
        <v>0</v>
      </c>
      <c r="I21" s="289">
        <f>SUM(I22:I24)</f>
        <v>0</v>
      </c>
      <c r="L21" s="289">
        <f>SUM(L22:L24)</f>
        <v>0</v>
      </c>
      <c r="O21" s="289">
        <f>SUM(O22:O24)</f>
        <v>0</v>
      </c>
    </row>
    <row r="22" spans="1:17" x14ac:dyDescent="0.3">
      <c r="A22" s="492"/>
      <c r="B22" s="62" t="s">
        <v>4</v>
      </c>
      <c r="C22" s="289">
        <f t="shared" si="0"/>
        <v>0</v>
      </c>
      <c r="D22" s="310">
        <f>IF(TAB4.2.1!L30="v",0,TAB4.2.1!L30)</f>
        <v>0</v>
      </c>
      <c r="E22" s="289">
        <f>E20-TAB3.1!E56</f>
        <v>0</v>
      </c>
      <c r="F22" s="289">
        <f t="shared" ref="F22:F24" si="5">D22*E22</f>
        <v>0</v>
      </c>
      <c r="G22" s="310">
        <f>IF(TAB4.2.1!N30="v",0,TAB4.2.1!N30)</f>
        <v>0</v>
      </c>
      <c r="H22" s="289">
        <f>H20-TAB3.1!E57</f>
        <v>0</v>
      </c>
      <c r="I22" s="289">
        <f t="shared" ref="I22:I24" si="6">G22*H22</f>
        <v>0</v>
      </c>
      <c r="J22" s="310">
        <f>IF(TAB4.2.1!P30="v",0,TAB4.2.1!P30)</f>
        <v>0</v>
      </c>
      <c r="K22" s="289">
        <f>K20-TAB3.1!E58</f>
        <v>0</v>
      </c>
      <c r="L22" s="289">
        <f t="shared" ref="L22:L24" si="7">J22*K22</f>
        <v>0</v>
      </c>
      <c r="M22" s="310">
        <f>IF(TAB4.2.1!R30="v",0,TAB4.2.1!R30)</f>
        <v>0</v>
      </c>
      <c r="N22" s="289">
        <f>N20-TAB3.1!E59</f>
        <v>0</v>
      </c>
      <c r="O22" s="289">
        <f t="shared" si="1"/>
        <v>0</v>
      </c>
    </row>
    <row r="23" spans="1:17" x14ac:dyDescent="0.3">
      <c r="A23" s="492"/>
      <c r="B23" s="62" t="s">
        <v>161</v>
      </c>
      <c r="C23" s="289">
        <f t="shared" si="0"/>
        <v>0</v>
      </c>
      <c r="D23" s="310">
        <f>IF(TAB4.2.1!L31="v",0,TAB4.2.1!L31)</f>
        <v>0</v>
      </c>
      <c r="E23" s="289">
        <f>E20</f>
        <v>0</v>
      </c>
      <c r="F23" s="289">
        <f t="shared" si="5"/>
        <v>0</v>
      </c>
      <c r="G23" s="310">
        <f>IF(TAB4.2.1!N31="v",0,TAB4.2.1!N31)</f>
        <v>0</v>
      </c>
      <c r="H23" s="289">
        <f>H20</f>
        <v>0</v>
      </c>
      <c r="I23" s="289">
        <f t="shared" si="6"/>
        <v>0</v>
      </c>
      <c r="J23" s="310">
        <f>IF(TAB4.2.1!P31="v",0,TAB4.2.1!P31)</f>
        <v>0</v>
      </c>
      <c r="K23" s="289">
        <f>K20</f>
        <v>0</v>
      </c>
      <c r="L23" s="289">
        <f t="shared" si="7"/>
        <v>0</v>
      </c>
      <c r="M23" s="310">
        <f>IF(TAB4.2.1!R31="v",0,TAB4.2.1!R31)</f>
        <v>0</v>
      </c>
      <c r="N23" s="289">
        <f>N20</f>
        <v>0</v>
      </c>
      <c r="O23" s="289">
        <f t="shared" si="1"/>
        <v>0</v>
      </c>
    </row>
    <row r="24" spans="1:17" x14ac:dyDescent="0.3">
      <c r="A24" s="492"/>
      <c r="B24" s="62" t="s">
        <v>163</v>
      </c>
      <c r="C24" s="289">
        <f t="shared" si="0"/>
        <v>0</v>
      </c>
      <c r="D24" s="310">
        <f>IF(TAB4.2.1!L32="v",0,TAB4.2.1!L32)</f>
        <v>0</v>
      </c>
      <c r="E24" s="289">
        <f>E23</f>
        <v>0</v>
      </c>
      <c r="F24" s="289">
        <f t="shared" si="5"/>
        <v>0</v>
      </c>
      <c r="G24" s="310">
        <f>IF(TAB4.2.1!N32="v",0,TAB4.2.1!N32)</f>
        <v>0</v>
      </c>
      <c r="H24" s="289">
        <f>H23</f>
        <v>0</v>
      </c>
      <c r="I24" s="289">
        <f t="shared" si="6"/>
        <v>0</v>
      </c>
      <c r="J24" s="310">
        <f>IF(TAB4.2.1!P32="v",0,TAB4.2.1!P32)</f>
        <v>0</v>
      </c>
      <c r="K24" s="289">
        <f>K23</f>
        <v>0</v>
      </c>
      <c r="L24" s="289">
        <f t="shared" si="7"/>
        <v>0</v>
      </c>
      <c r="M24" s="310">
        <f>IF(TAB4.2.1!R32="v",0,TAB4.2.1!R32)</f>
        <v>0</v>
      </c>
      <c r="N24" s="289">
        <f>N23</f>
        <v>0</v>
      </c>
      <c r="O24" s="289">
        <f t="shared" si="1"/>
        <v>0</v>
      </c>
    </row>
    <row r="25" spans="1:17" x14ac:dyDescent="0.3">
      <c r="A25" s="492"/>
      <c r="B25" s="285" t="s">
        <v>141</v>
      </c>
      <c r="C25" s="289">
        <f t="shared" si="0"/>
        <v>0</v>
      </c>
      <c r="D25" s="310">
        <f>IF(TAB4.2.1!L34="v",0,TAB4.2.1!L34)</f>
        <v>0</v>
      </c>
      <c r="E25" s="289">
        <f>E24</f>
        <v>0</v>
      </c>
      <c r="F25" s="289">
        <f>D25*E25</f>
        <v>0</v>
      </c>
      <c r="G25" s="310">
        <f>IF(TAB4.2.1!N34="v",0,TAB4.2.1!N34)</f>
        <v>0</v>
      </c>
      <c r="H25" s="289">
        <f>H24</f>
        <v>0</v>
      </c>
      <c r="I25" s="289">
        <f>G25*H25</f>
        <v>0</v>
      </c>
      <c r="J25" s="310">
        <f>IF(TAB4.2.1!P34="v",0,TAB4.2.1!P34)</f>
        <v>0</v>
      </c>
      <c r="K25" s="289">
        <f>K24</f>
        <v>0</v>
      </c>
      <c r="L25" s="289">
        <f>J25*K25</f>
        <v>0</v>
      </c>
      <c r="M25" s="310">
        <f>IF(TAB4.2.1!R34="v",0,TAB4.2.1!R34)</f>
        <v>0</v>
      </c>
      <c r="N25" s="289">
        <f>N24</f>
        <v>0</v>
      </c>
      <c r="O25" s="289">
        <f t="shared" si="1"/>
        <v>0</v>
      </c>
    </row>
    <row r="26" spans="1:17" x14ac:dyDescent="0.3">
      <c r="A26" s="492"/>
      <c r="B26" s="285" t="s">
        <v>142</v>
      </c>
      <c r="C26" s="289">
        <f t="shared" si="0"/>
        <v>0</v>
      </c>
      <c r="D26" s="310">
        <f>IF(TAB4.2.1!L36="v",0,TAB4.2.1!L36)</f>
        <v>0</v>
      </c>
      <c r="E26" s="289">
        <f>TAB3.1!E77</f>
        <v>0</v>
      </c>
      <c r="F26" s="289">
        <f>D26*E26</f>
        <v>0</v>
      </c>
      <c r="G26" s="310">
        <f>IF(TAB4.2.1!N36="v",0,TAB4.2.1!N36)</f>
        <v>0</v>
      </c>
      <c r="H26" s="289">
        <f>TAB3.1!E78</f>
        <v>0</v>
      </c>
      <c r="I26" s="289">
        <f>G26*H26</f>
        <v>0</v>
      </c>
      <c r="J26" s="310">
        <f>IF(TAB4.2.1!P36="v",0,TAB4.2.1!P36)</f>
        <v>0</v>
      </c>
      <c r="K26" s="289">
        <f>TAB3.1!E79</f>
        <v>0</v>
      </c>
      <c r="L26" s="289">
        <f>J26*K26</f>
        <v>0</v>
      </c>
      <c r="M26" s="205"/>
      <c r="N26" s="27"/>
      <c r="O26" s="27"/>
    </row>
    <row r="27" spans="1:17" x14ac:dyDescent="0.3">
      <c r="A27" s="492"/>
      <c r="B27" s="283" t="s">
        <v>20</v>
      </c>
      <c r="C27" s="188">
        <f t="shared" si="0"/>
        <v>0</v>
      </c>
      <c r="D27" s="311"/>
      <c r="E27" s="188"/>
      <c r="F27" s="188">
        <f>SUM(F7,F20,F21,F25,F26)</f>
        <v>0</v>
      </c>
      <c r="G27" s="311"/>
      <c r="H27" s="188"/>
      <c r="I27" s="188">
        <f>SUM(I7,I20,I21,I25,I26)</f>
        <v>0</v>
      </c>
      <c r="J27" s="311"/>
      <c r="K27" s="188"/>
      <c r="L27" s="188">
        <f>SUM(L7,L20,L21,L25,L26)</f>
        <v>0</v>
      </c>
      <c r="M27" s="311"/>
      <c r="N27" s="188"/>
      <c r="O27" s="188">
        <f>SUM(O7,O20,O21,O25,O26)</f>
        <v>0</v>
      </c>
    </row>
    <row r="28" spans="1:17" s="6" customFormat="1" ht="14.45" customHeight="1" x14ac:dyDescent="0.3">
      <c r="A28" s="491" t="s">
        <v>302</v>
      </c>
      <c r="B28" s="285" t="s">
        <v>11</v>
      </c>
      <c r="C28" s="185">
        <f>SUM(F28,I28,L28,O28)</f>
        <v>0</v>
      </c>
      <c r="D28" s="309"/>
      <c r="E28" s="185"/>
      <c r="F28" s="185">
        <f>SUM(F29,F35,F36)</f>
        <v>0</v>
      </c>
      <c r="G28" s="309"/>
      <c r="H28" s="185"/>
      <c r="I28" s="185">
        <f>SUM(I29,I35,I36)</f>
        <v>0</v>
      </c>
      <c r="J28" s="309"/>
      <c r="K28" s="185"/>
      <c r="L28" s="185">
        <f>SUM(L29,L35,L36)</f>
        <v>0</v>
      </c>
      <c r="M28" s="309"/>
      <c r="N28" s="185"/>
      <c r="O28" s="185">
        <f>SUM(O29,O35,O36)</f>
        <v>0</v>
      </c>
      <c r="P28" s="290"/>
      <c r="Q28" s="290"/>
    </row>
    <row r="29" spans="1:17" x14ac:dyDescent="0.3">
      <c r="A29" s="492"/>
      <c r="B29" s="62" t="s">
        <v>12</v>
      </c>
      <c r="C29" s="289">
        <f t="shared" si="0"/>
        <v>0</v>
      </c>
      <c r="D29" s="205"/>
      <c r="E29" s="27"/>
      <c r="F29" s="27"/>
      <c r="G29" s="205"/>
      <c r="H29" s="27"/>
      <c r="I29" s="27"/>
      <c r="J29" s="205"/>
      <c r="K29" s="27"/>
      <c r="L29" s="27"/>
      <c r="M29" s="309"/>
      <c r="N29" s="309"/>
      <c r="O29" s="185">
        <f>O33</f>
        <v>0</v>
      </c>
    </row>
    <row r="30" spans="1:17" x14ac:dyDescent="0.3">
      <c r="A30" s="492"/>
      <c r="B30" s="63" t="s">
        <v>13</v>
      </c>
      <c r="C30" s="289">
        <f t="shared" si="0"/>
        <v>0</v>
      </c>
      <c r="D30" s="205"/>
      <c r="E30" s="27"/>
      <c r="F30" s="27"/>
      <c r="G30" s="205"/>
      <c r="H30" s="27"/>
      <c r="I30" s="27"/>
      <c r="J30" s="205"/>
      <c r="K30" s="27"/>
      <c r="L30" s="27"/>
      <c r="M30" s="205"/>
      <c r="N30" s="27"/>
      <c r="O30" s="27"/>
    </row>
    <row r="31" spans="1:17" ht="27" x14ac:dyDescent="0.3">
      <c r="A31" s="492"/>
      <c r="B31" s="434" t="s">
        <v>303</v>
      </c>
      <c r="C31" s="289">
        <f t="shared" si="0"/>
        <v>0</v>
      </c>
      <c r="D31" s="205"/>
      <c r="E31" s="27"/>
      <c r="F31" s="27"/>
      <c r="G31" s="205"/>
      <c r="H31" s="27"/>
      <c r="I31" s="27"/>
      <c r="J31" s="205"/>
      <c r="K31" s="27"/>
      <c r="L31" s="27"/>
      <c r="M31" s="205"/>
      <c r="N31" s="27"/>
      <c r="O31" s="27"/>
    </row>
    <row r="32" spans="1:17" x14ac:dyDescent="0.3">
      <c r="A32" s="492"/>
      <c r="B32" s="286" t="s">
        <v>304</v>
      </c>
      <c r="C32" s="289">
        <f t="shared" si="0"/>
        <v>0</v>
      </c>
      <c r="D32" s="205"/>
      <c r="E32" s="27"/>
      <c r="F32" s="27"/>
      <c r="G32" s="205"/>
      <c r="H32" s="27"/>
      <c r="I32" s="27"/>
      <c r="J32" s="205"/>
      <c r="K32" s="27"/>
      <c r="L32" s="27"/>
      <c r="M32" s="205"/>
      <c r="N32" s="27"/>
      <c r="O32" s="27"/>
    </row>
    <row r="33" spans="1:15" x14ac:dyDescent="0.3">
      <c r="A33" s="492"/>
      <c r="B33" s="63" t="s">
        <v>143</v>
      </c>
      <c r="C33" s="289">
        <f t="shared" si="0"/>
        <v>0</v>
      </c>
      <c r="D33" s="205"/>
      <c r="E33" s="27"/>
      <c r="F33" s="27"/>
      <c r="G33" s="205"/>
      <c r="H33" s="27"/>
      <c r="I33" s="27"/>
      <c r="J33" s="205"/>
      <c r="K33" s="27"/>
      <c r="L33" s="27"/>
      <c r="O33" s="289">
        <f>O34</f>
        <v>0</v>
      </c>
    </row>
    <row r="34" spans="1:15" x14ac:dyDescent="0.3">
      <c r="A34" s="492"/>
      <c r="B34" s="286" t="s">
        <v>153</v>
      </c>
      <c r="C34" s="289">
        <f t="shared" si="0"/>
        <v>0</v>
      </c>
      <c r="D34" s="205"/>
      <c r="E34" s="27"/>
      <c r="F34" s="27"/>
      <c r="G34" s="205"/>
      <c r="H34" s="27"/>
      <c r="I34" s="27"/>
      <c r="J34" s="205"/>
      <c r="K34" s="27"/>
      <c r="L34" s="27"/>
      <c r="M34" s="310">
        <f>IF(TAB4.2.1!S19="v",0,TAB4.2.1!S19)</f>
        <v>0</v>
      </c>
      <c r="N34" s="289">
        <f>TAB3.2!E76</f>
        <v>0</v>
      </c>
      <c r="O34" s="289">
        <f t="shared" ref="O34:O46" si="8">M34*N34</f>
        <v>0</v>
      </c>
    </row>
    <row r="35" spans="1:15" x14ac:dyDescent="0.3">
      <c r="A35" s="492"/>
      <c r="B35" s="62" t="s">
        <v>14</v>
      </c>
      <c r="C35" s="289">
        <f t="shared" si="0"/>
        <v>0</v>
      </c>
      <c r="D35" s="289">
        <f>IF(TAB4.2.1!L20="v",0,TAB4.2.1!L20)</f>
        <v>0</v>
      </c>
      <c r="E35" s="289">
        <f>TAB3.2!E9</f>
        <v>0</v>
      </c>
      <c r="F35" s="289">
        <f>D35*E35</f>
        <v>0</v>
      </c>
      <c r="G35" s="289">
        <f>IF(TAB4.2.1!N20="v",0,TAB4.2.1!N20)</f>
        <v>0</v>
      </c>
      <c r="H35" s="289">
        <f>TAB3.2!E10</f>
        <v>0</v>
      </c>
      <c r="I35" s="289">
        <f>G35*H35</f>
        <v>0</v>
      </c>
      <c r="J35" s="289">
        <f>IF(TAB4.2.1!P20="v",0,TAB4.2.1!P20)</f>
        <v>0</v>
      </c>
      <c r="K35" s="289">
        <f>TAB3.2!E11</f>
        <v>0</v>
      </c>
      <c r="L35" s="289">
        <f>J35*K35</f>
        <v>0</v>
      </c>
      <c r="M35" s="289">
        <f>IF(TAB4.2.1!R20="v",0,TAB4.2.1!R20)</f>
        <v>0</v>
      </c>
      <c r="N35" s="289">
        <f>TAB3.2!E12</f>
        <v>0</v>
      </c>
      <c r="O35" s="289">
        <f t="shared" si="8"/>
        <v>0</v>
      </c>
    </row>
    <row r="36" spans="1:15" x14ac:dyDescent="0.3">
      <c r="A36" s="492"/>
      <c r="B36" s="62" t="s">
        <v>144</v>
      </c>
      <c r="C36" s="289">
        <f t="shared" si="0"/>
        <v>0</v>
      </c>
      <c r="F36" s="289">
        <f>SUM(F37:F40)</f>
        <v>0</v>
      </c>
      <c r="I36" s="289">
        <f>SUM(I37:I40)</f>
        <v>0</v>
      </c>
      <c r="L36" s="289">
        <f>SUM(L37:L40)</f>
        <v>0</v>
      </c>
      <c r="O36" s="289">
        <f>SUM(O37:O40)</f>
        <v>0</v>
      </c>
    </row>
    <row r="37" spans="1:15" x14ac:dyDescent="0.3">
      <c r="A37" s="492"/>
      <c r="B37" s="63" t="s">
        <v>137</v>
      </c>
      <c r="C37" s="289">
        <f t="shared" si="0"/>
        <v>0</v>
      </c>
      <c r="D37" s="205"/>
      <c r="E37" s="27"/>
      <c r="F37" s="27"/>
      <c r="G37" s="205"/>
      <c r="H37" s="27"/>
      <c r="I37" s="27"/>
      <c r="J37" s="205"/>
      <c r="K37" s="27"/>
      <c r="L37" s="27"/>
      <c r="M37" s="310">
        <f>IF(TAB4.2.1!S22="v",0,TAB4.2.1!S22)</f>
        <v>0</v>
      </c>
      <c r="N37" s="289">
        <f>TAB3.2!E41</f>
        <v>0</v>
      </c>
      <c r="O37" s="289">
        <f t="shared" si="8"/>
        <v>0</v>
      </c>
    </row>
    <row r="38" spans="1:15" x14ac:dyDescent="0.3">
      <c r="A38" s="492"/>
      <c r="B38" s="63" t="s">
        <v>138</v>
      </c>
      <c r="C38" s="289">
        <f t="shared" si="0"/>
        <v>0</v>
      </c>
      <c r="D38" s="310">
        <f>IF(TAB4.2.1!M23="v",0,TAB4.2.1!M23)</f>
        <v>0</v>
      </c>
      <c r="E38" s="289">
        <f>TAB3.2!E20</f>
        <v>0</v>
      </c>
      <c r="F38" s="289">
        <f t="shared" ref="F38:F41" si="9">D38*E38</f>
        <v>0</v>
      </c>
      <c r="G38" s="310">
        <f>IF(TAB4.2.1!O23="v",0,TAB4.2.1!O23)</f>
        <v>0</v>
      </c>
      <c r="H38" s="289">
        <f>TAB3.2!E26</f>
        <v>0</v>
      </c>
      <c r="I38" s="289">
        <f t="shared" ref="I38:I41" si="10">G38*H38</f>
        <v>0</v>
      </c>
      <c r="J38" s="310">
        <f>IF(TAB4.2.1!Q23="v",0,TAB4.2.1!Q23)</f>
        <v>0</v>
      </c>
      <c r="K38" s="289">
        <f>TAB3.2!E32</f>
        <v>0</v>
      </c>
      <c r="L38" s="289">
        <f t="shared" ref="L38:L41" si="11">J38*K38</f>
        <v>0</v>
      </c>
      <c r="M38" s="310">
        <f>IF(TAB4.2.1!S23="v",0,TAB4.2.1!S23)</f>
        <v>0</v>
      </c>
      <c r="N38" s="289">
        <f>TAB3.2!E42</f>
        <v>0</v>
      </c>
      <c r="O38" s="289">
        <f t="shared" si="8"/>
        <v>0</v>
      </c>
    </row>
    <row r="39" spans="1:15" x14ac:dyDescent="0.3">
      <c r="A39" s="492"/>
      <c r="B39" s="63" t="s">
        <v>16</v>
      </c>
      <c r="C39" s="289">
        <f t="shared" si="0"/>
        <v>0</v>
      </c>
      <c r="D39" s="310">
        <f>IF(TAB4.2.1!M24="v",0,TAB4.2.1!M24)</f>
        <v>0</v>
      </c>
      <c r="E39" s="289">
        <f>TAB3.2!E21</f>
        <v>0</v>
      </c>
      <c r="F39" s="289">
        <f t="shared" si="9"/>
        <v>0</v>
      </c>
      <c r="G39" s="310">
        <f>IF(TAB4.2.1!O24="v",0,TAB4.2.1!O24)</f>
        <v>0</v>
      </c>
      <c r="H39" s="289">
        <f>TAB3.2!E27</f>
        <v>0</v>
      </c>
      <c r="I39" s="289">
        <f t="shared" si="10"/>
        <v>0</v>
      </c>
      <c r="J39" s="310">
        <f>IF(TAB4.2.1!Q24="v",0,TAB4.2.1!Q24)</f>
        <v>0</v>
      </c>
      <c r="K39" s="289">
        <f>TAB3.2!E33</f>
        <v>0</v>
      </c>
      <c r="L39" s="289">
        <f t="shared" si="11"/>
        <v>0</v>
      </c>
      <c r="M39" s="310">
        <f>IF(TAB4.2.1!S24="v",0,TAB4.2.1!S24)</f>
        <v>0</v>
      </c>
      <c r="N39" s="289">
        <f>TAB3.2!E43</f>
        <v>0</v>
      </c>
      <c r="O39" s="289">
        <f t="shared" si="8"/>
        <v>0</v>
      </c>
    </row>
    <row r="40" spans="1:15" x14ac:dyDescent="0.3">
      <c r="A40" s="492"/>
      <c r="B40" s="63" t="s">
        <v>139</v>
      </c>
      <c r="C40" s="289">
        <f t="shared" si="0"/>
        <v>0</v>
      </c>
      <c r="D40" s="205"/>
      <c r="E40" s="27"/>
      <c r="F40" s="27"/>
      <c r="G40" s="205"/>
      <c r="H40" s="27"/>
      <c r="I40" s="27"/>
      <c r="J40" s="205"/>
      <c r="K40" s="27"/>
      <c r="L40" s="27"/>
      <c r="M40" s="310">
        <f>IF(TAB4.2.1!S25="v",0,TAB4.2.1!S25)</f>
        <v>0</v>
      </c>
      <c r="N40" s="289">
        <f>TAB3.2!E44</f>
        <v>0</v>
      </c>
      <c r="O40" s="289">
        <f t="shared" si="8"/>
        <v>0</v>
      </c>
    </row>
    <row r="41" spans="1:15" x14ac:dyDescent="0.3">
      <c r="A41" s="492"/>
      <c r="B41" s="285" t="s">
        <v>21</v>
      </c>
      <c r="C41" s="289">
        <f t="shared" si="0"/>
        <v>0</v>
      </c>
      <c r="D41" s="310">
        <f>IF(TAB4.2.1!L27="v",0,TAB4.2.1!L27)</f>
        <v>0</v>
      </c>
      <c r="E41" s="289">
        <f>SUM(E37:E40)</f>
        <v>0</v>
      </c>
      <c r="F41" s="289">
        <f t="shared" si="9"/>
        <v>0</v>
      </c>
      <c r="G41" s="310">
        <f>IF(TAB4.2.1!O27="v",0,TAB4.2.1!O27)</f>
        <v>0</v>
      </c>
      <c r="H41" s="289">
        <f>SUM(H37:H40)</f>
        <v>0</v>
      </c>
      <c r="I41" s="289">
        <f t="shared" si="10"/>
        <v>0</v>
      </c>
      <c r="J41" s="310">
        <f>IF(TAB4.2.1!P27="v",0,TAB4.2.1!P27)</f>
        <v>0</v>
      </c>
      <c r="K41" s="289">
        <f>SUM(K37:K40)</f>
        <v>0</v>
      </c>
      <c r="L41" s="289">
        <f t="shared" si="11"/>
        <v>0</v>
      </c>
      <c r="M41" s="310">
        <f>IF(TAB4.2.1!R27="v",0,TAB4.2.1!R27)</f>
        <v>0</v>
      </c>
      <c r="N41" s="289">
        <f>SUM(N37:N40)</f>
        <v>0</v>
      </c>
      <c r="O41" s="289">
        <f t="shared" si="8"/>
        <v>0</v>
      </c>
    </row>
    <row r="42" spans="1:15" x14ac:dyDescent="0.3">
      <c r="A42" s="492"/>
      <c r="B42" s="285" t="s">
        <v>140</v>
      </c>
      <c r="C42" s="289">
        <f t="shared" si="0"/>
        <v>0</v>
      </c>
      <c r="F42" s="289">
        <f>SUM(F43:F45)</f>
        <v>0</v>
      </c>
      <c r="I42" s="289">
        <f>SUM(I43:I45)</f>
        <v>0</v>
      </c>
      <c r="L42" s="289">
        <f>SUM(L43:L45)</f>
        <v>0</v>
      </c>
      <c r="O42" s="289">
        <f>SUM(O43:O45)</f>
        <v>0</v>
      </c>
    </row>
    <row r="43" spans="1:15" x14ac:dyDescent="0.3">
      <c r="A43" s="492"/>
      <c r="B43" s="62" t="s">
        <v>4</v>
      </c>
      <c r="C43" s="289">
        <f t="shared" si="0"/>
        <v>0</v>
      </c>
      <c r="D43" s="310">
        <f>IF(TAB4.2.1!L30="v",0,TAB4.2.1!L30)</f>
        <v>0</v>
      </c>
      <c r="E43" s="289">
        <f>E41-TAB3.2!E67</f>
        <v>0</v>
      </c>
      <c r="F43" s="289">
        <f>D43*E43</f>
        <v>0</v>
      </c>
      <c r="G43" s="310">
        <f>IF(TAB4.2.1!N30="v",0,TAB4.2.1!N30)</f>
        <v>0</v>
      </c>
      <c r="H43" s="289">
        <f>H41-TAB3.2!E68</f>
        <v>0</v>
      </c>
      <c r="I43" s="289">
        <f>G43*H43</f>
        <v>0</v>
      </c>
      <c r="J43" s="310">
        <f>IF(TAB4.2.1!P30="v",0,TAB4.2.1!P30)</f>
        <v>0</v>
      </c>
      <c r="K43" s="289">
        <f>K41-TAB3.2!E69</f>
        <v>0</v>
      </c>
      <c r="L43" s="289">
        <f>J43*K43</f>
        <v>0</v>
      </c>
      <c r="M43" s="310">
        <f>IF(TAB4.2.1!R30="v",0,TAB4.2.1!R30)</f>
        <v>0</v>
      </c>
      <c r="N43" s="289">
        <f>N41-TAB3.2!E70</f>
        <v>0</v>
      </c>
      <c r="O43" s="289">
        <f t="shared" si="8"/>
        <v>0</v>
      </c>
    </row>
    <row r="44" spans="1:15" x14ac:dyDescent="0.3">
      <c r="A44" s="492"/>
      <c r="B44" s="62" t="s">
        <v>161</v>
      </c>
      <c r="C44" s="289">
        <f t="shared" si="0"/>
        <v>0</v>
      </c>
      <c r="D44" s="310">
        <f>IF(TAB4.2.1!L31="v",0,TAB4.2.1!L31)</f>
        <v>0</v>
      </c>
      <c r="E44" s="289">
        <f>E41</f>
        <v>0</v>
      </c>
      <c r="F44" s="289">
        <f>D44*E44</f>
        <v>0</v>
      </c>
      <c r="G44" s="310">
        <f>IF(TAB4.2.1!N31="v",0,TAB4.2.1!N31)</f>
        <v>0</v>
      </c>
      <c r="H44" s="289">
        <f>H41</f>
        <v>0</v>
      </c>
      <c r="I44" s="289">
        <f>G44*H44</f>
        <v>0</v>
      </c>
      <c r="J44" s="310">
        <f>IF(TAB4.2.1!P31="v",0,TAB4.2.1!P31)</f>
        <v>0</v>
      </c>
      <c r="K44" s="289">
        <f>K41</f>
        <v>0</v>
      </c>
      <c r="L44" s="289">
        <f>J44*K44</f>
        <v>0</v>
      </c>
      <c r="M44" s="310">
        <f>IF(TAB4.2.1!R31="v",0,TAB4.2.1!R31)</f>
        <v>0</v>
      </c>
      <c r="N44" s="289">
        <f>N41</f>
        <v>0</v>
      </c>
      <c r="O44" s="289">
        <f t="shared" si="8"/>
        <v>0</v>
      </c>
    </row>
    <row r="45" spans="1:15" x14ac:dyDescent="0.3">
      <c r="A45" s="492"/>
      <c r="B45" s="62" t="s">
        <v>163</v>
      </c>
      <c r="C45" s="289">
        <f t="shared" si="0"/>
        <v>0</v>
      </c>
      <c r="D45" s="310">
        <f>IF(TAB4.2.1!L32="v",0,TAB4.2.1!L32)</f>
        <v>0</v>
      </c>
      <c r="E45" s="289">
        <f>E44</f>
        <v>0</v>
      </c>
      <c r="F45" s="289">
        <f>D45*E45</f>
        <v>0</v>
      </c>
      <c r="G45" s="310">
        <f>IF(TAB4.2.1!N32="v",0,TAB4.2.1!N32)</f>
        <v>0</v>
      </c>
      <c r="H45" s="289">
        <f>H44</f>
        <v>0</v>
      </c>
      <c r="I45" s="289">
        <f>G45*H45</f>
        <v>0</v>
      </c>
      <c r="J45" s="310">
        <f>IF(TAB4.2.1!P32="v",0,TAB4.2.1!P32)</f>
        <v>0</v>
      </c>
      <c r="K45" s="289">
        <f>K44</f>
        <v>0</v>
      </c>
      <c r="L45" s="289">
        <f>J45*K45</f>
        <v>0</v>
      </c>
      <c r="M45" s="310">
        <f>IF(TAB4.2.1!R32="v",0,TAB4.2.1!R32)</f>
        <v>0</v>
      </c>
      <c r="N45" s="289">
        <f>N44</f>
        <v>0</v>
      </c>
      <c r="O45" s="289">
        <f t="shared" si="8"/>
        <v>0</v>
      </c>
    </row>
    <row r="46" spans="1:15" x14ac:dyDescent="0.3">
      <c r="A46" s="492"/>
      <c r="B46" s="285" t="s">
        <v>141</v>
      </c>
      <c r="C46" s="289">
        <f t="shared" si="0"/>
        <v>0</v>
      </c>
      <c r="D46" s="310">
        <f>IF(TAB4.2.1!L34="v",0,TAB4.2.1!L34)</f>
        <v>0</v>
      </c>
      <c r="E46" s="289">
        <f>E45</f>
        <v>0</v>
      </c>
      <c r="F46" s="289">
        <f>D46*E46</f>
        <v>0</v>
      </c>
      <c r="G46" s="310">
        <f>IF(TAB4.2.1!N34="v",0,TAB4.2.1!N34)</f>
        <v>0</v>
      </c>
      <c r="H46" s="289">
        <f>H45</f>
        <v>0</v>
      </c>
      <c r="I46" s="289">
        <f>G46*H46</f>
        <v>0</v>
      </c>
      <c r="J46" s="310">
        <f>IF(TAB4.2.1!P34="v",0,TAB4.2.1!P34)</f>
        <v>0</v>
      </c>
      <c r="K46" s="289">
        <f>K45</f>
        <v>0</v>
      </c>
      <c r="L46" s="289">
        <f>J46*K46</f>
        <v>0</v>
      </c>
      <c r="M46" s="310">
        <f>IF(TAB4.2.1!R34="v",0,TAB4.2.1!R34)</f>
        <v>0</v>
      </c>
      <c r="N46" s="289">
        <f>N45</f>
        <v>0</v>
      </c>
      <c r="O46" s="289">
        <f t="shared" si="8"/>
        <v>0</v>
      </c>
    </row>
    <row r="47" spans="1:15" x14ac:dyDescent="0.3">
      <c r="A47" s="492"/>
      <c r="B47" s="285" t="s">
        <v>142</v>
      </c>
      <c r="C47" s="289">
        <f t="shared" si="0"/>
        <v>0</v>
      </c>
      <c r="D47" s="310">
        <f>IF(TAB4.2.1!M36="v",0,TAB4.2.1!M36)</f>
        <v>0</v>
      </c>
      <c r="E47" s="289">
        <f>TAB3.2!E81</f>
        <v>0</v>
      </c>
      <c r="F47" s="289">
        <f>D47*E47</f>
        <v>0</v>
      </c>
      <c r="G47" s="310">
        <f>IF(TAB4.2.1!O36="v",0,TAB4.2.1!O36)</f>
        <v>0</v>
      </c>
      <c r="H47" s="289">
        <f>TAB3.2!E82</f>
        <v>0</v>
      </c>
      <c r="I47" s="289">
        <f>G47*H47</f>
        <v>0</v>
      </c>
      <c r="J47" s="310">
        <f>IF(TAB4.2.1!Q36="v",0,TAB4.2.1!Q36)</f>
        <v>0</v>
      </c>
      <c r="K47" s="289">
        <f>TAB3.2!L83</f>
        <v>0</v>
      </c>
      <c r="L47" s="289">
        <f>J47*K47</f>
        <v>0</v>
      </c>
      <c r="M47" s="205"/>
      <c r="N47" s="27"/>
      <c r="O47" s="27"/>
    </row>
    <row r="48" spans="1:15" x14ac:dyDescent="0.3">
      <c r="A48" s="492"/>
      <c r="B48" s="283" t="s">
        <v>20</v>
      </c>
      <c r="C48" s="188">
        <f t="shared" si="0"/>
        <v>0</v>
      </c>
      <c r="D48" s="311"/>
      <c r="E48" s="188"/>
      <c r="F48" s="188">
        <f>SUM(F28,F41,F42,F46,F47)</f>
        <v>0</v>
      </c>
      <c r="G48" s="311"/>
      <c r="H48" s="188"/>
      <c r="I48" s="188">
        <f>SUM(I28,I41,I42,I46,I47)</f>
        <v>0</v>
      </c>
      <c r="J48" s="311"/>
      <c r="K48" s="188"/>
      <c r="L48" s="188">
        <f>SUM(L28,L41,L42,L46,L47)</f>
        <v>0</v>
      </c>
      <c r="M48" s="311"/>
      <c r="N48" s="188"/>
      <c r="O48" s="188">
        <f>SUM(O28,O41,O42,O46,O47)</f>
        <v>0</v>
      </c>
    </row>
  </sheetData>
  <mergeCells count="7">
    <mergeCell ref="M5:O5"/>
    <mergeCell ref="A7:A27"/>
    <mergeCell ref="A28:A48"/>
    <mergeCell ref="B5:B6"/>
    <mergeCell ref="D5:F5"/>
    <mergeCell ref="G5:I5"/>
    <mergeCell ref="J5:L5"/>
  </mergeCells>
  <pageMargins left="0.7" right="0.7" top="0.75" bottom="0.75" header="0.3" footer="0.3"/>
  <pageSetup paperSize="8" scale="84"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6"/>
  <sheetViews>
    <sheetView showGridLines="0" zoomScaleNormal="100" workbookViewId="0">
      <selection activeCell="B10" sqref="A10:XFD10"/>
    </sheetView>
  </sheetViews>
  <sheetFormatPr baseColWidth="10" defaultColWidth="9.140625" defaultRowHeight="14.25" x14ac:dyDescent="0.2"/>
  <cols>
    <col min="1" max="1" width="2.7109375" style="86" customWidth="1"/>
    <col min="2" max="3" width="1.7109375" style="86" customWidth="1"/>
    <col min="4" max="5" width="5.7109375" style="86" customWidth="1"/>
    <col min="6" max="6" width="8.7109375" style="86" customWidth="1"/>
    <col min="7" max="7" width="7.7109375" style="86" customWidth="1"/>
    <col min="8" max="8" width="22.7109375" style="86" customWidth="1"/>
    <col min="9" max="9" width="18" style="86" customWidth="1"/>
    <col min="10" max="10" width="13.7109375" style="86" customWidth="1"/>
    <col min="11" max="11" width="7.7109375" style="86" customWidth="1"/>
    <col min="12" max="19" width="14.7109375" style="87" customWidth="1"/>
    <col min="20" max="20" width="1.7109375" style="86" customWidth="1"/>
    <col min="21" max="21" width="2.7109375" style="86" customWidth="1"/>
    <col min="22" max="22" width="1.7109375" style="86" customWidth="1"/>
    <col min="23" max="23" width="0" style="86" hidden="1" customWidth="1"/>
    <col min="24" max="16384" width="9.140625" style="86"/>
  </cols>
  <sheetData>
    <row r="2" spans="1:23" s="4" customFormat="1" ht="29.45" customHeight="1" x14ac:dyDescent="0.3">
      <c r="A2" s="36" t="str">
        <f>TAB00!B48&amp;" : "&amp;TAB00!C48</f>
        <v>TAB4.3.1 : Tarifs de prélèvement 2021</v>
      </c>
      <c r="B2" s="41"/>
      <c r="C2" s="41"/>
      <c r="D2" s="41"/>
      <c r="E2" s="41"/>
      <c r="F2" s="41"/>
      <c r="G2" s="41"/>
      <c r="H2" s="41"/>
      <c r="I2" s="41"/>
      <c r="J2" s="41"/>
      <c r="K2" s="41"/>
      <c r="L2" s="41"/>
      <c r="M2" s="41"/>
      <c r="N2" s="41"/>
      <c r="O2" s="41"/>
      <c r="P2" s="41"/>
      <c r="Q2" s="41"/>
      <c r="R2" s="41"/>
      <c r="S2" s="41"/>
      <c r="T2" s="41"/>
    </row>
    <row r="4" spans="1:23" ht="15" x14ac:dyDescent="0.25">
      <c r="B4" s="211"/>
      <c r="C4" s="211"/>
      <c r="D4" s="211"/>
      <c r="E4" s="211"/>
      <c r="F4" s="211"/>
      <c r="G4" s="211"/>
      <c r="H4" s="211"/>
      <c r="I4" s="211"/>
      <c r="J4" s="211"/>
      <c r="K4" s="211"/>
      <c r="L4" s="211"/>
      <c r="M4" s="211"/>
      <c r="N4" s="211"/>
      <c r="O4" s="211" t="s">
        <v>398</v>
      </c>
      <c r="P4" s="211"/>
      <c r="Q4" s="211"/>
      <c r="R4" s="211"/>
      <c r="S4" s="211"/>
      <c r="T4" s="211"/>
      <c r="U4" s="211"/>
      <c r="V4" s="211"/>
      <c r="W4" s="211"/>
    </row>
    <row r="5" spans="1:23" x14ac:dyDescent="0.2">
      <c r="B5" s="227"/>
      <c r="C5" s="228"/>
      <c r="D5" s="228"/>
      <c r="E5" s="228"/>
      <c r="F5" s="228"/>
      <c r="G5" s="228"/>
      <c r="H5" s="228"/>
      <c r="I5" s="228"/>
      <c r="J5" s="228"/>
      <c r="K5" s="228"/>
      <c r="L5" s="229"/>
      <c r="M5" s="229"/>
      <c r="N5" s="229"/>
      <c r="O5" s="229"/>
      <c r="P5" s="229"/>
      <c r="Q5" s="229"/>
      <c r="R5" s="229"/>
      <c r="S5" s="229"/>
      <c r="T5" s="230"/>
      <c r="U5" s="225"/>
      <c r="V5" s="225"/>
      <c r="W5" s="225"/>
    </row>
    <row r="6" spans="1:23" ht="15.75" x14ac:dyDescent="0.25">
      <c r="B6" s="269"/>
      <c r="C6" s="488" t="s">
        <v>166</v>
      </c>
      <c r="D6" s="488"/>
      <c r="E6" s="488"/>
      <c r="F6" s="488"/>
      <c r="G6" s="488"/>
      <c r="H6" s="488"/>
      <c r="I6" s="488"/>
      <c r="J6" s="489" t="s">
        <v>381</v>
      </c>
      <c r="K6" s="489"/>
      <c r="L6" s="489"/>
      <c r="M6" s="489"/>
      <c r="N6" s="485" t="str">
        <f>IF(TAB00!C11=0,"# Nom du GRD",TAB00!C11)</f>
        <v># Nom du GRD</v>
      </c>
      <c r="O6" s="485"/>
      <c r="P6" s="485"/>
      <c r="Q6" s="485"/>
      <c r="R6" s="485"/>
      <c r="S6" s="485"/>
      <c r="T6" s="270"/>
      <c r="U6" s="271"/>
      <c r="V6" s="271"/>
      <c r="W6" s="271"/>
    </row>
    <row r="7" spans="1:23" ht="15.75" x14ac:dyDescent="0.25">
      <c r="B7" s="269"/>
      <c r="C7" s="235"/>
      <c r="D7" s="272"/>
      <c r="E7" s="235"/>
      <c r="F7" s="235"/>
      <c r="G7" s="235"/>
      <c r="H7" s="235"/>
      <c r="I7" s="235"/>
      <c r="J7" s="235"/>
      <c r="K7" s="235"/>
      <c r="L7" s="273"/>
      <c r="M7" s="273"/>
      <c r="N7" s="273"/>
      <c r="O7" s="273"/>
      <c r="P7" s="273"/>
      <c r="Q7" s="273"/>
      <c r="R7" s="273"/>
      <c r="S7" s="273"/>
      <c r="T7" s="270"/>
      <c r="U7" s="271"/>
      <c r="V7" s="271"/>
      <c r="W7" s="271"/>
    </row>
    <row r="8" spans="1:23" x14ac:dyDescent="0.2">
      <c r="B8" s="269"/>
      <c r="C8" s="486" t="s">
        <v>167</v>
      </c>
      <c r="D8" s="486"/>
      <c r="E8" s="486"/>
      <c r="F8" s="486"/>
      <c r="G8" s="487" t="str">
        <f>"du 01.01.20"&amp;RIGHT(A2,2)&amp;" au 31.12.20"&amp;RIGHT(A2,2)</f>
        <v>du 01.01.2021 au 31.12.2021</v>
      </c>
      <c r="H8" s="487"/>
      <c r="I8" s="268"/>
      <c r="J8" s="235"/>
      <c r="K8" s="235"/>
      <c r="L8" s="273"/>
      <c r="M8" s="273"/>
      <c r="N8" s="273"/>
      <c r="O8" s="273"/>
      <c r="P8" s="273"/>
      <c r="Q8" s="273"/>
      <c r="R8" s="273"/>
      <c r="S8" s="273"/>
      <c r="T8" s="270"/>
      <c r="U8" s="271"/>
      <c r="V8" s="271"/>
      <c r="W8" s="271"/>
    </row>
    <row r="9" spans="1:23" ht="15" thickBot="1" x14ac:dyDescent="0.25">
      <c r="B9" s="231"/>
      <c r="C9" s="214"/>
      <c r="D9" s="232"/>
      <c r="E9" s="214"/>
      <c r="F9" s="214"/>
      <c r="G9" s="214"/>
      <c r="H9" s="214"/>
      <c r="I9" s="214"/>
      <c r="J9" s="214"/>
      <c r="K9" s="214"/>
      <c r="L9" s="233"/>
      <c r="M9" s="233"/>
      <c r="N9" s="233"/>
      <c r="O9" s="233"/>
      <c r="P9" s="233"/>
      <c r="Q9" s="233"/>
      <c r="R9" s="233"/>
      <c r="S9" s="233"/>
      <c r="T9" s="234"/>
      <c r="U9" s="225"/>
      <c r="V9" s="225"/>
      <c r="W9" s="225"/>
    </row>
    <row r="10" spans="1:23" s="522" customFormat="1" ht="23.25" thickBot="1" x14ac:dyDescent="0.25">
      <c r="B10" s="523"/>
      <c r="C10" s="524"/>
      <c r="D10" s="525"/>
      <c r="E10" s="525"/>
      <c r="F10" s="525"/>
      <c r="G10" s="525"/>
      <c r="H10" s="525"/>
      <c r="I10" s="525"/>
      <c r="J10" s="526"/>
      <c r="K10" s="527" t="s">
        <v>149</v>
      </c>
      <c r="L10" s="528" t="s">
        <v>5</v>
      </c>
      <c r="M10" s="529"/>
      <c r="N10" s="528" t="s">
        <v>6</v>
      </c>
      <c r="O10" s="529"/>
      <c r="P10" s="528" t="s">
        <v>7</v>
      </c>
      <c r="Q10" s="529"/>
      <c r="R10" s="528" t="s">
        <v>8</v>
      </c>
      <c r="S10" s="529"/>
      <c r="T10" s="530"/>
      <c r="U10" s="531"/>
      <c r="V10" s="531"/>
      <c r="W10" s="531"/>
    </row>
    <row r="11" spans="1:23" ht="22.15" customHeight="1" thickBot="1" x14ac:dyDescent="0.25">
      <c r="B11" s="231"/>
      <c r="C11" s="245"/>
      <c r="D11" s="214"/>
      <c r="E11" s="214"/>
      <c r="F11" s="214"/>
      <c r="G11" s="214"/>
      <c r="H11" s="214"/>
      <c r="I11" s="214"/>
      <c r="J11" s="277"/>
      <c r="K11" s="278"/>
      <c r="L11" s="280" t="s">
        <v>301</v>
      </c>
      <c r="M11" s="279" t="s">
        <v>302</v>
      </c>
      <c r="N11" s="280" t="s">
        <v>301</v>
      </c>
      <c r="O11" s="279" t="s">
        <v>302</v>
      </c>
      <c r="P11" s="280" t="s">
        <v>301</v>
      </c>
      <c r="Q11" s="279" t="s">
        <v>302</v>
      </c>
      <c r="R11" s="280" t="s">
        <v>301</v>
      </c>
      <c r="S11" s="279" t="s">
        <v>302</v>
      </c>
      <c r="T11" s="234"/>
      <c r="U11" s="225"/>
      <c r="V11" s="225"/>
      <c r="W11" s="225"/>
    </row>
    <row r="12" spans="1:23" ht="15" thickBot="1" x14ac:dyDescent="0.25">
      <c r="B12" s="231"/>
      <c r="C12" s="245"/>
      <c r="D12" s="214"/>
      <c r="E12" s="214"/>
      <c r="F12" s="214"/>
      <c r="G12" s="214"/>
      <c r="H12" s="214"/>
      <c r="I12" s="214"/>
      <c r="J12" s="277"/>
      <c r="K12" s="278"/>
      <c r="L12" s="281"/>
      <c r="M12" s="242"/>
      <c r="N12" s="281"/>
      <c r="O12" s="242"/>
      <c r="P12" s="281"/>
      <c r="Q12" s="242"/>
      <c r="R12" s="281"/>
      <c r="S12" s="242"/>
      <c r="T12" s="234"/>
      <c r="U12" s="225"/>
      <c r="V12" s="225"/>
      <c r="W12" s="225"/>
    </row>
    <row r="13" spans="1:23" x14ac:dyDescent="0.2">
      <c r="B13" s="231"/>
      <c r="C13" s="245"/>
      <c r="D13" s="212" t="s">
        <v>11</v>
      </c>
      <c r="E13" s="212"/>
      <c r="F13" s="212"/>
      <c r="G13" s="212"/>
      <c r="H13" s="214"/>
      <c r="I13" s="214"/>
      <c r="J13" s="244"/>
      <c r="K13" s="244"/>
      <c r="L13" s="282"/>
      <c r="M13" s="243"/>
      <c r="N13" s="282"/>
      <c r="O13" s="243"/>
      <c r="P13" s="282"/>
      <c r="Q13" s="243"/>
      <c r="R13" s="282"/>
      <c r="S13" s="243"/>
      <c r="T13" s="234"/>
      <c r="U13" s="225"/>
      <c r="V13" s="225"/>
      <c r="W13" s="225"/>
    </row>
    <row r="14" spans="1:23" x14ac:dyDescent="0.2">
      <c r="B14" s="231"/>
      <c r="C14" s="245"/>
      <c r="D14" s="212"/>
      <c r="E14" s="212" t="s">
        <v>12</v>
      </c>
      <c r="F14" s="212"/>
      <c r="G14" s="212"/>
      <c r="H14" s="214"/>
      <c r="I14" s="214"/>
      <c r="J14" s="244"/>
      <c r="K14" s="244"/>
      <c r="L14" s="282"/>
      <c r="M14" s="243"/>
      <c r="N14" s="282"/>
      <c r="O14" s="243"/>
      <c r="P14" s="282"/>
      <c r="Q14" s="243"/>
      <c r="R14" s="282"/>
      <c r="S14" s="243"/>
      <c r="T14" s="234"/>
      <c r="U14" s="225"/>
      <c r="V14" s="225"/>
      <c r="W14" s="225"/>
    </row>
    <row r="15" spans="1:23" x14ac:dyDescent="0.2">
      <c r="B15" s="231"/>
      <c r="C15" s="245"/>
      <c r="D15" s="214"/>
      <c r="E15" s="214"/>
      <c r="F15" s="213" t="s">
        <v>13</v>
      </c>
      <c r="G15" s="221"/>
      <c r="H15" s="214"/>
      <c r="I15" s="214"/>
      <c r="J15" s="244"/>
      <c r="K15" s="266"/>
      <c r="L15" s="325"/>
      <c r="M15" s="326"/>
      <c r="N15" s="325"/>
      <c r="O15" s="326"/>
      <c r="P15" s="325"/>
      <c r="Q15" s="326"/>
      <c r="R15" s="325"/>
      <c r="S15" s="326"/>
      <c r="T15" s="234"/>
      <c r="U15" s="225"/>
      <c r="V15" s="225"/>
      <c r="W15" s="225"/>
    </row>
    <row r="16" spans="1:23" x14ac:dyDescent="0.2">
      <c r="B16" s="231"/>
      <c r="C16" s="245"/>
      <c r="D16" s="214"/>
      <c r="E16" s="214"/>
      <c r="F16" s="213"/>
      <c r="G16" s="215" t="s">
        <v>303</v>
      </c>
      <c r="H16" s="216"/>
      <c r="I16" s="216"/>
      <c r="J16" s="217" t="s">
        <v>150</v>
      </c>
      <c r="K16" s="262" t="s">
        <v>151</v>
      </c>
      <c r="L16" s="327" t="s">
        <v>152</v>
      </c>
      <c r="M16" s="328"/>
      <c r="N16" s="327" t="s">
        <v>152</v>
      </c>
      <c r="O16" s="328"/>
      <c r="P16" s="327" t="s">
        <v>152</v>
      </c>
      <c r="Q16" s="328"/>
      <c r="R16" s="327" t="s">
        <v>152</v>
      </c>
      <c r="S16" s="328"/>
      <c r="T16" s="234"/>
      <c r="U16" s="225"/>
      <c r="V16" s="225"/>
      <c r="W16" s="225"/>
    </row>
    <row r="17" spans="2:23" x14ac:dyDescent="0.2">
      <c r="B17" s="231"/>
      <c r="C17" s="245"/>
      <c r="D17" s="214"/>
      <c r="E17" s="214"/>
      <c r="F17" s="214"/>
      <c r="G17" s="215" t="s">
        <v>304</v>
      </c>
      <c r="H17" s="216"/>
      <c r="I17" s="216"/>
      <c r="J17" s="217" t="s">
        <v>150</v>
      </c>
      <c r="K17" s="262" t="s">
        <v>151</v>
      </c>
      <c r="L17" s="327" t="s">
        <v>152</v>
      </c>
      <c r="M17" s="328"/>
      <c r="N17" s="327" t="s">
        <v>152</v>
      </c>
      <c r="O17" s="328"/>
      <c r="P17" s="327" t="s">
        <v>152</v>
      </c>
      <c r="Q17" s="328"/>
      <c r="R17" s="327" t="s">
        <v>152</v>
      </c>
      <c r="S17" s="328"/>
      <c r="T17" s="234"/>
      <c r="U17" s="225"/>
      <c r="V17" s="225"/>
      <c r="W17" s="225"/>
    </row>
    <row r="18" spans="2:23" x14ac:dyDescent="0.2">
      <c r="B18" s="231"/>
      <c r="C18" s="245"/>
      <c r="D18" s="214"/>
      <c r="E18" s="214"/>
      <c r="F18" s="213" t="s">
        <v>143</v>
      </c>
      <c r="G18" s="214"/>
      <c r="H18" s="214"/>
      <c r="I18" s="214"/>
      <c r="J18" s="244"/>
      <c r="K18" s="262"/>
      <c r="L18" s="329"/>
      <c r="M18" s="328"/>
      <c r="N18" s="329"/>
      <c r="O18" s="328"/>
      <c r="P18" s="329"/>
      <c r="Q18" s="328"/>
      <c r="R18" s="329"/>
      <c r="S18" s="328"/>
      <c r="T18" s="234"/>
      <c r="U18" s="225"/>
      <c r="V18" s="225"/>
      <c r="W18" s="225"/>
    </row>
    <row r="19" spans="2:23" x14ac:dyDescent="0.2">
      <c r="B19" s="231"/>
      <c r="C19" s="245"/>
      <c r="D19" s="214"/>
      <c r="E19" s="214"/>
      <c r="F19" s="213"/>
      <c r="G19" s="215" t="s">
        <v>153</v>
      </c>
      <c r="H19" s="216"/>
      <c r="I19" s="216"/>
      <c r="J19" s="217" t="s">
        <v>154</v>
      </c>
      <c r="K19" s="262" t="s">
        <v>151</v>
      </c>
      <c r="L19" s="329"/>
      <c r="M19" s="328"/>
      <c r="N19" s="329"/>
      <c r="O19" s="328"/>
      <c r="P19" s="329"/>
      <c r="Q19" s="328"/>
      <c r="R19" s="327"/>
      <c r="S19" s="328" t="s">
        <v>152</v>
      </c>
      <c r="T19" s="234"/>
      <c r="U19" s="225"/>
      <c r="V19" s="225"/>
      <c r="W19" s="225"/>
    </row>
    <row r="20" spans="2:23" x14ac:dyDescent="0.2">
      <c r="B20" s="231"/>
      <c r="C20" s="245"/>
      <c r="D20" s="214"/>
      <c r="E20" s="212" t="s">
        <v>14</v>
      </c>
      <c r="F20" s="213"/>
      <c r="G20" s="218"/>
      <c r="H20" s="219"/>
      <c r="I20" s="219"/>
      <c r="J20" s="220" t="s">
        <v>155</v>
      </c>
      <c r="K20" s="263" t="s">
        <v>151</v>
      </c>
      <c r="L20" s="476" t="s">
        <v>152</v>
      </c>
      <c r="M20" s="477"/>
      <c r="N20" s="476" t="s">
        <v>152</v>
      </c>
      <c r="O20" s="477"/>
      <c r="P20" s="476" t="s">
        <v>152</v>
      </c>
      <c r="Q20" s="477"/>
      <c r="R20" s="476" t="s">
        <v>152</v>
      </c>
      <c r="S20" s="477"/>
      <c r="T20" s="234"/>
      <c r="U20" s="225"/>
      <c r="V20" s="225"/>
      <c r="W20" s="225"/>
    </row>
    <row r="21" spans="2:23" x14ac:dyDescent="0.2">
      <c r="B21" s="231"/>
      <c r="C21" s="245"/>
      <c r="D21" s="214"/>
      <c r="E21" s="212" t="s">
        <v>15</v>
      </c>
      <c r="F21" s="221"/>
      <c r="G21" s="214"/>
      <c r="H21" s="214"/>
      <c r="I21" s="214"/>
      <c r="J21" s="244"/>
      <c r="K21" s="262"/>
      <c r="L21" s="329"/>
      <c r="M21" s="328"/>
      <c r="N21" s="329"/>
      <c r="O21" s="328"/>
      <c r="P21" s="329"/>
      <c r="Q21" s="328"/>
      <c r="R21" s="329"/>
      <c r="S21" s="328"/>
      <c r="T21" s="234"/>
      <c r="U21" s="225"/>
      <c r="V21" s="225"/>
      <c r="W21" s="225"/>
    </row>
    <row r="22" spans="2:23" x14ac:dyDescent="0.2">
      <c r="B22" s="231"/>
      <c r="C22" s="245"/>
      <c r="D22" s="214"/>
      <c r="E22" s="212"/>
      <c r="F22" s="221"/>
      <c r="G22" s="215" t="s">
        <v>137</v>
      </c>
      <c r="H22" s="216"/>
      <c r="I22" s="216"/>
      <c r="J22" s="217" t="s">
        <v>156</v>
      </c>
      <c r="K22" s="262" t="s">
        <v>151</v>
      </c>
      <c r="L22" s="329"/>
      <c r="M22" s="328"/>
      <c r="N22" s="329"/>
      <c r="O22" s="328"/>
      <c r="P22" s="329"/>
      <c r="Q22" s="328"/>
      <c r="R22" s="327" t="s">
        <v>152</v>
      </c>
      <c r="S22" s="328" t="s">
        <v>152</v>
      </c>
      <c r="T22" s="234"/>
      <c r="U22" s="225"/>
      <c r="V22" s="225"/>
      <c r="W22" s="225"/>
    </row>
    <row r="23" spans="2:23" x14ac:dyDescent="0.2">
      <c r="B23" s="231"/>
      <c r="C23" s="245"/>
      <c r="D23" s="214"/>
      <c r="E23" s="214"/>
      <c r="F23" s="214"/>
      <c r="G23" s="215" t="s">
        <v>138</v>
      </c>
      <c r="H23" s="216"/>
      <c r="I23" s="216"/>
      <c r="J23" s="217" t="s">
        <v>156</v>
      </c>
      <c r="K23" s="263" t="s">
        <v>151</v>
      </c>
      <c r="L23" s="330" t="s">
        <v>152</v>
      </c>
      <c r="M23" s="331" t="s">
        <v>152</v>
      </c>
      <c r="N23" s="330" t="s">
        <v>152</v>
      </c>
      <c r="O23" s="331" t="s">
        <v>152</v>
      </c>
      <c r="P23" s="330" t="s">
        <v>152</v>
      </c>
      <c r="Q23" s="331" t="s">
        <v>152</v>
      </c>
      <c r="R23" s="330" t="s">
        <v>152</v>
      </c>
      <c r="S23" s="331" t="s">
        <v>152</v>
      </c>
      <c r="T23" s="234"/>
      <c r="U23" s="225"/>
      <c r="V23" s="225"/>
      <c r="W23" s="225"/>
    </row>
    <row r="24" spans="2:23" x14ac:dyDescent="0.2">
      <c r="B24" s="231"/>
      <c r="C24" s="245"/>
      <c r="D24" s="214"/>
      <c r="E24" s="214"/>
      <c r="F24" s="214"/>
      <c r="G24" s="218" t="s">
        <v>16</v>
      </c>
      <c r="H24" s="219"/>
      <c r="I24" s="219"/>
      <c r="J24" s="220" t="s">
        <v>156</v>
      </c>
      <c r="K24" s="263" t="s">
        <v>151</v>
      </c>
      <c r="L24" s="330" t="s">
        <v>152</v>
      </c>
      <c r="M24" s="331" t="s">
        <v>152</v>
      </c>
      <c r="N24" s="330" t="s">
        <v>152</v>
      </c>
      <c r="O24" s="331" t="s">
        <v>152</v>
      </c>
      <c r="P24" s="330" t="s">
        <v>152</v>
      </c>
      <c r="Q24" s="331" t="s">
        <v>152</v>
      </c>
      <c r="R24" s="330" t="s">
        <v>152</v>
      </c>
      <c r="S24" s="331" t="s">
        <v>152</v>
      </c>
      <c r="T24" s="234"/>
      <c r="U24" s="225"/>
      <c r="V24" s="225"/>
      <c r="W24" s="225"/>
    </row>
    <row r="25" spans="2:23" x14ac:dyDescent="0.2">
      <c r="B25" s="231"/>
      <c r="C25" s="245"/>
      <c r="D25" s="214"/>
      <c r="E25" s="214"/>
      <c r="F25" s="214"/>
      <c r="G25" s="218" t="s">
        <v>139</v>
      </c>
      <c r="H25" s="219"/>
      <c r="I25" s="219"/>
      <c r="J25" s="220" t="s">
        <v>156</v>
      </c>
      <c r="K25" s="262" t="s">
        <v>151</v>
      </c>
      <c r="L25" s="329"/>
      <c r="M25" s="328"/>
      <c r="N25" s="329"/>
      <c r="O25" s="328"/>
      <c r="P25" s="329"/>
      <c r="Q25" s="328"/>
      <c r="R25" s="327" t="s">
        <v>152</v>
      </c>
      <c r="S25" s="328" t="s">
        <v>152</v>
      </c>
      <c r="T25" s="234"/>
      <c r="U25" s="225"/>
      <c r="V25" s="225"/>
      <c r="W25" s="225"/>
    </row>
    <row r="26" spans="2:23" x14ac:dyDescent="0.2">
      <c r="B26" s="231"/>
      <c r="C26" s="245"/>
      <c r="D26" s="214"/>
      <c r="E26" s="214"/>
      <c r="F26" s="214"/>
      <c r="G26" s="222"/>
      <c r="H26" s="214"/>
      <c r="I26" s="214"/>
      <c r="J26" s="244"/>
      <c r="K26" s="262"/>
      <c r="L26" s="329"/>
      <c r="M26" s="328"/>
      <c r="N26" s="329"/>
      <c r="O26" s="328"/>
      <c r="P26" s="329"/>
      <c r="Q26" s="328"/>
      <c r="R26" s="329"/>
      <c r="S26" s="328"/>
      <c r="T26" s="234"/>
      <c r="U26" s="225"/>
      <c r="V26" s="225"/>
      <c r="W26" s="225"/>
    </row>
    <row r="27" spans="2:23" x14ac:dyDescent="0.2">
      <c r="B27" s="231"/>
      <c r="C27" s="245"/>
      <c r="D27" s="223" t="s">
        <v>157</v>
      </c>
      <c r="E27" s="223"/>
      <c r="F27" s="214"/>
      <c r="G27" s="218"/>
      <c r="H27" s="218"/>
      <c r="I27" s="218"/>
      <c r="J27" s="220" t="s">
        <v>156</v>
      </c>
      <c r="K27" s="262" t="s">
        <v>158</v>
      </c>
      <c r="L27" s="479" t="s">
        <v>152</v>
      </c>
      <c r="M27" s="480"/>
      <c r="N27" s="479" t="s">
        <v>152</v>
      </c>
      <c r="O27" s="480"/>
      <c r="P27" s="479" t="s">
        <v>152</v>
      </c>
      <c r="Q27" s="480"/>
      <c r="R27" s="479" t="s">
        <v>152</v>
      </c>
      <c r="S27" s="480"/>
      <c r="T27" s="234"/>
      <c r="U27" s="225"/>
      <c r="V27" s="225"/>
      <c r="W27" s="225"/>
    </row>
    <row r="28" spans="2:23" x14ac:dyDescent="0.2">
      <c r="B28" s="231"/>
      <c r="C28" s="245"/>
      <c r="D28" s="223"/>
      <c r="E28" s="223"/>
      <c r="F28" s="214"/>
      <c r="G28" s="214"/>
      <c r="H28" s="214"/>
      <c r="I28" s="214"/>
      <c r="J28" s="244"/>
      <c r="K28" s="262"/>
      <c r="L28" s="329"/>
      <c r="M28" s="328"/>
      <c r="N28" s="329"/>
      <c r="O28" s="328"/>
      <c r="P28" s="329"/>
      <c r="Q28" s="328"/>
      <c r="R28" s="329"/>
      <c r="S28" s="328"/>
      <c r="T28" s="234"/>
      <c r="U28" s="225"/>
      <c r="V28" s="225"/>
      <c r="W28" s="225"/>
    </row>
    <row r="29" spans="2:23" x14ac:dyDescent="0.2">
      <c r="B29" s="231"/>
      <c r="C29" s="245"/>
      <c r="D29" s="223" t="s">
        <v>159</v>
      </c>
      <c r="E29" s="223"/>
      <c r="F29" s="214"/>
      <c r="G29" s="214"/>
      <c r="H29" s="214"/>
      <c r="I29" s="214"/>
      <c r="J29" s="244"/>
      <c r="K29" s="262"/>
      <c r="L29" s="329"/>
      <c r="M29" s="328"/>
      <c r="N29" s="329"/>
      <c r="O29" s="328"/>
      <c r="P29" s="329"/>
      <c r="Q29" s="328"/>
      <c r="R29" s="329"/>
      <c r="S29" s="328"/>
      <c r="T29" s="234"/>
      <c r="U29" s="225"/>
      <c r="V29" s="225"/>
      <c r="W29" s="225"/>
    </row>
    <row r="30" spans="2:23" x14ac:dyDescent="0.2">
      <c r="B30" s="231"/>
      <c r="C30" s="245"/>
      <c r="D30" s="223"/>
      <c r="E30" s="223"/>
      <c r="F30" s="214"/>
      <c r="G30" s="218" t="s">
        <v>4</v>
      </c>
      <c r="H30" s="219"/>
      <c r="I30" s="219"/>
      <c r="J30" s="220" t="s">
        <v>156</v>
      </c>
      <c r="K30" s="262" t="s">
        <v>160</v>
      </c>
      <c r="L30" s="479" t="s">
        <v>152</v>
      </c>
      <c r="M30" s="480"/>
      <c r="N30" s="479" t="s">
        <v>152</v>
      </c>
      <c r="O30" s="480"/>
      <c r="P30" s="479" t="s">
        <v>152</v>
      </c>
      <c r="Q30" s="480"/>
      <c r="R30" s="479" t="s">
        <v>152</v>
      </c>
      <c r="S30" s="480"/>
      <c r="T30" s="234"/>
      <c r="U30" s="225"/>
      <c r="V30" s="225"/>
      <c r="W30" s="225"/>
    </row>
    <row r="31" spans="2:23" x14ac:dyDescent="0.2">
      <c r="B31" s="231"/>
      <c r="C31" s="245"/>
      <c r="D31" s="223"/>
      <c r="E31" s="223"/>
      <c r="F31" s="214"/>
      <c r="G31" s="218" t="s">
        <v>161</v>
      </c>
      <c r="H31" s="219"/>
      <c r="I31" s="219"/>
      <c r="J31" s="220" t="s">
        <v>156</v>
      </c>
      <c r="K31" s="262" t="s">
        <v>162</v>
      </c>
      <c r="L31" s="479" t="s">
        <v>152</v>
      </c>
      <c r="M31" s="480"/>
      <c r="N31" s="479" t="s">
        <v>152</v>
      </c>
      <c r="O31" s="480"/>
      <c r="P31" s="479" t="s">
        <v>152</v>
      </c>
      <c r="Q31" s="480"/>
      <c r="R31" s="479" t="s">
        <v>152</v>
      </c>
      <c r="S31" s="480"/>
      <c r="T31" s="234"/>
      <c r="U31" s="225"/>
      <c r="V31" s="225"/>
      <c r="W31" s="225"/>
    </row>
    <row r="32" spans="2:23" ht="15" thickBot="1" x14ac:dyDescent="0.25">
      <c r="B32" s="231"/>
      <c r="C32" s="245"/>
      <c r="D32" s="223"/>
      <c r="E32" s="223"/>
      <c r="F32" s="214"/>
      <c r="G32" s="218" t="s">
        <v>163</v>
      </c>
      <c r="H32" s="219"/>
      <c r="I32" s="219"/>
      <c r="J32" s="220" t="s">
        <v>156</v>
      </c>
      <c r="K32" s="264" t="s">
        <v>164</v>
      </c>
      <c r="L32" s="481" t="s">
        <v>152</v>
      </c>
      <c r="M32" s="482"/>
      <c r="N32" s="481" t="s">
        <v>152</v>
      </c>
      <c r="O32" s="482"/>
      <c r="P32" s="481" t="s">
        <v>152</v>
      </c>
      <c r="Q32" s="482"/>
      <c r="R32" s="481" t="s">
        <v>152</v>
      </c>
      <c r="S32" s="482"/>
      <c r="T32" s="234"/>
      <c r="U32" s="225"/>
      <c r="V32" s="225"/>
      <c r="W32" s="225"/>
    </row>
    <row r="33" spans="2:23" ht="15" thickBot="1" x14ac:dyDescent="0.25">
      <c r="B33" s="231"/>
      <c r="C33" s="245"/>
      <c r="D33" s="223"/>
      <c r="E33" s="223"/>
      <c r="F33" s="214"/>
      <c r="G33" s="214"/>
      <c r="H33" s="214"/>
      <c r="I33" s="214"/>
      <c r="J33" s="214"/>
      <c r="K33" s="275"/>
      <c r="L33" s="332"/>
      <c r="M33" s="332"/>
      <c r="N33" s="332"/>
      <c r="O33" s="332"/>
      <c r="P33" s="332"/>
      <c r="Q33" s="332"/>
      <c r="R33" s="332"/>
      <c r="S33" s="332"/>
      <c r="T33" s="234"/>
      <c r="U33" s="225"/>
      <c r="V33" s="225"/>
      <c r="W33" s="225"/>
    </row>
    <row r="34" spans="2:23" ht="15" thickBot="1" x14ac:dyDescent="0.25">
      <c r="B34" s="231"/>
      <c r="C34" s="245"/>
      <c r="D34" s="224" t="s">
        <v>141</v>
      </c>
      <c r="E34" s="223"/>
      <c r="F34" s="214"/>
      <c r="G34" s="215"/>
      <c r="H34" s="216"/>
      <c r="I34" s="216"/>
      <c r="J34" s="217" t="s">
        <v>156</v>
      </c>
      <c r="K34" s="265" t="s">
        <v>151</v>
      </c>
      <c r="L34" s="483" t="s">
        <v>152</v>
      </c>
      <c r="M34" s="484"/>
      <c r="N34" s="483" t="s">
        <v>152</v>
      </c>
      <c r="O34" s="484"/>
      <c r="P34" s="483" t="s">
        <v>152</v>
      </c>
      <c r="Q34" s="484"/>
      <c r="R34" s="483" t="s">
        <v>152</v>
      </c>
      <c r="S34" s="484"/>
      <c r="T34" s="234"/>
      <c r="U34" s="225"/>
      <c r="V34" s="225"/>
      <c r="W34" s="225"/>
    </row>
    <row r="35" spans="2:23" ht="15" thickBot="1" x14ac:dyDescent="0.25">
      <c r="B35" s="231"/>
      <c r="C35" s="245"/>
      <c r="D35" s="214"/>
      <c r="E35" s="214"/>
      <c r="F35" s="214"/>
      <c r="G35" s="214"/>
      <c r="H35" s="214"/>
      <c r="I35" s="214"/>
      <c r="J35" s="214"/>
      <c r="K35" s="276"/>
      <c r="L35" s="333"/>
      <c r="M35" s="333"/>
      <c r="N35" s="333"/>
      <c r="O35" s="333"/>
      <c r="P35" s="333"/>
      <c r="Q35" s="333"/>
      <c r="R35" s="333"/>
      <c r="S35" s="333"/>
      <c r="T35" s="234"/>
      <c r="U35" s="225"/>
      <c r="V35" s="225"/>
      <c r="W35" s="225"/>
    </row>
    <row r="36" spans="2:23" ht="15" thickBot="1" x14ac:dyDescent="0.25">
      <c r="B36" s="231"/>
      <c r="C36" s="245"/>
      <c r="D36" s="224" t="s">
        <v>142</v>
      </c>
      <c r="E36" s="214"/>
      <c r="F36" s="214"/>
      <c r="G36" s="216"/>
      <c r="H36" s="216"/>
      <c r="I36" s="216"/>
      <c r="J36" s="217" t="s">
        <v>305</v>
      </c>
      <c r="K36" s="265" t="s">
        <v>165</v>
      </c>
      <c r="L36" s="343" t="s">
        <v>152</v>
      </c>
      <c r="M36" s="334" t="s">
        <v>152</v>
      </c>
      <c r="N36" s="343" t="s">
        <v>152</v>
      </c>
      <c r="O36" s="334" t="s">
        <v>152</v>
      </c>
      <c r="P36" s="343" t="s">
        <v>152</v>
      </c>
      <c r="Q36" s="334" t="s">
        <v>152</v>
      </c>
      <c r="R36" s="343"/>
      <c r="S36" s="334"/>
      <c r="T36" s="234"/>
      <c r="U36" s="225"/>
      <c r="V36" s="225"/>
      <c r="W36" s="225"/>
    </row>
    <row r="37" spans="2:23" ht="15" thickBot="1" x14ac:dyDescent="0.25">
      <c r="B37" s="231"/>
      <c r="C37" s="246"/>
      <c r="D37" s="247"/>
      <c r="E37" s="247"/>
      <c r="F37" s="247"/>
      <c r="G37" s="248"/>
      <c r="H37" s="247"/>
      <c r="I37" s="247"/>
      <c r="J37" s="247"/>
      <c r="K37" s="275"/>
      <c r="L37" s="236"/>
      <c r="M37" s="236"/>
      <c r="N37" s="236"/>
      <c r="O37" s="236"/>
      <c r="P37" s="236"/>
      <c r="Q37" s="236"/>
      <c r="R37" s="236"/>
      <c r="S37" s="236"/>
      <c r="T37" s="234"/>
      <c r="U37" s="225"/>
      <c r="V37" s="225"/>
      <c r="W37" s="225"/>
    </row>
    <row r="38" spans="2:23" x14ac:dyDescent="0.2">
      <c r="B38" s="237"/>
      <c r="C38" s="238"/>
      <c r="D38" s="238"/>
      <c r="E38" s="238"/>
      <c r="F38" s="238"/>
      <c r="G38" s="238"/>
      <c r="H38" s="238"/>
      <c r="I38" s="238"/>
      <c r="J38" s="238"/>
      <c r="K38" s="238"/>
      <c r="L38" s="239"/>
      <c r="M38" s="239"/>
      <c r="N38" s="239"/>
      <c r="O38" s="239"/>
      <c r="P38" s="239"/>
      <c r="Q38" s="239"/>
      <c r="R38" s="239"/>
      <c r="S38" s="239"/>
      <c r="T38" s="240"/>
      <c r="U38" s="225"/>
      <c r="V38" s="225"/>
      <c r="W38" s="225"/>
    </row>
    <row r="39" spans="2:23" x14ac:dyDescent="0.2">
      <c r="B39" s="225"/>
      <c r="C39" s="225"/>
      <c r="D39" s="241"/>
      <c r="E39" s="241"/>
      <c r="F39" s="225"/>
      <c r="G39" s="225"/>
      <c r="H39" s="214"/>
      <c r="I39" s="214"/>
      <c r="J39" s="225"/>
      <c r="K39" s="225"/>
      <c r="L39" s="226"/>
      <c r="M39" s="226"/>
      <c r="N39" s="226"/>
      <c r="O39" s="226"/>
      <c r="P39" s="226"/>
      <c r="Q39" s="226"/>
      <c r="R39" s="226"/>
      <c r="S39" s="226"/>
      <c r="T39" s="225"/>
      <c r="U39" s="225"/>
      <c r="V39" s="225"/>
      <c r="W39" s="225"/>
    </row>
    <row r="40" spans="2:23" x14ac:dyDescent="0.2">
      <c r="B40" s="258"/>
      <c r="C40" s="267"/>
      <c r="D40" s="478" t="s">
        <v>168</v>
      </c>
      <c r="E40" s="478"/>
      <c r="F40" s="478"/>
      <c r="G40" s="478"/>
      <c r="H40" s="478"/>
      <c r="I40" s="478"/>
      <c r="J40" s="259"/>
      <c r="K40" s="259"/>
      <c r="L40" s="259"/>
      <c r="M40" s="259"/>
      <c r="N40" s="260"/>
      <c r="O40" s="260"/>
      <c r="P40" s="260"/>
      <c r="Q40" s="260"/>
      <c r="R40" s="260"/>
      <c r="S40" s="260"/>
      <c r="T40" s="261"/>
      <c r="U40" s="225"/>
      <c r="V40" s="225"/>
      <c r="W40" s="225"/>
    </row>
    <row r="41" spans="2:23" x14ac:dyDescent="0.2">
      <c r="B41" s="231"/>
      <c r="C41" s="214"/>
      <c r="D41" s="257"/>
      <c r="E41" s="257"/>
      <c r="F41" s="257"/>
      <c r="G41" s="257"/>
      <c r="H41" s="257"/>
      <c r="I41" s="257"/>
      <c r="J41" s="257"/>
      <c r="K41" s="257"/>
      <c r="L41" s="257"/>
      <c r="M41" s="257"/>
      <c r="N41" s="233"/>
      <c r="O41" s="233"/>
      <c r="P41" s="233"/>
      <c r="Q41" s="233"/>
      <c r="R41" s="233"/>
      <c r="S41" s="233"/>
      <c r="T41" s="234"/>
      <c r="U41" s="225"/>
      <c r="V41" s="225"/>
      <c r="W41" s="225"/>
    </row>
    <row r="42" spans="2:23" x14ac:dyDescent="0.2">
      <c r="B42" s="231"/>
      <c r="C42" s="214"/>
      <c r="D42" s="214"/>
      <c r="E42" s="214"/>
      <c r="F42" s="214"/>
      <c r="G42" s="214"/>
      <c r="H42" s="214"/>
      <c r="I42" s="214"/>
      <c r="J42" s="214"/>
      <c r="K42" s="214"/>
      <c r="L42" s="233"/>
      <c r="M42" s="233"/>
      <c r="N42" s="233"/>
      <c r="O42" s="233"/>
      <c r="P42" s="233"/>
      <c r="Q42" s="233"/>
      <c r="R42" s="233"/>
      <c r="S42" s="233"/>
      <c r="T42" s="234"/>
      <c r="U42" s="225"/>
      <c r="V42" s="225"/>
      <c r="W42" s="225"/>
    </row>
    <row r="43" spans="2:23" x14ac:dyDescent="0.2">
      <c r="B43" s="231"/>
      <c r="C43" s="214"/>
      <c r="D43" s="214"/>
      <c r="E43" s="214"/>
      <c r="F43" s="214"/>
      <c r="G43" s="214"/>
      <c r="H43" s="214"/>
      <c r="I43" s="214"/>
      <c r="J43" s="214"/>
      <c r="K43" s="214"/>
      <c r="L43" s="233"/>
      <c r="M43" s="233"/>
      <c r="N43" s="233"/>
      <c r="O43" s="233"/>
      <c r="P43" s="233"/>
      <c r="Q43" s="233"/>
      <c r="R43" s="233"/>
      <c r="S43" s="233"/>
      <c r="T43" s="234"/>
      <c r="U43" s="225"/>
      <c r="V43" s="225"/>
      <c r="W43" s="225"/>
    </row>
    <row r="44" spans="2:23" ht="15" x14ac:dyDescent="0.25">
      <c r="B44" s="249"/>
      <c r="C44" s="250"/>
      <c r="D44" s="250"/>
      <c r="E44" s="250"/>
      <c r="F44" s="250"/>
      <c r="G44" s="250"/>
      <c r="H44" s="250"/>
      <c r="I44" s="250"/>
      <c r="J44" s="250"/>
      <c r="K44" s="250"/>
      <c r="L44" s="251"/>
      <c r="M44" s="251"/>
      <c r="N44" s="251"/>
      <c r="O44" s="251"/>
      <c r="P44" s="251"/>
      <c r="Q44" s="251"/>
      <c r="R44" s="251"/>
      <c r="S44" s="251"/>
      <c r="T44" s="252"/>
      <c r="U44" s="211"/>
      <c r="V44" s="211"/>
      <c r="W44" s="211"/>
    </row>
    <row r="45" spans="2:23" ht="15" x14ac:dyDescent="0.25">
      <c r="B45" s="249"/>
      <c r="C45" s="250"/>
      <c r="D45" s="250"/>
      <c r="E45" s="250"/>
      <c r="F45" s="250"/>
      <c r="G45" s="250"/>
      <c r="H45" s="250"/>
      <c r="I45" s="250"/>
      <c r="J45" s="250"/>
      <c r="K45" s="250"/>
      <c r="L45" s="251"/>
      <c r="M45" s="251"/>
      <c r="N45" s="251"/>
      <c r="O45" s="251"/>
      <c r="P45" s="251"/>
      <c r="Q45" s="251"/>
      <c r="R45" s="251"/>
      <c r="S45" s="251"/>
      <c r="T45" s="252"/>
      <c r="U45" s="211"/>
      <c r="V45" s="211"/>
      <c r="W45" s="211"/>
    </row>
    <row r="46" spans="2:23" ht="15" x14ac:dyDescent="0.25">
      <c r="B46" s="253"/>
      <c r="C46" s="254"/>
      <c r="D46" s="254"/>
      <c r="E46" s="254"/>
      <c r="F46" s="254"/>
      <c r="G46" s="254"/>
      <c r="H46" s="254"/>
      <c r="I46" s="254"/>
      <c r="J46" s="254"/>
      <c r="K46" s="254"/>
      <c r="L46" s="255"/>
      <c r="M46" s="255"/>
      <c r="N46" s="255"/>
      <c r="O46" s="255"/>
      <c r="P46" s="255"/>
      <c r="Q46" s="255"/>
      <c r="R46" s="255"/>
      <c r="S46" s="255"/>
      <c r="T46" s="256"/>
      <c r="U46" s="211"/>
      <c r="V46" s="211"/>
      <c r="W46" s="211"/>
    </row>
  </sheetData>
  <mergeCells count="34">
    <mergeCell ref="L34:M34"/>
    <mergeCell ref="N34:O34"/>
    <mergeCell ref="P34:Q34"/>
    <mergeCell ref="R34:S34"/>
    <mergeCell ref="D40:I40"/>
    <mergeCell ref="L31:M31"/>
    <mergeCell ref="N31:O31"/>
    <mergeCell ref="P31:Q31"/>
    <mergeCell ref="R31:S31"/>
    <mergeCell ref="L32:M32"/>
    <mergeCell ref="N32:O32"/>
    <mergeCell ref="P32:Q32"/>
    <mergeCell ref="R32:S32"/>
    <mergeCell ref="L27:M27"/>
    <mergeCell ref="N27:O27"/>
    <mergeCell ref="P27:Q27"/>
    <mergeCell ref="R27:S27"/>
    <mergeCell ref="L30:M30"/>
    <mergeCell ref="N30:O30"/>
    <mergeCell ref="P30:Q30"/>
    <mergeCell ref="R30:S30"/>
    <mergeCell ref="C6:I6"/>
    <mergeCell ref="C8:F8"/>
    <mergeCell ref="G8:H8"/>
    <mergeCell ref="J6:M6"/>
    <mergeCell ref="N6:S6"/>
    <mergeCell ref="L10:M10"/>
    <mergeCell ref="N10:O10"/>
    <mergeCell ref="P10:Q10"/>
    <mergeCell ref="R10:S10"/>
    <mergeCell ref="L20:M20"/>
    <mergeCell ref="N20:O20"/>
    <mergeCell ref="P20:Q20"/>
    <mergeCell ref="R20:S20"/>
  </mergeCells>
  <pageMargins left="0.7" right="0.7" top="0.75" bottom="0.75" header="0.3" footer="0.3"/>
  <pageSetup paperSize="9" scale="65"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8"/>
  <sheetViews>
    <sheetView zoomScaleNormal="100" workbookViewId="0">
      <selection activeCell="B10" sqref="A10:XFD10"/>
    </sheetView>
  </sheetViews>
  <sheetFormatPr baseColWidth="10" defaultColWidth="8.85546875" defaultRowHeight="15" x14ac:dyDescent="0.3"/>
  <cols>
    <col min="1" max="1" width="6.7109375" style="1" customWidth="1"/>
    <col min="2" max="2" width="49.5703125" style="1" bestFit="1" customWidth="1"/>
    <col min="3" max="3" width="16.7109375" style="289" customWidth="1"/>
    <col min="4" max="4" width="9" style="310" customWidth="1"/>
    <col min="5" max="6" width="16.7109375" style="289" customWidth="1"/>
    <col min="7" max="7" width="9" style="310" customWidth="1"/>
    <col min="8" max="9" width="16.7109375" style="289" customWidth="1"/>
    <col min="10" max="10" width="9" style="310" customWidth="1"/>
    <col min="11" max="12" width="16.7109375" style="289" customWidth="1"/>
    <col min="13" max="13" width="9" style="310" customWidth="1"/>
    <col min="14" max="15" width="16.7109375" style="289" customWidth="1"/>
    <col min="16" max="16" width="0.5703125" style="289" customWidth="1"/>
    <col min="17" max="17" width="0.85546875" style="289" hidden="1" customWidth="1"/>
    <col min="18" max="16384" width="8.85546875" style="1"/>
  </cols>
  <sheetData>
    <row r="3" spans="1:17" ht="29.45" customHeight="1" x14ac:dyDescent="0.3">
      <c r="A3" s="36" t="str">
        <f>TAB00!B49&amp;" : "&amp;TAB00!C49</f>
        <v>TAB4.3.2 : Synthèse des produits prévisionnels issus des tarifs de prélèvement 2021</v>
      </c>
      <c r="B3" s="36"/>
      <c r="C3" s="288"/>
      <c r="D3" s="307"/>
      <c r="E3" s="288"/>
      <c r="F3" s="288"/>
      <c r="G3" s="307"/>
      <c r="H3" s="288"/>
      <c r="I3" s="288"/>
      <c r="J3" s="307"/>
      <c r="K3" s="288"/>
      <c r="L3" s="288"/>
      <c r="M3" s="307"/>
      <c r="N3" s="288"/>
      <c r="O3" s="288"/>
    </row>
    <row r="5" spans="1:17" ht="25.15" customHeight="1" x14ac:dyDescent="0.3">
      <c r="B5" s="493" t="s">
        <v>0</v>
      </c>
      <c r="C5" s="287" t="s">
        <v>20</v>
      </c>
      <c r="D5" s="490" t="s">
        <v>5</v>
      </c>
      <c r="E5" s="490"/>
      <c r="F5" s="490"/>
      <c r="G5" s="490" t="s">
        <v>6</v>
      </c>
      <c r="H5" s="490"/>
      <c r="I5" s="490"/>
      <c r="J5" s="490" t="s">
        <v>7</v>
      </c>
      <c r="K5" s="490"/>
      <c r="L5" s="490"/>
      <c r="M5" s="490" t="s">
        <v>8</v>
      </c>
      <c r="N5" s="490"/>
      <c r="O5" s="490"/>
    </row>
    <row r="6" spans="1:17" s="6" customFormat="1" ht="14.45" customHeight="1" x14ac:dyDescent="0.3">
      <c r="B6" s="494"/>
      <c r="C6" s="287" t="s">
        <v>9</v>
      </c>
      <c r="D6" s="308" t="s">
        <v>66</v>
      </c>
      <c r="E6" s="287" t="s">
        <v>199</v>
      </c>
      <c r="F6" s="287" t="s">
        <v>67</v>
      </c>
      <c r="G6" s="308" t="s">
        <v>66</v>
      </c>
      <c r="H6" s="287" t="s">
        <v>199</v>
      </c>
      <c r="I6" s="287" t="s">
        <v>67</v>
      </c>
      <c r="J6" s="308" t="s">
        <v>66</v>
      </c>
      <c r="K6" s="287" t="s">
        <v>199</v>
      </c>
      <c r="L6" s="287" t="s">
        <v>67</v>
      </c>
      <c r="M6" s="308" t="s">
        <v>66</v>
      </c>
      <c r="N6" s="287" t="s">
        <v>199</v>
      </c>
      <c r="O6" s="287" t="s">
        <v>67</v>
      </c>
      <c r="P6" s="290"/>
      <c r="Q6" s="290"/>
    </row>
    <row r="7" spans="1:17" s="6" customFormat="1" ht="14.45" customHeight="1" x14ac:dyDescent="0.3">
      <c r="A7" s="491" t="s">
        <v>301</v>
      </c>
      <c r="B7" s="285" t="s">
        <v>11</v>
      </c>
      <c r="C7" s="185">
        <f>SUM(F7,I7,L7,O7)</f>
        <v>0</v>
      </c>
      <c r="D7" s="309"/>
      <c r="E7" s="185"/>
      <c r="F7" s="185">
        <f>SUM(F8,F14,F15)</f>
        <v>0</v>
      </c>
      <c r="G7" s="309"/>
      <c r="H7" s="185"/>
      <c r="I7" s="185">
        <f>SUM(I8,I14,I15)</f>
        <v>0</v>
      </c>
      <c r="J7" s="309"/>
      <c r="K7" s="185"/>
      <c r="L7" s="185">
        <f>SUM(L8,L14,L15)</f>
        <v>0</v>
      </c>
      <c r="M7" s="309"/>
      <c r="N7" s="185"/>
      <c r="O7" s="185">
        <f>SUM(O8,O14,O15)</f>
        <v>0</v>
      </c>
      <c r="P7" s="290"/>
      <c r="Q7" s="290"/>
    </row>
    <row r="8" spans="1:17" x14ac:dyDescent="0.3">
      <c r="A8" s="492"/>
      <c r="B8" s="62" t="s">
        <v>12</v>
      </c>
      <c r="C8" s="289">
        <f t="shared" ref="C8:C48" si="0">SUM(F8,I8,L8,O8)</f>
        <v>0</v>
      </c>
      <c r="F8" s="289">
        <f>SUM(F9,F12)</f>
        <v>0</v>
      </c>
      <c r="I8" s="289">
        <f>SUM(I9,I12)</f>
        <v>0</v>
      </c>
      <c r="L8" s="289">
        <f>SUM(L9,L12)</f>
        <v>0</v>
      </c>
      <c r="O8" s="289">
        <f>SUM(O9,O12)</f>
        <v>0</v>
      </c>
    </row>
    <row r="9" spans="1:17" x14ac:dyDescent="0.3">
      <c r="A9" s="492"/>
      <c r="B9" s="63" t="s">
        <v>13</v>
      </c>
      <c r="C9" s="289">
        <f t="shared" si="0"/>
        <v>0</v>
      </c>
      <c r="F9" s="289">
        <f>SUM(F10:F11)</f>
        <v>0</v>
      </c>
      <c r="I9" s="289">
        <f>SUM(I10:I11)</f>
        <v>0</v>
      </c>
      <c r="L9" s="289">
        <f>SUM(L10:L11)</f>
        <v>0</v>
      </c>
      <c r="O9" s="289">
        <f>SUM(O10:O11)</f>
        <v>0</v>
      </c>
    </row>
    <row r="10" spans="1:17" s="132" customFormat="1" ht="27" x14ac:dyDescent="0.3">
      <c r="A10" s="492"/>
      <c r="B10" s="552" t="s">
        <v>303</v>
      </c>
      <c r="C10" s="551">
        <f t="shared" si="0"/>
        <v>0</v>
      </c>
      <c r="D10" s="553">
        <f>IF(TAB4.3.1!L16="v",0,TAB4.3.1!L16)</f>
        <v>0</v>
      </c>
      <c r="E10" s="551">
        <f>TAB3.1!F65</f>
        <v>0</v>
      </c>
      <c r="F10" s="551">
        <f>D10*E10*12</f>
        <v>0</v>
      </c>
      <c r="G10" s="553">
        <f>IF(TAB4.3.1!N16="v",0,TAB4.3.1!N16)</f>
        <v>0</v>
      </c>
      <c r="H10" s="551">
        <f>TAB3.1!F67</f>
        <v>0</v>
      </c>
      <c r="I10" s="551">
        <f>G10*H10*12</f>
        <v>0</v>
      </c>
      <c r="J10" s="553">
        <f>IF(TAB4.3.1!P16="v",0,TAB4.3.1!P16)</f>
        <v>0</v>
      </c>
      <c r="K10" s="551">
        <f>TAB3.1!F69</f>
        <v>0</v>
      </c>
      <c r="L10" s="551">
        <f>J10*K10*12</f>
        <v>0</v>
      </c>
      <c r="M10" s="553">
        <f>IF(TAB4.3.1!R16="v",0,TAB4.3.1!R16)</f>
        <v>0</v>
      </c>
      <c r="N10" s="551">
        <f>TAB3.1!F71</f>
        <v>0</v>
      </c>
      <c r="O10" s="551">
        <f>M10*N10*12</f>
        <v>0</v>
      </c>
      <c r="P10" s="551"/>
      <c r="Q10" s="551"/>
    </row>
    <row r="11" spans="1:17" x14ac:dyDescent="0.3">
      <c r="A11" s="492"/>
      <c r="B11" s="286" t="s">
        <v>304</v>
      </c>
      <c r="C11" s="289">
        <f t="shared" si="0"/>
        <v>0</v>
      </c>
      <c r="D11" s="310">
        <f>IF(TAB4.3.1!L17="v",0,TAB4.3.1!L17)</f>
        <v>0</v>
      </c>
      <c r="E11" s="289">
        <f>TAB3.1!F66</f>
        <v>0</v>
      </c>
      <c r="F11" s="289">
        <f>D11*E11*12</f>
        <v>0</v>
      </c>
      <c r="G11" s="310">
        <f>IF(TAB4.3.1!N17="v",0,TAB4.3.1!N17)</f>
        <v>0</v>
      </c>
      <c r="H11" s="289">
        <f>TAB3.1!F68</f>
        <v>0</v>
      </c>
      <c r="I11" s="289">
        <f>G11*H11*12</f>
        <v>0</v>
      </c>
      <c r="J11" s="310">
        <f>IF(TAB4.3.1!P17="v",0,TAB4.3.1!P17)</f>
        <v>0</v>
      </c>
      <c r="K11" s="289">
        <f>TAB3.1!F70</f>
        <v>0</v>
      </c>
      <c r="L11" s="289">
        <f>J11*K11*12</f>
        <v>0</v>
      </c>
      <c r="M11" s="310">
        <f>IF(TAB4.3.1!R17="v",0,TAB4.3.1!R17)</f>
        <v>0</v>
      </c>
      <c r="N11" s="289">
        <f>TAB3.1!F72</f>
        <v>0</v>
      </c>
      <c r="O11" s="289">
        <f>M11*N11*12</f>
        <v>0</v>
      </c>
    </row>
    <row r="12" spans="1:17" x14ac:dyDescent="0.3">
      <c r="A12" s="492"/>
      <c r="B12" s="63" t="s">
        <v>143</v>
      </c>
      <c r="C12" s="289">
        <f t="shared" si="0"/>
        <v>0</v>
      </c>
      <c r="D12" s="205"/>
      <c r="E12" s="27"/>
      <c r="F12" s="27"/>
      <c r="G12" s="205"/>
      <c r="H12" s="27"/>
      <c r="I12" s="27"/>
      <c r="J12" s="205"/>
      <c r="K12" s="27"/>
      <c r="L12" s="27"/>
      <c r="M12" s="205"/>
      <c r="N12" s="27"/>
      <c r="O12" s="27"/>
    </row>
    <row r="13" spans="1:17" x14ac:dyDescent="0.3">
      <c r="A13" s="492"/>
      <c r="B13" s="286" t="s">
        <v>153</v>
      </c>
      <c r="C13" s="289">
        <f t="shared" si="0"/>
        <v>0</v>
      </c>
      <c r="D13" s="205"/>
      <c r="E13" s="27"/>
      <c r="F13" s="27"/>
      <c r="G13" s="205"/>
      <c r="H13" s="27"/>
      <c r="I13" s="27"/>
      <c r="J13" s="205"/>
      <c r="K13" s="27"/>
      <c r="L13" s="27"/>
      <c r="M13" s="205"/>
      <c r="N13" s="27"/>
      <c r="O13" s="27"/>
    </row>
    <row r="14" spans="1:17" x14ac:dyDescent="0.3">
      <c r="A14" s="492"/>
      <c r="B14" s="62" t="s">
        <v>14</v>
      </c>
      <c r="C14" s="289">
        <f t="shared" si="0"/>
        <v>0</v>
      </c>
      <c r="D14" s="289">
        <f>IF(TAB4.3.1!L20="v",0,TAB4.3.1!L20)</f>
        <v>0</v>
      </c>
      <c r="E14" s="289">
        <f>TAB3.1!F8</f>
        <v>0</v>
      </c>
      <c r="F14" s="289">
        <f>D14*E14</f>
        <v>0</v>
      </c>
      <c r="G14" s="289">
        <f>IF(TAB4.3.1!N20="v",0,TAB4.3.1!N20)</f>
        <v>0</v>
      </c>
      <c r="H14" s="289">
        <f>TAB3.1!F9</f>
        <v>0</v>
      </c>
      <c r="I14" s="289">
        <f>G14*H14</f>
        <v>0</v>
      </c>
      <c r="J14" s="289">
        <f>IF(TAB4.3.1!P20="v",0,TAB4.3.1!P20)</f>
        <v>0</v>
      </c>
      <c r="K14" s="289">
        <f>TAB3.1!F10</f>
        <v>0</v>
      </c>
      <c r="L14" s="289">
        <f>J14*K14</f>
        <v>0</v>
      </c>
      <c r="M14" s="289">
        <f>IF(TAB4.3.1!R20="v",0,TAB4.3.1!R20)</f>
        <v>0</v>
      </c>
      <c r="N14" s="289">
        <f>TAB3.1!F11</f>
        <v>0</v>
      </c>
      <c r="O14" s="289">
        <f>M14*N14</f>
        <v>0</v>
      </c>
    </row>
    <row r="15" spans="1:17" x14ac:dyDescent="0.3">
      <c r="A15" s="492"/>
      <c r="B15" s="62" t="s">
        <v>144</v>
      </c>
      <c r="C15" s="289">
        <f t="shared" si="0"/>
        <v>0</v>
      </c>
      <c r="F15" s="289">
        <f>SUM(F16:F19)</f>
        <v>0</v>
      </c>
      <c r="I15" s="289">
        <f>SUM(I16:I19)</f>
        <v>0</v>
      </c>
      <c r="L15" s="289">
        <f>SUM(L16:L19)</f>
        <v>0</v>
      </c>
      <c r="O15" s="289">
        <f>SUM(O16:O19)</f>
        <v>0</v>
      </c>
    </row>
    <row r="16" spans="1:17" x14ac:dyDescent="0.3">
      <c r="A16" s="492"/>
      <c r="B16" s="63" t="s">
        <v>137</v>
      </c>
      <c r="C16" s="289">
        <f t="shared" si="0"/>
        <v>0</v>
      </c>
      <c r="D16" s="205"/>
      <c r="E16" s="27"/>
      <c r="F16" s="27"/>
      <c r="G16" s="205"/>
      <c r="H16" s="27"/>
      <c r="I16" s="27"/>
      <c r="J16" s="205"/>
      <c r="K16" s="27"/>
      <c r="L16" s="27"/>
      <c r="M16" s="310">
        <f>IF(TAB4.3.1!R22="v",0,TAB4.3.1!R22)</f>
        <v>0</v>
      </c>
      <c r="N16" s="289">
        <f>TAB3.1!F34</f>
        <v>0</v>
      </c>
      <c r="O16" s="289">
        <f t="shared" ref="O16:O25" si="1">M16*N16</f>
        <v>0</v>
      </c>
    </row>
    <row r="17" spans="1:17" x14ac:dyDescent="0.3">
      <c r="A17" s="492"/>
      <c r="B17" s="63" t="s">
        <v>138</v>
      </c>
      <c r="C17" s="289">
        <f t="shared" si="0"/>
        <v>0</v>
      </c>
      <c r="D17" s="310">
        <f>IF(TAB4.3.1!L23="v",0,TAB4.3.1!L23)</f>
        <v>0</v>
      </c>
      <c r="E17" s="289">
        <f>TAB3.1!F19</f>
        <v>0</v>
      </c>
      <c r="F17" s="289">
        <f t="shared" ref="F17:F18" si="2">D17*E17</f>
        <v>0</v>
      </c>
      <c r="G17" s="310">
        <f>IF(TAB4.3.1!N23="v",0,TAB4.3.1!N23)</f>
        <v>0</v>
      </c>
      <c r="H17" s="289">
        <f>TAB3.1!F23</f>
        <v>0</v>
      </c>
      <c r="I17" s="289">
        <f t="shared" ref="I17:I18" si="3">G17*H17</f>
        <v>0</v>
      </c>
      <c r="J17" s="310">
        <f>IF(TAB4.3.1!P23="v",0,TAB4.3.1!P23)</f>
        <v>0</v>
      </c>
      <c r="K17" s="289">
        <f>TAB3.1!F27</f>
        <v>0</v>
      </c>
      <c r="L17" s="289">
        <f t="shared" ref="L17:L18" si="4">J17*K17</f>
        <v>0</v>
      </c>
      <c r="M17" s="310">
        <f>IF(TAB4.3.1!R23="v",0,TAB4.3.1!R23)</f>
        <v>0</v>
      </c>
      <c r="N17" s="289">
        <f>TAB3.1!F35</f>
        <v>0</v>
      </c>
      <c r="O17" s="289">
        <f t="shared" si="1"/>
        <v>0</v>
      </c>
    </row>
    <row r="18" spans="1:17" x14ac:dyDescent="0.3">
      <c r="A18" s="492"/>
      <c r="B18" s="63" t="s">
        <v>16</v>
      </c>
      <c r="C18" s="289">
        <f t="shared" si="0"/>
        <v>0</v>
      </c>
      <c r="D18" s="310">
        <f>IF(TAB4.3.1!L24="v",0,TAB4.3.1!L24)</f>
        <v>0</v>
      </c>
      <c r="E18" s="289">
        <f>TAB3.1!F20</f>
        <v>0</v>
      </c>
      <c r="F18" s="289">
        <f t="shared" si="2"/>
        <v>0</v>
      </c>
      <c r="G18" s="310">
        <f>IF(TAB4.3.1!N24="v",0,TAB4.3.1!N24)</f>
        <v>0</v>
      </c>
      <c r="H18" s="289">
        <f>TAB3.1!F24</f>
        <v>0</v>
      </c>
      <c r="I18" s="289">
        <f t="shared" si="3"/>
        <v>0</v>
      </c>
      <c r="J18" s="310">
        <f>IF(TAB4.3.1!P24="v",0,TAB4.3.1!P24)</f>
        <v>0</v>
      </c>
      <c r="K18" s="289">
        <f>TAB3.1!F28</f>
        <v>0</v>
      </c>
      <c r="L18" s="289">
        <f t="shared" si="4"/>
        <v>0</v>
      </c>
      <c r="M18" s="310">
        <f>IF(TAB4.3.1!R24="v",0,TAB4.3.1!R24)</f>
        <v>0</v>
      </c>
      <c r="N18" s="289">
        <f>TAB3.1!F36</f>
        <v>0</v>
      </c>
      <c r="O18" s="289">
        <f t="shared" si="1"/>
        <v>0</v>
      </c>
    </row>
    <row r="19" spans="1:17" x14ac:dyDescent="0.3">
      <c r="A19" s="492"/>
      <c r="B19" s="63" t="s">
        <v>139</v>
      </c>
      <c r="C19" s="289">
        <f t="shared" si="0"/>
        <v>0</v>
      </c>
      <c r="D19" s="205"/>
      <c r="E19" s="27"/>
      <c r="F19" s="27"/>
      <c r="G19" s="205"/>
      <c r="H19" s="27"/>
      <c r="I19" s="27"/>
      <c r="J19" s="205"/>
      <c r="K19" s="27"/>
      <c r="L19" s="27"/>
      <c r="M19" s="310">
        <f>IF(TAB4.3.1!R25="v",0,TAB4.3.1!R25)</f>
        <v>0</v>
      </c>
      <c r="N19" s="289">
        <f>TAB3.1!F37</f>
        <v>0</v>
      </c>
      <c r="O19" s="289">
        <f t="shared" si="1"/>
        <v>0</v>
      </c>
    </row>
    <row r="20" spans="1:17" x14ac:dyDescent="0.3">
      <c r="A20" s="492"/>
      <c r="B20" s="285" t="s">
        <v>21</v>
      </c>
      <c r="C20" s="289">
        <f t="shared" si="0"/>
        <v>0</v>
      </c>
      <c r="D20" s="310">
        <f>IF(TAB4.3.1!L27="v",0,TAB4.3.1!L27)</f>
        <v>0</v>
      </c>
      <c r="E20" s="289">
        <f>SUM(E16:E19)</f>
        <v>0</v>
      </c>
      <c r="F20" s="289">
        <f>SUM(F21:F24)</f>
        <v>0</v>
      </c>
      <c r="G20" s="310">
        <f>IF(TAB4.3.1!N27="v",0,TAB4.3.1!N27)</f>
        <v>0</v>
      </c>
      <c r="H20" s="289">
        <f>SUM(H16:H19)</f>
        <v>0</v>
      </c>
      <c r="I20" s="289">
        <f>SUM(I21:I24)</f>
        <v>0</v>
      </c>
      <c r="J20" s="310">
        <f>IF(TAB4.3.1!P27="v",0,TAB4.3.1!P27)</f>
        <v>0</v>
      </c>
      <c r="K20" s="289">
        <f>SUM(K16:K19)</f>
        <v>0</v>
      </c>
      <c r="L20" s="289">
        <f>SUM(L21:L24)</f>
        <v>0</v>
      </c>
      <c r="M20" s="310">
        <f>IF(TAB4.3.1!R27="v",0,TAB4.3.1!R27)</f>
        <v>0</v>
      </c>
      <c r="N20" s="289">
        <f>SUM(N16:N19)</f>
        <v>0</v>
      </c>
      <c r="O20" s="289">
        <f t="shared" si="1"/>
        <v>0</v>
      </c>
    </row>
    <row r="21" spans="1:17" x14ac:dyDescent="0.3">
      <c r="A21" s="492"/>
      <c r="B21" s="285" t="s">
        <v>140</v>
      </c>
      <c r="C21" s="289">
        <f t="shared" si="0"/>
        <v>0</v>
      </c>
      <c r="F21" s="289">
        <f>SUM(F22:F24)</f>
        <v>0</v>
      </c>
      <c r="I21" s="289">
        <f>SUM(I22:I24)</f>
        <v>0</v>
      </c>
      <c r="L21" s="289">
        <f>SUM(L22:L24)</f>
        <v>0</v>
      </c>
      <c r="O21" s="289">
        <f>SUM(O22:O24)</f>
        <v>0</v>
      </c>
    </row>
    <row r="22" spans="1:17" x14ac:dyDescent="0.3">
      <c r="A22" s="492"/>
      <c r="B22" s="62" t="s">
        <v>4</v>
      </c>
      <c r="C22" s="289">
        <f t="shared" si="0"/>
        <v>0</v>
      </c>
      <c r="D22" s="310">
        <f>IF(TAB4.3.1!L30="v",0,TAB4.3.1!L30)</f>
        <v>0</v>
      </c>
      <c r="E22" s="289">
        <f>E20-TAB3.1!F56</f>
        <v>0</v>
      </c>
      <c r="F22" s="289">
        <f t="shared" ref="F22:F24" si="5">D22*E22</f>
        <v>0</v>
      </c>
      <c r="G22" s="310">
        <f>IF(TAB4.3.1!N30="v",0,TAB4.3.1!N30)</f>
        <v>0</v>
      </c>
      <c r="H22" s="289">
        <f>H20-TAB3.1!F57</f>
        <v>0</v>
      </c>
      <c r="I22" s="289">
        <f t="shared" ref="I22:I24" si="6">G22*H22</f>
        <v>0</v>
      </c>
      <c r="J22" s="310">
        <f>IF(TAB4.3.1!P30="v",0,TAB4.3.1!P30)</f>
        <v>0</v>
      </c>
      <c r="K22" s="289">
        <f>K20-TAB3.1!F58</f>
        <v>0</v>
      </c>
      <c r="L22" s="289">
        <f t="shared" ref="L22:L24" si="7">J22*K22</f>
        <v>0</v>
      </c>
      <c r="M22" s="310">
        <f>IF(TAB4.3.1!R30="v",0,TAB4.3.1!R30)</f>
        <v>0</v>
      </c>
      <c r="N22" s="289">
        <f>N20-TAB3.1!F59</f>
        <v>0</v>
      </c>
      <c r="O22" s="289">
        <f t="shared" si="1"/>
        <v>0</v>
      </c>
    </row>
    <row r="23" spans="1:17" x14ac:dyDescent="0.3">
      <c r="A23" s="492"/>
      <c r="B23" s="62" t="s">
        <v>161</v>
      </c>
      <c r="C23" s="289">
        <f t="shared" si="0"/>
        <v>0</v>
      </c>
      <c r="D23" s="310">
        <f>IF(TAB4.3.1!L31="v",0,TAB4.3.1!L31)</f>
        <v>0</v>
      </c>
      <c r="E23" s="289">
        <f>E20</f>
        <v>0</v>
      </c>
      <c r="F23" s="289">
        <f t="shared" si="5"/>
        <v>0</v>
      </c>
      <c r="G23" s="310">
        <f>IF(TAB4.3.1!N31="v",0,TAB4.3.1!N31)</f>
        <v>0</v>
      </c>
      <c r="H23" s="289">
        <f>H20</f>
        <v>0</v>
      </c>
      <c r="I23" s="289">
        <f t="shared" si="6"/>
        <v>0</v>
      </c>
      <c r="J23" s="310">
        <f>IF(TAB4.3.1!P31="v",0,TAB4.3.1!P31)</f>
        <v>0</v>
      </c>
      <c r="K23" s="289">
        <f>K20</f>
        <v>0</v>
      </c>
      <c r="L23" s="289">
        <f t="shared" si="7"/>
        <v>0</v>
      </c>
      <c r="M23" s="310">
        <f>IF(TAB4.3.1!R31="v",0,TAB4.3.1!R31)</f>
        <v>0</v>
      </c>
      <c r="N23" s="289">
        <f>N20</f>
        <v>0</v>
      </c>
      <c r="O23" s="289">
        <f t="shared" si="1"/>
        <v>0</v>
      </c>
    </row>
    <row r="24" spans="1:17" x14ac:dyDescent="0.3">
      <c r="A24" s="492"/>
      <c r="B24" s="62" t="s">
        <v>163</v>
      </c>
      <c r="C24" s="289">
        <f t="shared" si="0"/>
        <v>0</v>
      </c>
      <c r="D24" s="310">
        <f>IF(TAB4.3.1!L32="v",0,TAB4.3.1!L32)</f>
        <v>0</v>
      </c>
      <c r="E24" s="289">
        <f>E23</f>
        <v>0</v>
      </c>
      <c r="F24" s="289">
        <f t="shared" si="5"/>
        <v>0</v>
      </c>
      <c r="G24" s="310">
        <f>IF(TAB4.3.1!N32="v",0,TAB4.3.1!N32)</f>
        <v>0</v>
      </c>
      <c r="H24" s="289">
        <f>H23</f>
        <v>0</v>
      </c>
      <c r="I24" s="289">
        <f t="shared" si="6"/>
        <v>0</v>
      </c>
      <c r="J24" s="310">
        <f>IF(TAB4.3.1!P32="v",0,TAB4.3.1!P32)</f>
        <v>0</v>
      </c>
      <c r="K24" s="289">
        <f>K23</f>
        <v>0</v>
      </c>
      <c r="L24" s="289">
        <f t="shared" si="7"/>
        <v>0</v>
      </c>
      <c r="M24" s="310">
        <f>IF(TAB4.3.1!R32="v",0,TAB4.3.1!R32)</f>
        <v>0</v>
      </c>
      <c r="N24" s="289">
        <f>N23</f>
        <v>0</v>
      </c>
      <c r="O24" s="289">
        <f t="shared" si="1"/>
        <v>0</v>
      </c>
    </row>
    <row r="25" spans="1:17" x14ac:dyDescent="0.3">
      <c r="A25" s="492"/>
      <c r="B25" s="285" t="s">
        <v>141</v>
      </c>
      <c r="C25" s="289">
        <f t="shared" si="0"/>
        <v>0</v>
      </c>
      <c r="D25" s="310">
        <f>IF(TAB4.3.1!L34="v",0,TAB4.3.1!L34)</f>
        <v>0</v>
      </c>
      <c r="E25" s="289">
        <f>E24</f>
        <v>0</v>
      </c>
      <c r="F25" s="289">
        <f>D25*E25</f>
        <v>0</v>
      </c>
      <c r="G25" s="310">
        <f>IF(TAB4.3.1!N34="v",0,TAB4.3.1!N34)</f>
        <v>0</v>
      </c>
      <c r="H25" s="289">
        <f>H24</f>
        <v>0</v>
      </c>
      <c r="I25" s="289">
        <f>G25*H25</f>
        <v>0</v>
      </c>
      <c r="J25" s="310">
        <f>IF(TAB4.3.1!P34="v",0,TAB4.3.1!P34)</f>
        <v>0</v>
      </c>
      <c r="K25" s="289">
        <f>K24</f>
        <v>0</v>
      </c>
      <c r="L25" s="289">
        <f>J25*K25</f>
        <v>0</v>
      </c>
      <c r="M25" s="310">
        <f>IF(TAB4.3.1!R34="v",0,TAB4.3.1!R34)</f>
        <v>0</v>
      </c>
      <c r="N25" s="289">
        <f>N24</f>
        <v>0</v>
      </c>
      <c r="O25" s="289">
        <f t="shared" si="1"/>
        <v>0</v>
      </c>
    </row>
    <row r="26" spans="1:17" x14ac:dyDescent="0.3">
      <c r="A26" s="492"/>
      <c r="B26" s="285" t="s">
        <v>142</v>
      </c>
      <c r="C26" s="289">
        <f t="shared" si="0"/>
        <v>0</v>
      </c>
      <c r="D26" s="310">
        <f>IF(TAB4.3.1!L36="v",0,TAB4.3.1!L36)</f>
        <v>0</v>
      </c>
      <c r="E26" s="289">
        <f>TAB3.1!F77</f>
        <v>0</v>
      </c>
      <c r="F26" s="289">
        <f>D26*E26</f>
        <v>0</v>
      </c>
      <c r="G26" s="310">
        <f>IF(TAB4.3.1!N36="v",0,TAB4.3.1!N36)</f>
        <v>0</v>
      </c>
      <c r="H26" s="289">
        <f>TAB3.1!F78</f>
        <v>0</v>
      </c>
      <c r="I26" s="289">
        <f>G26*H26</f>
        <v>0</v>
      </c>
      <c r="J26" s="310">
        <f>IF(TAB4.3.1!P36="v",0,TAB4.3.1!P36)</f>
        <v>0</v>
      </c>
      <c r="K26" s="289">
        <f>TAB3.1!F79</f>
        <v>0</v>
      </c>
      <c r="L26" s="289">
        <f>J26*K26</f>
        <v>0</v>
      </c>
      <c r="M26" s="205"/>
      <c r="N26" s="27"/>
      <c r="O26" s="27"/>
    </row>
    <row r="27" spans="1:17" x14ac:dyDescent="0.3">
      <c r="A27" s="492"/>
      <c r="B27" s="283" t="s">
        <v>20</v>
      </c>
      <c r="C27" s="188">
        <f t="shared" si="0"/>
        <v>0</v>
      </c>
      <c r="D27" s="311"/>
      <c r="E27" s="188"/>
      <c r="F27" s="188">
        <f>SUM(F7,F20,F21,F25,F26)</f>
        <v>0</v>
      </c>
      <c r="G27" s="311"/>
      <c r="H27" s="188"/>
      <c r="I27" s="188">
        <f>SUM(I7,I20,I21,I25,I26)</f>
        <v>0</v>
      </c>
      <c r="J27" s="311"/>
      <c r="K27" s="188"/>
      <c r="L27" s="188">
        <f>SUM(L7,L20,L21,L25,L26)</f>
        <v>0</v>
      </c>
      <c r="M27" s="311"/>
      <c r="N27" s="188"/>
      <c r="O27" s="188">
        <f>SUM(O7,O20,O21,O25,O26)</f>
        <v>0</v>
      </c>
    </row>
    <row r="28" spans="1:17" s="6" customFormat="1" ht="14.45" customHeight="1" x14ac:dyDescent="0.3">
      <c r="A28" s="491" t="s">
        <v>302</v>
      </c>
      <c r="B28" s="285" t="s">
        <v>11</v>
      </c>
      <c r="C28" s="185">
        <f>SUM(F28,I28,L28,O28)</f>
        <v>0</v>
      </c>
      <c r="D28" s="309"/>
      <c r="E28" s="185"/>
      <c r="F28" s="185">
        <f>SUM(F29,F35,F36)</f>
        <v>0</v>
      </c>
      <c r="G28" s="309"/>
      <c r="H28" s="185"/>
      <c r="I28" s="185">
        <f>SUM(I29,I35,I36)</f>
        <v>0</v>
      </c>
      <c r="J28" s="309"/>
      <c r="K28" s="185"/>
      <c r="L28" s="185">
        <f>SUM(L29,L35,L36)</f>
        <v>0</v>
      </c>
      <c r="M28" s="309"/>
      <c r="N28" s="185"/>
      <c r="O28" s="185">
        <f>SUM(O29,O35,O36)</f>
        <v>0</v>
      </c>
      <c r="P28" s="290"/>
      <c r="Q28" s="290"/>
    </row>
    <row r="29" spans="1:17" x14ac:dyDescent="0.3">
      <c r="A29" s="492"/>
      <c r="B29" s="62" t="s">
        <v>12</v>
      </c>
      <c r="C29" s="289">
        <f t="shared" si="0"/>
        <v>0</v>
      </c>
      <c r="D29" s="205"/>
      <c r="E29" s="27"/>
      <c r="F29" s="27"/>
      <c r="G29" s="205"/>
      <c r="H29" s="27"/>
      <c r="I29" s="27"/>
      <c r="J29" s="205"/>
      <c r="K29" s="27"/>
      <c r="L29" s="27"/>
      <c r="M29" s="309"/>
      <c r="N29" s="309"/>
      <c r="O29" s="185">
        <f>O33</f>
        <v>0</v>
      </c>
    </row>
    <row r="30" spans="1:17" x14ac:dyDescent="0.3">
      <c r="A30" s="492"/>
      <c r="B30" s="63" t="s">
        <v>13</v>
      </c>
      <c r="C30" s="289">
        <f t="shared" si="0"/>
        <v>0</v>
      </c>
      <c r="D30" s="205"/>
      <c r="E30" s="27"/>
      <c r="F30" s="27"/>
      <c r="G30" s="205"/>
      <c r="H30" s="27"/>
      <c r="I30" s="27"/>
      <c r="J30" s="205"/>
      <c r="K30" s="27"/>
      <c r="L30" s="27"/>
      <c r="M30" s="205"/>
      <c r="N30" s="27"/>
      <c r="O30" s="27"/>
    </row>
    <row r="31" spans="1:17" ht="27" x14ac:dyDescent="0.3">
      <c r="A31" s="492"/>
      <c r="B31" s="434" t="s">
        <v>303</v>
      </c>
      <c r="C31" s="289">
        <f t="shared" si="0"/>
        <v>0</v>
      </c>
      <c r="D31" s="205"/>
      <c r="E31" s="27"/>
      <c r="F31" s="27"/>
      <c r="G31" s="205"/>
      <c r="H31" s="27"/>
      <c r="I31" s="27"/>
      <c r="J31" s="205"/>
      <c r="K31" s="27"/>
      <c r="L31" s="27"/>
      <c r="M31" s="205"/>
      <c r="N31" s="27"/>
      <c r="O31" s="27"/>
    </row>
    <row r="32" spans="1:17" x14ac:dyDescent="0.3">
      <c r="A32" s="492"/>
      <c r="B32" s="286" t="s">
        <v>304</v>
      </c>
      <c r="C32" s="289">
        <f t="shared" si="0"/>
        <v>0</v>
      </c>
      <c r="D32" s="205"/>
      <c r="E32" s="27"/>
      <c r="F32" s="27"/>
      <c r="G32" s="205"/>
      <c r="H32" s="27"/>
      <c r="I32" s="27"/>
      <c r="J32" s="205"/>
      <c r="K32" s="27"/>
      <c r="L32" s="27"/>
      <c r="M32" s="205"/>
      <c r="N32" s="27"/>
      <c r="O32" s="27"/>
    </row>
    <row r="33" spans="1:15" x14ac:dyDescent="0.3">
      <c r="A33" s="492"/>
      <c r="B33" s="63" t="s">
        <v>143</v>
      </c>
      <c r="C33" s="289">
        <f t="shared" si="0"/>
        <v>0</v>
      </c>
      <c r="D33" s="205"/>
      <c r="E33" s="27"/>
      <c r="F33" s="27"/>
      <c r="G33" s="205"/>
      <c r="H33" s="27"/>
      <c r="I33" s="27"/>
      <c r="J33" s="205"/>
      <c r="K33" s="27"/>
      <c r="L33" s="27"/>
      <c r="O33" s="289">
        <f>O34</f>
        <v>0</v>
      </c>
    </row>
    <row r="34" spans="1:15" x14ac:dyDescent="0.3">
      <c r="A34" s="492"/>
      <c r="B34" s="286" t="s">
        <v>153</v>
      </c>
      <c r="C34" s="289">
        <f t="shared" si="0"/>
        <v>0</v>
      </c>
      <c r="D34" s="205"/>
      <c r="E34" s="27"/>
      <c r="F34" s="27"/>
      <c r="G34" s="205"/>
      <c r="H34" s="27"/>
      <c r="I34" s="27"/>
      <c r="J34" s="205"/>
      <c r="K34" s="27"/>
      <c r="L34" s="27"/>
      <c r="M34" s="310">
        <f>IF(TAB4.3.1!S19="v",0,TAB4.3.1!S19)</f>
        <v>0</v>
      </c>
      <c r="N34" s="289">
        <f>TAB3.2!F76</f>
        <v>0</v>
      </c>
      <c r="O34" s="289">
        <f t="shared" ref="O34:O46" si="8">M34*N34</f>
        <v>0</v>
      </c>
    </row>
    <row r="35" spans="1:15" x14ac:dyDescent="0.3">
      <c r="A35" s="492"/>
      <c r="B35" s="62" t="s">
        <v>14</v>
      </c>
      <c r="C35" s="289">
        <f t="shared" si="0"/>
        <v>0</v>
      </c>
      <c r="D35" s="289">
        <f>IF(TAB4.3.1!L20="v",0,TAB4.3.1!L20)</f>
        <v>0</v>
      </c>
      <c r="E35" s="289">
        <f>TAB3.2!F9</f>
        <v>0</v>
      </c>
      <c r="F35" s="289">
        <f>D35*E35</f>
        <v>0</v>
      </c>
      <c r="G35" s="289">
        <f>IF(TAB4.3.1!N20="v",0,TAB4.3.1!N20)</f>
        <v>0</v>
      </c>
      <c r="H35" s="289">
        <f>TAB3.2!F10</f>
        <v>0</v>
      </c>
      <c r="I35" s="289">
        <f>G35*H35</f>
        <v>0</v>
      </c>
      <c r="J35" s="289">
        <f>IF(TAB4.3.1!P20="v",0,TAB4.3.1!P20)</f>
        <v>0</v>
      </c>
      <c r="K35" s="289">
        <f>TAB3.2!F11</f>
        <v>0</v>
      </c>
      <c r="L35" s="289">
        <f>J35*K35</f>
        <v>0</v>
      </c>
      <c r="M35" s="289">
        <f>IF(TAB4.3.1!R20="v",0,TAB4.3.1!R20)</f>
        <v>0</v>
      </c>
      <c r="N35" s="289">
        <f>TAB3.2!F12</f>
        <v>0</v>
      </c>
      <c r="O35" s="289">
        <f t="shared" si="8"/>
        <v>0</v>
      </c>
    </row>
    <row r="36" spans="1:15" x14ac:dyDescent="0.3">
      <c r="A36" s="492"/>
      <c r="B36" s="62" t="s">
        <v>144</v>
      </c>
      <c r="C36" s="289">
        <f t="shared" si="0"/>
        <v>0</v>
      </c>
      <c r="F36" s="289">
        <f>SUM(F37:F40)</f>
        <v>0</v>
      </c>
      <c r="I36" s="289">
        <f>SUM(I37:I40)</f>
        <v>0</v>
      </c>
      <c r="L36" s="289">
        <f>SUM(L37:L40)</f>
        <v>0</v>
      </c>
      <c r="O36" s="289">
        <f>SUM(O37:O40)</f>
        <v>0</v>
      </c>
    </row>
    <row r="37" spans="1:15" x14ac:dyDescent="0.3">
      <c r="A37" s="492"/>
      <c r="B37" s="63" t="s">
        <v>137</v>
      </c>
      <c r="C37" s="289">
        <f t="shared" si="0"/>
        <v>0</v>
      </c>
      <c r="D37" s="205"/>
      <c r="E37" s="27"/>
      <c r="F37" s="27"/>
      <c r="G37" s="205"/>
      <c r="H37" s="27"/>
      <c r="I37" s="27"/>
      <c r="J37" s="205"/>
      <c r="K37" s="27"/>
      <c r="L37" s="27"/>
      <c r="M37" s="310">
        <f>IF(TAB4.3.1!S22="v",0,TAB4.3.1!S22)</f>
        <v>0</v>
      </c>
      <c r="N37" s="289">
        <f>TAB3.2!F41</f>
        <v>0</v>
      </c>
      <c r="O37" s="289">
        <f t="shared" si="8"/>
        <v>0</v>
      </c>
    </row>
    <row r="38" spans="1:15" x14ac:dyDescent="0.3">
      <c r="A38" s="492"/>
      <c r="B38" s="63" t="s">
        <v>138</v>
      </c>
      <c r="C38" s="289">
        <f t="shared" si="0"/>
        <v>0</v>
      </c>
      <c r="D38" s="310">
        <f>IF(TAB4.3.1!M23="v",0,TAB4.3.1!M23)</f>
        <v>0</v>
      </c>
      <c r="E38" s="289">
        <f>TAB3.2!F20</f>
        <v>0</v>
      </c>
      <c r="F38" s="289">
        <f t="shared" ref="F38:F41" si="9">D38*E38</f>
        <v>0</v>
      </c>
      <c r="G38" s="310">
        <f>IF(TAB4.3.1!O23="v",0,TAB4.3.1!O23)</f>
        <v>0</v>
      </c>
      <c r="H38" s="289">
        <f>TAB3.2!F26</f>
        <v>0</v>
      </c>
      <c r="I38" s="289">
        <f t="shared" ref="I38:I41" si="10">G38*H38</f>
        <v>0</v>
      </c>
      <c r="J38" s="310">
        <f>IF(TAB4.3.1!Q23="v",0,TAB4.3.1!Q23)</f>
        <v>0</v>
      </c>
      <c r="K38" s="289">
        <f>TAB3.2!F32</f>
        <v>0</v>
      </c>
      <c r="L38" s="289">
        <f t="shared" ref="L38:L41" si="11">J38*K38</f>
        <v>0</v>
      </c>
      <c r="M38" s="310">
        <f>IF(TAB4.3.1!S23="v",0,TAB4.3.1!S23)</f>
        <v>0</v>
      </c>
      <c r="N38" s="289">
        <f>TAB3.2!F42</f>
        <v>0</v>
      </c>
      <c r="O38" s="289">
        <f t="shared" si="8"/>
        <v>0</v>
      </c>
    </row>
    <row r="39" spans="1:15" x14ac:dyDescent="0.3">
      <c r="A39" s="492"/>
      <c r="B39" s="63" t="s">
        <v>16</v>
      </c>
      <c r="C39" s="289">
        <f t="shared" si="0"/>
        <v>0</v>
      </c>
      <c r="D39" s="310">
        <f>IF(TAB4.3.1!M24="v",0,TAB4.3.1!M24)</f>
        <v>0</v>
      </c>
      <c r="E39" s="289">
        <f>TAB3.2!F21</f>
        <v>0</v>
      </c>
      <c r="F39" s="289">
        <f t="shared" si="9"/>
        <v>0</v>
      </c>
      <c r="G39" s="310">
        <f>IF(TAB4.3.1!O24="v",0,TAB4.3.1!O24)</f>
        <v>0</v>
      </c>
      <c r="H39" s="289">
        <f>TAB3.2!F27</f>
        <v>0</v>
      </c>
      <c r="I39" s="289">
        <f t="shared" si="10"/>
        <v>0</v>
      </c>
      <c r="J39" s="310">
        <f>IF(TAB4.3.1!Q24="v",0,TAB4.3.1!Q24)</f>
        <v>0</v>
      </c>
      <c r="K39" s="289">
        <f>TAB3.2!F33</f>
        <v>0</v>
      </c>
      <c r="L39" s="289">
        <f t="shared" si="11"/>
        <v>0</v>
      </c>
      <c r="M39" s="310">
        <f>IF(TAB4.3.1!S24="v",0,TAB4.3.1!S24)</f>
        <v>0</v>
      </c>
      <c r="N39" s="289">
        <f>TAB3.2!F43</f>
        <v>0</v>
      </c>
      <c r="O39" s="289">
        <f t="shared" si="8"/>
        <v>0</v>
      </c>
    </row>
    <row r="40" spans="1:15" x14ac:dyDescent="0.3">
      <c r="A40" s="492"/>
      <c r="B40" s="63" t="s">
        <v>139</v>
      </c>
      <c r="C40" s="289">
        <f t="shared" si="0"/>
        <v>0</v>
      </c>
      <c r="D40" s="205"/>
      <c r="E40" s="27"/>
      <c r="F40" s="27"/>
      <c r="G40" s="205"/>
      <c r="H40" s="27"/>
      <c r="I40" s="27"/>
      <c r="J40" s="205"/>
      <c r="K40" s="27"/>
      <c r="L40" s="27"/>
      <c r="M40" s="310">
        <f>IF(TAB4.3.1!S25="v",0,TAB4.3.1!S25)</f>
        <v>0</v>
      </c>
      <c r="N40" s="289">
        <f>TAB3.2!F44</f>
        <v>0</v>
      </c>
      <c r="O40" s="289">
        <f t="shared" si="8"/>
        <v>0</v>
      </c>
    </row>
    <row r="41" spans="1:15" x14ac:dyDescent="0.3">
      <c r="A41" s="492"/>
      <c r="B41" s="285" t="s">
        <v>21</v>
      </c>
      <c r="C41" s="289">
        <f t="shared" si="0"/>
        <v>0</v>
      </c>
      <c r="D41" s="310">
        <f>IF(TAB4.3.1!L27="v",0,TAB4.3.1!L27)</f>
        <v>0</v>
      </c>
      <c r="E41" s="289">
        <f>SUM(E37:E40)</f>
        <v>0</v>
      </c>
      <c r="F41" s="289">
        <f t="shared" si="9"/>
        <v>0</v>
      </c>
      <c r="G41" s="310">
        <f>IF(TAB4.3.1!N27="v",0,TAB4.3.1!N27)</f>
        <v>0</v>
      </c>
      <c r="H41" s="289">
        <f>SUM(H37:H40)</f>
        <v>0</v>
      </c>
      <c r="I41" s="289">
        <f t="shared" si="10"/>
        <v>0</v>
      </c>
      <c r="J41" s="310">
        <f>IF(TAB4.3.1!P27="v",0,TAB4.3.1!P27)</f>
        <v>0</v>
      </c>
      <c r="K41" s="289">
        <f>SUM(K37:K40)</f>
        <v>0</v>
      </c>
      <c r="L41" s="289">
        <f t="shared" si="11"/>
        <v>0</v>
      </c>
      <c r="M41" s="310">
        <f>IF(TAB4.3.1!R27="v",0,TAB4.3.1!SR7)</f>
        <v>0</v>
      </c>
      <c r="N41" s="289">
        <f>SUM(N37:N40)</f>
        <v>0</v>
      </c>
      <c r="O41" s="289">
        <f t="shared" si="8"/>
        <v>0</v>
      </c>
    </row>
    <row r="42" spans="1:15" x14ac:dyDescent="0.3">
      <c r="A42" s="492"/>
      <c r="B42" s="285" t="s">
        <v>140</v>
      </c>
      <c r="C42" s="289">
        <f t="shared" si="0"/>
        <v>0</v>
      </c>
      <c r="F42" s="289">
        <f>SUM(F43:F45)</f>
        <v>0</v>
      </c>
      <c r="I42" s="289">
        <f>SUM(I43:I45)</f>
        <v>0</v>
      </c>
      <c r="L42" s="289">
        <f>SUM(L43:L45)</f>
        <v>0</v>
      </c>
      <c r="O42" s="289">
        <f>SUM(O43:O45)</f>
        <v>0</v>
      </c>
    </row>
    <row r="43" spans="1:15" x14ac:dyDescent="0.3">
      <c r="A43" s="492"/>
      <c r="B43" s="62" t="s">
        <v>4</v>
      </c>
      <c r="C43" s="289">
        <f t="shared" si="0"/>
        <v>0</v>
      </c>
      <c r="D43" s="310">
        <f>IF(TAB4.3.1!L30="v",0,TAB4.3.1!L30)</f>
        <v>0</v>
      </c>
      <c r="E43" s="289">
        <f>E41-TAB3.2!F67</f>
        <v>0</v>
      </c>
      <c r="F43" s="289">
        <f>D43*E43</f>
        <v>0</v>
      </c>
      <c r="G43" s="310">
        <f>IF(TAB4.3.1!N30="v",0,TAB4.3.1!N30)</f>
        <v>0</v>
      </c>
      <c r="H43" s="289">
        <f>H41-TAB3.2!F68</f>
        <v>0</v>
      </c>
      <c r="I43" s="289">
        <f>G43*H43</f>
        <v>0</v>
      </c>
      <c r="J43" s="310">
        <f>IF(TAB4.3.1!P30="v",0,TAB4.3.1!P30)</f>
        <v>0</v>
      </c>
      <c r="K43" s="289">
        <f>K41-TAB3.2!F69</f>
        <v>0</v>
      </c>
      <c r="L43" s="289">
        <f>J43*K43</f>
        <v>0</v>
      </c>
      <c r="M43" s="310">
        <f>IF(TAB4.3.1!R30="v",0,TAB4.3.1!R30)</f>
        <v>0</v>
      </c>
      <c r="N43" s="289">
        <f>N41-TAB3.2!F70</f>
        <v>0</v>
      </c>
      <c r="O43" s="289">
        <f t="shared" si="8"/>
        <v>0</v>
      </c>
    </row>
    <row r="44" spans="1:15" x14ac:dyDescent="0.3">
      <c r="A44" s="492"/>
      <c r="B44" s="62" t="s">
        <v>161</v>
      </c>
      <c r="C44" s="289">
        <f t="shared" si="0"/>
        <v>0</v>
      </c>
      <c r="D44" s="310">
        <f>IF(TAB4.3.1!L31="v",0,TAB4.3.1!L31)</f>
        <v>0</v>
      </c>
      <c r="E44" s="289">
        <f>E41</f>
        <v>0</v>
      </c>
      <c r="F44" s="289">
        <f>D44*E44</f>
        <v>0</v>
      </c>
      <c r="G44" s="310">
        <f>IF(TAB4.3.1!N31="v",0,TAB4.3.1!N31)</f>
        <v>0</v>
      </c>
      <c r="H44" s="289">
        <f>H41</f>
        <v>0</v>
      </c>
      <c r="I44" s="289">
        <f>G44*H44</f>
        <v>0</v>
      </c>
      <c r="J44" s="310">
        <f>IF(TAB4.3.1!P31="v",0,TAB4.3.1!P31)</f>
        <v>0</v>
      </c>
      <c r="K44" s="289">
        <f>K41</f>
        <v>0</v>
      </c>
      <c r="L44" s="289">
        <f>J44*K44</f>
        <v>0</v>
      </c>
      <c r="M44" s="310">
        <f>IF(TAB4.3.1!R31="v",0,TAB4.3.1!R31)</f>
        <v>0</v>
      </c>
      <c r="N44" s="289">
        <f>N41</f>
        <v>0</v>
      </c>
      <c r="O44" s="289">
        <f t="shared" si="8"/>
        <v>0</v>
      </c>
    </row>
    <row r="45" spans="1:15" x14ac:dyDescent="0.3">
      <c r="A45" s="492"/>
      <c r="B45" s="62" t="s">
        <v>163</v>
      </c>
      <c r="C45" s="289">
        <f t="shared" si="0"/>
        <v>0</v>
      </c>
      <c r="D45" s="310">
        <f>IF(TAB4.3.1!L32="v",0,TAB4.3.1!L32)</f>
        <v>0</v>
      </c>
      <c r="E45" s="289">
        <f>E44</f>
        <v>0</v>
      </c>
      <c r="F45" s="289">
        <f>D45*E45</f>
        <v>0</v>
      </c>
      <c r="G45" s="310">
        <f>IF(TAB4.3.1!N32="v",0,TAB4.3.1!N32)</f>
        <v>0</v>
      </c>
      <c r="H45" s="289">
        <f>H44</f>
        <v>0</v>
      </c>
      <c r="I45" s="289">
        <f>G45*H45</f>
        <v>0</v>
      </c>
      <c r="J45" s="310">
        <f>IF(TAB4.3.1!P32="v",0,TAB4.3.1!P32)</f>
        <v>0</v>
      </c>
      <c r="K45" s="289">
        <f>K44</f>
        <v>0</v>
      </c>
      <c r="L45" s="289">
        <f>J45*K45</f>
        <v>0</v>
      </c>
      <c r="M45" s="310">
        <f>IF(TAB4.3.1!R32="v",0,TAB4.3.1!R32)</f>
        <v>0</v>
      </c>
      <c r="N45" s="289">
        <f>N44</f>
        <v>0</v>
      </c>
      <c r="O45" s="289">
        <f t="shared" si="8"/>
        <v>0</v>
      </c>
    </row>
    <row r="46" spans="1:15" x14ac:dyDescent="0.3">
      <c r="A46" s="492"/>
      <c r="B46" s="285" t="s">
        <v>141</v>
      </c>
      <c r="C46" s="289">
        <f t="shared" si="0"/>
        <v>0</v>
      </c>
      <c r="D46" s="310">
        <f>IF(TAB4.3.1!L34="v",0,TAB4.3.1!L34)</f>
        <v>0</v>
      </c>
      <c r="E46" s="289">
        <f>E45</f>
        <v>0</v>
      </c>
      <c r="F46" s="289">
        <f>D46*E46</f>
        <v>0</v>
      </c>
      <c r="G46" s="310">
        <f>IF(TAB4.3.1!N34="v",0,TAB4.3.1!N34)</f>
        <v>0</v>
      </c>
      <c r="H46" s="289">
        <f>H45</f>
        <v>0</v>
      </c>
      <c r="I46" s="289">
        <f>G46*H46</f>
        <v>0</v>
      </c>
      <c r="J46" s="310">
        <f>IF(TAB4.3.1!P34="v",0,TAB4.3.1!P34)</f>
        <v>0</v>
      </c>
      <c r="K46" s="289">
        <f>K45</f>
        <v>0</v>
      </c>
      <c r="L46" s="289">
        <f>J46*K46</f>
        <v>0</v>
      </c>
      <c r="M46" s="310">
        <f>IF(TAB4.3.1!R34="v",0,TAB4.3.1!R34)</f>
        <v>0</v>
      </c>
      <c r="N46" s="289">
        <f>N45</f>
        <v>0</v>
      </c>
      <c r="O46" s="289">
        <f t="shared" si="8"/>
        <v>0</v>
      </c>
    </row>
    <row r="47" spans="1:15" x14ac:dyDescent="0.3">
      <c r="A47" s="492"/>
      <c r="B47" s="285" t="s">
        <v>142</v>
      </c>
      <c r="C47" s="289">
        <f t="shared" si="0"/>
        <v>0</v>
      </c>
      <c r="D47" s="310">
        <f>IF(TAB4.3.1!M36="v",0,TAB4.3.1!M36)</f>
        <v>0</v>
      </c>
      <c r="E47" s="289">
        <f>TAB3.2!F81</f>
        <v>0</v>
      </c>
      <c r="F47" s="289">
        <f>D47*E47</f>
        <v>0</v>
      </c>
      <c r="G47" s="310">
        <f>IF(TAB4.3.1!O36="v",0,TAB4.3.1!O36)</f>
        <v>0</v>
      </c>
      <c r="H47" s="289">
        <f>TAB3.2!F82</f>
        <v>0</v>
      </c>
      <c r="I47" s="289">
        <f>G47*H47</f>
        <v>0</v>
      </c>
      <c r="J47" s="310">
        <f>IF(TAB4.3.1!Q36="v",0,TAB4.3.1!Q36)</f>
        <v>0</v>
      </c>
      <c r="K47" s="289">
        <f>TAB3.2!F83</f>
        <v>0</v>
      </c>
      <c r="L47" s="289">
        <f>J47*K47</f>
        <v>0</v>
      </c>
      <c r="M47" s="205"/>
      <c r="N47" s="27"/>
      <c r="O47" s="27"/>
    </row>
    <row r="48" spans="1:15" x14ac:dyDescent="0.3">
      <c r="A48" s="492"/>
      <c r="B48" s="283" t="s">
        <v>20</v>
      </c>
      <c r="C48" s="188">
        <f t="shared" si="0"/>
        <v>0</v>
      </c>
      <c r="D48" s="311"/>
      <c r="E48" s="188"/>
      <c r="F48" s="188">
        <f>SUM(F28,F41,F42,F46,F47)</f>
        <v>0</v>
      </c>
      <c r="G48" s="311"/>
      <c r="H48" s="188"/>
      <c r="I48" s="188">
        <f>SUM(I28,I41,I42,I46,I47)</f>
        <v>0</v>
      </c>
      <c r="J48" s="311"/>
      <c r="K48" s="188"/>
      <c r="L48" s="188">
        <f>SUM(L28,L41,L42,L46,L47)</f>
        <v>0</v>
      </c>
      <c r="M48" s="311"/>
      <c r="N48" s="188"/>
      <c r="O48" s="188">
        <f>SUM(O28,O41,O42,O46,O47)</f>
        <v>0</v>
      </c>
    </row>
  </sheetData>
  <mergeCells count="7">
    <mergeCell ref="M5:O5"/>
    <mergeCell ref="A7:A27"/>
    <mergeCell ref="A28:A48"/>
    <mergeCell ref="B5:B6"/>
    <mergeCell ref="D5:F5"/>
    <mergeCell ref="G5:I5"/>
    <mergeCell ref="J5:L5"/>
  </mergeCells>
  <pageMargins left="0.7" right="0.7" top="0.75" bottom="0.75" header="0.3" footer="0.3"/>
  <pageSetup paperSize="8" scale="84"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6"/>
  <sheetViews>
    <sheetView showGridLines="0" zoomScaleNormal="100" workbookViewId="0">
      <selection activeCell="B10" sqref="A10:XFD10"/>
    </sheetView>
  </sheetViews>
  <sheetFormatPr baseColWidth="10" defaultColWidth="9.140625" defaultRowHeight="14.25" x14ac:dyDescent="0.2"/>
  <cols>
    <col min="1" max="1" width="2.7109375" style="86" customWidth="1"/>
    <col min="2" max="3" width="1.7109375" style="86" customWidth="1"/>
    <col min="4" max="5" width="5.7109375" style="86" customWidth="1"/>
    <col min="6" max="6" width="7.7109375" style="86" customWidth="1"/>
    <col min="7" max="7" width="9.5703125" style="86" customWidth="1"/>
    <col min="8" max="8" width="20.140625" style="86" customWidth="1"/>
    <col min="9" max="9" width="18" style="86" customWidth="1"/>
    <col min="10" max="10" width="13.7109375" style="86" customWidth="1"/>
    <col min="11" max="11" width="7.7109375" style="86" customWidth="1"/>
    <col min="12" max="19" width="14.7109375" style="87" customWidth="1"/>
    <col min="20" max="20" width="1.7109375" style="86" customWidth="1"/>
    <col min="21" max="21" width="2.7109375" style="86" customWidth="1"/>
    <col min="22" max="22" width="1.7109375" style="86" customWidth="1"/>
    <col min="23" max="23" width="0" style="86" hidden="1" customWidth="1"/>
    <col min="24" max="16384" width="9.140625" style="86"/>
  </cols>
  <sheetData>
    <row r="2" spans="1:23" s="4" customFormat="1" ht="29.45" customHeight="1" x14ac:dyDescent="0.3">
      <c r="A2" s="36" t="str">
        <f>TAB00!B50&amp;" : "&amp;TAB00!C50</f>
        <v>TAB4.4.1 : Tarifs de prélèvement 2022</v>
      </c>
      <c r="B2" s="41"/>
      <c r="C2" s="41"/>
      <c r="D2" s="41"/>
      <c r="E2" s="41"/>
      <c r="F2" s="41"/>
      <c r="G2" s="41"/>
      <c r="H2" s="41"/>
      <c r="I2" s="41"/>
      <c r="J2" s="41"/>
      <c r="K2" s="41"/>
      <c r="L2" s="41"/>
      <c r="M2" s="41"/>
      <c r="N2" s="41"/>
      <c r="O2" s="41"/>
      <c r="P2" s="41"/>
      <c r="Q2" s="41"/>
      <c r="R2" s="41"/>
      <c r="S2" s="41"/>
      <c r="T2" s="41"/>
    </row>
    <row r="4" spans="1:23" ht="15" x14ac:dyDescent="0.25">
      <c r="B4" s="211"/>
      <c r="C4" s="211"/>
      <c r="D4" s="211"/>
      <c r="E4" s="211"/>
      <c r="F4" s="211"/>
      <c r="G4" s="211"/>
      <c r="H4" s="211"/>
      <c r="I4" s="211"/>
      <c r="J4" s="211"/>
      <c r="K4" s="211"/>
      <c r="L4" s="211"/>
      <c r="M4" s="211"/>
      <c r="N4" s="211"/>
      <c r="O4" s="211" t="s">
        <v>398</v>
      </c>
      <c r="P4" s="211"/>
      <c r="Q4" s="211"/>
      <c r="R4" s="211"/>
      <c r="S4" s="211"/>
      <c r="T4" s="211"/>
      <c r="U4" s="211"/>
      <c r="V4" s="211"/>
      <c r="W4" s="211"/>
    </row>
    <row r="5" spans="1:23" x14ac:dyDescent="0.2">
      <c r="B5" s="227"/>
      <c r="C5" s="228"/>
      <c r="D5" s="228"/>
      <c r="E5" s="228"/>
      <c r="F5" s="228"/>
      <c r="G5" s="228"/>
      <c r="H5" s="228"/>
      <c r="I5" s="228"/>
      <c r="J5" s="228"/>
      <c r="K5" s="228"/>
      <c r="L5" s="229"/>
      <c r="M5" s="229"/>
      <c r="N5" s="229"/>
      <c r="O5" s="229"/>
      <c r="P5" s="229"/>
      <c r="Q5" s="229"/>
      <c r="R5" s="229"/>
      <c r="S5" s="229"/>
      <c r="T5" s="230"/>
      <c r="U5" s="225"/>
      <c r="V5" s="225"/>
      <c r="W5" s="225"/>
    </row>
    <row r="6" spans="1:23" ht="15.75" x14ac:dyDescent="0.25">
      <c r="B6" s="269"/>
      <c r="C6" s="488" t="s">
        <v>166</v>
      </c>
      <c r="D6" s="488"/>
      <c r="E6" s="488"/>
      <c r="F6" s="488"/>
      <c r="G6" s="488"/>
      <c r="H6" s="488"/>
      <c r="I6" s="488"/>
      <c r="J6" s="489" t="s">
        <v>381</v>
      </c>
      <c r="K6" s="489"/>
      <c r="L6" s="489"/>
      <c r="M6" s="489"/>
      <c r="N6" s="485" t="str">
        <f>IF(TAB00!C11=0,"# Nom du GRD",TAB00!C11)</f>
        <v># Nom du GRD</v>
      </c>
      <c r="O6" s="485"/>
      <c r="P6" s="485"/>
      <c r="Q6" s="485"/>
      <c r="R6" s="485"/>
      <c r="S6" s="485"/>
      <c r="T6" s="270"/>
      <c r="U6" s="271"/>
      <c r="V6" s="271"/>
      <c r="W6" s="271"/>
    </row>
    <row r="7" spans="1:23" ht="15.75" x14ac:dyDescent="0.25">
      <c r="B7" s="269"/>
      <c r="C7" s="235"/>
      <c r="D7" s="272"/>
      <c r="E7" s="235"/>
      <c r="F7" s="235"/>
      <c r="G7" s="235"/>
      <c r="H7" s="235"/>
      <c r="I7" s="235"/>
      <c r="J7" s="235"/>
      <c r="K7" s="235"/>
      <c r="L7" s="273"/>
      <c r="M7" s="273"/>
      <c r="N7" s="273"/>
      <c r="O7" s="273"/>
      <c r="P7" s="273"/>
      <c r="Q7" s="273"/>
      <c r="R7" s="273"/>
      <c r="S7" s="273"/>
      <c r="T7" s="270"/>
      <c r="U7" s="271"/>
      <c r="V7" s="271"/>
      <c r="W7" s="271"/>
    </row>
    <row r="8" spans="1:23" x14ac:dyDescent="0.2">
      <c r="B8" s="269"/>
      <c r="C8" s="486" t="s">
        <v>167</v>
      </c>
      <c r="D8" s="486"/>
      <c r="E8" s="486"/>
      <c r="F8" s="486"/>
      <c r="G8" s="487" t="str">
        <f>"du 01.01.20"&amp;RIGHT(A2,2)&amp;" au 31.12.20"&amp;RIGHT(A2,2)</f>
        <v>du 01.01.2022 au 31.12.2022</v>
      </c>
      <c r="H8" s="487"/>
      <c r="I8" s="268"/>
      <c r="J8" s="235"/>
      <c r="K8" s="235"/>
      <c r="L8" s="273"/>
      <c r="M8" s="273"/>
      <c r="N8" s="273"/>
      <c r="O8" s="273"/>
      <c r="P8" s="273"/>
      <c r="Q8" s="273"/>
      <c r="R8" s="273"/>
      <c r="S8" s="273"/>
      <c r="T8" s="270"/>
      <c r="U8" s="271"/>
      <c r="V8" s="271"/>
      <c r="W8" s="271"/>
    </row>
    <row r="9" spans="1:23" ht="15" thickBot="1" x14ac:dyDescent="0.25">
      <c r="B9" s="231"/>
      <c r="C9" s="214"/>
      <c r="D9" s="232"/>
      <c r="E9" s="214"/>
      <c r="F9" s="214"/>
      <c r="G9" s="214"/>
      <c r="H9" s="214"/>
      <c r="I9" s="214"/>
      <c r="J9" s="214"/>
      <c r="K9" s="214"/>
      <c r="L9" s="233"/>
      <c r="M9" s="233"/>
      <c r="N9" s="233"/>
      <c r="O9" s="233"/>
      <c r="P9" s="233"/>
      <c r="Q9" s="233"/>
      <c r="R9" s="233"/>
      <c r="S9" s="233"/>
      <c r="T9" s="234"/>
      <c r="U9" s="225"/>
      <c r="V9" s="225"/>
      <c r="W9" s="225"/>
    </row>
    <row r="10" spans="1:23" s="522" customFormat="1" ht="23.25" thickBot="1" x14ac:dyDescent="0.25">
      <c r="B10" s="523"/>
      <c r="C10" s="524"/>
      <c r="D10" s="525"/>
      <c r="E10" s="525"/>
      <c r="F10" s="525"/>
      <c r="G10" s="525"/>
      <c r="H10" s="525"/>
      <c r="I10" s="525"/>
      <c r="J10" s="526"/>
      <c r="K10" s="527" t="s">
        <v>149</v>
      </c>
      <c r="L10" s="528" t="s">
        <v>5</v>
      </c>
      <c r="M10" s="529"/>
      <c r="N10" s="528" t="s">
        <v>6</v>
      </c>
      <c r="O10" s="529"/>
      <c r="P10" s="528" t="s">
        <v>7</v>
      </c>
      <c r="Q10" s="529"/>
      <c r="R10" s="528" t="s">
        <v>8</v>
      </c>
      <c r="S10" s="529"/>
      <c r="T10" s="530"/>
      <c r="U10" s="531"/>
      <c r="V10" s="531"/>
      <c r="W10" s="531"/>
    </row>
    <row r="11" spans="1:23" ht="22.15" customHeight="1" thickBot="1" x14ac:dyDescent="0.25">
      <c r="B11" s="231"/>
      <c r="C11" s="245"/>
      <c r="D11" s="214"/>
      <c r="E11" s="214"/>
      <c r="F11" s="214"/>
      <c r="G11" s="214"/>
      <c r="H11" s="214"/>
      <c r="I11" s="214"/>
      <c r="J11" s="277"/>
      <c r="K11" s="278"/>
      <c r="L11" s="280" t="s">
        <v>301</v>
      </c>
      <c r="M11" s="279" t="s">
        <v>302</v>
      </c>
      <c r="N11" s="280" t="s">
        <v>301</v>
      </c>
      <c r="O11" s="279" t="s">
        <v>302</v>
      </c>
      <c r="P11" s="280" t="s">
        <v>301</v>
      </c>
      <c r="Q11" s="279" t="s">
        <v>302</v>
      </c>
      <c r="R11" s="280" t="s">
        <v>301</v>
      </c>
      <c r="S11" s="279" t="s">
        <v>302</v>
      </c>
      <c r="T11" s="234"/>
      <c r="U11" s="225"/>
      <c r="V11" s="225"/>
      <c r="W11" s="225"/>
    </row>
    <row r="12" spans="1:23" ht="15" thickBot="1" x14ac:dyDescent="0.25">
      <c r="B12" s="231"/>
      <c r="C12" s="245"/>
      <c r="D12" s="214"/>
      <c r="E12" s="214"/>
      <c r="F12" s="214"/>
      <c r="G12" s="214"/>
      <c r="H12" s="214"/>
      <c r="I12" s="214"/>
      <c r="J12" s="277"/>
      <c r="K12" s="278"/>
      <c r="L12" s="281"/>
      <c r="M12" s="242"/>
      <c r="N12" s="281"/>
      <c r="O12" s="242"/>
      <c r="P12" s="281"/>
      <c r="Q12" s="242"/>
      <c r="R12" s="281"/>
      <c r="S12" s="242"/>
      <c r="T12" s="234"/>
      <c r="U12" s="225"/>
      <c r="V12" s="225"/>
      <c r="W12" s="225"/>
    </row>
    <row r="13" spans="1:23" x14ac:dyDescent="0.2">
      <c r="B13" s="231"/>
      <c r="C13" s="245"/>
      <c r="D13" s="212" t="s">
        <v>11</v>
      </c>
      <c r="E13" s="212"/>
      <c r="F13" s="212"/>
      <c r="G13" s="212"/>
      <c r="H13" s="214"/>
      <c r="I13" s="214"/>
      <c r="J13" s="244"/>
      <c r="K13" s="244"/>
      <c r="L13" s="282"/>
      <c r="M13" s="243"/>
      <c r="N13" s="282"/>
      <c r="O13" s="243"/>
      <c r="P13" s="282"/>
      <c r="Q13" s="243"/>
      <c r="R13" s="282"/>
      <c r="S13" s="243"/>
      <c r="T13" s="234"/>
      <c r="U13" s="225"/>
      <c r="V13" s="225"/>
      <c r="W13" s="225"/>
    </row>
    <row r="14" spans="1:23" x14ac:dyDescent="0.2">
      <c r="B14" s="231"/>
      <c r="C14" s="245"/>
      <c r="D14" s="212"/>
      <c r="E14" s="212" t="s">
        <v>12</v>
      </c>
      <c r="F14" s="212"/>
      <c r="G14" s="212"/>
      <c r="H14" s="214"/>
      <c r="I14" s="214"/>
      <c r="J14" s="244"/>
      <c r="K14" s="244"/>
      <c r="L14" s="282"/>
      <c r="M14" s="243"/>
      <c r="N14" s="282"/>
      <c r="O14" s="243"/>
      <c r="P14" s="282"/>
      <c r="Q14" s="243"/>
      <c r="R14" s="282"/>
      <c r="S14" s="243"/>
      <c r="T14" s="234"/>
      <c r="U14" s="225"/>
      <c r="V14" s="225"/>
      <c r="W14" s="225"/>
    </row>
    <row r="15" spans="1:23" x14ac:dyDescent="0.2">
      <c r="B15" s="231"/>
      <c r="C15" s="245"/>
      <c r="D15" s="214"/>
      <c r="E15" s="214"/>
      <c r="F15" s="213" t="s">
        <v>13</v>
      </c>
      <c r="G15" s="221"/>
      <c r="H15" s="214"/>
      <c r="I15" s="214"/>
      <c r="J15" s="244"/>
      <c r="K15" s="266"/>
      <c r="L15" s="325"/>
      <c r="M15" s="326"/>
      <c r="N15" s="325"/>
      <c r="O15" s="326"/>
      <c r="P15" s="325"/>
      <c r="Q15" s="326"/>
      <c r="R15" s="325"/>
      <c r="S15" s="326"/>
      <c r="T15" s="234"/>
      <c r="U15" s="225"/>
      <c r="V15" s="225"/>
      <c r="W15" s="225"/>
    </row>
    <row r="16" spans="1:23" x14ac:dyDescent="0.2">
      <c r="B16" s="231"/>
      <c r="C16" s="245"/>
      <c r="D16" s="214"/>
      <c r="E16" s="214"/>
      <c r="F16" s="213"/>
      <c r="G16" s="215" t="s">
        <v>303</v>
      </c>
      <c r="H16" s="216"/>
      <c r="I16" s="216"/>
      <c r="J16" s="217" t="s">
        <v>150</v>
      </c>
      <c r="K16" s="262" t="s">
        <v>151</v>
      </c>
      <c r="L16" s="327" t="s">
        <v>152</v>
      </c>
      <c r="M16" s="328"/>
      <c r="N16" s="327" t="s">
        <v>152</v>
      </c>
      <c r="O16" s="328"/>
      <c r="P16" s="327" t="s">
        <v>152</v>
      </c>
      <c r="Q16" s="328"/>
      <c r="R16" s="327" t="s">
        <v>152</v>
      </c>
      <c r="S16" s="328"/>
      <c r="T16" s="234"/>
      <c r="U16" s="225"/>
      <c r="V16" s="225"/>
      <c r="W16" s="225"/>
    </row>
    <row r="17" spans="2:23" x14ac:dyDescent="0.2">
      <c r="B17" s="231"/>
      <c r="C17" s="245"/>
      <c r="D17" s="214"/>
      <c r="E17" s="214"/>
      <c r="F17" s="214"/>
      <c r="G17" s="215" t="s">
        <v>304</v>
      </c>
      <c r="H17" s="216"/>
      <c r="I17" s="216"/>
      <c r="J17" s="217" t="s">
        <v>150</v>
      </c>
      <c r="K17" s="262" t="s">
        <v>151</v>
      </c>
      <c r="L17" s="327" t="s">
        <v>152</v>
      </c>
      <c r="M17" s="328"/>
      <c r="N17" s="327" t="s">
        <v>152</v>
      </c>
      <c r="O17" s="328"/>
      <c r="P17" s="327" t="s">
        <v>152</v>
      </c>
      <c r="Q17" s="328"/>
      <c r="R17" s="327" t="s">
        <v>152</v>
      </c>
      <c r="S17" s="328"/>
      <c r="T17" s="234"/>
      <c r="U17" s="225"/>
      <c r="V17" s="225"/>
      <c r="W17" s="225"/>
    </row>
    <row r="18" spans="2:23" x14ac:dyDescent="0.2">
      <c r="B18" s="231"/>
      <c r="C18" s="245"/>
      <c r="D18" s="214"/>
      <c r="E18" s="214"/>
      <c r="F18" s="213" t="s">
        <v>143</v>
      </c>
      <c r="G18" s="214"/>
      <c r="H18" s="214"/>
      <c r="I18" s="214"/>
      <c r="J18" s="244"/>
      <c r="K18" s="262"/>
      <c r="L18" s="329"/>
      <c r="M18" s="328"/>
      <c r="N18" s="329"/>
      <c r="O18" s="328"/>
      <c r="P18" s="329"/>
      <c r="Q18" s="328"/>
      <c r="R18" s="329"/>
      <c r="S18" s="328"/>
      <c r="T18" s="234"/>
      <c r="U18" s="225"/>
      <c r="V18" s="225"/>
      <c r="W18" s="225"/>
    </row>
    <row r="19" spans="2:23" x14ac:dyDescent="0.2">
      <c r="B19" s="231"/>
      <c r="C19" s="245"/>
      <c r="D19" s="214"/>
      <c r="E19" s="214"/>
      <c r="F19" s="213"/>
      <c r="G19" s="215" t="s">
        <v>153</v>
      </c>
      <c r="H19" s="216"/>
      <c r="I19" s="216"/>
      <c r="J19" s="217" t="s">
        <v>154</v>
      </c>
      <c r="K19" s="262" t="s">
        <v>151</v>
      </c>
      <c r="L19" s="329"/>
      <c r="M19" s="328"/>
      <c r="N19" s="329"/>
      <c r="O19" s="328"/>
      <c r="P19" s="329"/>
      <c r="Q19" s="328"/>
      <c r="R19" s="327"/>
      <c r="S19" s="328" t="s">
        <v>152</v>
      </c>
      <c r="T19" s="234"/>
      <c r="U19" s="225"/>
      <c r="V19" s="225"/>
      <c r="W19" s="225"/>
    </row>
    <row r="20" spans="2:23" x14ac:dyDescent="0.2">
      <c r="B20" s="231"/>
      <c r="C20" s="245"/>
      <c r="D20" s="214"/>
      <c r="E20" s="212" t="s">
        <v>14</v>
      </c>
      <c r="F20" s="213"/>
      <c r="G20" s="218"/>
      <c r="H20" s="219"/>
      <c r="I20" s="219"/>
      <c r="J20" s="220" t="s">
        <v>155</v>
      </c>
      <c r="K20" s="263" t="s">
        <v>151</v>
      </c>
      <c r="L20" s="476" t="s">
        <v>152</v>
      </c>
      <c r="M20" s="477"/>
      <c r="N20" s="476" t="s">
        <v>152</v>
      </c>
      <c r="O20" s="477"/>
      <c r="P20" s="476" t="s">
        <v>152</v>
      </c>
      <c r="Q20" s="477"/>
      <c r="R20" s="476" t="s">
        <v>152</v>
      </c>
      <c r="S20" s="477"/>
      <c r="T20" s="234"/>
      <c r="U20" s="225"/>
      <c r="V20" s="225"/>
      <c r="W20" s="225"/>
    </row>
    <row r="21" spans="2:23" x14ac:dyDescent="0.2">
      <c r="B21" s="231"/>
      <c r="C21" s="245"/>
      <c r="D21" s="214"/>
      <c r="E21" s="212" t="s">
        <v>15</v>
      </c>
      <c r="F21" s="221"/>
      <c r="G21" s="214"/>
      <c r="H21" s="214"/>
      <c r="I21" s="214"/>
      <c r="J21" s="244"/>
      <c r="K21" s="262"/>
      <c r="L21" s="329"/>
      <c r="M21" s="328"/>
      <c r="N21" s="329"/>
      <c r="O21" s="328"/>
      <c r="P21" s="329"/>
      <c r="Q21" s="328"/>
      <c r="R21" s="329"/>
      <c r="S21" s="328"/>
      <c r="T21" s="234"/>
      <c r="U21" s="225"/>
      <c r="V21" s="225"/>
      <c r="W21" s="225"/>
    </row>
    <row r="22" spans="2:23" x14ac:dyDescent="0.2">
      <c r="B22" s="231"/>
      <c r="C22" s="245"/>
      <c r="D22" s="214"/>
      <c r="E22" s="212"/>
      <c r="F22" s="221"/>
      <c r="G22" s="215" t="s">
        <v>137</v>
      </c>
      <c r="H22" s="216"/>
      <c r="I22" s="216"/>
      <c r="J22" s="217" t="s">
        <v>156</v>
      </c>
      <c r="K22" s="262" t="s">
        <v>151</v>
      </c>
      <c r="L22" s="329"/>
      <c r="M22" s="328"/>
      <c r="N22" s="329"/>
      <c r="O22" s="328"/>
      <c r="P22" s="329"/>
      <c r="Q22" s="328"/>
      <c r="R22" s="327" t="s">
        <v>152</v>
      </c>
      <c r="S22" s="328" t="s">
        <v>152</v>
      </c>
      <c r="T22" s="234"/>
      <c r="U22" s="225"/>
      <c r="V22" s="225"/>
      <c r="W22" s="225"/>
    </row>
    <row r="23" spans="2:23" x14ac:dyDescent="0.2">
      <c r="B23" s="231"/>
      <c r="C23" s="245"/>
      <c r="D23" s="214"/>
      <c r="E23" s="214"/>
      <c r="F23" s="214"/>
      <c r="G23" s="215" t="s">
        <v>138</v>
      </c>
      <c r="H23" s="216"/>
      <c r="I23" s="216"/>
      <c r="J23" s="217" t="s">
        <v>156</v>
      </c>
      <c r="K23" s="263" t="s">
        <v>151</v>
      </c>
      <c r="L23" s="330" t="s">
        <v>152</v>
      </c>
      <c r="M23" s="331" t="s">
        <v>152</v>
      </c>
      <c r="N23" s="330" t="s">
        <v>152</v>
      </c>
      <c r="O23" s="331" t="s">
        <v>152</v>
      </c>
      <c r="P23" s="330" t="s">
        <v>152</v>
      </c>
      <c r="Q23" s="331" t="s">
        <v>152</v>
      </c>
      <c r="R23" s="330" t="s">
        <v>152</v>
      </c>
      <c r="S23" s="331" t="s">
        <v>152</v>
      </c>
      <c r="T23" s="234"/>
      <c r="U23" s="225"/>
      <c r="V23" s="225"/>
      <c r="W23" s="225"/>
    </row>
    <row r="24" spans="2:23" x14ac:dyDescent="0.2">
      <c r="B24" s="231"/>
      <c r="C24" s="245"/>
      <c r="D24" s="214"/>
      <c r="E24" s="214"/>
      <c r="F24" s="214"/>
      <c r="G24" s="218" t="s">
        <v>16</v>
      </c>
      <c r="H24" s="219"/>
      <c r="I24" s="219"/>
      <c r="J24" s="220" t="s">
        <v>156</v>
      </c>
      <c r="K24" s="263" t="s">
        <v>151</v>
      </c>
      <c r="L24" s="330" t="s">
        <v>152</v>
      </c>
      <c r="M24" s="331" t="s">
        <v>152</v>
      </c>
      <c r="N24" s="330" t="s">
        <v>152</v>
      </c>
      <c r="O24" s="331" t="s">
        <v>152</v>
      </c>
      <c r="P24" s="330" t="s">
        <v>152</v>
      </c>
      <c r="Q24" s="331" t="s">
        <v>152</v>
      </c>
      <c r="R24" s="330" t="s">
        <v>152</v>
      </c>
      <c r="S24" s="331" t="s">
        <v>152</v>
      </c>
      <c r="T24" s="234"/>
      <c r="U24" s="225"/>
      <c r="V24" s="225"/>
      <c r="W24" s="225"/>
    </row>
    <row r="25" spans="2:23" x14ac:dyDescent="0.2">
      <c r="B25" s="231"/>
      <c r="C25" s="245"/>
      <c r="D25" s="214"/>
      <c r="E25" s="214"/>
      <c r="F25" s="214"/>
      <c r="G25" s="218" t="s">
        <v>139</v>
      </c>
      <c r="H25" s="219"/>
      <c r="I25" s="219"/>
      <c r="J25" s="220" t="s">
        <v>156</v>
      </c>
      <c r="K25" s="262" t="s">
        <v>151</v>
      </c>
      <c r="L25" s="329"/>
      <c r="M25" s="328"/>
      <c r="N25" s="329"/>
      <c r="O25" s="328"/>
      <c r="P25" s="329"/>
      <c r="Q25" s="328"/>
      <c r="R25" s="327" t="s">
        <v>152</v>
      </c>
      <c r="S25" s="328" t="s">
        <v>152</v>
      </c>
      <c r="T25" s="234"/>
      <c r="U25" s="225"/>
      <c r="V25" s="225"/>
      <c r="W25" s="225"/>
    </row>
    <row r="26" spans="2:23" x14ac:dyDescent="0.2">
      <c r="B26" s="231"/>
      <c r="C26" s="245"/>
      <c r="D26" s="214"/>
      <c r="E26" s="214"/>
      <c r="F26" s="214"/>
      <c r="G26" s="222"/>
      <c r="H26" s="214"/>
      <c r="I26" s="214"/>
      <c r="J26" s="244"/>
      <c r="K26" s="262"/>
      <c r="L26" s="329"/>
      <c r="M26" s="328"/>
      <c r="N26" s="329"/>
      <c r="O26" s="328"/>
      <c r="P26" s="329"/>
      <c r="Q26" s="328"/>
      <c r="R26" s="329"/>
      <c r="S26" s="328"/>
      <c r="T26" s="234"/>
      <c r="U26" s="225"/>
      <c r="V26" s="225"/>
      <c r="W26" s="225"/>
    </row>
    <row r="27" spans="2:23" x14ac:dyDescent="0.2">
      <c r="B27" s="231"/>
      <c r="C27" s="245"/>
      <c r="D27" s="223" t="s">
        <v>157</v>
      </c>
      <c r="E27" s="223"/>
      <c r="F27" s="214"/>
      <c r="G27" s="218"/>
      <c r="H27" s="218"/>
      <c r="I27" s="218"/>
      <c r="J27" s="220" t="s">
        <v>156</v>
      </c>
      <c r="K27" s="262" t="s">
        <v>158</v>
      </c>
      <c r="L27" s="479" t="s">
        <v>152</v>
      </c>
      <c r="M27" s="480"/>
      <c r="N27" s="479" t="s">
        <v>152</v>
      </c>
      <c r="O27" s="480"/>
      <c r="P27" s="479" t="s">
        <v>152</v>
      </c>
      <c r="Q27" s="480"/>
      <c r="R27" s="479" t="s">
        <v>152</v>
      </c>
      <c r="S27" s="480"/>
      <c r="T27" s="234"/>
      <c r="U27" s="225"/>
      <c r="V27" s="225"/>
      <c r="W27" s="225"/>
    </row>
    <row r="28" spans="2:23" x14ac:dyDescent="0.2">
      <c r="B28" s="231"/>
      <c r="C28" s="245"/>
      <c r="D28" s="223"/>
      <c r="E28" s="223"/>
      <c r="F28" s="214"/>
      <c r="G28" s="214"/>
      <c r="H28" s="214"/>
      <c r="I28" s="214"/>
      <c r="J28" s="244"/>
      <c r="K28" s="262"/>
      <c r="L28" s="329"/>
      <c r="M28" s="328"/>
      <c r="N28" s="329"/>
      <c r="O28" s="328"/>
      <c r="P28" s="329"/>
      <c r="Q28" s="328"/>
      <c r="R28" s="329"/>
      <c r="S28" s="328"/>
      <c r="T28" s="234"/>
      <c r="U28" s="225"/>
      <c r="V28" s="225"/>
      <c r="W28" s="225"/>
    </row>
    <row r="29" spans="2:23" x14ac:dyDescent="0.2">
      <c r="B29" s="231"/>
      <c r="C29" s="245"/>
      <c r="D29" s="223" t="s">
        <v>159</v>
      </c>
      <c r="E29" s="223"/>
      <c r="F29" s="214"/>
      <c r="G29" s="214"/>
      <c r="H29" s="214"/>
      <c r="I29" s="214"/>
      <c r="J29" s="244"/>
      <c r="K29" s="262"/>
      <c r="L29" s="329"/>
      <c r="M29" s="328"/>
      <c r="N29" s="329"/>
      <c r="O29" s="328"/>
      <c r="P29" s="329"/>
      <c r="Q29" s="328"/>
      <c r="R29" s="329"/>
      <c r="S29" s="328"/>
      <c r="T29" s="234"/>
      <c r="U29" s="225"/>
      <c r="V29" s="225"/>
      <c r="W29" s="225"/>
    </row>
    <row r="30" spans="2:23" x14ac:dyDescent="0.2">
      <c r="B30" s="231"/>
      <c r="C30" s="245"/>
      <c r="D30" s="223"/>
      <c r="E30" s="223"/>
      <c r="F30" s="214"/>
      <c r="G30" s="218" t="s">
        <v>4</v>
      </c>
      <c r="H30" s="219"/>
      <c r="I30" s="219"/>
      <c r="J30" s="220" t="s">
        <v>156</v>
      </c>
      <c r="K30" s="262" t="s">
        <v>160</v>
      </c>
      <c r="L30" s="479" t="s">
        <v>152</v>
      </c>
      <c r="M30" s="480"/>
      <c r="N30" s="479" t="s">
        <v>152</v>
      </c>
      <c r="O30" s="480"/>
      <c r="P30" s="479" t="s">
        <v>152</v>
      </c>
      <c r="Q30" s="480"/>
      <c r="R30" s="479" t="s">
        <v>152</v>
      </c>
      <c r="S30" s="480"/>
      <c r="T30" s="234"/>
      <c r="U30" s="225"/>
      <c r="V30" s="225"/>
      <c r="W30" s="225"/>
    </row>
    <row r="31" spans="2:23" x14ac:dyDescent="0.2">
      <c r="B31" s="231"/>
      <c r="C31" s="245"/>
      <c r="D31" s="223"/>
      <c r="E31" s="223"/>
      <c r="F31" s="214"/>
      <c r="G31" s="218" t="s">
        <v>161</v>
      </c>
      <c r="H31" s="219"/>
      <c r="I31" s="219"/>
      <c r="J31" s="220" t="s">
        <v>156</v>
      </c>
      <c r="K31" s="262" t="s">
        <v>162</v>
      </c>
      <c r="L31" s="479" t="s">
        <v>152</v>
      </c>
      <c r="M31" s="480"/>
      <c r="N31" s="479" t="s">
        <v>152</v>
      </c>
      <c r="O31" s="480"/>
      <c r="P31" s="479" t="s">
        <v>152</v>
      </c>
      <c r="Q31" s="480"/>
      <c r="R31" s="479" t="s">
        <v>152</v>
      </c>
      <c r="S31" s="480"/>
      <c r="T31" s="234"/>
      <c r="U31" s="225"/>
      <c r="V31" s="225"/>
      <c r="W31" s="225"/>
    </row>
    <row r="32" spans="2:23" ht="15" thickBot="1" x14ac:dyDescent="0.25">
      <c r="B32" s="231"/>
      <c r="C32" s="245"/>
      <c r="D32" s="223"/>
      <c r="E32" s="223"/>
      <c r="F32" s="214"/>
      <c r="G32" s="218" t="s">
        <v>163</v>
      </c>
      <c r="H32" s="219"/>
      <c r="I32" s="219"/>
      <c r="J32" s="220" t="s">
        <v>156</v>
      </c>
      <c r="K32" s="264" t="s">
        <v>164</v>
      </c>
      <c r="L32" s="481" t="s">
        <v>152</v>
      </c>
      <c r="M32" s="482"/>
      <c r="N32" s="481" t="s">
        <v>152</v>
      </c>
      <c r="O32" s="482"/>
      <c r="P32" s="481" t="s">
        <v>152</v>
      </c>
      <c r="Q32" s="482"/>
      <c r="R32" s="481" t="s">
        <v>152</v>
      </c>
      <c r="S32" s="482"/>
      <c r="T32" s="234"/>
      <c r="U32" s="225"/>
      <c r="V32" s="225"/>
      <c r="W32" s="225"/>
    </row>
    <row r="33" spans="2:23" ht="15" thickBot="1" x14ac:dyDescent="0.25">
      <c r="B33" s="231"/>
      <c r="C33" s="245"/>
      <c r="D33" s="223"/>
      <c r="E33" s="223"/>
      <c r="F33" s="214"/>
      <c r="G33" s="214"/>
      <c r="H33" s="214"/>
      <c r="I33" s="214"/>
      <c r="J33" s="214"/>
      <c r="K33" s="275"/>
      <c r="L33" s="332"/>
      <c r="M33" s="332"/>
      <c r="N33" s="332"/>
      <c r="O33" s="332"/>
      <c r="P33" s="332"/>
      <c r="Q33" s="332"/>
      <c r="R33" s="332"/>
      <c r="S33" s="332"/>
      <c r="T33" s="234"/>
      <c r="U33" s="225"/>
      <c r="V33" s="225"/>
      <c r="W33" s="225"/>
    </row>
    <row r="34" spans="2:23" ht="15" thickBot="1" x14ac:dyDescent="0.25">
      <c r="B34" s="231"/>
      <c r="C34" s="245"/>
      <c r="D34" s="224" t="s">
        <v>141</v>
      </c>
      <c r="E34" s="223"/>
      <c r="F34" s="214"/>
      <c r="G34" s="215"/>
      <c r="H34" s="216"/>
      <c r="I34" s="216"/>
      <c r="J34" s="217" t="s">
        <v>156</v>
      </c>
      <c r="K34" s="265" t="s">
        <v>151</v>
      </c>
      <c r="L34" s="483" t="s">
        <v>152</v>
      </c>
      <c r="M34" s="484"/>
      <c r="N34" s="483" t="s">
        <v>152</v>
      </c>
      <c r="O34" s="484"/>
      <c r="P34" s="483" t="s">
        <v>152</v>
      </c>
      <c r="Q34" s="484"/>
      <c r="R34" s="483" t="s">
        <v>152</v>
      </c>
      <c r="S34" s="484"/>
      <c r="T34" s="234"/>
      <c r="U34" s="225"/>
      <c r="V34" s="225"/>
      <c r="W34" s="225"/>
    </row>
    <row r="35" spans="2:23" ht="15" thickBot="1" x14ac:dyDescent="0.25">
      <c r="B35" s="231"/>
      <c r="C35" s="245"/>
      <c r="D35" s="214"/>
      <c r="E35" s="214"/>
      <c r="F35" s="214"/>
      <c r="G35" s="214"/>
      <c r="H35" s="214"/>
      <c r="I35" s="214"/>
      <c r="J35" s="214"/>
      <c r="K35" s="276"/>
      <c r="L35" s="333"/>
      <c r="M35" s="333"/>
      <c r="N35" s="333"/>
      <c r="O35" s="333"/>
      <c r="P35" s="333"/>
      <c r="Q35" s="333"/>
      <c r="R35" s="333"/>
      <c r="S35" s="333"/>
      <c r="T35" s="234"/>
      <c r="U35" s="225"/>
      <c r="V35" s="225"/>
      <c r="W35" s="225"/>
    </row>
    <row r="36" spans="2:23" ht="15" thickBot="1" x14ac:dyDescent="0.25">
      <c r="B36" s="231"/>
      <c r="C36" s="245"/>
      <c r="D36" s="224" t="s">
        <v>142</v>
      </c>
      <c r="E36" s="214"/>
      <c r="F36" s="214"/>
      <c r="G36" s="216"/>
      <c r="H36" s="216"/>
      <c r="I36" s="216"/>
      <c r="J36" s="217" t="s">
        <v>305</v>
      </c>
      <c r="K36" s="265" t="s">
        <v>165</v>
      </c>
      <c r="L36" s="343" t="s">
        <v>152</v>
      </c>
      <c r="M36" s="334" t="s">
        <v>152</v>
      </c>
      <c r="N36" s="343" t="s">
        <v>152</v>
      </c>
      <c r="O36" s="334" t="s">
        <v>152</v>
      </c>
      <c r="P36" s="343" t="s">
        <v>152</v>
      </c>
      <c r="Q36" s="334" t="s">
        <v>152</v>
      </c>
      <c r="R36" s="343"/>
      <c r="S36" s="334"/>
      <c r="T36" s="234"/>
      <c r="U36" s="225"/>
      <c r="V36" s="225"/>
      <c r="W36" s="225"/>
    </row>
    <row r="37" spans="2:23" ht="15" thickBot="1" x14ac:dyDescent="0.25">
      <c r="B37" s="231"/>
      <c r="C37" s="246"/>
      <c r="D37" s="247"/>
      <c r="E37" s="247"/>
      <c r="F37" s="247"/>
      <c r="G37" s="248"/>
      <c r="H37" s="247"/>
      <c r="I37" s="247"/>
      <c r="J37" s="247"/>
      <c r="K37" s="275"/>
      <c r="L37" s="236"/>
      <c r="M37" s="236"/>
      <c r="N37" s="236"/>
      <c r="O37" s="236"/>
      <c r="P37" s="236"/>
      <c r="Q37" s="236"/>
      <c r="R37" s="236"/>
      <c r="S37" s="236"/>
      <c r="T37" s="234"/>
      <c r="U37" s="225"/>
      <c r="V37" s="225"/>
      <c r="W37" s="225"/>
    </row>
    <row r="38" spans="2:23" x14ac:dyDescent="0.2">
      <c r="B38" s="237"/>
      <c r="C38" s="238"/>
      <c r="D38" s="238"/>
      <c r="E38" s="238"/>
      <c r="F38" s="238"/>
      <c r="G38" s="238"/>
      <c r="H38" s="238"/>
      <c r="I38" s="238"/>
      <c r="J38" s="238"/>
      <c r="K38" s="238"/>
      <c r="L38" s="239"/>
      <c r="M38" s="239"/>
      <c r="N38" s="239"/>
      <c r="O38" s="239"/>
      <c r="P38" s="239"/>
      <c r="Q38" s="239"/>
      <c r="R38" s="239"/>
      <c r="S38" s="239"/>
      <c r="T38" s="240"/>
      <c r="U38" s="225"/>
      <c r="V38" s="225"/>
      <c r="W38" s="225"/>
    </row>
    <row r="39" spans="2:23" x14ac:dyDescent="0.2">
      <c r="B39" s="225"/>
      <c r="C39" s="225"/>
      <c r="D39" s="241"/>
      <c r="E39" s="241"/>
      <c r="F39" s="225"/>
      <c r="G39" s="225"/>
      <c r="H39" s="214"/>
      <c r="I39" s="214"/>
      <c r="J39" s="225"/>
      <c r="K39" s="225"/>
      <c r="L39" s="226"/>
      <c r="M39" s="226"/>
      <c r="N39" s="226"/>
      <c r="O39" s="226"/>
      <c r="P39" s="226"/>
      <c r="Q39" s="226"/>
      <c r="R39" s="226"/>
      <c r="S39" s="226"/>
      <c r="T39" s="225"/>
      <c r="U39" s="225"/>
      <c r="V39" s="225"/>
      <c r="W39" s="225"/>
    </row>
    <row r="40" spans="2:23" x14ac:dyDescent="0.2">
      <c r="B40" s="258"/>
      <c r="C40" s="267"/>
      <c r="D40" s="478" t="s">
        <v>168</v>
      </c>
      <c r="E40" s="478"/>
      <c r="F40" s="478"/>
      <c r="G40" s="478"/>
      <c r="H40" s="478"/>
      <c r="I40" s="478"/>
      <c r="J40" s="259"/>
      <c r="K40" s="259"/>
      <c r="L40" s="259"/>
      <c r="M40" s="259"/>
      <c r="N40" s="260"/>
      <c r="O40" s="260"/>
      <c r="P40" s="260"/>
      <c r="Q40" s="260"/>
      <c r="R40" s="260"/>
      <c r="S40" s="260"/>
      <c r="T40" s="261"/>
      <c r="U40" s="225"/>
      <c r="V40" s="225"/>
      <c r="W40" s="225"/>
    </row>
    <row r="41" spans="2:23" x14ac:dyDescent="0.2">
      <c r="B41" s="231"/>
      <c r="C41" s="214"/>
      <c r="D41" s="257"/>
      <c r="E41" s="257"/>
      <c r="F41" s="257"/>
      <c r="G41" s="257"/>
      <c r="H41" s="257"/>
      <c r="I41" s="257"/>
      <c r="J41" s="257"/>
      <c r="K41" s="257"/>
      <c r="L41" s="257"/>
      <c r="M41" s="257"/>
      <c r="N41" s="233"/>
      <c r="O41" s="233"/>
      <c r="P41" s="233"/>
      <c r="Q41" s="233"/>
      <c r="R41" s="233"/>
      <c r="S41" s="233"/>
      <c r="T41" s="234"/>
      <c r="U41" s="225"/>
      <c r="V41" s="225"/>
      <c r="W41" s="225"/>
    </row>
    <row r="42" spans="2:23" x14ac:dyDescent="0.2">
      <c r="B42" s="231"/>
      <c r="C42" s="214"/>
      <c r="D42" s="214"/>
      <c r="E42" s="214"/>
      <c r="F42" s="214"/>
      <c r="G42" s="214"/>
      <c r="H42" s="214"/>
      <c r="I42" s="214"/>
      <c r="J42" s="214"/>
      <c r="K42" s="214"/>
      <c r="L42" s="233"/>
      <c r="M42" s="233"/>
      <c r="N42" s="233"/>
      <c r="O42" s="233"/>
      <c r="P42" s="233"/>
      <c r="Q42" s="233"/>
      <c r="R42" s="233"/>
      <c r="S42" s="233"/>
      <c r="T42" s="234"/>
      <c r="U42" s="225"/>
      <c r="V42" s="225"/>
      <c r="W42" s="225"/>
    </row>
    <row r="43" spans="2:23" x14ac:dyDescent="0.2">
      <c r="B43" s="231"/>
      <c r="C43" s="214"/>
      <c r="D43" s="214"/>
      <c r="E43" s="214"/>
      <c r="F43" s="214"/>
      <c r="G43" s="214"/>
      <c r="H43" s="214"/>
      <c r="I43" s="214"/>
      <c r="J43" s="214"/>
      <c r="K43" s="214"/>
      <c r="L43" s="233"/>
      <c r="M43" s="233"/>
      <c r="N43" s="233"/>
      <c r="O43" s="233"/>
      <c r="P43" s="233"/>
      <c r="Q43" s="233"/>
      <c r="R43" s="233"/>
      <c r="S43" s="233"/>
      <c r="T43" s="234"/>
      <c r="U43" s="225"/>
      <c r="V43" s="225"/>
      <c r="W43" s="225"/>
    </row>
    <row r="44" spans="2:23" ht="15" x14ac:dyDescent="0.25">
      <c r="B44" s="249"/>
      <c r="C44" s="250"/>
      <c r="D44" s="250"/>
      <c r="E44" s="250"/>
      <c r="F44" s="250"/>
      <c r="G44" s="250"/>
      <c r="H44" s="250"/>
      <c r="I44" s="250"/>
      <c r="J44" s="250"/>
      <c r="K44" s="250"/>
      <c r="L44" s="251"/>
      <c r="M44" s="251"/>
      <c r="N44" s="251"/>
      <c r="O44" s="251"/>
      <c r="P44" s="251"/>
      <c r="Q44" s="251"/>
      <c r="R44" s="251"/>
      <c r="S44" s="251"/>
      <c r="T44" s="252"/>
      <c r="U44" s="211"/>
      <c r="V44" s="211"/>
      <c r="W44" s="211"/>
    </row>
    <row r="45" spans="2:23" ht="15" x14ac:dyDescent="0.25">
      <c r="B45" s="249"/>
      <c r="C45" s="250"/>
      <c r="D45" s="250"/>
      <c r="E45" s="250"/>
      <c r="F45" s="250"/>
      <c r="G45" s="250"/>
      <c r="H45" s="250"/>
      <c r="I45" s="250"/>
      <c r="J45" s="250"/>
      <c r="K45" s="250"/>
      <c r="L45" s="251"/>
      <c r="M45" s="251"/>
      <c r="N45" s="251"/>
      <c r="O45" s="251"/>
      <c r="P45" s="251"/>
      <c r="Q45" s="251"/>
      <c r="R45" s="251"/>
      <c r="S45" s="251"/>
      <c r="T45" s="252"/>
      <c r="U45" s="211"/>
      <c r="V45" s="211"/>
      <c r="W45" s="211"/>
    </row>
    <row r="46" spans="2:23" ht="15" x14ac:dyDescent="0.25">
      <c r="B46" s="253"/>
      <c r="C46" s="254"/>
      <c r="D46" s="254"/>
      <c r="E46" s="254"/>
      <c r="F46" s="254"/>
      <c r="G46" s="254"/>
      <c r="H46" s="254"/>
      <c r="I46" s="254"/>
      <c r="J46" s="254"/>
      <c r="K46" s="254"/>
      <c r="L46" s="255"/>
      <c r="M46" s="255"/>
      <c r="N46" s="255"/>
      <c r="O46" s="255"/>
      <c r="P46" s="255"/>
      <c r="Q46" s="255"/>
      <c r="R46" s="255"/>
      <c r="S46" s="255"/>
      <c r="T46" s="256"/>
      <c r="U46" s="211"/>
      <c r="V46" s="211"/>
      <c r="W46" s="211"/>
    </row>
  </sheetData>
  <mergeCells count="34">
    <mergeCell ref="L34:M34"/>
    <mergeCell ref="N34:O34"/>
    <mergeCell ref="P34:Q34"/>
    <mergeCell ref="R34:S34"/>
    <mergeCell ref="D40:I40"/>
    <mergeCell ref="L31:M31"/>
    <mergeCell ref="N31:O31"/>
    <mergeCell ref="P31:Q31"/>
    <mergeCell ref="R31:S31"/>
    <mergeCell ref="L32:M32"/>
    <mergeCell ref="N32:O32"/>
    <mergeCell ref="P32:Q32"/>
    <mergeCell ref="R32:S32"/>
    <mergeCell ref="L27:M27"/>
    <mergeCell ref="N27:O27"/>
    <mergeCell ref="P27:Q27"/>
    <mergeCell ref="R27:S27"/>
    <mergeCell ref="L30:M30"/>
    <mergeCell ref="N30:O30"/>
    <mergeCell ref="P30:Q30"/>
    <mergeCell ref="R30:S30"/>
    <mergeCell ref="C6:I6"/>
    <mergeCell ref="C8:F8"/>
    <mergeCell ref="G8:H8"/>
    <mergeCell ref="J6:M6"/>
    <mergeCell ref="N6:S6"/>
    <mergeCell ref="L10:M10"/>
    <mergeCell ref="N10:O10"/>
    <mergeCell ref="P10:Q10"/>
    <mergeCell ref="R10:S10"/>
    <mergeCell ref="L20:M20"/>
    <mergeCell ref="N20:O20"/>
    <mergeCell ref="P20:Q20"/>
    <mergeCell ref="R20:S20"/>
  </mergeCells>
  <pageMargins left="0.7" right="0.7" top="0.75" bottom="0.75" header="0.3" footer="0.3"/>
  <pageSetup paperSize="9" scale="65"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8"/>
  <sheetViews>
    <sheetView zoomScaleNormal="100" workbookViewId="0">
      <selection activeCell="B10" sqref="A10:XFD10"/>
    </sheetView>
  </sheetViews>
  <sheetFormatPr baseColWidth="10" defaultColWidth="8.85546875" defaultRowHeight="15" x14ac:dyDescent="0.3"/>
  <cols>
    <col min="1" max="1" width="6.7109375" style="1" customWidth="1"/>
    <col min="2" max="2" width="49.5703125" style="1" bestFit="1" customWidth="1"/>
    <col min="3" max="3" width="16.7109375" style="289" customWidth="1"/>
    <col min="4" max="4" width="9" style="310" customWidth="1"/>
    <col min="5" max="6" width="16.7109375" style="289" customWidth="1"/>
    <col min="7" max="7" width="9" style="310" customWidth="1"/>
    <col min="8" max="9" width="16.7109375" style="289" customWidth="1"/>
    <col min="10" max="10" width="9" style="310" customWidth="1"/>
    <col min="11" max="12" width="16.7109375" style="289" customWidth="1"/>
    <col min="13" max="13" width="9" style="310" customWidth="1"/>
    <col min="14" max="15" width="16.7109375" style="289" customWidth="1"/>
    <col min="16" max="16" width="0.5703125" style="289" customWidth="1"/>
    <col min="17" max="17" width="0.85546875" style="289" hidden="1" customWidth="1"/>
    <col min="18" max="16384" width="8.85546875" style="1"/>
  </cols>
  <sheetData>
    <row r="3" spans="1:17" ht="29.45" customHeight="1" x14ac:dyDescent="0.3">
      <c r="A3" s="36" t="str">
        <f>TAB00!B51&amp;" : "&amp;TAB00!C51</f>
        <v>TAB4.4.2 : Synthèse des produits prévisionnels issus des tarifs de prélèvement 2022</v>
      </c>
      <c r="B3" s="36"/>
      <c r="C3" s="288"/>
      <c r="D3" s="307"/>
      <c r="E3" s="288"/>
      <c r="F3" s="288"/>
      <c r="G3" s="307"/>
      <c r="H3" s="288"/>
      <c r="I3" s="288"/>
      <c r="J3" s="307"/>
      <c r="K3" s="288"/>
      <c r="L3" s="288"/>
      <c r="M3" s="307"/>
      <c r="N3" s="288"/>
      <c r="O3" s="288"/>
    </row>
    <row r="5" spans="1:17" ht="25.15" customHeight="1" x14ac:dyDescent="0.3">
      <c r="B5" s="493" t="s">
        <v>0</v>
      </c>
      <c r="C5" s="287" t="s">
        <v>20</v>
      </c>
      <c r="D5" s="490" t="s">
        <v>5</v>
      </c>
      <c r="E5" s="490"/>
      <c r="F5" s="490"/>
      <c r="G5" s="490" t="s">
        <v>6</v>
      </c>
      <c r="H5" s="490"/>
      <c r="I5" s="490"/>
      <c r="J5" s="490" t="s">
        <v>7</v>
      </c>
      <c r="K5" s="490"/>
      <c r="L5" s="490"/>
      <c r="M5" s="490" t="s">
        <v>8</v>
      </c>
      <c r="N5" s="490"/>
      <c r="O5" s="490"/>
    </row>
    <row r="6" spans="1:17" s="6" customFormat="1" ht="14.45" customHeight="1" x14ac:dyDescent="0.3">
      <c r="B6" s="494"/>
      <c r="C6" s="287" t="s">
        <v>9</v>
      </c>
      <c r="D6" s="308" t="s">
        <v>66</v>
      </c>
      <c r="E6" s="287" t="s">
        <v>199</v>
      </c>
      <c r="F6" s="287" t="s">
        <v>67</v>
      </c>
      <c r="G6" s="308" t="s">
        <v>66</v>
      </c>
      <c r="H6" s="287" t="s">
        <v>199</v>
      </c>
      <c r="I6" s="287" t="s">
        <v>67</v>
      </c>
      <c r="J6" s="308" t="s">
        <v>66</v>
      </c>
      <c r="K6" s="287" t="s">
        <v>199</v>
      </c>
      <c r="L6" s="287" t="s">
        <v>67</v>
      </c>
      <c r="M6" s="308" t="s">
        <v>66</v>
      </c>
      <c r="N6" s="287" t="s">
        <v>199</v>
      </c>
      <c r="O6" s="287" t="s">
        <v>67</v>
      </c>
      <c r="P6" s="290"/>
      <c r="Q6" s="290"/>
    </row>
    <row r="7" spans="1:17" s="6" customFormat="1" ht="14.45" customHeight="1" x14ac:dyDescent="0.3">
      <c r="A7" s="491" t="s">
        <v>301</v>
      </c>
      <c r="B7" s="285" t="s">
        <v>11</v>
      </c>
      <c r="C7" s="185">
        <f>SUM(F7,I7,L7,O7)</f>
        <v>0</v>
      </c>
      <c r="D7" s="309"/>
      <c r="E7" s="185"/>
      <c r="F7" s="185">
        <f>SUM(F8,F14,F15)</f>
        <v>0</v>
      </c>
      <c r="G7" s="309"/>
      <c r="H7" s="185"/>
      <c r="I7" s="185">
        <f>SUM(I8,I14,I15)</f>
        <v>0</v>
      </c>
      <c r="J7" s="309"/>
      <c r="K7" s="185"/>
      <c r="L7" s="185">
        <f>SUM(L8,L14,L15)</f>
        <v>0</v>
      </c>
      <c r="M7" s="309"/>
      <c r="N7" s="185"/>
      <c r="O7" s="185">
        <f>SUM(O8,O14,O15)</f>
        <v>0</v>
      </c>
      <c r="P7" s="290"/>
      <c r="Q7" s="290"/>
    </row>
    <row r="8" spans="1:17" x14ac:dyDescent="0.3">
      <c r="A8" s="492"/>
      <c r="B8" s="62" t="s">
        <v>12</v>
      </c>
      <c r="C8" s="289">
        <f t="shared" ref="C8:C48" si="0">SUM(F8,I8,L8,O8)</f>
        <v>0</v>
      </c>
      <c r="F8" s="289">
        <f>SUM(F9,F12)</f>
        <v>0</v>
      </c>
      <c r="I8" s="289">
        <f>SUM(I9,I12)</f>
        <v>0</v>
      </c>
      <c r="L8" s="289">
        <f>SUM(L9,L12)</f>
        <v>0</v>
      </c>
      <c r="O8" s="289">
        <f>SUM(O9,O12)</f>
        <v>0</v>
      </c>
    </row>
    <row r="9" spans="1:17" x14ac:dyDescent="0.3">
      <c r="A9" s="492"/>
      <c r="B9" s="63" t="s">
        <v>13</v>
      </c>
      <c r="C9" s="289">
        <f t="shared" si="0"/>
        <v>0</v>
      </c>
      <c r="F9" s="289">
        <f>SUM(F10:F11)</f>
        <v>0</v>
      </c>
      <c r="I9" s="289">
        <f>SUM(I10:I11)</f>
        <v>0</v>
      </c>
      <c r="L9" s="289">
        <f>SUM(L10:L11)</f>
        <v>0</v>
      </c>
      <c r="O9" s="289">
        <f>SUM(O10:O11)</f>
        <v>0</v>
      </c>
    </row>
    <row r="10" spans="1:17" s="132" customFormat="1" ht="27" x14ac:dyDescent="0.3">
      <c r="A10" s="492"/>
      <c r="B10" s="552" t="s">
        <v>303</v>
      </c>
      <c r="C10" s="551">
        <f t="shared" si="0"/>
        <v>0</v>
      </c>
      <c r="D10" s="553">
        <f>IF(TAB4.4.1!L16="v",0,TAB4.4.1!L16)</f>
        <v>0</v>
      </c>
      <c r="E10" s="551">
        <f>TAB3.1!G65</f>
        <v>0</v>
      </c>
      <c r="F10" s="551">
        <f>D10*E10*12</f>
        <v>0</v>
      </c>
      <c r="G10" s="553">
        <f>IF(TAB4.4.1!N16="v",0,TAB4.4.1!N16)</f>
        <v>0</v>
      </c>
      <c r="H10" s="551">
        <f>TAB3.1!G67</f>
        <v>0</v>
      </c>
      <c r="I10" s="551">
        <f>G10*H10*12</f>
        <v>0</v>
      </c>
      <c r="J10" s="553">
        <f>IF(TAB4.4.1!P16="v",0,TAB4.4.1!P16)</f>
        <v>0</v>
      </c>
      <c r="K10" s="551">
        <f>TAB3.1!G69</f>
        <v>0</v>
      </c>
      <c r="L10" s="551">
        <f>J10*K10*12</f>
        <v>0</v>
      </c>
      <c r="M10" s="553">
        <f>IF(TAB4.4.1!R16="v",0,TAB4.4.1!R16)</f>
        <v>0</v>
      </c>
      <c r="N10" s="551">
        <f>TAB3.1!G71</f>
        <v>0</v>
      </c>
      <c r="O10" s="551">
        <f>M10*N10*12</f>
        <v>0</v>
      </c>
      <c r="P10" s="551"/>
      <c r="Q10" s="551"/>
    </row>
    <row r="11" spans="1:17" x14ac:dyDescent="0.3">
      <c r="A11" s="492"/>
      <c r="B11" s="286" t="s">
        <v>304</v>
      </c>
      <c r="C11" s="289">
        <f t="shared" si="0"/>
        <v>0</v>
      </c>
      <c r="D11" s="310">
        <f>IF(TAB4.4.1!L17="v",0,TAB4.4.1!L17)</f>
        <v>0</v>
      </c>
      <c r="E11" s="289">
        <f>TAB3.1!G66</f>
        <v>0</v>
      </c>
      <c r="F11" s="289">
        <f>D11*E11*12</f>
        <v>0</v>
      </c>
      <c r="G11" s="310">
        <f>IF(TAB4.4.1!N17="v",0,TAB4.4.1!N17)</f>
        <v>0</v>
      </c>
      <c r="H11" s="289">
        <f>TAB3.1!G68</f>
        <v>0</v>
      </c>
      <c r="I11" s="289">
        <f>G11*H11*12</f>
        <v>0</v>
      </c>
      <c r="J11" s="310">
        <f>IF(TAB4.4.1!P17="v",0,TAB4.4.1!P17)</f>
        <v>0</v>
      </c>
      <c r="K11" s="289">
        <f>TAB3.1!G70</f>
        <v>0</v>
      </c>
      <c r="L11" s="289">
        <f>J11*K11*12</f>
        <v>0</v>
      </c>
      <c r="M11" s="310">
        <f>IF(TAB4.4.1!R17="v",0,TAB4.4.1!R17)</f>
        <v>0</v>
      </c>
      <c r="N11" s="289">
        <f>TAB3.1!G72</f>
        <v>0</v>
      </c>
      <c r="O11" s="289">
        <f>M11*N11*12</f>
        <v>0</v>
      </c>
    </row>
    <row r="12" spans="1:17" x14ac:dyDescent="0.3">
      <c r="A12" s="492"/>
      <c r="B12" s="63" t="s">
        <v>143</v>
      </c>
      <c r="C12" s="289">
        <f t="shared" si="0"/>
        <v>0</v>
      </c>
      <c r="D12" s="205"/>
      <c r="E12" s="27"/>
      <c r="F12" s="27"/>
      <c r="G12" s="205"/>
      <c r="H12" s="27"/>
      <c r="I12" s="27"/>
      <c r="J12" s="205"/>
      <c r="K12" s="27"/>
      <c r="L12" s="27"/>
      <c r="M12" s="205"/>
      <c r="N12" s="27"/>
      <c r="O12" s="27"/>
    </row>
    <row r="13" spans="1:17" x14ac:dyDescent="0.3">
      <c r="A13" s="492"/>
      <c r="B13" s="286" t="s">
        <v>153</v>
      </c>
      <c r="C13" s="289">
        <f t="shared" si="0"/>
        <v>0</v>
      </c>
      <c r="D13" s="205"/>
      <c r="E13" s="27"/>
      <c r="F13" s="27"/>
      <c r="G13" s="205"/>
      <c r="H13" s="27"/>
      <c r="I13" s="27"/>
      <c r="J13" s="205"/>
      <c r="K13" s="27"/>
      <c r="L13" s="27"/>
      <c r="M13" s="205"/>
      <c r="N13" s="27"/>
      <c r="O13" s="27"/>
    </row>
    <row r="14" spans="1:17" x14ac:dyDescent="0.3">
      <c r="A14" s="492"/>
      <c r="B14" s="62" t="s">
        <v>14</v>
      </c>
      <c r="C14" s="289">
        <f t="shared" si="0"/>
        <v>0</v>
      </c>
      <c r="D14" s="289">
        <f>IF(TAB4.4.1!L20="v",0,TAB4.4.1!L20)</f>
        <v>0</v>
      </c>
      <c r="E14" s="289">
        <f>TAB3.1!G8</f>
        <v>0</v>
      </c>
      <c r="F14" s="289">
        <f>D14*E14</f>
        <v>0</v>
      </c>
      <c r="G14" s="289">
        <f>IF(TAB4.4.1!N20="v",0,TAB4.4.1!N20)</f>
        <v>0</v>
      </c>
      <c r="H14" s="289">
        <f>TAB3.1!G9</f>
        <v>0</v>
      </c>
      <c r="I14" s="289">
        <f>G14*H14</f>
        <v>0</v>
      </c>
      <c r="J14" s="289">
        <f>IF(TAB4.4.1!P20="v",0,TAB4.4.1!P20)</f>
        <v>0</v>
      </c>
      <c r="K14" s="289">
        <f>TAB3.1!G10</f>
        <v>0</v>
      </c>
      <c r="L14" s="289">
        <f>J14*K14</f>
        <v>0</v>
      </c>
      <c r="M14" s="289">
        <f>IF(TAB4.4.1!R20="v",0,TAB4.4.1!R20)</f>
        <v>0</v>
      </c>
      <c r="N14" s="289">
        <f>TAB3.1!G11</f>
        <v>0</v>
      </c>
      <c r="O14" s="289">
        <f>M14*N14</f>
        <v>0</v>
      </c>
    </row>
    <row r="15" spans="1:17" x14ac:dyDescent="0.3">
      <c r="A15" s="492"/>
      <c r="B15" s="62" t="s">
        <v>144</v>
      </c>
      <c r="C15" s="289">
        <f t="shared" si="0"/>
        <v>0</v>
      </c>
      <c r="F15" s="289">
        <f>SUM(F16:F19)</f>
        <v>0</v>
      </c>
      <c r="I15" s="289">
        <f>SUM(I16:I19)</f>
        <v>0</v>
      </c>
      <c r="L15" s="289">
        <f>SUM(L16:L19)</f>
        <v>0</v>
      </c>
      <c r="O15" s="289">
        <f>SUM(O16:O19)</f>
        <v>0</v>
      </c>
    </row>
    <row r="16" spans="1:17" x14ac:dyDescent="0.3">
      <c r="A16" s="492"/>
      <c r="B16" s="63" t="s">
        <v>137</v>
      </c>
      <c r="C16" s="289">
        <f t="shared" si="0"/>
        <v>0</v>
      </c>
      <c r="D16" s="205"/>
      <c r="E16" s="27"/>
      <c r="F16" s="27"/>
      <c r="G16" s="205"/>
      <c r="H16" s="27"/>
      <c r="I16" s="27"/>
      <c r="J16" s="205"/>
      <c r="K16" s="27"/>
      <c r="L16" s="27"/>
      <c r="M16" s="310">
        <f>IF(TAB4.4.1!R22="v",0,TAB4.4.1!R22)</f>
        <v>0</v>
      </c>
      <c r="N16" s="289">
        <f>TAB3.1!G34</f>
        <v>0</v>
      </c>
      <c r="O16" s="289">
        <f t="shared" ref="O16:O25" si="1">M16*N16</f>
        <v>0</v>
      </c>
    </row>
    <row r="17" spans="1:17" x14ac:dyDescent="0.3">
      <c r="A17" s="492"/>
      <c r="B17" s="63" t="s">
        <v>138</v>
      </c>
      <c r="C17" s="289">
        <f t="shared" si="0"/>
        <v>0</v>
      </c>
      <c r="D17" s="310">
        <f>IF(TAB4.4.1!L23="v",0,TAB4.4.1!L23)</f>
        <v>0</v>
      </c>
      <c r="E17" s="289">
        <f>TAB3.1!G19</f>
        <v>0</v>
      </c>
      <c r="F17" s="289">
        <f t="shared" ref="F17:F18" si="2">D17*E17</f>
        <v>0</v>
      </c>
      <c r="G17" s="310">
        <f>IF(TAB4.4.1!N23="v",0,TAB4.4.1!N23)</f>
        <v>0</v>
      </c>
      <c r="H17" s="289">
        <f>TAB3.1!G23</f>
        <v>0</v>
      </c>
      <c r="I17" s="289">
        <f t="shared" ref="I17:I18" si="3">G17*H17</f>
        <v>0</v>
      </c>
      <c r="J17" s="310">
        <f>IF(TAB4.4.1!P23="v",0,TAB4.4.1!P23)</f>
        <v>0</v>
      </c>
      <c r="K17" s="289">
        <f>TAB3.1!G27</f>
        <v>0</v>
      </c>
      <c r="L17" s="289">
        <f t="shared" ref="L17:L18" si="4">J17*K17</f>
        <v>0</v>
      </c>
      <c r="M17" s="310">
        <f>IF(TAB4.4.1!R23="v",0,TAB4.4.1!R23)</f>
        <v>0</v>
      </c>
      <c r="N17" s="289">
        <f>TAB3.1!G35</f>
        <v>0</v>
      </c>
      <c r="O17" s="289">
        <f t="shared" si="1"/>
        <v>0</v>
      </c>
    </row>
    <row r="18" spans="1:17" x14ac:dyDescent="0.3">
      <c r="A18" s="492"/>
      <c r="B18" s="63" t="s">
        <v>16</v>
      </c>
      <c r="C18" s="289">
        <f t="shared" si="0"/>
        <v>0</v>
      </c>
      <c r="D18" s="310">
        <f>IF(TAB4.4.1!L24="v",0,TAB4.4.1!L24)</f>
        <v>0</v>
      </c>
      <c r="E18" s="289">
        <f>TAB3.1!G20</f>
        <v>0</v>
      </c>
      <c r="F18" s="289">
        <f t="shared" si="2"/>
        <v>0</v>
      </c>
      <c r="G18" s="310">
        <f>IF(TAB4.4.1!N24="v",0,TAB4.4.1!N24)</f>
        <v>0</v>
      </c>
      <c r="H18" s="289">
        <f>TAB3.1!G24</f>
        <v>0</v>
      </c>
      <c r="I18" s="289">
        <f t="shared" si="3"/>
        <v>0</v>
      </c>
      <c r="J18" s="310">
        <f>IF(TAB4.4.1!P24="v",0,TAB4.4.1!P24)</f>
        <v>0</v>
      </c>
      <c r="K18" s="289">
        <f>TAB3.1!G28</f>
        <v>0</v>
      </c>
      <c r="L18" s="289">
        <f t="shared" si="4"/>
        <v>0</v>
      </c>
      <c r="M18" s="310">
        <f>IF(TAB4.4.1!R24="v",0,TAB4.4.1!R24)</f>
        <v>0</v>
      </c>
      <c r="N18" s="289">
        <f>TAB3.1!G36</f>
        <v>0</v>
      </c>
      <c r="O18" s="289">
        <f t="shared" si="1"/>
        <v>0</v>
      </c>
    </row>
    <row r="19" spans="1:17" x14ac:dyDescent="0.3">
      <c r="A19" s="492"/>
      <c r="B19" s="63" t="s">
        <v>139</v>
      </c>
      <c r="C19" s="289">
        <f t="shared" si="0"/>
        <v>0</v>
      </c>
      <c r="D19" s="205"/>
      <c r="E19" s="27"/>
      <c r="F19" s="27"/>
      <c r="G19" s="205"/>
      <c r="H19" s="27"/>
      <c r="I19" s="27"/>
      <c r="J19" s="205"/>
      <c r="K19" s="27"/>
      <c r="L19" s="27"/>
      <c r="M19" s="310">
        <f>IF(TAB4.4.1!R25="v",0,TAB4.4.1!R25)</f>
        <v>0</v>
      </c>
      <c r="N19" s="289">
        <f>TAB3.1!G37</f>
        <v>0</v>
      </c>
      <c r="O19" s="289">
        <f t="shared" si="1"/>
        <v>0</v>
      </c>
    </row>
    <row r="20" spans="1:17" x14ac:dyDescent="0.3">
      <c r="A20" s="492"/>
      <c r="B20" s="285" t="s">
        <v>21</v>
      </c>
      <c r="C20" s="289">
        <f t="shared" si="0"/>
        <v>0</v>
      </c>
      <c r="D20" s="310">
        <f>IF(TAB4.4.1!L27="v",0,TAB4.4.1!L27)</f>
        <v>0</v>
      </c>
      <c r="E20" s="289">
        <f>SUM(E16:E19)</f>
        <v>0</v>
      </c>
      <c r="F20" s="289">
        <f>SUM(F21:F24)</f>
        <v>0</v>
      </c>
      <c r="G20" s="310">
        <f>IF(TAB4.4.1!N27="v",0,TAB4.4.1!N27)</f>
        <v>0</v>
      </c>
      <c r="H20" s="289">
        <f>SUM(H16:H19)</f>
        <v>0</v>
      </c>
      <c r="I20" s="289">
        <f>SUM(I21:I24)</f>
        <v>0</v>
      </c>
      <c r="J20" s="310">
        <f>IF(TAB4.4.1!P27="v",0,TAB4.4.1!P27)</f>
        <v>0</v>
      </c>
      <c r="K20" s="289">
        <f>SUM(K16:K19)</f>
        <v>0</v>
      </c>
      <c r="L20" s="289">
        <f>SUM(L21:L24)</f>
        <v>0</v>
      </c>
      <c r="M20" s="310">
        <f>IF(TAB4.4.1!R27="v",0,TAB4.4.1!R27)</f>
        <v>0</v>
      </c>
      <c r="N20" s="289">
        <f>SUM(N16:N19)</f>
        <v>0</v>
      </c>
      <c r="O20" s="289">
        <f t="shared" si="1"/>
        <v>0</v>
      </c>
    </row>
    <row r="21" spans="1:17" x14ac:dyDescent="0.3">
      <c r="A21" s="492"/>
      <c r="B21" s="285" t="s">
        <v>140</v>
      </c>
      <c r="C21" s="289">
        <f t="shared" si="0"/>
        <v>0</v>
      </c>
      <c r="F21" s="289">
        <f>SUM(F22:F24)</f>
        <v>0</v>
      </c>
      <c r="I21" s="289">
        <f>SUM(I22:I24)</f>
        <v>0</v>
      </c>
      <c r="L21" s="289">
        <f>SUM(L22:L24)</f>
        <v>0</v>
      </c>
      <c r="O21" s="289">
        <f>SUM(O22:O24)</f>
        <v>0</v>
      </c>
    </row>
    <row r="22" spans="1:17" x14ac:dyDescent="0.3">
      <c r="A22" s="492"/>
      <c r="B22" s="62" t="s">
        <v>4</v>
      </c>
      <c r="C22" s="289">
        <f t="shared" si="0"/>
        <v>0</v>
      </c>
      <c r="D22" s="310">
        <f>IF(TAB4.4.1!L30="v",0,TAB4.4.1!L30)</f>
        <v>0</v>
      </c>
      <c r="E22" s="289">
        <f>E20-TAB3.1!G56</f>
        <v>0</v>
      </c>
      <c r="F22" s="289">
        <f t="shared" ref="F22:F24" si="5">D22*E22</f>
        <v>0</v>
      </c>
      <c r="G22" s="310">
        <f>IF(TAB4.4.1!N30="v",0,TAB4.4.1!N30)</f>
        <v>0</v>
      </c>
      <c r="H22" s="289">
        <f>H20-TAB3.1!G57</f>
        <v>0</v>
      </c>
      <c r="I22" s="289">
        <f t="shared" ref="I22:I24" si="6">G22*H22</f>
        <v>0</v>
      </c>
      <c r="J22" s="310">
        <f>IF(TAB4.4.1!P30="v",0,TAB4.4.1!P30)</f>
        <v>0</v>
      </c>
      <c r="K22" s="289">
        <f>K20-TAB3.1!G58</f>
        <v>0</v>
      </c>
      <c r="L22" s="289">
        <f t="shared" ref="L22:L24" si="7">J22*K22</f>
        <v>0</v>
      </c>
      <c r="M22" s="310">
        <f>IF(TAB4.4.1!R30="v",0,TAB4.4.1!R30)</f>
        <v>0</v>
      </c>
      <c r="N22" s="289">
        <f>N20-TAB3.1!G59</f>
        <v>0</v>
      </c>
      <c r="O22" s="289">
        <f t="shared" si="1"/>
        <v>0</v>
      </c>
    </row>
    <row r="23" spans="1:17" x14ac:dyDescent="0.3">
      <c r="A23" s="492"/>
      <c r="B23" s="62" t="s">
        <v>161</v>
      </c>
      <c r="C23" s="289">
        <f t="shared" si="0"/>
        <v>0</v>
      </c>
      <c r="D23" s="310">
        <f>IF(TAB4.4.1!L31="v",0,TAB4.4.1!L31)</f>
        <v>0</v>
      </c>
      <c r="E23" s="289">
        <f>E20</f>
        <v>0</v>
      </c>
      <c r="F23" s="289">
        <f t="shared" si="5"/>
        <v>0</v>
      </c>
      <c r="G23" s="310">
        <f>IF(TAB4.4.1!N31="v",0,TAB4.4.1!N31)</f>
        <v>0</v>
      </c>
      <c r="H23" s="289">
        <f>H20</f>
        <v>0</v>
      </c>
      <c r="I23" s="289">
        <f t="shared" si="6"/>
        <v>0</v>
      </c>
      <c r="J23" s="310">
        <f>IF(TAB4.4.1!P31="v",0,TAB4.4.1!P31)</f>
        <v>0</v>
      </c>
      <c r="K23" s="289">
        <f>K20</f>
        <v>0</v>
      </c>
      <c r="L23" s="289">
        <f t="shared" si="7"/>
        <v>0</v>
      </c>
      <c r="M23" s="310">
        <f>IF(TAB4.4.1!R31="v",0,TAB4.4.1!R31)</f>
        <v>0</v>
      </c>
      <c r="N23" s="289">
        <f>N20</f>
        <v>0</v>
      </c>
      <c r="O23" s="289">
        <f t="shared" si="1"/>
        <v>0</v>
      </c>
    </row>
    <row r="24" spans="1:17" x14ac:dyDescent="0.3">
      <c r="A24" s="492"/>
      <c r="B24" s="62" t="s">
        <v>163</v>
      </c>
      <c r="C24" s="289">
        <f t="shared" si="0"/>
        <v>0</v>
      </c>
      <c r="D24" s="310">
        <f>IF(TAB4.4.1!L32="v",0,TAB4.4.1!L32)</f>
        <v>0</v>
      </c>
      <c r="E24" s="289">
        <f>E23</f>
        <v>0</v>
      </c>
      <c r="F24" s="289">
        <f t="shared" si="5"/>
        <v>0</v>
      </c>
      <c r="G24" s="310">
        <f>IF(TAB4.4.1!N32="v",0,TAB4.4.1!N32)</f>
        <v>0</v>
      </c>
      <c r="H24" s="289">
        <f>H23</f>
        <v>0</v>
      </c>
      <c r="I24" s="289">
        <f t="shared" si="6"/>
        <v>0</v>
      </c>
      <c r="J24" s="310">
        <f>IF(TAB4.4.1!P32="v",0,TAB4.4.1!P32)</f>
        <v>0</v>
      </c>
      <c r="K24" s="289">
        <f>K23</f>
        <v>0</v>
      </c>
      <c r="L24" s="289">
        <f t="shared" si="7"/>
        <v>0</v>
      </c>
      <c r="M24" s="310">
        <f>IF(TAB4.4.1!R32="v",0,TAB4.4.1!R32)</f>
        <v>0</v>
      </c>
      <c r="N24" s="289">
        <f>N23</f>
        <v>0</v>
      </c>
      <c r="O24" s="289">
        <f t="shared" si="1"/>
        <v>0</v>
      </c>
    </row>
    <row r="25" spans="1:17" x14ac:dyDescent="0.3">
      <c r="A25" s="492"/>
      <c r="B25" s="285" t="s">
        <v>141</v>
      </c>
      <c r="C25" s="289">
        <f t="shared" si="0"/>
        <v>0</v>
      </c>
      <c r="D25" s="310">
        <f>IF(TAB4.4.1!L34="v",0,TAB4.4.1!L34)</f>
        <v>0</v>
      </c>
      <c r="E25" s="289">
        <f>E24</f>
        <v>0</v>
      </c>
      <c r="F25" s="289">
        <f>D25*E25</f>
        <v>0</v>
      </c>
      <c r="G25" s="310">
        <f>IF(TAB4.4.1!N34="v",0,TAB4.4.1!N34)</f>
        <v>0</v>
      </c>
      <c r="H25" s="289">
        <f>H24</f>
        <v>0</v>
      </c>
      <c r="I25" s="289">
        <f>G25*H25</f>
        <v>0</v>
      </c>
      <c r="J25" s="310">
        <f>IF(TAB4.4.1!P34="v",0,TAB4.4.1!P34)</f>
        <v>0</v>
      </c>
      <c r="K25" s="289">
        <f>K24</f>
        <v>0</v>
      </c>
      <c r="L25" s="289">
        <f>J25*K25</f>
        <v>0</v>
      </c>
      <c r="M25" s="310">
        <f>IF(TAB4.4.1!R34="v",0,TAB4.4.1!R34)</f>
        <v>0</v>
      </c>
      <c r="N25" s="289">
        <f>N24</f>
        <v>0</v>
      </c>
      <c r="O25" s="289">
        <f t="shared" si="1"/>
        <v>0</v>
      </c>
    </row>
    <row r="26" spans="1:17" x14ac:dyDescent="0.3">
      <c r="A26" s="492"/>
      <c r="B26" s="285" t="s">
        <v>142</v>
      </c>
      <c r="C26" s="289">
        <f t="shared" si="0"/>
        <v>0</v>
      </c>
      <c r="D26" s="310">
        <f>IF(TAB4.4.1!L36="v",0,TAB4.4.1!L36)</f>
        <v>0</v>
      </c>
      <c r="E26" s="289">
        <f>TAB3.1!G77</f>
        <v>0</v>
      </c>
      <c r="F26" s="289">
        <f>D26*E26</f>
        <v>0</v>
      </c>
      <c r="G26" s="310">
        <f>IF(TAB4.4.1!N36="v",0,TAB4.4.1!N36)</f>
        <v>0</v>
      </c>
      <c r="H26" s="289">
        <f>TAB3.1!G78</f>
        <v>0</v>
      </c>
      <c r="I26" s="289">
        <f>G26*H26</f>
        <v>0</v>
      </c>
      <c r="J26" s="310">
        <f>IF(TAB4.4.1!P36="v",0,TAB4.4.1!P36)</f>
        <v>0</v>
      </c>
      <c r="K26" s="289">
        <f>TAB3.1!G79</f>
        <v>0</v>
      </c>
      <c r="L26" s="289">
        <f>J26*K26</f>
        <v>0</v>
      </c>
      <c r="M26" s="205"/>
      <c r="N26" s="27"/>
      <c r="O26" s="27"/>
    </row>
    <row r="27" spans="1:17" x14ac:dyDescent="0.3">
      <c r="A27" s="492"/>
      <c r="B27" s="283" t="s">
        <v>20</v>
      </c>
      <c r="C27" s="188">
        <f t="shared" si="0"/>
        <v>0</v>
      </c>
      <c r="D27" s="311"/>
      <c r="E27" s="188"/>
      <c r="F27" s="188">
        <f>SUM(F7,F20,F21,F25,F26)</f>
        <v>0</v>
      </c>
      <c r="G27" s="311"/>
      <c r="H27" s="188"/>
      <c r="I27" s="188">
        <f>SUM(I7,I20,I21,I25,I26)</f>
        <v>0</v>
      </c>
      <c r="J27" s="311"/>
      <c r="K27" s="188"/>
      <c r="L27" s="188">
        <f>SUM(L7,L20,L21,L25,L26)</f>
        <v>0</v>
      </c>
      <c r="M27" s="311"/>
      <c r="N27" s="188"/>
      <c r="O27" s="188">
        <f>SUM(O7,O20,O21,O25,O26)</f>
        <v>0</v>
      </c>
    </row>
    <row r="28" spans="1:17" s="6" customFormat="1" ht="14.45" customHeight="1" x14ac:dyDescent="0.3">
      <c r="A28" s="491" t="s">
        <v>302</v>
      </c>
      <c r="B28" s="285" t="s">
        <v>11</v>
      </c>
      <c r="C28" s="185">
        <f>SUM(F28,I28,L28,O28)</f>
        <v>0</v>
      </c>
      <c r="D28" s="309"/>
      <c r="E28" s="185"/>
      <c r="F28" s="185">
        <f>SUM(F29,F35,F36)</f>
        <v>0</v>
      </c>
      <c r="G28" s="309"/>
      <c r="H28" s="185"/>
      <c r="I28" s="185">
        <f>SUM(I29,I35,I36)</f>
        <v>0</v>
      </c>
      <c r="J28" s="309"/>
      <c r="K28" s="185"/>
      <c r="L28" s="185">
        <f>SUM(L29,L35,L36)</f>
        <v>0</v>
      </c>
      <c r="M28" s="309"/>
      <c r="N28" s="185"/>
      <c r="O28" s="185">
        <f>SUM(O29,O35,O36)</f>
        <v>0</v>
      </c>
      <c r="P28" s="290"/>
      <c r="Q28" s="290"/>
    </row>
    <row r="29" spans="1:17" x14ac:dyDescent="0.3">
      <c r="A29" s="492"/>
      <c r="B29" s="62" t="s">
        <v>12</v>
      </c>
      <c r="C29" s="289">
        <f t="shared" si="0"/>
        <v>0</v>
      </c>
      <c r="D29" s="205"/>
      <c r="E29" s="27"/>
      <c r="F29" s="27"/>
      <c r="G29" s="205"/>
      <c r="H29" s="27"/>
      <c r="I29" s="27"/>
      <c r="J29" s="205"/>
      <c r="K29" s="27"/>
      <c r="L29" s="27"/>
      <c r="M29" s="309"/>
      <c r="N29" s="309"/>
      <c r="O29" s="185">
        <f>O33</f>
        <v>0</v>
      </c>
    </row>
    <row r="30" spans="1:17" x14ac:dyDescent="0.3">
      <c r="A30" s="492"/>
      <c r="B30" s="63" t="s">
        <v>13</v>
      </c>
      <c r="C30" s="289">
        <f t="shared" si="0"/>
        <v>0</v>
      </c>
      <c r="D30" s="205"/>
      <c r="E30" s="27"/>
      <c r="F30" s="27"/>
      <c r="G30" s="205"/>
      <c r="H30" s="27"/>
      <c r="I30" s="27"/>
      <c r="J30" s="205"/>
      <c r="K30" s="27"/>
      <c r="L30" s="27"/>
      <c r="M30" s="205"/>
      <c r="N30" s="27"/>
      <c r="O30" s="27"/>
    </row>
    <row r="31" spans="1:17" ht="27" x14ac:dyDescent="0.3">
      <c r="A31" s="492"/>
      <c r="B31" s="434" t="s">
        <v>303</v>
      </c>
      <c r="C31" s="289">
        <f t="shared" si="0"/>
        <v>0</v>
      </c>
      <c r="D31" s="205"/>
      <c r="E31" s="27"/>
      <c r="F31" s="27"/>
      <c r="G31" s="205"/>
      <c r="H31" s="27"/>
      <c r="I31" s="27"/>
      <c r="J31" s="205"/>
      <c r="K31" s="27"/>
      <c r="L31" s="27"/>
      <c r="M31" s="205"/>
      <c r="N31" s="27"/>
      <c r="O31" s="27"/>
    </row>
    <row r="32" spans="1:17" x14ac:dyDescent="0.3">
      <c r="A32" s="492"/>
      <c r="B32" s="286" t="s">
        <v>304</v>
      </c>
      <c r="C32" s="289">
        <f t="shared" si="0"/>
        <v>0</v>
      </c>
      <c r="D32" s="205"/>
      <c r="E32" s="27"/>
      <c r="F32" s="27"/>
      <c r="G32" s="205"/>
      <c r="H32" s="27"/>
      <c r="I32" s="27"/>
      <c r="J32" s="205"/>
      <c r="K32" s="27"/>
      <c r="L32" s="27"/>
      <c r="M32" s="205"/>
      <c r="N32" s="27"/>
      <c r="O32" s="27"/>
    </row>
    <row r="33" spans="1:15" x14ac:dyDescent="0.3">
      <c r="A33" s="492"/>
      <c r="B33" s="63" t="s">
        <v>143</v>
      </c>
      <c r="C33" s="289">
        <f t="shared" si="0"/>
        <v>0</v>
      </c>
      <c r="D33" s="205"/>
      <c r="E33" s="27"/>
      <c r="F33" s="27"/>
      <c r="G33" s="205"/>
      <c r="H33" s="27"/>
      <c r="I33" s="27"/>
      <c r="J33" s="205"/>
      <c r="K33" s="27"/>
      <c r="L33" s="27"/>
      <c r="O33" s="289">
        <f>O34</f>
        <v>0</v>
      </c>
    </row>
    <row r="34" spans="1:15" x14ac:dyDescent="0.3">
      <c r="A34" s="492"/>
      <c r="B34" s="286" t="s">
        <v>153</v>
      </c>
      <c r="C34" s="289">
        <f t="shared" si="0"/>
        <v>0</v>
      </c>
      <c r="D34" s="205"/>
      <c r="E34" s="27"/>
      <c r="F34" s="27"/>
      <c r="G34" s="205"/>
      <c r="H34" s="27"/>
      <c r="I34" s="27"/>
      <c r="J34" s="205"/>
      <c r="K34" s="27"/>
      <c r="L34" s="27"/>
      <c r="M34" s="310">
        <f>IF(TAB4.4.1!S19="v",0,TAB4.4.1!S19)</f>
        <v>0</v>
      </c>
      <c r="N34" s="289">
        <f>TAB3.2!G76</f>
        <v>0</v>
      </c>
      <c r="O34" s="289">
        <f t="shared" ref="O34:O46" si="8">M34*N34</f>
        <v>0</v>
      </c>
    </row>
    <row r="35" spans="1:15" x14ac:dyDescent="0.3">
      <c r="A35" s="492"/>
      <c r="B35" s="62" t="s">
        <v>14</v>
      </c>
      <c r="C35" s="289">
        <f t="shared" si="0"/>
        <v>0</v>
      </c>
      <c r="D35" s="289">
        <f>IF(TAB4.4.1!L20="v",0,TAB4.4.1!L20)</f>
        <v>0</v>
      </c>
      <c r="E35" s="289">
        <f>TAB3.2!G9</f>
        <v>0</v>
      </c>
      <c r="F35" s="289">
        <f>D35*E35</f>
        <v>0</v>
      </c>
      <c r="G35" s="289">
        <f>IF(TAB4.4.1!N20="v",0,TAB4.4.1!N20)</f>
        <v>0</v>
      </c>
      <c r="H35" s="289">
        <f>TAB3.2!G10</f>
        <v>0</v>
      </c>
      <c r="I35" s="289">
        <f>G35*H35</f>
        <v>0</v>
      </c>
      <c r="J35" s="289">
        <f>IF(TAB4.4.1!P20="v",0,TAB4.4.1!P20)</f>
        <v>0</v>
      </c>
      <c r="K35" s="289">
        <f>TAB3.2!G11</f>
        <v>0</v>
      </c>
      <c r="L35" s="289">
        <f>J35*K35</f>
        <v>0</v>
      </c>
      <c r="M35" s="289">
        <f>IF(TAB4.4.1!R20="v",0,TAB4.4.1!R20)</f>
        <v>0</v>
      </c>
      <c r="N35" s="289">
        <f>TAB3.2!G12</f>
        <v>0</v>
      </c>
      <c r="O35" s="289">
        <f t="shared" si="8"/>
        <v>0</v>
      </c>
    </row>
    <row r="36" spans="1:15" x14ac:dyDescent="0.3">
      <c r="A36" s="492"/>
      <c r="B36" s="62" t="s">
        <v>144</v>
      </c>
      <c r="C36" s="289">
        <f t="shared" si="0"/>
        <v>0</v>
      </c>
      <c r="F36" s="289">
        <f>SUM(F37:F40)</f>
        <v>0</v>
      </c>
      <c r="I36" s="289">
        <f>SUM(I37:I40)</f>
        <v>0</v>
      </c>
      <c r="L36" s="289">
        <f>SUM(L37:L40)</f>
        <v>0</v>
      </c>
      <c r="O36" s="289">
        <f>SUM(O37:O40)</f>
        <v>0</v>
      </c>
    </row>
    <row r="37" spans="1:15" x14ac:dyDescent="0.3">
      <c r="A37" s="492"/>
      <c r="B37" s="63" t="s">
        <v>137</v>
      </c>
      <c r="C37" s="289">
        <f t="shared" si="0"/>
        <v>0</v>
      </c>
      <c r="D37" s="205"/>
      <c r="E37" s="27"/>
      <c r="F37" s="27"/>
      <c r="G37" s="205"/>
      <c r="H37" s="27"/>
      <c r="I37" s="27"/>
      <c r="J37" s="205"/>
      <c r="K37" s="27"/>
      <c r="L37" s="27"/>
      <c r="M37" s="310">
        <f>IF(TAB4.4.1!S22="v",0,TAB4.4.1!S22)</f>
        <v>0</v>
      </c>
      <c r="N37" s="289">
        <f>TAB3.2!G41</f>
        <v>0</v>
      </c>
      <c r="O37" s="289">
        <f t="shared" si="8"/>
        <v>0</v>
      </c>
    </row>
    <row r="38" spans="1:15" x14ac:dyDescent="0.3">
      <c r="A38" s="492"/>
      <c r="B38" s="63" t="s">
        <v>138</v>
      </c>
      <c r="C38" s="289">
        <f t="shared" si="0"/>
        <v>0</v>
      </c>
      <c r="D38" s="310">
        <f>IF(TAB4.4.1!M23="v",0,TAB4.4.1!M23)</f>
        <v>0</v>
      </c>
      <c r="E38" s="289">
        <f>TAB3.2!G20</f>
        <v>0</v>
      </c>
      <c r="F38" s="289">
        <f t="shared" ref="F38:F41" si="9">D38*E38</f>
        <v>0</v>
      </c>
      <c r="G38" s="310">
        <f>IF(TAB4.4.1!O23="v",0,TAB4.4.1!O23)</f>
        <v>0</v>
      </c>
      <c r="H38" s="289">
        <f>TAB3.2!G26</f>
        <v>0</v>
      </c>
      <c r="I38" s="289">
        <f t="shared" ref="I38:I41" si="10">G38*H38</f>
        <v>0</v>
      </c>
      <c r="J38" s="310">
        <f>IF(TAB4.4.1!Q23="v",0,TAB4.4.1!Q23)</f>
        <v>0</v>
      </c>
      <c r="K38" s="289">
        <f>TAB3.2!G32</f>
        <v>0</v>
      </c>
      <c r="L38" s="289">
        <f t="shared" ref="L38:L41" si="11">J38*K38</f>
        <v>0</v>
      </c>
      <c r="M38" s="310">
        <f>IF(TAB4.4.1!S23="v",0,TAB4.4.1!S23)</f>
        <v>0</v>
      </c>
      <c r="N38" s="289">
        <f>TAB3.2!G42</f>
        <v>0</v>
      </c>
      <c r="O38" s="289">
        <f t="shared" si="8"/>
        <v>0</v>
      </c>
    </row>
    <row r="39" spans="1:15" x14ac:dyDescent="0.3">
      <c r="A39" s="492"/>
      <c r="B39" s="63" t="s">
        <v>16</v>
      </c>
      <c r="C39" s="289">
        <f t="shared" si="0"/>
        <v>0</v>
      </c>
      <c r="D39" s="310">
        <f>IF(TAB4.4.1!M24="v",0,TAB4.4.1!M24)</f>
        <v>0</v>
      </c>
      <c r="E39" s="289">
        <f>TAB3.2!G21</f>
        <v>0</v>
      </c>
      <c r="F39" s="289">
        <f t="shared" si="9"/>
        <v>0</v>
      </c>
      <c r="G39" s="310">
        <f>IF(TAB4.4.1!O24="v",0,TAB4.4.1!O24)</f>
        <v>0</v>
      </c>
      <c r="H39" s="289">
        <f>TAB3.2!G27</f>
        <v>0</v>
      </c>
      <c r="I39" s="289">
        <f t="shared" si="10"/>
        <v>0</v>
      </c>
      <c r="J39" s="310">
        <f>IF(TAB4.4.1!Q24="v",0,TAB4.4.1!Q24)</f>
        <v>0</v>
      </c>
      <c r="K39" s="289">
        <f>TAB3.2!G33</f>
        <v>0</v>
      </c>
      <c r="L39" s="289">
        <f t="shared" si="11"/>
        <v>0</v>
      </c>
      <c r="M39" s="310">
        <f>IF(TAB4.4.1!S24="v",0,TAB4.4.1!S24)</f>
        <v>0</v>
      </c>
      <c r="N39" s="289">
        <f>TAB3.2!G43</f>
        <v>0</v>
      </c>
      <c r="O39" s="289">
        <f t="shared" si="8"/>
        <v>0</v>
      </c>
    </row>
    <row r="40" spans="1:15" x14ac:dyDescent="0.3">
      <c r="A40" s="492"/>
      <c r="B40" s="63" t="s">
        <v>139</v>
      </c>
      <c r="C40" s="289">
        <f t="shared" si="0"/>
        <v>0</v>
      </c>
      <c r="D40" s="205"/>
      <c r="E40" s="27"/>
      <c r="F40" s="27"/>
      <c r="G40" s="205"/>
      <c r="H40" s="27"/>
      <c r="I40" s="27"/>
      <c r="J40" s="205"/>
      <c r="K40" s="27"/>
      <c r="L40" s="27"/>
      <c r="M40" s="310">
        <f>IF(TAB4.4.1!S25="v",0,TAB4.4.1!S25)</f>
        <v>0</v>
      </c>
      <c r="N40" s="289">
        <f>TAB3.2!G44</f>
        <v>0</v>
      </c>
      <c r="O40" s="289">
        <f t="shared" si="8"/>
        <v>0</v>
      </c>
    </row>
    <row r="41" spans="1:15" x14ac:dyDescent="0.3">
      <c r="A41" s="492"/>
      <c r="B41" s="285" t="s">
        <v>21</v>
      </c>
      <c r="C41" s="289">
        <f t="shared" si="0"/>
        <v>0</v>
      </c>
      <c r="D41" s="310">
        <f>IF(TAB4.4.1!L27="v",0,TAB4.4.1!L27)</f>
        <v>0</v>
      </c>
      <c r="E41" s="289">
        <f>SUM(E37:E40)</f>
        <v>0</v>
      </c>
      <c r="F41" s="289">
        <f t="shared" si="9"/>
        <v>0</v>
      </c>
      <c r="G41" s="310">
        <f>IF(TAB4.4.1!N27="v",0,TAB4.4.1!N27)</f>
        <v>0</v>
      </c>
      <c r="H41" s="289">
        <f>SUM(H37:H40)</f>
        <v>0</v>
      </c>
      <c r="I41" s="289">
        <f t="shared" si="10"/>
        <v>0</v>
      </c>
      <c r="J41" s="310">
        <f>IF(TAB4.4.1!P27="v",0,TAB4.4.1!P27)</f>
        <v>0</v>
      </c>
      <c r="K41" s="289">
        <f>SUM(K37:K40)</f>
        <v>0</v>
      </c>
      <c r="L41" s="289">
        <f t="shared" si="11"/>
        <v>0</v>
      </c>
      <c r="M41" s="310">
        <f>IF(TAB4.4.1!R27="v",0,TAB4.4.1!R27)</f>
        <v>0</v>
      </c>
      <c r="N41" s="289">
        <f>SUM(N37:N40)</f>
        <v>0</v>
      </c>
      <c r="O41" s="289">
        <f t="shared" si="8"/>
        <v>0</v>
      </c>
    </row>
    <row r="42" spans="1:15" x14ac:dyDescent="0.3">
      <c r="A42" s="492"/>
      <c r="B42" s="285" t="s">
        <v>140</v>
      </c>
      <c r="C42" s="289">
        <f t="shared" si="0"/>
        <v>0</v>
      </c>
      <c r="F42" s="289">
        <f>SUM(F43:F45)</f>
        <v>0</v>
      </c>
      <c r="I42" s="289">
        <f>SUM(I43:I45)</f>
        <v>0</v>
      </c>
      <c r="L42" s="289">
        <f>SUM(L43:L45)</f>
        <v>0</v>
      </c>
      <c r="O42" s="289">
        <f>SUM(O43:O45)</f>
        <v>0</v>
      </c>
    </row>
    <row r="43" spans="1:15" x14ac:dyDescent="0.3">
      <c r="A43" s="492"/>
      <c r="B43" s="62" t="s">
        <v>4</v>
      </c>
      <c r="C43" s="289">
        <f t="shared" si="0"/>
        <v>0</v>
      </c>
      <c r="D43" s="310">
        <f>IF(TAB4.4.1!L30="v",0,TAB4.4.1!L30)</f>
        <v>0</v>
      </c>
      <c r="E43" s="289">
        <f>E41-TAB3.2!G67</f>
        <v>0</v>
      </c>
      <c r="F43" s="289">
        <f>D43*E43</f>
        <v>0</v>
      </c>
      <c r="G43" s="310">
        <f>IF(TAB4.4.1!N30="v",0,TAB4.4.1!N30)</f>
        <v>0</v>
      </c>
      <c r="H43" s="289">
        <f>H41-TAB3.2!G68</f>
        <v>0</v>
      </c>
      <c r="I43" s="289">
        <f>G43*H43</f>
        <v>0</v>
      </c>
      <c r="J43" s="310">
        <f>IF(TAB4.4.1!P30="v",0,TAB4.4.1!P30)</f>
        <v>0</v>
      </c>
      <c r="K43" s="289">
        <f>K41-TAB3.2!G69</f>
        <v>0</v>
      </c>
      <c r="L43" s="289">
        <f>J43*K43</f>
        <v>0</v>
      </c>
      <c r="M43" s="310">
        <f>IF(TAB4.4.1!R30="v",0,TAB4.4.1!R30)</f>
        <v>0</v>
      </c>
      <c r="N43" s="289">
        <f>N41-TAB3.2!G70</f>
        <v>0</v>
      </c>
      <c r="O43" s="289">
        <f t="shared" si="8"/>
        <v>0</v>
      </c>
    </row>
    <row r="44" spans="1:15" x14ac:dyDescent="0.3">
      <c r="A44" s="492"/>
      <c r="B44" s="62" t="s">
        <v>161</v>
      </c>
      <c r="C44" s="289">
        <f t="shared" si="0"/>
        <v>0</v>
      </c>
      <c r="D44" s="310">
        <f>IF(TAB4.4.1!L31="v",0,TAB4.4.1!L31)</f>
        <v>0</v>
      </c>
      <c r="E44" s="289">
        <f>E41</f>
        <v>0</v>
      </c>
      <c r="F44" s="289">
        <f>D44*E44</f>
        <v>0</v>
      </c>
      <c r="G44" s="310">
        <f>IF(TAB4.4.1!N31="v",0,TAB4.4.1!N31)</f>
        <v>0</v>
      </c>
      <c r="H44" s="289">
        <f>H41</f>
        <v>0</v>
      </c>
      <c r="I44" s="289">
        <f>G44*H44</f>
        <v>0</v>
      </c>
      <c r="J44" s="310">
        <f>IF(TAB4.4.1!P31="v",0,TAB4.4.1!P31)</f>
        <v>0</v>
      </c>
      <c r="K44" s="289">
        <f>K41</f>
        <v>0</v>
      </c>
      <c r="L44" s="289">
        <f>J44*K44</f>
        <v>0</v>
      </c>
      <c r="M44" s="310">
        <f>IF(TAB4.4.1!R31="v",0,TAB4.4.1!R31)</f>
        <v>0</v>
      </c>
      <c r="N44" s="289">
        <f>N41</f>
        <v>0</v>
      </c>
      <c r="O44" s="289">
        <f t="shared" si="8"/>
        <v>0</v>
      </c>
    </row>
    <row r="45" spans="1:15" x14ac:dyDescent="0.3">
      <c r="A45" s="492"/>
      <c r="B45" s="62" t="s">
        <v>163</v>
      </c>
      <c r="C45" s="289">
        <f t="shared" si="0"/>
        <v>0</v>
      </c>
      <c r="D45" s="310">
        <f>IF(TAB4.4.1!L32="v",0,TAB4.4.1!L32)</f>
        <v>0</v>
      </c>
      <c r="E45" s="289">
        <f>E44</f>
        <v>0</v>
      </c>
      <c r="F45" s="289">
        <f>D45*E45</f>
        <v>0</v>
      </c>
      <c r="G45" s="310">
        <f>IF(TAB4.4.1!N32="v",0,TAB4.4.1!N32)</f>
        <v>0</v>
      </c>
      <c r="H45" s="289">
        <f>H44</f>
        <v>0</v>
      </c>
      <c r="I45" s="289">
        <f>G45*H45</f>
        <v>0</v>
      </c>
      <c r="J45" s="310">
        <f>IF(TAB4.4.1!P32="v",0,TAB4.4.1!P32)</f>
        <v>0</v>
      </c>
      <c r="K45" s="289">
        <f>K44</f>
        <v>0</v>
      </c>
      <c r="L45" s="289">
        <f>J45*K45</f>
        <v>0</v>
      </c>
      <c r="M45" s="310">
        <f>IF(TAB4.4.1!R32="v",0,TAB4.4.1!R32)</f>
        <v>0</v>
      </c>
      <c r="N45" s="289">
        <f>N44</f>
        <v>0</v>
      </c>
      <c r="O45" s="289">
        <f t="shared" si="8"/>
        <v>0</v>
      </c>
    </row>
    <row r="46" spans="1:15" x14ac:dyDescent="0.3">
      <c r="A46" s="492"/>
      <c r="B46" s="285" t="s">
        <v>141</v>
      </c>
      <c r="C46" s="289">
        <f t="shared" si="0"/>
        <v>0</v>
      </c>
      <c r="D46" s="310">
        <f>IF(TAB4.4.1!L34="v",0,TAB4.4.1!L34)</f>
        <v>0</v>
      </c>
      <c r="E46" s="289">
        <f>E45</f>
        <v>0</v>
      </c>
      <c r="F46" s="289">
        <f>D46*E46</f>
        <v>0</v>
      </c>
      <c r="G46" s="310">
        <f>IF(TAB4.4.1!N34="v",0,TAB4.4.1!N34)</f>
        <v>0</v>
      </c>
      <c r="H46" s="289">
        <f>H45</f>
        <v>0</v>
      </c>
      <c r="I46" s="289">
        <f>G46*H46</f>
        <v>0</v>
      </c>
      <c r="J46" s="310">
        <f>IF(TAB4.4.1!P34="v",0,TAB4.4.1!P34)</f>
        <v>0</v>
      </c>
      <c r="K46" s="289">
        <f>K45</f>
        <v>0</v>
      </c>
      <c r="L46" s="289">
        <f>J46*K46</f>
        <v>0</v>
      </c>
      <c r="M46" s="310">
        <f>IF(TAB4.4.1!R34="v",0,TAB4.4.1!R34)</f>
        <v>0</v>
      </c>
      <c r="N46" s="289">
        <f>N45</f>
        <v>0</v>
      </c>
      <c r="O46" s="289">
        <f t="shared" si="8"/>
        <v>0</v>
      </c>
    </row>
    <row r="47" spans="1:15" x14ac:dyDescent="0.3">
      <c r="A47" s="492"/>
      <c r="B47" s="285" t="s">
        <v>142</v>
      </c>
      <c r="C47" s="289">
        <f t="shared" si="0"/>
        <v>0</v>
      </c>
      <c r="D47" s="310">
        <f>IF(TAB4.4.1!M36="v",0,TAB4.4.1!M36)</f>
        <v>0</v>
      </c>
      <c r="E47" s="289">
        <f>TAB3.2!G81</f>
        <v>0</v>
      </c>
      <c r="F47" s="289">
        <f>D47*E47</f>
        <v>0</v>
      </c>
      <c r="G47" s="310">
        <f>IF(TAB4.4.1!O36="v",0,TAB4.4.1!O36)</f>
        <v>0</v>
      </c>
      <c r="H47" s="289">
        <f>TAB3.2!G82</f>
        <v>0</v>
      </c>
      <c r="I47" s="289">
        <f>G47*H47</f>
        <v>0</v>
      </c>
      <c r="J47" s="310">
        <f>IF(TAB4.4.1!Q36="v",0,TAB4.4.1!Q36)</f>
        <v>0</v>
      </c>
      <c r="K47" s="289">
        <f>TAB3.2!G83</f>
        <v>0</v>
      </c>
      <c r="L47" s="289">
        <f>J47*K47</f>
        <v>0</v>
      </c>
      <c r="M47" s="205"/>
      <c r="N47" s="27"/>
      <c r="O47" s="27"/>
    </row>
    <row r="48" spans="1:15" x14ac:dyDescent="0.3">
      <c r="A48" s="492"/>
      <c r="B48" s="283" t="s">
        <v>20</v>
      </c>
      <c r="C48" s="188">
        <f t="shared" si="0"/>
        <v>0</v>
      </c>
      <c r="D48" s="311"/>
      <c r="E48" s="188"/>
      <c r="F48" s="188">
        <f>SUM(F28,F41,F42,F46,F47)</f>
        <v>0</v>
      </c>
      <c r="G48" s="311"/>
      <c r="H48" s="188"/>
      <c r="I48" s="188">
        <f>SUM(I28,I41,I42,I46,I47)</f>
        <v>0</v>
      </c>
      <c r="J48" s="311"/>
      <c r="K48" s="188"/>
      <c r="L48" s="188">
        <f>SUM(L28,L41,L42,L46,L47)</f>
        <v>0</v>
      </c>
      <c r="M48" s="311"/>
      <c r="N48" s="188"/>
      <c r="O48" s="188">
        <f>SUM(O28,O41,O42,O46,O47)</f>
        <v>0</v>
      </c>
    </row>
  </sheetData>
  <mergeCells count="7">
    <mergeCell ref="M5:O5"/>
    <mergeCell ref="A7:A27"/>
    <mergeCell ref="A28:A48"/>
    <mergeCell ref="B5:B6"/>
    <mergeCell ref="D5:F5"/>
    <mergeCell ref="G5:I5"/>
    <mergeCell ref="J5:L5"/>
  </mergeCells>
  <pageMargins left="0.7" right="0.7" top="0.75" bottom="0.75" header="0.3" footer="0.3"/>
  <pageSetup paperSize="8" scale="84"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6"/>
  <sheetViews>
    <sheetView showGridLines="0" zoomScaleNormal="100" workbookViewId="0">
      <selection activeCell="Z29" sqref="Z29"/>
    </sheetView>
  </sheetViews>
  <sheetFormatPr baseColWidth="10" defaultColWidth="9.140625" defaultRowHeight="14.25" x14ac:dyDescent="0.2"/>
  <cols>
    <col min="1" max="1" width="2.7109375" style="86" customWidth="1"/>
    <col min="2" max="3" width="1.7109375" style="86" customWidth="1"/>
    <col min="4" max="5" width="5.7109375" style="86" customWidth="1"/>
    <col min="6" max="7" width="7.7109375" style="86" customWidth="1"/>
    <col min="8" max="8" width="21.7109375" style="86" customWidth="1"/>
    <col min="9" max="9" width="18" style="86" customWidth="1"/>
    <col min="10" max="10" width="13.7109375" style="86" customWidth="1"/>
    <col min="11" max="11" width="7.7109375" style="86" customWidth="1"/>
    <col min="12" max="19" width="14.7109375" style="87" customWidth="1"/>
    <col min="20" max="20" width="1.7109375" style="86" customWidth="1"/>
    <col min="21" max="21" width="2.7109375" style="86" customWidth="1"/>
    <col min="22" max="22" width="1.7109375" style="86" customWidth="1"/>
    <col min="23" max="23" width="0" style="86" hidden="1" customWidth="1"/>
    <col min="24" max="16384" width="9.140625" style="86"/>
  </cols>
  <sheetData>
    <row r="2" spans="1:23" s="4" customFormat="1" ht="29.45" customHeight="1" x14ac:dyDescent="0.3">
      <c r="A2" s="36" t="str">
        <f>TAB00!B52&amp;" : "&amp;TAB00!C52</f>
        <v>TAB4.5.1 : Tarifs de prélèvement 2023</v>
      </c>
      <c r="B2" s="41"/>
      <c r="C2" s="41"/>
      <c r="D2" s="41"/>
      <c r="E2" s="41"/>
      <c r="F2" s="41"/>
      <c r="G2" s="41"/>
      <c r="H2" s="41"/>
      <c r="I2" s="41"/>
      <c r="J2" s="41"/>
      <c r="K2" s="41"/>
      <c r="L2" s="41"/>
      <c r="M2" s="41"/>
      <c r="N2" s="41"/>
      <c r="O2" s="41"/>
      <c r="P2" s="41"/>
      <c r="Q2" s="41"/>
      <c r="R2" s="41"/>
      <c r="S2" s="41"/>
      <c r="T2" s="41"/>
    </row>
    <row r="4" spans="1:23" ht="15" x14ac:dyDescent="0.25">
      <c r="B4" s="211"/>
      <c r="C4" s="211"/>
      <c r="D4" s="211"/>
      <c r="E4" s="211"/>
      <c r="F4" s="211"/>
      <c r="G4" s="211"/>
      <c r="H4" s="211"/>
      <c r="I4" s="211"/>
      <c r="J4" s="211"/>
      <c r="K4" s="211"/>
      <c r="L4" s="211"/>
      <c r="M4" s="211"/>
      <c r="N4" s="211"/>
      <c r="O4" s="211"/>
      <c r="P4" s="211"/>
      <c r="Q4" s="211"/>
      <c r="R4" s="211"/>
      <c r="S4" s="211"/>
      <c r="T4" s="211"/>
      <c r="U4" s="211"/>
      <c r="V4" s="211"/>
      <c r="W4" s="211"/>
    </row>
    <row r="5" spans="1:23" x14ac:dyDescent="0.2">
      <c r="B5" s="227"/>
      <c r="C5" s="228"/>
      <c r="D5" s="228"/>
      <c r="E5" s="228"/>
      <c r="F5" s="228"/>
      <c r="G5" s="228"/>
      <c r="H5" s="228"/>
      <c r="I5" s="228"/>
      <c r="J5" s="228"/>
      <c r="K5" s="228"/>
      <c r="L5" s="229"/>
      <c r="M5" s="229"/>
      <c r="N5" s="229"/>
      <c r="O5" s="229"/>
      <c r="P5" s="229"/>
      <c r="Q5" s="229"/>
      <c r="R5" s="229"/>
      <c r="S5" s="229"/>
      <c r="T5" s="230"/>
      <c r="U5" s="225"/>
      <c r="V5" s="225"/>
      <c r="W5" s="225"/>
    </row>
    <row r="6" spans="1:23" ht="15.75" x14ac:dyDescent="0.25">
      <c r="B6" s="269"/>
      <c r="C6" s="488" t="s">
        <v>166</v>
      </c>
      <c r="D6" s="488"/>
      <c r="E6" s="488"/>
      <c r="F6" s="488"/>
      <c r="G6" s="488"/>
      <c r="H6" s="488"/>
      <c r="I6" s="488"/>
      <c r="J6" s="489" t="s">
        <v>381</v>
      </c>
      <c r="K6" s="489"/>
      <c r="L6" s="489"/>
      <c r="M6" s="489"/>
      <c r="N6" s="485" t="str">
        <f>IF(TAB00!C11=0,"# Nom du GRD",TAB00!C11)</f>
        <v># Nom du GRD</v>
      </c>
      <c r="O6" s="485"/>
      <c r="P6" s="485"/>
      <c r="Q6" s="485"/>
      <c r="R6" s="485"/>
      <c r="S6" s="485"/>
      <c r="T6" s="270"/>
      <c r="U6" s="271"/>
      <c r="V6" s="271"/>
      <c r="W6" s="271"/>
    </row>
    <row r="7" spans="1:23" ht="15.75" x14ac:dyDescent="0.25">
      <c r="B7" s="269"/>
      <c r="C7" s="235"/>
      <c r="D7" s="272"/>
      <c r="E7" s="235"/>
      <c r="F7" s="235"/>
      <c r="G7" s="235"/>
      <c r="H7" s="235"/>
      <c r="I7" s="235"/>
      <c r="J7" s="235"/>
      <c r="K7" s="235"/>
      <c r="L7" s="273"/>
      <c r="M7" s="273"/>
      <c r="N7" s="273"/>
      <c r="O7" s="273"/>
      <c r="P7" s="273"/>
      <c r="Q7" s="273"/>
      <c r="R7" s="273"/>
      <c r="S7" s="273"/>
      <c r="T7" s="270"/>
      <c r="U7" s="271"/>
      <c r="V7" s="271"/>
      <c r="W7" s="271"/>
    </row>
    <row r="8" spans="1:23" x14ac:dyDescent="0.2">
      <c r="B8" s="269"/>
      <c r="C8" s="486" t="s">
        <v>167</v>
      </c>
      <c r="D8" s="486"/>
      <c r="E8" s="486"/>
      <c r="F8" s="486"/>
      <c r="G8" s="487" t="str">
        <f>"du 01.01.20"&amp;RIGHT(A2,2)&amp;" au 31.12.20"&amp;RIGHT(A2,2)</f>
        <v>du 01.01.2023 au 31.12.2023</v>
      </c>
      <c r="H8" s="487"/>
      <c r="I8" s="268"/>
      <c r="J8" s="235"/>
      <c r="K8" s="235"/>
      <c r="L8" s="273"/>
      <c r="M8" s="273"/>
      <c r="N8" s="273"/>
      <c r="O8" s="273"/>
      <c r="P8" s="273"/>
      <c r="Q8" s="273"/>
      <c r="R8" s="273"/>
      <c r="S8" s="273"/>
      <c r="T8" s="270"/>
      <c r="U8" s="271"/>
      <c r="V8" s="271"/>
      <c r="W8" s="271"/>
    </row>
    <row r="9" spans="1:23" ht="15" thickBot="1" x14ac:dyDescent="0.25">
      <c r="B9" s="231"/>
      <c r="C9" s="214"/>
      <c r="D9" s="232"/>
      <c r="E9" s="214"/>
      <c r="F9" s="214"/>
      <c r="G9" s="214"/>
      <c r="H9" s="214"/>
      <c r="I9" s="214"/>
      <c r="J9" s="214"/>
      <c r="K9" s="214"/>
      <c r="L9" s="233"/>
      <c r="M9" s="233"/>
      <c r="N9" s="233"/>
      <c r="O9" s="233"/>
      <c r="P9" s="233"/>
      <c r="Q9" s="233"/>
      <c r="R9" s="233"/>
      <c r="S9" s="233"/>
      <c r="T9" s="234"/>
      <c r="U9" s="225"/>
      <c r="V9" s="225"/>
      <c r="W9" s="225"/>
    </row>
    <row r="10" spans="1:23" s="522" customFormat="1" ht="23.25" thickBot="1" x14ac:dyDescent="0.25">
      <c r="B10" s="523"/>
      <c r="C10" s="524"/>
      <c r="D10" s="525"/>
      <c r="E10" s="525"/>
      <c r="F10" s="525"/>
      <c r="G10" s="525"/>
      <c r="H10" s="525"/>
      <c r="I10" s="525"/>
      <c r="J10" s="526"/>
      <c r="K10" s="527" t="s">
        <v>149</v>
      </c>
      <c r="L10" s="528" t="s">
        <v>5</v>
      </c>
      <c r="M10" s="529"/>
      <c r="N10" s="528" t="s">
        <v>6</v>
      </c>
      <c r="O10" s="529"/>
      <c r="P10" s="528" t="s">
        <v>7</v>
      </c>
      <c r="Q10" s="529"/>
      <c r="R10" s="528" t="s">
        <v>8</v>
      </c>
      <c r="S10" s="529"/>
      <c r="T10" s="530"/>
      <c r="U10" s="531"/>
      <c r="V10" s="531"/>
      <c r="W10" s="531"/>
    </row>
    <row r="11" spans="1:23" ht="22.15" customHeight="1" thickBot="1" x14ac:dyDescent="0.25">
      <c r="B11" s="231"/>
      <c r="C11" s="245"/>
      <c r="D11" s="214"/>
      <c r="E11" s="214"/>
      <c r="F11" s="214"/>
      <c r="G11" s="214"/>
      <c r="H11" s="214"/>
      <c r="I11" s="214"/>
      <c r="J11" s="277"/>
      <c r="K11" s="278"/>
      <c r="L11" s="280" t="s">
        <v>301</v>
      </c>
      <c r="M11" s="279" t="s">
        <v>302</v>
      </c>
      <c r="N11" s="280" t="s">
        <v>301</v>
      </c>
      <c r="O11" s="279" t="s">
        <v>302</v>
      </c>
      <c r="P11" s="280" t="s">
        <v>301</v>
      </c>
      <c r="Q11" s="279" t="s">
        <v>302</v>
      </c>
      <c r="R11" s="280" t="s">
        <v>301</v>
      </c>
      <c r="S11" s="279" t="s">
        <v>302</v>
      </c>
      <c r="T11" s="234"/>
      <c r="U11" s="225"/>
      <c r="V11" s="225"/>
      <c r="W11" s="225"/>
    </row>
    <row r="12" spans="1:23" ht="15" thickBot="1" x14ac:dyDescent="0.25">
      <c r="B12" s="231"/>
      <c r="C12" s="245"/>
      <c r="D12" s="214"/>
      <c r="E12" s="214"/>
      <c r="F12" s="214"/>
      <c r="G12" s="214"/>
      <c r="H12" s="214"/>
      <c r="I12" s="214"/>
      <c r="J12" s="277"/>
      <c r="K12" s="278"/>
      <c r="L12" s="281"/>
      <c r="M12" s="242"/>
      <c r="N12" s="281"/>
      <c r="O12" s="242"/>
      <c r="P12" s="281"/>
      <c r="Q12" s="242"/>
      <c r="R12" s="281"/>
      <c r="S12" s="242"/>
      <c r="T12" s="234"/>
      <c r="U12" s="225"/>
      <c r="V12" s="225"/>
      <c r="W12" s="225"/>
    </row>
    <row r="13" spans="1:23" x14ac:dyDescent="0.2">
      <c r="B13" s="231"/>
      <c r="C13" s="245"/>
      <c r="D13" s="212" t="s">
        <v>11</v>
      </c>
      <c r="E13" s="212"/>
      <c r="F13" s="212"/>
      <c r="G13" s="212"/>
      <c r="H13" s="214"/>
      <c r="I13" s="214"/>
      <c r="J13" s="244"/>
      <c r="K13" s="244"/>
      <c r="L13" s="282"/>
      <c r="M13" s="243"/>
      <c r="N13" s="282"/>
      <c r="O13" s="243"/>
      <c r="P13" s="282"/>
      <c r="Q13" s="243"/>
      <c r="R13" s="282"/>
      <c r="S13" s="243"/>
      <c r="T13" s="234"/>
      <c r="U13" s="225"/>
      <c r="V13" s="225"/>
      <c r="W13" s="225"/>
    </row>
    <row r="14" spans="1:23" x14ac:dyDescent="0.2">
      <c r="B14" s="231"/>
      <c r="C14" s="245"/>
      <c r="D14" s="212"/>
      <c r="E14" s="212" t="s">
        <v>12</v>
      </c>
      <c r="F14" s="212"/>
      <c r="G14" s="212"/>
      <c r="H14" s="214"/>
      <c r="I14" s="214"/>
      <c r="J14" s="244"/>
      <c r="K14" s="244"/>
      <c r="L14" s="282"/>
      <c r="M14" s="243"/>
      <c r="N14" s="282"/>
      <c r="O14" s="243"/>
      <c r="P14" s="282"/>
      <c r="Q14" s="243"/>
      <c r="R14" s="282"/>
      <c r="S14" s="243"/>
      <c r="T14" s="234"/>
      <c r="U14" s="225"/>
      <c r="V14" s="225"/>
      <c r="W14" s="225"/>
    </row>
    <row r="15" spans="1:23" x14ac:dyDescent="0.2">
      <c r="B15" s="231"/>
      <c r="C15" s="245"/>
      <c r="D15" s="214"/>
      <c r="E15" s="214"/>
      <c r="F15" s="213" t="s">
        <v>13</v>
      </c>
      <c r="G15" s="221"/>
      <c r="H15" s="214"/>
      <c r="I15" s="214"/>
      <c r="J15" s="244"/>
      <c r="K15" s="266"/>
      <c r="L15" s="325"/>
      <c r="M15" s="326"/>
      <c r="N15" s="325"/>
      <c r="O15" s="326"/>
      <c r="P15" s="325"/>
      <c r="Q15" s="326"/>
      <c r="R15" s="325"/>
      <c r="S15" s="326"/>
      <c r="T15" s="234"/>
      <c r="U15" s="225"/>
      <c r="V15" s="225"/>
      <c r="W15" s="225"/>
    </row>
    <row r="16" spans="1:23" x14ac:dyDescent="0.2">
      <c r="B16" s="231"/>
      <c r="C16" s="245"/>
      <c r="D16" s="214"/>
      <c r="E16" s="214"/>
      <c r="F16" s="213"/>
      <c r="G16" s="215" t="s">
        <v>303</v>
      </c>
      <c r="H16" s="216"/>
      <c r="I16" s="216"/>
      <c r="J16" s="217" t="s">
        <v>150</v>
      </c>
      <c r="K16" s="262" t="s">
        <v>151</v>
      </c>
      <c r="L16" s="327" t="s">
        <v>152</v>
      </c>
      <c r="M16" s="328"/>
      <c r="N16" s="327" t="s">
        <v>152</v>
      </c>
      <c r="O16" s="328"/>
      <c r="P16" s="327" t="s">
        <v>152</v>
      </c>
      <c r="Q16" s="328"/>
      <c r="R16" s="327" t="s">
        <v>152</v>
      </c>
      <c r="S16" s="328"/>
      <c r="T16" s="234"/>
      <c r="U16" s="225"/>
      <c r="V16" s="225"/>
      <c r="W16" s="225"/>
    </row>
    <row r="17" spans="2:23" x14ac:dyDescent="0.2">
      <c r="B17" s="231"/>
      <c r="C17" s="245"/>
      <c r="D17" s="214"/>
      <c r="E17" s="214"/>
      <c r="F17" s="214"/>
      <c r="G17" s="215" t="s">
        <v>304</v>
      </c>
      <c r="H17" s="216"/>
      <c r="I17" s="216"/>
      <c r="J17" s="217" t="s">
        <v>150</v>
      </c>
      <c r="K17" s="262" t="s">
        <v>151</v>
      </c>
      <c r="L17" s="327" t="s">
        <v>152</v>
      </c>
      <c r="M17" s="328"/>
      <c r="N17" s="327" t="s">
        <v>152</v>
      </c>
      <c r="O17" s="328"/>
      <c r="P17" s="327" t="s">
        <v>152</v>
      </c>
      <c r="Q17" s="328"/>
      <c r="R17" s="327" t="s">
        <v>152</v>
      </c>
      <c r="S17" s="328"/>
      <c r="T17" s="234"/>
      <c r="U17" s="225"/>
      <c r="V17" s="225"/>
      <c r="W17" s="225"/>
    </row>
    <row r="18" spans="2:23" x14ac:dyDescent="0.2">
      <c r="B18" s="231"/>
      <c r="C18" s="245"/>
      <c r="D18" s="214"/>
      <c r="E18" s="214"/>
      <c r="F18" s="213" t="s">
        <v>143</v>
      </c>
      <c r="G18" s="214"/>
      <c r="H18" s="214"/>
      <c r="I18" s="214"/>
      <c r="J18" s="244"/>
      <c r="K18" s="262"/>
      <c r="L18" s="329"/>
      <c r="M18" s="328"/>
      <c r="N18" s="329"/>
      <c r="O18" s="328"/>
      <c r="P18" s="329"/>
      <c r="Q18" s="328"/>
      <c r="R18" s="329"/>
      <c r="S18" s="328"/>
      <c r="T18" s="234"/>
      <c r="U18" s="225"/>
      <c r="V18" s="225"/>
      <c r="W18" s="225"/>
    </row>
    <row r="19" spans="2:23" x14ac:dyDescent="0.2">
      <c r="B19" s="231"/>
      <c r="C19" s="245"/>
      <c r="D19" s="214"/>
      <c r="E19" s="214"/>
      <c r="F19" s="213"/>
      <c r="G19" s="215" t="s">
        <v>153</v>
      </c>
      <c r="H19" s="216"/>
      <c r="I19" s="216"/>
      <c r="J19" s="217" t="s">
        <v>154</v>
      </c>
      <c r="K19" s="262" t="s">
        <v>151</v>
      </c>
      <c r="L19" s="329"/>
      <c r="M19" s="328"/>
      <c r="N19" s="329"/>
      <c r="O19" s="328"/>
      <c r="P19" s="329"/>
      <c r="Q19" s="328"/>
      <c r="R19" s="327"/>
      <c r="S19" s="328" t="s">
        <v>152</v>
      </c>
      <c r="T19" s="234"/>
      <c r="U19" s="225"/>
      <c r="V19" s="225"/>
      <c r="W19" s="225"/>
    </row>
    <row r="20" spans="2:23" x14ac:dyDescent="0.2">
      <c r="B20" s="231"/>
      <c r="C20" s="245"/>
      <c r="D20" s="214"/>
      <c r="E20" s="212" t="s">
        <v>14</v>
      </c>
      <c r="F20" s="213"/>
      <c r="G20" s="218"/>
      <c r="H20" s="219"/>
      <c r="I20" s="219"/>
      <c r="J20" s="220" t="s">
        <v>155</v>
      </c>
      <c r="K20" s="263" t="s">
        <v>151</v>
      </c>
      <c r="L20" s="476" t="s">
        <v>152</v>
      </c>
      <c r="M20" s="477"/>
      <c r="N20" s="476" t="s">
        <v>152</v>
      </c>
      <c r="O20" s="477"/>
      <c r="P20" s="476" t="s">
        <v>152</v>
      </c>
      <c r="Q20" s="477"/>
      <c r="R20" s="476" t="s">
        <v>152</v>
      </c>
      <c r="S20" s="477"/>
      <c r="T20" s="234"/>
      <c r="U20" s="225"/>
      <c r="V20" s="225"/>
      <c r="W20" s="225"/>
    </row>
    <row r="21" spans="2:23" x14ac:dyDescent="0.2">
      <c r="B21" s="231"/>
      <c r="C21" s="245"/>
      <c r="D21" s="214"/>
      <c r="E21" s="212" t="s">
        <v>15</v>
      </c>
      <c r="F21" s="221"/>
      <c r="G21" s="214"/>
      <c r="H21" s="214"/>
      <c r="I21" s="214"/>
      <c r="J21" s="244"/>
      <c r="K21" s="262"/>
      <c r="L21" s="329"/>
      <c r="M21" s="328"/>
      <c r="N21" s="329"/>
      <c r="O21" s="328"/>
      <c r="P21" s="329"/>
      <c r="Q21" s="328"/>
      <c r="R21" s="329"/>
      <c r="S21" s="328"/>
      <c r="T21" s="234"/>
      <c r="U21" s="225"/>
      <c r="V21" s="225"/>
      <c r="W21" s="225"/>
    </row>
    <row r="22" spans="2:23" x14ac:dyDescent="0.2">
      <c r="B22" s="231"/>
      <c r="C22" s="245"/>
      <c r="D22" s="214"/>
      <c r="E22" s="212"/>
      <c r="F22" s="221"/>
      <c r="G22" s="215" t="s">
        <v>137</v>
      </c>
      <c r="H22" s="216"/>
      <c r="I22" s="216"/>
      <c r="J22" s="217" t="s">
        <v>156</v>
      </c>
      <c r="K22" s="262" t="s">
        <v>151</v>
      </c>
      <c r="L22" s="329"/>
      <c r="M22" s="328"/>
      <c r="N22" s="329"/>
      <c r="O22" s="328"/>
      <c r="P22" s="329"/>
      <c r="Q22" s="328"/>
      <c r="R22" s="327" t="s">
        <v>152</v>
      </c>
      <c r="S22" s="328" t="s">
        <v>152</v>
      </c>
      <c r="T22" s="234"/>
      <c r="U22" s="225"/>
      <c r="V22" s="225"/>
      <c r="W22" s="225"/>
    </row>
    <row r="23" spans="2:23" x14ac:dyDescent="0.2">
      <c r="B23" s="231"/>
      <c r="C23" s="245"/>
      <c r="D23" s="214"/>
      <c r="E23" s="214"/>
      <c r="F23" s="214"/>
      <c r="G23" s="215" t="s">
        <v>138</v>
      </c>
      <c r="H23" s="216"/>
      <c r="I23" s="216"/>
      <c r="J23" s="217" t="s">
        <v>156</v>
      </c>
      <c r="K23" s="263" t="s">
        <v>151</v>
      </c>
      <c r="L23" s="330" t="s">
        <v>152</v>
      </c>
      <c r="M23" s="331" t="s">
        <v>152</v>
      </c>
      <c r="N23" s="330" t="s">
        <v>152</v>
      </c>
      <c r="O23" s="331" t="s">
        <v>152</v>
      </c>
      <c r="P23" s="330" t="s">
        <v>152</v>
      </c>
      <c r="Q23" s="331" t="s">
        <v>152</v>
      </c>
      <c r="R23" s="330" t="s">
        <v>152</v>
      </c>
      <c r="S23" s="331" t="s">
        <v>152</v>
      </c>
      <c r="T23" s="234"/>
      <c r="U23" s="225"/>
      <c r="V23" s="225"/>
      <c r="W23" s="225"/>
    </row>
    <row r="24" spans="2:23" x14ac:dyDescent="0.2">
      <c r="B24" s="231"/>
      <c r="C24" s="245"/>
      <c r="D24" s="214"/>
      <c r="E24" s="214"/>
      <c r="F24" s="214"/>
      <c r="G24" s="218" t="s">
        <v>16</v>
      </c>
      <c r="H24" s="219"/>
      <c r="I24" s="219"/>
      <c r="J24" s="220" t="s">
        <v>156</v>
      </c>
      <c r="K24" s="263" t="s">
        <v>151</v>
      </c>
      <c r="L24" s="330" t="s">
        <v>152</v>
      </c>
      <c r="M24" s="331" t="s">
        <v>152</v>
      </c>
      <c r="N24" s="330" t="s">
        <v>152</v>
      </c>
      <c r="O24" s="331" t="s">
        <v>152</v>
      </c>
      <c r="P24" s="330" t="s">
        <v>152</v>
      </c>
      <c r="Q24" s="331" t="s">
        <v>152</v>
      </c>
      <c r="R24" s="330" t="s">
        <v>152</v>
      </c>
      <c r="S24" s="331" t="s">
        <v>152</v>
      </c>
      <c r="T24" s="234"/>
      <c r="U24" s="225"/>
      <c r="V24" s="225"/>
      <c r="W24" s="225"/>
    </row>
    <row r="25" spans="2:23" x14ac:dyDescent="0.2">
      <c r="B25" s="231"/>
      <c r="C25" s="245"/>
      <c r="D25" s="214"/>
      <c r="E25" s="214"/>
      <c r="F25" s="214"/>
      <c r="G25" s="218" t="s">
        <v>139</v>
      </c>
      <c r="H25" s="219"/>
      <c r="I25" s="219"/>
      <c r="J25" s="220" t="s">
        <v>156</v>
      </c>
      <c r="K25" s="262" t="s">
        <v>151</v>
      </c>
      <c r="L25" s="329"/>
      <c r="M25" s="328"/>
      <c r="N25" s="329"/>
      <c r="O25" s="328"/>
      <c r="P25" s="329"/>
      <c r="Q25" s="328"/>
      <c r="R25" s="327" t="s">
        <v>152</v>
      </c>
      <c r="S25" s="328" t="s">
        <v>152</v>
      </c>
      <c r="T25" s="234"/>
      <c r="U25" s="225"/>
      <c r="V25" s="225"/>
      <c r="W25" s="225"/>
    </row>
    <row r="26" spans="2:23" x14ac:dyDescent="0.2">
      <c r="B26" s="231"/>
      <c r="C26" s="245"/>
      <c r="D26" s="214"/>
      <c r="E26" s="214"/>
      <c r="F26" s="214"/>
      <c r="G26" s="222"/>
      <c r="H26" s="214"/>
      <c r="I26" s="214"/>
      <c r="J26" s="244"/>
      <c r="K26" s="262"/>
      <c r="L26" s="329"/>
      <c r="M26" s="328"/>
      <c r="N26" s="329"/>
      <c r="O26" s="328"/>
      <c r="P26" s="329"/>
      <c r="Q26" s="328"/>
      <c r="R26" s="329"/>
      <c r="S26" s="328"/>
      <c r="T26" s="234"/>
      <c r="U26" s="225"/>
      <c r="V26" s="225"/>
      <c r="W26" s="225"/>
    </row>
    <row r="27" spans="2:23" x14ac:dyDescent="0.2">
      <c r="B27" s="231"/>
      <c r="C27" s="245"/>
      <c r="D27" s="223" t="s">
        <v>157</v>
      </c>
      <c r="E27" s="223"/>
      <c r="F27" s="214"/>
      <c r="G27" s="218"/>
      <c r="H27" s="218"/>
      <c r="I27" s="218"/>
      <c r="J27" s="220" t="s">
        <v>156</v>
      </c>
      <c r="K27" s="262" t="s">
        <v>158</v>
      </c>
      <c r="L27" s="479" t="s">
        <v>152</v>
      </c>
      <c r="M27" s="480"/>
      <c r="N27" s="479" t="s">
        <v>152</v>
      </c>
      <c r="O27" s="480"/>
      <c r="P27" s="479" t="s">
        <v>152</v>
      </c>
      <c r="Q27" s="480"/>
      <c r="R27" s="479" t="s">
        <v>152</v>
      </c>
      <c r="S27" s="480"/>
      <c r="T27" s="234"/>
      <c r="U27" s="225"/>
      <c r="V27" s="225"/>
      <c r="W27" s="225"/>
    </row>
    <row r="28" spans="2:23" x14ac:dyDescent="0.2">
      <c r="B28" s="231"/>
      <c r="C28" s="245"/>
      <c r="D28" s="223"/>
      <c r="E28" s="223"/>
      <c r="F28" s="214"/>
      <c r="G28" s="214"/>
      <c r="H28" s="214"/>
      <c r="I28" s="214"/>
      <c r="J28" s="244"/>
      <c r="K28" s="262"/>
      <c r="L28" s="329"/>
      <c r="M28" s="328"/>
      <c r="N28" s="329"/>
      <c r="O28" s="328"/>
      <c r="P28" s="329"/>
      <c r="Q28" s="328"/>
      <c r="R28" s="329"/>
      <c r="S28" s="328"/>
      <c r="T28" s="234"/>
      <c r="U28" s="225"/>
      <c r="V28" s="225"/>
      <c r="W28" s="225"/>
    </row>
    <row r="29" spans="2:23" x14ac:dyDescent="0.2">
      <c r="B29" s="231"/>
      <c r="C29" s="245"/>
      <c r="D29" s="223" t="s">
        <v>159</v>
      </c>
      <c r="E29" s="223"/>
      <c r="F29" s="214"/>
      <c r="G29" s="214"/>
      <c r="H29" s="214"/>
      <c r="I29" s="214"/>
      <c r="J29" s="244"/>
      <c r="K29" s="262"/>
      <c r="L29" s="329"/>
      <c r="M29" s="328"/>
      <c r="N29" s="329"/>
      <c r="O29" s="328"/>
      <c r="P29" s="329"/>
      <c r="Q29" s="328"/>
      <c r="R29" s="329"/>
      <c r="S29" s="328"/>
      <c r="T29" s="234"/>
      <c r="U29" s="225"/>
      <c r="V29" s="225"/>
      <c r="W29" s="225"/>
    </row>
    <row r="30" spans="2:23" x14ac:dyDescent="0.2">
      <c r="B30" s="231"/>
      <c r="C30" s="245"/>
      <c r="D30" s="223"/>
      <c r="E30" s="223"/>
      <c r="F30" s="214"/>
      <c r="G30" s="218" t="s">
        <v>4</v>
      </c>
      <c r="H30" s="219"/>
      <c r="I30" s="219"/>
      <c r="J30" s="220" t="s">
        <v>156</v>
      </c>
      <c r="K30" s="262" t="s">
        <v>160</v>
      </c>
      <c r="L30" s="479" t="s">
        <v>152</v>
      </c>
      <c r="M30" s="480"/>
      <c r="N30" s="479" t="s">
        <v>152</v>
      </c>
      <c r="O30" s="480"/>
      <c r="P30" s="479" t="s">
        <v>152</v>
      </c>
      <c r="Q30" s="480"/>
      <c r="R30" s="479" t="s">
        <v>152</v>
      </c>
      <c r="S30" s="480"/>
      <c r="T30" s="234"/>
      <c r="U30" s="225"/>
      <c r="V30" s="225"/>
      <c r="W30" s="225"/>
    </row>
    <row r="31" spans="2:23" x14ac:dyDescent="0.2">
      <c r="B31" s="231"/>
      <c r="C31" s="245"/>
      <c r="D31" s="223"/>
      <c r="E31" s="223"/>
      <c r="F31" s="214"/>
      <c r="G31" s="218" t="s">
        <v>161</v>
      </c>
      <c r="H31" s="219"/>
      <c r="I31" s="219"/>
      <c r="J31" s="220" t="s">
        <v>156</v>
      </c>
      <c r="K31" s="262" t="s">
        <v>162</v>
      </c>
      <c r="L31" s="479" t="s">
        <v>152</v>
      </c>
      <c r="M31" s="480"/>
      <c r="N31" s="479" t="s">
        <v>152</v>
      </c>
      <c r="O31" s="480"/>
      <c r="P31" s="479" t="s">
        <v>152</v>
      </c>
      <c r="Q31" s="480"/>
      <c r="R31" s="479" t="s">
        <v>152</v>
      </c>
      <c r="S31" s="480"/>
      <c r="T31" s="234"/>
      <c r="U31" s="225"/>
      <c r="V31" s="225"/>
      <c r="W31" s="225"/>
    </row>
    <row r="32" spans="2:23" ht="15" thickBot="1" x14ac:dyDescent="0.25">
      <c r="B32" s="231"/>
      <c r="C32" s="245"/>
      <c r="D32" s="223"/>
      <c r="E32" s="223"/>
      <c r="F32" s="214"/>
      <c r="G32" s="218" t="s">
        <v>163</v>
      </c>
      <c r="H32" s="219"/>
      <c r="I32" s="219"/>
      <c r="J32" s="220" t="s">
        <v>156</v>
      </c>
      <c r="K32" s="264" t="s">
        <v>164</v>
      </c>
      <c r="L32" s="481" t="s">
        <v>152</v>
      </c>
      <c r="M32" s="482"/>
      <c r="N32" s="481" t="s">
        <v>152</v>
      </c>
      <c r="O32" s="482"/>
      <c r="P32" s="481" t="s">
        <v>152</v>
      </c>
      <c r="Q32" s="482"/>
      <c r="R32" s="481" t="s">
        <v>152</v>
      </c>
      <c r="S32" s="482"/>
      <c r="T32" s="234"/>
      <c r="U32" s="225"/>
      <c r="V32" s="225"/>
      <c r="W32" s="225"/>
    </row>
    <row r="33" spans="2:23" ht="15" thickBot="1" x14ac:dyDescent="0.25">
      <c r="B33" s="231"/>
      <c r="C33" s="245"/>
      <c r="D33" s="223"/>
      <c r="E33" s="223"/>
      <c r="F33" s="214"/>
      <c r="G33" s="214"/>
      <c r="H33" s="214"/>
      <c r="I33" s="214"/>
      <c r="J33" s="214"/>
      <c r="K33" s="275"/>
      <c r="L33" s="332"/>
      <c r="M33" s="332"/>
      <c r="N33" s="332"/>
      <c r="O33" s="332"/>
      <c r="P33" s="332"/>
      <c r="Q33" s="332"/>
      <c r="R33" s="332"/>
      <c r="S33" s="332"/>
      <c r="T33" s="234"/>
      <c r="U33" s="225"/>
      <c r="V33" s="225"/>
      <c r="W33" s="225"/>
    </row>
    <row r="34" spans="2:23" ht="15" thickBot="1" x14ac:dyDescent="0.25">
      <c r="B34" s="231"/>
      <c r="C34" s="245"/>
      <c r="D34" s="224" t="s">
        <v>141</v>
      </c>
      <c r="E34" s="223"/>
      <c r="F34" s="214"/>
      <c r="G34" s="215"/>
      <c r="H34" s="216"/>
      <c r="I34" s="216"/>
      <c r="J34" s="217" t="s">
        <v>156</v>
      </c>
      <c r="K34" s="265" t="s">
        <v>151</v>
      </c>
      <c r="L34" s="483" t="s">
        <v>152</v>
      </c>
      <c r="M34" s="484"/>
      <c r="N34" s="483" t="s">
        <v>152</v>
      </c>
      <c r="O34" s="484"/>
      <c r="P34" s="483" t="s">
        <v>152</v>
      </c>
      <c r="Q34" s="484"/>
      <c r="R34" s="483" t="s">
        <v>152</v>
      </c>
      <c r="S34" s="484"/>
      <c r="T34" s="234"/>
      <c r="U34" s="225"/>
      <c r="V34" s="225"/>
      <c r="W34" s="225"/>
    </row>
    <row r="35" spans="2:23" ht="15" thickBot="1" x14ac:dyDescent="0.25">
      <c r="B35" s="231"/>
      <c r="C35" s="245"/>
      <c r="D35" s="214"/>
      <c r="E35" s="214"/>
      <c r="F35" s="214"/>
      <c r="G35" s="214"/>
      <c r="H35" s="214"/>
      <c r="I35" s="214"/>
      <c r="J35" s="214"/>
      <c r="K35" s="276"/>
      <c r="L35" s="333"/>
      <c r="M35" s="333"/>
      <c r="N35" s="333"/>
      <c r="O35" s="333"/>
      <c r="P35" s="333"/>
      <c r="Q35" s="333"/>
      <c r="R35" s="333"/>
      <c r="S35" s="333"/>
      <c r="T35" s="234"/>
      <c r="U35" s="225"/>
      <c r="V35" s="225"/>
      <c r="W35" s="225"/>
    </row>
    <row r="36" spans="2:23" ht="15" thickBot="1" x14ac:dyDescent="0.25">
      <c r="B36" s="231"/>
      <c r="C36" s="245"/>
      <c r="D36" s="224" t="s">
        <v>142</v>
      </c>
      <c r="E36" s="214"/>
      <c r="F36" s="214"/>
      <c r="G36" s="216"/>
      <c r="H36" s="216"/>
      <c r="I36" s="216"/>
      <c r="J36" s="217" t="s">
        <v>305</v>
      </c>
      <c r="K36" s="265" t="s">
        <v>165</v>
      </c>
      <c r="L36" s="343" t="s">
        <v>152</v>
      </c>
      <c r="M36" s="334" t="s">
        <v>152</v>
      </c>
      <c r="N36" s="343" t="s">
        <v>152</v>
      </c>
      <c r="O36" s="334" t="s">
        <v>152</v>
      </c>
      <c r="P36" s="343" t="s">
        <v>152</v>
      </c>
      <c r="Q36" s="334" t="s">
        <v>152</v>
      </c>
      <c r="R36" s="343"/>
      <c r="S36" s="334"/>
      <c r="T36" s="234"/>
      <c r="U36" s="225"/>
      <c r="V36" s="225"/>
      <c r="W36" s="225"/>
    </row>
    <row r="37" spans="2:23" ht="15" thickBot="1" x14ac:dyDescent="0.25">
      <c r="B37" s="231"/>
      <c r="C37" s="246"/>
      <c r="D37" s="247"/>
      <c r="E37" s="247"/>
      <c r="F37" s="247"/>
      <c r="G37" s="248"/>
      <c r="H37" s="247"/>
      <c r="I37" s="247"/>
      <c r="J37" s="247"/>
      <c r="K37" s="275"/>
      <c r="L37" s="236"/>
      <c r="M37" s="236"/>
      <c r="N37" s="236"/>
      <c r="O37" s="236"/>
      <c r="P37" s="236"/>
      <c r="Q37" s="236"/>
      <c r="R37" s="236"/>
      <c r="S37" s="236"/>
      <c r="T37" s="234"/>
      <c r="U37" s="225"/>
      <c r="V37" s="225"/>
      <c r="W37" s="225"/>
    </row>
    <row r="38" spans="2:23" x14ac:dyDescent="0.2">
      <c r="B38" s="237"/>
      <c r="C38" s="238"/>
      <c r="D38" s="238"/>
      <c r="E38" s="238"/>
      <c r="F38" s="238"/>
      <c r="G38" s="238"/>
      <c r="H38" s="238"/>
      <c r="I38" s="238"/>
      <c r="J38" s="238"/>
      <c r="K38" s="238"/>
      <c r="L38" s="239"/>
      <c r="M38" s="239"/>
      <c r="N38" s="239"/>
      <c r="O38" s="239"/>
      <c r="P38" s="239"/>
      <c r="Q38" s="239"/>
      <c r="R38" s="239"/>
      <c r="S38" s="239"/>
      <c r="T38" s="240"/>
      <c r="U38" s="225"/>
      <c r="V38" s="225"/>
      <c r="W38" s="225"/>
    </row>
    <row r="39" spans="2:23" x14ac:dyDescent="0.2">
      <c r="B39" s="225"/>
      <c r="C39" s="225"/>
      <c r="D39" s="241"/>
      <c r="E39" s="241"/>
      <c r="F39" s="225"/>
      <c r="G39" s="225"/>
      <c r="H39" s="214"/>
      <c r="I39" s="214"/>
      <c r="J39" s="225"/>
      <c r="K39" s="225"/>
      <c r="L39" s="226"/>
      <c r="M39" s="226"/>
      <c r="N39" s="226"/>
      <c r="O39" s="226"/>
      <c r="P39" s="226"/>
      <c r="Q39" s="226"/>
      <c r="R39" s="226"/>
      <c r="S39" s="226"/>
      <c r="T39" s="225"/>
      <c r="U39" s="225"/>
      <c r="V39" s="225"/>
      <c r="W39" s="225"/>
    </row>
    <row r="40" spans="2:23" x14ac:dyDescent="0.2">
      <c r="B40" s="258"/>
      <c r="C40" s="267"/>
      <c r="D40" s="478" t="s">
        <v>168</v>
      </c>
      <c r="E40" s="478"/>
      <c r="F40" s="478"/>
      <c r="G40" s="478"/>
      <c r="H40" s="478"/>
      <c r="I40" s="478"/>
      <c r="J40" s="259"/>
      <c r="K40" s="259"/>
      <c r="L40" s="259"/>
      <c r="M40" s="259"/>
      <c r="N40" s="260"/>
      <c r="O40" s="260"/>
      <c r="P40" s="260"/>
      <c r="Q40" s="260"/>
      <c r="R40" s="260"/>
      <c r="S40" s="260"/>
      <c r="T40" s="261"/>
      <c r="U40" s="225"/>
      <c r="V40" s="225"/>
      <c r="W40" s="225"/>
    </row>
    <row r="41" spans="2:23" x14ac:dyDescent="0.2">
      <c r="B41" s="231"/>
      <c r="C41" s="214"/>
      <c r="D41" s="257"/>
      <c r="E41" s="257"/>
      <c r="F41" s="257"/>
      <c r="G41" s="257"/>
      <c r="H41" s="257"/>
      <c r="I41" s="257"/>
      <c r="J41" s="257"/>
      <c r="K41" s="257"/>
      <c r="L41" s="257"/>
      <c r="M41" s="257"/>
      <c r="N41" s="233"/>
      <c r="O41" s="233"/>
      <c r="P41" s="233"/>
      <c r="Q41" s="233"/>
      <c r="R41" s="233"/>
      <c r="S41" s="233"/>
      <c r="T41" s="234"/>
      <c r="U41" s="225"/>
      <c r="V41" s="225"/>
      <c r="W41" s="225"/>
    </row>
    <row r="42" spans="2:23" x14ac:dyDescent="0.2">
      <c r="B42" s="231"/>
      <c r="C42" s="214"/>
      <c r="D42" s="214"/>
      <c r="E42" s="214"/>
      <c r="F42" s="214"/>
      <c r="G42" s="214"/>
      <c r="H42" s="214"/>
      <c r="I42" s="214"/>
      <c r="J42" s="214"/>
      <c r="K42" s="214"/>
      <c r="L42" s="233"/>
      <c r="M42" s="233"/>
      <c r="N42" s="233"/>
      <c r="O42" s="233"/>
      <c r="P42" s="233"/>
      <c r="Q42" s="233"/>
      <c r="R42" s="233"/>
      <c r="S42" s="233"/>
      <c r="T42" s="234"/>
      <c r="U42" s="225"/>
      <c r="V42" s="225"/>
      <c r="W42" s="225"/>
    </row>
    <row r="43" spans="2:23" x14ac:dyDescent="0.2">
      <c r="B43" s="231"/>
      <c r="C43" s="214"/>
      <c r="D43" s="214"/>
      <c r="E43" s="214"/>
      <c r="F43" s="214"/>
      <c r="G43" s="214"/>
      <c r="H43" s="214"/>
      <c r="I43" s="214"/>
      <c r="J43" s="214"/>
      <c r="K43" s="214"/>
      <c r="L43" s="233"/>
      <c r="M43" s="233"/>
      <c r="N43" s="233"/>
      <c r="O43" s="233"/>
      <c r="P43" s="233"/>
      <c r="Q43" s="233"/>
      <c r="R43" s="233"/>
      <c r="S43" s="233"/>
      <c r="T43" s="234"/>
      <c r="U43" s="225"/>
      <c r="V43" s="225"/>
      <c r="W43" s="225"/>
    </row>
    <row r="44" spans="2:23" ht="15" x14ac:dyDescent="0.25">
      <c r="B44" s="249"/>
      <c r="C44" s="250"/>
      <c r="D44" s="250"/>
      <c r="E44" s="250"/>
      <c r="F44" s="250"/>
      <c r="G44" s="250"/>
      <c r="H44" s="250"/>
      <c r="I44" s="250"/>
      <c r="J44" s="250"/>
      <c r="K44" s="250"/>
      <c r="L44" s="251"/>
      <c r="M44" s="251"/>
      <c r="N44" s="251"/>
      <c r="O44" s="251"/>
      <c r="P44" s="251"/>
      <c r="Q44" s="251"/>
      <c r="R44" s="251"/>
      <c r="S44" s="251"/>
      <c r="T44" s="252"/>
      <c r="U44" s="211"/>
      <c r="V44" s="211"/>
      <c r="W44" s="211"/>
    </row>
    <row r="45" spans="2:23" ht="15" x14ac:dyDescent="0.25">
      <c r="B45" s="249"/>
      <c r="C45" s="250"/>
      <c r="D45" s="250"/>
      <c r="E45" s="250"/>
      <c r="F45" s="250"/>
      <c r="G45" s="250"/>
      <c r="H45" s="250"/>
      <c r="I45" s="250"/>
      <c r="J45" s="250"/>
      <c r="K45" s="250"/>
      <c r="L45" s="251"/>
      <c r="M45" s="251"/>
      <c r="N45" s="251"/>
      <c r="O45" s="251"/>
      <c r="P45" s="251"/>
      <c r="Q45" s="251"/>
      <c r="R45" s="251"/>
      <c r="S45" s="251"/>
      <c r="T45" s="252"/>
      <c r="U45" s="211"/>
      <c r="V45" s="211"/>
      <c r="W45" s="211"/>
    </row>
    <row r="46" spans="2:23" ht="15" x14ac:dyDescent="0.25">
      <c r="B46" s="253"/>
      <c r="C46" s="254"/>
      <c r="D46" s="254"/>
      <c r="E46" s="254"/>
      <c r="F46" s="254"/>
      <c r="G46" s="254"/>
      <c r="H46" s="254"/>
      <c r="I46" s="254"/>
      <c r="J46" s="254"/>
      <c r="K46" s="254"/>
      <c r="L46" s="255"/>
      <c r="M46" s="255"/>
      <c r="N46" s="255"/>
      <c r="O46" s="255"/>
      <c r="P46" s="255"/>
      <c r="Q46" s="255"/>
      <c r="R46" s="255"/>
      <c r="S46" s="255"/>
      <c r="T46" s="256"/>
      <c r="U46" s="211"/>
      <c r="V46" s="211"/>
      <c r="W46" s="211"/>
    </row>
  </sheetData>
  <mergeCells count="34">
    <mergeCell ref="L34:M34"/>
    <mergeCell ref="N34:O34"/>
    <mergeCell ref="P34:Q34"/>
    <mergeCell ref="R34:S34"/>
    <mergeCell ref="D40:I40"/>
    <mergeCell ref="L31:M31"/>
    <mergeCell ref="N31:O31"/>
    <mergeCell ref="P31:Q31"/>
    <mergeCell ref="R31:S31"/>
    <mergeCell ref="L32:M32"/>
    <mergeCell ref="N32:O32"/>
    <mergeCell ref="P32:Q32"/>
    <mergeCell ref="R32:S32"/>
    <mergeCell ref="L27:M27"/>
    <mergeCell ref="N27:O27"/>
    <mergeCell ref="P27:Q27"/>
    <mergeCell ref="R27:S27"/>
    <mergeCell ref="L30:M30"/>
    <mergeCell ref="N30:O30"/>
    <mergeCell ref="P30:Q30"/>
    <mergeCell ref="R30:S30"/>
    <mergeCell ref="C6:I6"/>
    <mergeCell ref="C8:F8"/>
    <mergeCell ref="G8:H8"/>
    <mergeCell ref="J6:M6"/>
    <mergeCell ref="N6:S6"/>
    <mergeCell ref="L10:M10"/>
    <mergeCell ref="N10:O10"/>
    <mergeCell ref="P10:Q10"/>
    <mergeCell ref="R10:S10"/>
    <mergeCell ref="L20:M20"/>
    <mergeCell ref="N20:O20"/>
    <mergeCell ref="P20:Q20"/>
    <mergeCell ref="R20:S20"/>
  </mergeCells>
  <pageMargins left="0.7" right="0.7" top="0.75" bottom="0.75" header="0.3" footer="0.3"/>
  <pageSetup paperSize="9" scale="65"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8"/>
  <sheetViews>
    <sheetView zoomScaleNormal="100" workbookViewId="0">
      <selection activeCell="B10" sqref="A10:XFD10"/>
    </sheetView>
  </sheetViews>
  <sheetFormatPr baseColWidth="10" defaultColWidth="8.85546875" defaultRowHeight="15" x14ac:dyDescent="0.3"/>
  <cols>
    <col min="1" max="1" width="6.7109375" style="1" customWidth="1"/>
    <col min="2" max="2" width="49.5703125" style="1" bestFit="1" customWidth="1"/>
    <col min="3" max="3" width="16.7109375" style="289" customWidth="1"/>
    <col min="4" max="4" width="9" style="310" customWidth="1"/>
    <col min="5" max="6" width="16.7109375" style="289" customWidth="1"/>
    <col min="7" max="7" width="9" style="310" customWidth="1"/>
    <col min="8" max="9" width="16.7109375" style="289" customWidth="1"/>
    <col min="10" max="10" width="9" style="310" customWidth="1"/>
    <col min="11" max="12" width="16.7109375" style="289" customWidth="1"/>
    <col min="13" max="13" width="9" style="310" customWidth="1"/>
    <col min="14" max="15" width="16.7109375" style="289" customWidth="1"/>
    <col min="16" max="16" width="0.5703125" style="289" customWidth="1"/>
    <col min="17" max="17" width="0.85546875" style="289" hidden="1" customWidth="1"/>
    <col min="18" max="16384" width="8.85546875" style="1"/>
  </cols>
  <sheetData>
    <row r="3" spans="1:17" ht="29.45" customHeight="1" x14ac:dyDescent="0.3">
      <c r="A3" s="36" t="str">
        <f>TAB00!B53&amp;" : "&amp;TAB00!C53</f>
        <v>TAB4.5.2 : Synthèse des produits prévisionnels issus des tarifs de prélèvement 2023</v>
      </c>
      <c r="B3" s="36"/>
      <c r="C3" s="288"/>
      <c r="D3" s="307"/>
      <c r="E3" s="288"/>
      <c r="F3" s="288"/>
      <c r="G3" s="307"/>
      <c r="H3" s="288"/>
      <c r="I3" s="288"/>
      <c r="J3" s="307"/>
      <c r="K3" s="288"/>
      <c r="L3" s="288"/>
      <c r="M3" s="307"/>
      <c r="N3" s="288"/>
      <c r="O3" s="288"/>
    </row>
    <row r="5" spans="1:17" ht="25.15" customHeight="1" x14ac:dyDescent="0.3">
      <c r="B5" s="493" t="s">
        <v>0</v>
      </c>
      <c r="C5" s="287" t="s">
        <v>20</v>
      </c>
      <c r="D5" s="490" t="s">
        <v>5</v>
      </c>
      <c r="E5" s="490"/>
      <c r="F5" s="490"/>
      <c r="G5" s="490" t="s">
        <v>6</v>
      </c>
      <c r="H5" s="490"/>
      <c r="I5" s="490"/>
      <c r="J5" s="490" t="s">
        <v>7</v>
      </c>
      <c r="K5" s="490"/>
      <c r="L5" s="490"/>
      <c r="M5" s="490" t="s">
        <v>8</v>
      </c>
      <c r="N5" s="490"/>
      <c r="O5" s="490"/>
    </row>
    <row r="6" spans="1:17" s="6" customFormat="1" ht="14.45" customHeight="1" x14ac:dyDescent="0.3">
      <c r="B6" s="494"/>
      <c r="C6" s="287" t="s">
        <v>9</v>
      </c>
      <c r="D6" s="308" t="s">
        <v>66</v>
      </c>
      <c r="E6" s="287" t="s">
        <v>199</v>
      </c>
      <c r="F6" s="287" t="s">
        <v>67</v>
      </c>
      <c r="G6" s="308" t="s">
        <v>66</v>
      </c>
      <c r="H6" s="287" t="s">
        <v>199</v>
      </c>
      <c r="I6" s="287" t="s">
        <v>67</v>
      </c>
      <c r="J6" s="308" t="s">
        <v>66</v>
      </c>
      <c r="K6" s="287" t="s">
        <v>199</v>
      </c>
      <c r="L6" s="287" t="s">
        <v>67</v>
      </c>
      <c r="M6" s="308" t="s">
        <v>66</v>
      </c>
      <c r="N6" s="287" t="s">
        <v>199</v>
      </c>
      <c r="O6" s="287" t="s">
        <v>67</v>
      </c>
      <c r="P6" s="290"/>
      <c r="Q6" s="290"/>
    </row>
    <row r="7" spans="1:17" s="6" customFormat="1" ht="14.45" customHeight="1" x14ac:dyDescent="0.3">
      <c r="A7" s="491" t="s">
        <v>301</v>
      </c>
      <c r="B7" s="285" t="s">
        <v>11</v>
      </c>
      <c r="C7" s="185">
        <f>SUM(F7,I7,L7,O7)</f>
        <v>0</v>
      </c>
      <c r="D7" s="309"/>
      <c r="E7" s="185"/>
      <c r="F7" s="185">
        <f>SUM(F8,F14,F15)</f>
        <v>0</v>
      </c>
      <c r="G7" s="309"/>
      <c r="H7" s="185"/>
      <c r="I7" s="185">
        <f>SUM(I8,I14,I15)</f>
        <v>0</v>
      </c>
      <c r="J7" s="309"/>
      <c r="K7" s="185"/>
      <c r="L7" s="185">
        <f>SUM(L8,L14,L15)</f>
        <v>0</v>
      </c>
      <c r="M7" s="309"/>
      <c r="N7" s="185"/>
      <c r="O7" s="185">
        <f>SUM(O8,O14,O15)</f>
        <v>0</v>
      </c>
      <c r="P7" s="290"/>
      <c r="Q7" s="290"/>
    </row>
    <row r="8" spans="1:17" x14ac:dyDescent="0.3">
      <c r="A8" s="492"/>
      <c r="B8" s="62" t="s">
        <v>12</v>
      </c>
      <c r="C8" s="289">
        <f t="shared" ref="C8:C48" si="0">SUM(F8,I8,L8,O8)</f>
        <v>0</v>
      </c>
      <c r="F8" s="289">
        <f>SUM(F9,F12)</f>
        <v>0</v>
      </c>
      <c r="I8" s="289">
        <f>SUM(I9,I12)</f>
        <v>0</v>
      </c>
      <c r="L8" s="289">
        <f>SUM(L9,L12)</f>
        <v>0</v>
      </c>
      <c r="O8" s="289">
        <f>SUM(O9,O12)</f>
        <v>0</v>
      </c>
    </row>
    <row r="9" spans="1:17" x14ac:dyDescent="0.3">
      <c r="A9" s="492"/>
      <c r="B9" s="63" t="s">
        <v>13</v>
      </c>
      <c r="C9" s="289">
        <f t="shared" si="0"/>
        <v>0</v>
      </c>
      <c r="F9" s="289">
        <f>SUM(F10:F11)</f>
        <v>0</v>
      </c>
      <c r="I9" s="289">
        <f>SUM(I10:I11)</f>
        <v>0</v>
      </c>
      <c r="L9" s="289">
        <f>SUM(L10:L11)</f>
        <v>0</v>
      </c>
      <c r="O9" s="289">
        <f>SUM(O10:O11)</f>
        <v>0</v>
      </c>
    </row>
    <row r="10" spans="1:17" s="132" customFormat="1" ht="27" x14ac:dyDescent="0.3">
      <c r="A10" s="492"/>
      <c r="B10" s="552" t="s">
        <v>303</v>
      </c>
      <c r="C10" s="551">
        <f t="shared" si="0"/>
        <v>0</v>
      </c>
      <c r="D10" s="553">
        <f>IF(TAB4.5.1!L16="v",0,TAB4.5.1!L16)</f>
        <v>0</v>
      </c>
      <c r="E10" s="551">
        <f>TAB3.1!H65</f>
        <v>0</v>
      </c>
      <c r="F10" s="551">
        <f>D10*E10*12</f>
        <v>0</v>
      </c>
      <c r="G10" s="553">
        <f>IF(TAB4.5.1!N16="v",0,TAB4.5.1!N16)</f>
        <v>0</v>
      </c>
      <c r="H10" s="551">
        <f>TAB3.1!H67</f>
        <v>0</v>
      </c>
      <c r="I10" s="551">
        <f>G10*H10*12</f>
        <v>0</v>
      </c>
      <c r="J10" s="553">
        <f>IF(TAB4.5.1!P16="v",0,TAB4.5.1!P16)</f>
        <v>0</v>
      </c>
      <c r="K10" s="551">
        <f>TAB3.1!H69</f>
        <v>0</v>
      </c>
      <c r="L10" s="551">
        <f>J10*K10*12</f>
        <v>0</v>
      </c>
      <c r="M10" s="553">
        <f>IF(TAB4.5.1!R16="v",0,TAB4.5.1!R16)</f>
        <v>0</v>
      </c>
      <c r="N10" s="551">
        <f>TAB3.1!H71</f>
        <v>0</v>
      </c>
      <c r="O10" s="551">
        <f>M10*N10*12</f>
        <v>0</v>
      </c>
      <c r="P10" s="551"/>
      <c r="Q10" s="551"/>
    </row>
    <row r="11" spans="1:17" x14ac:dyDescent="0.3">
      <c r="A11" s="492"/>
      <c r="B11" s="286" t="s">
        <v>304</v>
      </c>
      <c r="C11" s="289">
        <f t="shared" si="0"/>
        <v>0</v>
      </c>
      <c r="D11" s="310">
        <f>IF(TAB4.5.1!L17="v",0,TAB4.5.1!L17)</f>
        <v>0</v>
      </c>
      <c r="E11" s="289">
        <f>TAB3.1!H66</f>
        <v>0</v>
      </c>
      <c r="F11" s="289">
        <f>D11*E11*12</f>
        <v>0</v>
      </c>
      <c r="G11" s="310">
        <f>IF(TAB4.5.1!N17="v",0,TAB4.5.1!N17)</f>
        <v>0</v>
      </c>
      <c r="H11" s="289">
        <f>TAB3.1!H68</f>
        <v>0</v>
      </c>
      <c r="I11" s="289">
        <f>G11*H11*12</f>
        <v>0</v>
      </c>
      <c r="J11" s="310">
        <f>IF(TAB4.5.1!P17="v",0,TAB4.5.1!P17)</f>
        <v>0</v>
      </c>
      <c r="K11" s="289">
        <f>TAB3.1!H70</f>
        <v>0</v>
      </c>
      <c r="L11" s="289">
        <f>J11*K11*12</f>
        <v>0</v>
      </c>
      <c r="M11" s="310">
        <f>IF(TAB4.5.1!R17="v",0,TAB4.5.1!R17)</f>
        <v>0</v>
      </c>
      <c r="N11" s="289">
        <f>TAB3.1!H72</f>
        <v>0</v>
      </c>
      <c r="O11" s="289">
        <f>M11*N11*12</f>
        <v>0</v>
      </c>
    </row>
    <row r="12" spans="1:17" x14ac:dyDescent="0.3">
      <c r="A12" s="492"/>
      <c r="B12" s="63" t="s">
        <v>143</v>
      </c>
      <c r="C12" s="289">
        <f t="shared" si="0"/>
        <v>0</v>
      </c>
      <c r="D12" s="205"/>
      <c r="E12" s="27"/>
      <c r="F12" s="27"/>
      <c r="G12" s="205"/>
      <c r="H12" s="27"/>
      <c r="I12" s="27"/>
      <c r="J12" s="205"/>
      <c r="K12" s="27"/>
      <c r="L12" s="27"/>
      <c r="M12" s="205"/>
      <c r="N12" s="27"/>
      <c r="O12" s="27"/>
    </row>
    <row r="13" spans="1:17" x14ac:dyDescent="0.3">
      <c r="A13" s="492"/>
      <c r="B13" s="286" t="s">
        <v>153</v>
      </c>
      <c r="C13" s="289">
        <f t="shared" si="0"/>
        <v>0</v>
      </c>
      <c r="D13" s="205"/>
      <c r="E13" s="27"/>
      <c r="F13" s="27"/>
      <c r="G13" s="205"/>
      <c r="H13" s="27"/>
      <c r="I13" s="27"/>
      <c r="J13" s="205"/>
      <c r="K13" s="27"/>
      <c r="L13" s="27"/>
      <c r="M13" s="205"/>
      <c r="N13" s="27"/>
      <c r="O13" s="27"/>
    </row>
    <row r="14" spans="1:17" x14ac:dyDescent="0.3">
      <c r="A14" s="492"/>
      <c r="B14" s="62" t="s">
        <v>14</v>
      </c>
      <c r="C14" s="289">
        <f t="shared" si="0"/>
        <v>0</v>
      </c>
      <c r="D14" s="289">
        <f>IF(TAB4.5.1!L20="v",0,TAB4.5.1!L20)</f>
        <v>0</v>
      </c>
      <c r="E14" s="289">
        <f>TAB3.1!H8</f>
        <v>0</v>
      </c>
      <c r="F14" s="289">
        <f>D14*E14</f>
        <v>0</v>
      </c>
      <c r="G14" s="289">
        <f>IF(TAB4.5.1!N20="v",0,TAB4.5.1!N20)</f>
        <v>0</v>
      </c>
      <c r="H14" s="289">
        <f>TAB3.1!H9</f>
        <v>0</v>
      </c>
      <c r="I14" s="289">
        <f>G14*H14</f>
        <v>0</v>
      </c>
      <c r="J14" s="289">
        <f>IF(TAB4.5.1!P20="v",0,TAB4.5.1!P20)</f>
        <v>0</v>
      </c>
      <c r="K14" s="289">
        <f>TAB3.1!H10</f>
        <v>0</v>
      </c>
      <c r="L14" s="289">
        <f>J14*K14</f>
        <v>0</v>
      </c>
      <c r="M14" s="289">
        <f>IF(TAB4.5.1!R20="v",0,TAB4.5.1!R20)</f>
        <v>0</v>
      </c>
      <c r="N14" s="289">
        <f>TAB3.1!H11</f>
        <v>0</v>
      </c>
      <c r="O14" s="289">
        <f>M14*N14</f>
        <v>0</v>
      </c>
    </row>
    <row r="15" spans="1:17" x14ac:dyDescent="0.3">
      <c r="A15" s="492"/>
      <c r="B15" s="62" t="s">
        <v>144</v>
      </c>
      <c r="C15" s="289">
        <f t="shared" si="0"/>
        <v>0</v>
      </c>
      <c r="F15" s="289">
        <f>SUM(F16:F19)</f>
        <v>0</v>
      </c>
      <c r="I15" s="289">
        <f>SUM(I16:I19)</f>
        <v>0</v>
      </c>
      <c r="L15" s="289">
        <f>SUM(L16:L19)</f>
        <v>0</v>
      </c>
      <c r="O15" s="289">
        <f>SUM(O16:O19)</f>
        <v>0</v>
      </c>
    </row>
    <row r="16" spans="1:17" x14ac:dyDescent="0.3">
      <c r="A16" s="492"/>
      <c r="B16" s="63" t="s">
        <v>137</v>
      </c>
      <c r="C16" s="289">
        <f t="shared" si="0"/>
        <v>0</v>
      </c>
      <c r="D16" s="205"/>
      <c r="E16" s="27"/>
      <c r="F16" s="27"/>
      <c r="G16" s="205"/>
      <c r="H16" s="27"/>
      <c r="I16" s="27"/>
      <c r="J16" s="205"/>
      <c r="K16" s="27"/>
      <c r="L16" s="27"/>
      <c r="M16" s="310">
        <f>IF(TAB4.5.1!R22="v",0,TAB4.5.1!R22)</f>
        <v>0</v>
      </c>
      <c r="N16" s="289">
        <f>TAB3.1!H34</f>
        <v>0</v>
      </c>
      <c r="O16" s="289">
        <f t="shared" ref="O16:O25" si="1">M16*N16</f>
        <v>0</v>
      </c>
    </row>
    <row r="17" spans="1:17" x14ac:dyDescent="0.3">
      <c r="A17" s="492"/>
      <c r="B17" s="63" t="s">
        <v>138</v>
      </c>
      <c r="C17" s="289">
        <f t="shared" si="0"/>
        <v>0</v>
      </c>
      <c r="D17" s="310">
        <f>IF(TAB4.5.1!L23="v",0,TAB4.5.1!L23)</f>
        <v>0</v>
      </c>
      <c r="E17" s="289">
        <f>TAB3.1!H19</f>
        <v>0</v>
      </c>
      <c r="F17" s="289">
        <f t="shared" ref="F17:F18" si="2">D17*E17</f>
        <v>0</v>
      </c>
      <c r="G17" s="310">
        <f>IF(TAB4.5.1!N23="v",0,TAB4.5.1!N23)</f>
        <v>0</v>
      </c>
      <c r="H17" s="289">
        <f>TAB3.1!H23</f>
        <v>0</v>
      </c>
      <c r="I17" s="289">
        <f t="shared" ref="I17:I18" si="3">G17*H17</f>
        <v>0</v>
      </c>
      <c r="J17" s="310">
        <f>IF(TAB4.5.1!P23="v",0,TAB4.5.1!P23)</f>
        <v>0</v>
      </c>
      <c r="K17" s="289">
        <f>TAB3.1!H27</f>
        <v>0</v>
      </c>
      <c r="L17" s="289">
        <f t="shared" ref="L17:L18" si="4">J17*K17</f>
        <v>0</v>
      </c>
      <c r="M17" s="310">
        <f>IF(TAB4.5.1!R23="v",0,TAB4.5.1!R23)</f>
        <v>0</v>
      </c>
      <c r="N17" s="289">
        <f>TAB3.1!H35</f>
        <v>0</v>
      </c>
      <c r="O17" s="289">
        <f t="shared" si="1"/>
        <v>0</v>
      </c>
    </row>
    <row r="18" spans="1:17" x14ac:dyDescent="0.3">
      <c r="A18" s="492"/>
      <c r="B18" s="63" t="s">
        <v>16</v>
      </c>
      <c r="C18" s="289">
        <f t="shared" si="0"/>
        <v>0</v>
      </c>
      <c r="D18" s="310">
        <f>IF(TAB4.5.1!L24="v",0,TAB4.5.1!L24)</f>
        <v>0</v>
      </c>
      <c r="E18" s="289">
        <f>TAB3.1!H20</f>
        <v>0</v>
      </c>
      <c r="F18" s="289">
        <f t="shared" si="2"/>
        <v>0</v>
      </c>
      <c r="G18" s="310">
        <f>IF(TAB4.5.1!N24="v",0,TAB4.5.1!N24)</f>
        <v>0</v>
      </c>
      <c r="H18" s="289">
        <f>TAB3.1!H24</f>
        <v>0</v>
      </c>
      <c r="I18" s="289">
        <f t="shared" si="3"/>
        <v>0</v>
      </c>
      <c r="J18" s="310">
        <f>IF(TAB4.5.1!P24="v",0,TAB4.5.1!P24)</f>
        <v>0</v>
      </c>
      <c r="K18" s="289">
        <f>TAB3.1!H28</f>
        <v>0</v>
      </c>
      <c r="L18" s="289">
        <f t="shared" si="4"/>
        <v>0</v>
      </c>
      <c r="M18" s="310">
        <f>IF(TAB4.5.1!R24="v",0,TAB4.5.1!R24)</f>
        <v>0</v>
      </c>
      <c r="N18" s="289">
        <f>TAB3.1!H36</f>
        <v>0</v>
      </c>
      <c r="O18" s="289">
        <f t="shared" si="1"/>
        <v>0</v>
      </c>
    </row>
    <row r="19" spans="1:17" x14ac:dyDescent="0.3">
      <c r="A19" s="492"/>
      <c r="B19" s="63" t="s">
        <v>139</v>
      </c>
      <c r="C19" s="289">
        <f t="shared" si="0"/>
        <v>0</v>
      </c>
      <c r="D19" s="205"/>
      <c r="E19" s="27"/>
      <c r="F19" s="27"/>
      <c r="G19" s="205"/>
      <c r="H19" s="27"/>
      <c r="I19" s="27"/>
      <c r="J19" s="205"/>
      <c r="K19" s="27"/>
      <c r="L19" s="27"/>
      <c r="M19" s="310">
        <f>IF(TAB4.5.1!R25="v",0,TAB4.5.1!R25)</f>
        <v>0</v>
      </c>
      <c r="N19" s="289">
        <f>TAB3.1!H37</f>
        <v>0</v>
      </c>
      <c r="O19" s="289">
        <f t="shared" si="1"/>
        <v>0</v>
      </c>
    </row>
    <row r="20" spans="1:17" x14ac:dyDescent="0.3">
      <c r="A20" s="492"/>
      <c r="B20" s="285" t="s">
        <v>21</v>
      </c>
      <c r="C20" s="289">
        <f t="shared" si="0"/>
        <v>0</v>
      </c>
      <c r="D20" s="310">
        <f>IF(TAB4.5.1!L27="v",0,TAB4.5.1!L27)</f>
        <v>0</v>
      </c>
      <c r="E20" s="289">
        <f>SUM(E16:E19)</f>
        <v>0</v>
      </c>
      <c r="F20" s="289">
        <f>SUM(F21:F24)</f>
        <v>0</v>
      </c>
      <c r="G20" s="310">
        <f>IF(TAB4.5.1!N27="v",0,TAB4.5.1!N27)</f>
        <v>0</v>
      </c>
      <c r="H20" s="289">
        <f>SUM(H16:H19)</f>
        <v>0</v>
      </c>
      <c r="I20" s="289">
        <f>SUM(I21:I24)</f>
        <v>0</v>
      </c>
      <c r="J20" s="310">
        <f>IF(TAB4.5.1!P27="v",0,TAB4.5.1!P27)</f>
        <v>0</v>
      </c>
      <c r="K20" s="289">
        <f>SUM(K16:K19)</f>
        <v>0</v>
      </c>
      <c r="L20" s="289">
        <f>SUM(L21:L24)</f>
        <v>0</v>
      </c>
      <c r="M20" s="310">
        <f>IF(TAB4.5.1!R27="v",0,TAB4.5.1!R27)</f>
        <v>0</v>
      </c>
      <c r="N20" s="289">
        <f>SUM(N16:N19)</f>
        <v>0</v>
      </c>
      <c r="O20" s="289">
        <f t="shared" si="1"/>
        <v>0</v>
      </c>
    </row>
    <row r="21" spans="1:17" x14ac:dyDescent="0.3">
      <c r="A21" s="492"/>
      <c r="B21" s="285" t="s">
        <v>140</v>
      </c>
      <c r="C21" s="289">
        <f t="shared" si="0"/>
        <v>0</v>
      </c>
      <c r="F21" s="289">
        <f>SUM(F22:F24)</f>
        <v>0</v>
      </c>
      <c r="I21" s="289">
        <f>SUM(I22:I24)</f>
        <v>0</v>
      </c>
      <c r="L21" s="289">
        <f>SUM(L22:L24)</f>
        <v>0</v>
      </c>
      <c r="O21" s="289">
        <f>SUM(O22:O24)</f>
        <v>0</v>
      </c>
    </row>
    <row r="22" spans="1:17" x14ac:dyDescent="0.3">
      <c r="A22" s="492"/>
      <c r="B22" s="62" t="s">
        <v>4</v>
      </c>
      <c r="C22" s="289">
        <f t="shared" si="0"/>
        <v>0</v>
      </c>
      <c r="D22" s="310">
        <f>IF(TAB4.5.1!L30="v",0,TAB4.5.1!L30)</f>
        <v>0</v>
      </c>
      <c r="E22" s="289">
        <f>E20-TAB3.1!H56</f>
        <v>0</v>
      </c>
      <c r="F22" s="289">
        <f t="shared" ref="F22:F24" si="5">D22*E22</f>
        <v>0</v>
      </c>
      <c r="G22" s="310">
        <f>IF(TAB4.5.1!N30="v",0,TAB4.5.1!N30)</f>
        <v>0</v>
      </c>
      <c r="H22" s="289">
        <f>H20-TAB3.1!H57</f>
        <v>0</v>
      </c>
      <c r="I22" s="289">
        <f t="shared" ref="I22:I24" si="6">G22*H22</f>
        <v>0</v>
      </c>
      <c r="J22" s="310">
        <f>IF(TAB4.5.1!P30="v",0,TAB4.5.1!P30)</f>
        <v>0</v>
      </c>
      <c r="K22" s="289">
        <f>K20-TAB3.1!H58</f>
        <v>0</v>
      </c>
      <c r="L22" s="289">
        <f t="shared" ref="L22:L24" si="7">J22*K22</f>
        <v>0</v>
      </c>
      <c r="M22" s="310">
        <f>IF(TAB4.5.1!R30="v",0,TAB4.5.1!R30)</f>
        <v>0</v>
      </c>
      <c r="N22" s="289">
        <f>N20-TAB3.1!H59</f>
        <v>0</v>
      </c>
      <c r="O22" s="289">
        <f t="shared" si="1"/>
        <v>0</v>
      </c>
    </row>
    <row r="23" spans="1:17" x14ac:dyDescent="0.3">
      <c r="A23" s="492"/>
      <c r="B23" s="62" t="s">
        <v>161</v>
      </c>
      <c r="C23" s="289">
        <f t="shared" si="0"/>
        <v>0</v>
      </c>
      <c r="D23" s="310">
        <f>IF(TAB4.5.1!L31="v",0,TAB4.5.1!L31)</f>
        <v>0</v>
      </c>
      <c r="E23" s="289">
        <f>E20</f>
        <v>0</v>
      </c>
      <c r="F23" s="289">
        <f t="shared" si="5"/>
        <v>0</v>
      </c>
      <c r="G23" s="310">
        <f>IF(TAB4.5.1!N31="v",0,TAB4.5.1!N31)</f>
        <v>0</v>
      </c>
      <c r="H23" s="289">
        <f>H20</f>
        <v>0</v>
      </c>
      <c r="I23" s="289">
        <f t="shared" si="6"/>
        <v>0</v>
      </c>
      <c r="J23" s="310">
        <f>IF(TAB4.5.1!P31="v",0,TAB4.5.1!P31)</f>
        <v>0</v>
      </c>
      <c r="K23" s="289">
        <f>K20</f>
        <v>0</v>
      </c>
      <c r="L23" s="289">
        <f t="shared" si="7"/>
        <v>0</v>
      </c>
      <c r="M23" s="310">
        <f>IF(TAB4.5.1!R31="v",0,TAB4.5.1!R31)</f>
        <v>0</v>
      </c>
      <c r="N23" s="289">
        <f>N20</f>
        <v>0</v>
      </c>
      <c r="O23" s="289">
        <f t="shared" si="1"/>
        <v>0</v>
      </c>
    </row>
    <row r="24" spans="1:17" x14ac:dyDescent="0.3">
      <c r="A24" s="492"/>
      <c r="B24" s="62" t="s">
        <v>163</v>
      </c>
      <c r="C24" s="289">
        <f t="shared" si="0"/>
        <v>0</v>
      </c>
      <c r="D24" s="310">
        <f>IF(TAB4.5.1!L32="v",0,TAB4.5.1!L32)</f>
        <v>0</v>
      </c>
      <c r="E24" s="289">
        <f>E23</f>
        <v>0</v>
      </c>
      <c r="F24" s="289">
        <f t="shared" si="5"/>
        <v>0</v>
      </c>
      <c r="G24" s="310">
        <f>IF(TAB4.5.1!N32="v",0,TAB4.5.1!N32)</f>
        <v>0</v>
      </c>
      <c r="H24" s="289">
        <f>H23</f>
        <v>0</v>
      </c>
      <c r="I24" s="289">
        <f t="shared" si="6"/>
        <v>0</v>
      </c>
      <c r="J24" s="310">
        <f>IF(TAB4.5.1!P32="v",0,TAB4.5.1!P32)</f>
        <v>0</v>
      </c>
      <c r="K24" s="289">
        <f>K23</f>
        <v>0</v>
      </c>
      <c r="L24" s="289">
        <f t="shared" si="7"/>
        <v>0</v>
      </c>
      <c r="M24" s="310">
        <f>IF(TAB4.5.1!R32="v",0,TAB4.5.1!R32)</f>
        <v>0</v>
      </c>
      <c r="N24" s="289">
        <f>N23</f>
        <v>0</v>
      </c>
      <c r="O24" s="289">
        <f t="shared" si="1"/>
        <v>0</v>
      </c>
    </row>
    <row r="25" spans="1:17" x14ac:dyDescent="0.3">
      <c r="A25" s="492"/>
      <c r="B25" s="285" t="s">
        <v>141</v>
      </c>
      <c r="C25" s="289">
        <f t="shared" si="0"/>
        <v>0</v>
      </c>
      <c r="D25" s="310">
        <f>IF(TAB4.5.1!L34="v",0,TAB4.5.1!L34)</f>
        <v>0</v>
      </c>
      <c r="E25" s="289">
        <f>E24</f>
        <v>0</v>
      </c>
      <c r="F25" s="289">
        <f>D25*E25</f>
        <v>0</v>
      </c>
      <c r="G25" s="310">
        <f>IF(TAB4.5.1!N34="v",0,TAB4.5.1!N34)</f>
        <v>0</v>
      </c>
      <c r="H25" s="289">
        <f>H24</f>
        <v>0</v>
      </c>
      <c r="I25" s="289">
        <f>G25*H25</f>
        <v>0</v>
      </c>
      <c r="J25" s="310">
        <f>IF(TAB4.5.1!P34="v",0,TAB4.5.1!P34)</f>
        <v>0</v>
      </c>
      <c r="K25" s="289">
        <f>K24</f>
        <v>0</v>
      </c>
      <c r="L25" s="289">
        <f>J25*K25</f>
        <v>0</v>
      </c>
      <c r="M25" s="310">
        <f>IF(TAB4.5.1!R34="v",0,TAB4.5.1!R34)</f>
        <v>0</v>
      </c>
      <c r="N25" s="289">
        <f>N24</f>
        <v>0</v>
      </c>
      <c r="O25" s="289">
        <f t="shared" si="1"/>
        <v>0</v>
      </c>
    </row>
    <row r="26" spans="1:17" x14ac:dyDescent="0.3">
      <c r="A26" s="492"/>
      <c r="B26" s="285" t="s">
        <v>142</v>
      </c>
      <c r="C26" s="289">
        <f t="shared" si="0"/>
        <v>0</v>
      </c>
      <c r="D26" s="310">
        <f>IF(TAB4.5.1!L36="v",0,TAB4.5.1!L36)</f>
        <v>0</v>
      </c>
      <c r="E26" s="289">
        <f>TAB3.1!H77</f>
        <v>0</v>
      </c>
      <c r="F26" s="289">
        <f>D26*E26</f>
        <v>0</v>
      </c>
      <c r="G26" s="310">
        <f>IF(TAB4.5.1!N36="v",0,TAB4.5.1!N36)</f>
        <v>0</v>
      </c>
      <c r="H26" s="289">
        <f>TAB3.1!H78</f>
        <v>0</v>
      </c>
      <c r="I26" s="289">
        <f>G26*H26</f>
        <v>0</v>
      </c>
      <c r="J26" s="310">
        <f>IF(TAB4.5.1!P36="v",0,TAB4.5.1!P36)</f>
        <v>0</v>
      </c>
      <c r="K26" s="289">
        <f>TAB3.1!H79</f>
        <v>0</v>
      </c>
      <c r="L26" s="289">
        <f>J26*K26</f>
        <v>0</v>
      </c>
      <c r="M26" s="205"/>
      <c r="N26" s="27"/>
      <c r="O26" s="27"/>
    </row>
    <row r="27" spans="1:17" x14ac:dyDescent="0.3">
      <c r="A27" s="492"/>
      <c r="B27" s="283" t="s">
        <v>20</v>
      </c>
      <c r="C27" s="188">
        <f t="shared" si="0"/>
        <v>0</v>
      </c>
      <c r="D27" s="311"/>
      <c r="E27" s="188"/>
      <c r="F27" s="188">
        <f>SUM(F7,F20,F21,F25,F26)</f>
        <v>0</v>
      </c>
      <c r="G27" s="311"/>
      <c r="H27" s="188"/>
      <c r="I27" s="188">
        <f>SUM(I7,I20,I21,I25,I26)</f>
        <v>0</v>
      </c>
      <c r="J27" s="311"/>
      <c r="K27" s="188"/>
      <c r="L27" s="188">
        <f>SUM(L7,L20,L21,L25,L26)</f>
        <v>0</v>
      </c>
      <c r="M27" s="311"/>
      <c r="N27" s="188"/>
      <c r="O27" s="188">
        <f>SUM(O7,O20,O21,O25,O26)</f>
        <v>0</v>
      </c>
    </row>
    <row r="28" spans="1:17" s="6" customFormat="1" ht="14.45" customHeight="1" x14ac:dyDescent="0.3">
      <c r="A28" s="491" t="s">
        <v>302</v>
      </c>
      <c r="B28" s="285" t="s">
        <v>11</v>
      </c>
      <c r="C28" s="185">
        <f>SUM(F28,I28,L28,O28)</f>
        <v>0</v>
      </c>
      <c r="D28" s="309"/>
      <c r="E28" s="185"/>
      <c r="F28" s="185">
        <f>SUM(F29,F35,F36)</f>
        <v>0</v>
      </c>
      <c r="G28" s="309"/>
      <c r="H28" s="185"/>
      <c r="I28" s="185">
        <f>SUM(I29,I35,I36)</f>
        <v>0</v>
      </c>
      <c r="J28" s="309"/>
      <c r="K28" s="185"/>
      <c r="L28" s="185">
        <f>SUM(L29,L35,L36)</f>
        <v>0</v>
      </c>
      <c r="M28" s="309"/>
      <c r="N28" s="185"/>
      <c r="O28" s="185">
        <f>SUM(O29,O35,O36)</f>
        <v>0</v>
      </c>
      <c r="P28" s="290"/>
      <c r="Q28" s="290"/>
    </row>
    <row r="29" spans="1:17" x14ac:dyDescent="0.3">
      <c r="A29" s="492"/>
      <c r="B29" s="62" t="s">
        <v>12</v>
      </c>
      <c r="C29" s="289">
        <f t="shared" si="0"/>
        <v>0</v>
      </c>
      <c r="D29" s="205"/>
      <c r="E29" s="27"/>
      <c r="F29" s="27"/>
      <c r="G29" s="205"/>
      <c r="H29" s="27"/>
      <c r="I29" s="27"/>
      <c r="J29" s="205"/>
      <c r="K29" s="27"/>
      <c r="L29" s="27"/>
      <c r="M29" s="309"/>
      <c r="N29" s="309"/>
      <c r="O29" s="185">
        <f>O33</f>
        <v>0</v>
      </c>
    </row>
    <row r="30" spans="1:17" x14ac:dyDescent="0.3">
      <c r="A30" s="492"/>
      <c r="B30" s="63" t="s">
        <v>13</v>
      </c>
      <c r="C30" s="289">
        <f t="shared" si="0"/>
        <v>0</v>
      </c>
      <c r="D30" s="205"/>
      <c r="E30" s="27"/>
      <c r="F30" s="27"/>
      <c r="G30" s="205"/>
      <c r="H30" s="27"/>
      <c r="I30" s="27"/>
      <c r="J30" s="205"/>
      <c r="K30" s="27"/>
      <c r="L30" s="27"/>
      <c r="M30" s="205"/>
      <c r="N30" s="27"/>
      <c r="O30" s="27"/>
    </row>
    <row r="31" spans="1:17" ht="27" x14ac:dyDescent="0.3">
      <c r="A31" s="492"/>
      <c r="B31" s="434" t="s">
        <v>303</v>
      </c>
      <c r="C31" s="289">
        <f t="shared" si="0"/>
        <v>0</v>
      </c>
      <c r="D31" s="205"/>
      <c r="E31" s="27"/>
      <c r="F31" s="27"/>
      <c r="G31" s="205"/>
      <c r="H31" s="27"/>
      <c r="I31" s="27"/>
      <c r="J31" s="205"/>
      <c r="K31" s="27"/>
      <c r="L31" s="27"/>
      <c r="M31" s="205"/>
      <c r="N31" s="27"/>
      <c r="O31" s="27"/>
    </row>
    <row r="32" spans="1:17" x14ac:dyDescent="0.3">
      <c r="A32" s="492"/>
      <c r="B32" s="286" t="s">
        <v>304</v>
      </c>
      <c r="C32" s="289">
        <f t="shared" si="0"/>
        <v>0</v>
      </c>
      <c r="D32" s="205"/>
      <c r="E32" s="27"/>
      <c r="F32" s="27"/>
      <c r="G32" s="205"/>
      <c r="H32" s="27"/>
      <c r="I32" s="27"/>
      <c r="J32" s="205"/>
      <c r="K32" s="27"/>
      <c r="L32" s="27"/>
      <c r="M32" s="205"/>
      <c r="N32" s="27"/>
      <c r="O32" s="27"/>
    </row>
    <row r="33" spans="1:15" x14ac:dyDescent="0.3">
      <c r="A33" s="492"/>
      <c r="B33" s="63" t="s">
        <v>143</v>
      </c>
      <c r="C33" s="289">
        <f t="shared" si="0"/>
        <v>0</v>
      </c>
      <c r="D33" s="205"/>
      <c r="E33" s="27"/>
      <c r="F33" s="27"/>
      <c r="G33" s="205"/>
      <c r="H33" s="27"/>
      <c r="I33" s="27"/>
      <c r="J33" s="205"/>
      <c r="K33" s="27"/>
      <c r="L33" s="27"/>
      <c r="O33" s="289">
        <f>O34</f>
        <v>0</v>
      </c>
    </row>
    <row r="34" spans="1:15" x14ac:dyDescent="0.3">
      <c r="A34" s="492"/>
      <c r="B34" s="286" t="s">
        <v>153</v>
      </c>
      <c r="C34" s="289">
        <f t="shared" si="0"/>
        <v>0</v>
      </c>
      <c r="D34" s="205"/>
      <c r="E34" s="27"/>
      <c r="F34" s="27"/>
      <c r="G34" s="205"/>
      <c r="H34" s="27"/>
      <c r="I34" s="27"/>
      <c r="J34" s="205"/>
      <c r="K34" s="27"/>
      <c r="L34" s="27"/>
      <c r="M34" s="310">
        <f>IF(TAB4.5.1!S19="v",0,TAB4.5.1!S19)</f>
        <v>0</v>
      </c>
      <c r="N34" s="289">
        <f>TAB3.2!H76</f>
        <v>0</v>
      </c>
      <c r="O34" s="289">
        <f t="shared" ref="O34:O46" si="8">M34*N34</f>
        <v>0</v>
      </c>
    </row>
    <row r="35" spans="1:15" x14ac:dyDescent="0.3">
      <c r="A35" s="492"/>
      <c r="B35" s="62" t="s">
        <v>14</v>
      </c>
      <c r="C35" s="289">
        <f t="shared" si="0"/>
        <v>0</v>
      </c>
      <c r="D35" s="289">
        <f>IF(TAB4.5.1!L20="v",0,TAB4.5.1!L20)</f>
        <v>0</v>
      </c>
      <c r="E35" s="289">
        <f>TAB3.2!H9</f>
        <v>0</v>
      </c>
      <c r="F35" s="289">
        <f>D35*E35</f>
        <v>0</v>
      </c>
      <c r="G35" s="289">
        <f>IF(TAB4.5.1!N20="v",0,TAB4.5.1!N20)</f>
        <v>0</v>
      </c>
      <c r="H35" s="289">
        <f>TAB3.2!H10</f>
        <v>0</v>
      </c>
      <c r="I35" s="289">
        <f>G35*H35</f>
        <v>0</v>
      </c>
      <c r="J35" s="289">
        <f>IF(TAB4.5.1!P20="v",0,TAB4.5.1!P20)</f>
        <v>0</v>
      </c>
      <c r="K35" s="289">
        <f>TAB3.2!H11</f>
        <v>0</v>
      </c>
      <c r="L35" s="289">
        <f>J35*K35</f>
        <v>0</v>
      </c>
      <c r="M35" s="289">
        <f>IF(TAB4.5.1!R20="v",0,TAB4.5.1!R20)</f>
        <v>0</v>
      </c>
      <c r="N35" s="289">
        <f>TAB3.2!H12</f>
        <v>0</v>
      </c>
      <c r="O35" s="289">
        <f t="shared" si="8"/>
        <v>0</v>
      </c>
    </row>
    <row r="36" spans="1:15" x14ac:dyDescent="0.3">
      <c r="A36" s="492"/>
      <c r="B36" s="62" t="s">
        <v>144</v>
      </c>
      <c r="C36" s="289">
        <f t="shared" si="0"/>
        <v>0</v>
      </c>
      <c r="F36" s="289">
        <f>SUM(F37:F40)</f>
        <v>0</v>
      </c>
      <c r="I36" s="289">
        <f>SUM(I37:I40)</f>
        <v>0</v>
      </c>
      <c r="L36" s="289">
        <f>SUM(L37:L40)</f>
        <v>0</v>
      </c>
      <c r="O36" s="289">
        <f>SUM(O37:O40)</f>
        <v>0</v>
      </c>
    </row>
    <row r="37" spans="1:15" x14ac:dyDescent="0.3">
      <c r="A37" s="492"/>
      <c r="B37" s="63" t="s">
        <v>137</v>
      </c>
      <c r="C37" s="289">
        <f t="shared" si="0"/>
        <v>0</v>
      </c>
      <c r="D37" s="205"/>
      <c r="E37" s="27"/>
      <c r="F37" s="27"/>
      <c r="G37" s="205"/>
      <c r="H37" s="27"/>
      <c r="I37" s="27"/>
      <c r="J37" s="205"/>
      <c r="K37" s="27"/>
      <c r="L37" s="27"/>
      <c r="M37" s="310">
        <f>IF(TAB4.5.1!S22="v",0,TAB4.5.1!S22)</f>
        <v>0</v>
      </c>
      <c r="N37" s="289">
        <f>TAB3.2!H41</f>
        <v>0</v>
      </c>
      <c r="O37" s="289">
        <f t="shared" si="8"/>
        <v>0</v>
      </c>
    </row>
    <row r="38" spans="1:15" x14ac:dyDescent="0.3">
      <c r="A38" s="492"/>
      <c r="B38" s="63" t="s">
        <v>138</v>
      </c>
      <c r="C38" s="289">
        <f t="shared" si="0"/>
        <v>0</v>
      </c>
      <c r="D38" s="310">
        <f>IF(TAB4.5.1!M23="v",0,TAB4.5.1!M23)</f>
        <v>0</v>
      </c>
      <c r="E38" s="289">
        <f>TAB3.2!H20</f>
        <v>0</v>
      </c>
      <c r="F38" s="289">
        <f t="shared" ref="F38:F41" si="9">D38*E38</f>
        <v>0</v>
      </c>
      <c r="G38" s="310">
        <f>IF(TAB4.5.1!O23="v",0,TAB4.5.1!O23)</f>
        <v>0</v>
      </c>
      <c r="H38" s="289">
        <f>TAB3.2!H26</f>
        <v>0</v>
      </c>
      <c r="I38" s="289">
        <f t="shared" ref="I38:I41" si="10">G38*H38</f>
        <v>0</v>
      </c>
      <c r="J38" s="310">
        <f>IF(TAB4.5.1!Q23="v",0,TAB4.5.1!Q23)</f>
        <v>0</v>
      </c>
      <c r="K38" s="289">
        <f>TAB3.2!H32</f>
        <v>0</v>
      </c>
      <c r="L38" s="289">
        <f t="shared" ref="L38:L41" si="11">J38*K38</f>
        <v>0</v>
      </c>
      <c r="M38" s="310">
        <f>IF(TAB4.5.1!S23="v",0,TAB4.5.1!S23)</f>
        <v>0</v>
      </c>
      <c r="N38" s="289">
        <f>TAB3.2!H42</f>
        <v>0</v>
      </c>
      <c r="O38" s="289">
        <f t="shared" si="8"/>
        <v>0</v>
      </c>
    </row>
    <row r="39" spans="1:15" x14ac:dyDescent="0.3">
      <c r="A39" s="492"/>
      <c r="B39" s="63" t="s">
        <v>16</v>
      </c>
      <c r="C39" s="289">
        <f t="shared" si="0"/>
        <v>0</v>
      </c>
      <c r="D39" s="310">
        <f>IF(TAB4.5.1!M24="v",0,TAB4.5.1!M24)</f>
        <v>0</v>
      </c>
      <c r="E39" s="289">
        <f>TAB3.2!H21</f>
        <v>0</v>
      </c>
      <c r="F39" s="289">
        <f t="shared" si="9"/>
        <v>0</v>
      </c>
      <c r="G39" s="310">
        <f>IF(TAB4.5.1!O24="v",0,TAB4.5.1!O24)</f>
        <v>0</v>
      </c>
      <c r="H39" s="289">
        <f>TAB3.2!H27</f>
        <v>0</v>
      </c>
      <c r="I39" s="289">
        <f t="shared" si="10"/>
        <v>0</v>
      </c>
      <c r="J39" s="310">
        <f>IF(TAB4.5.1!Q24="v",0,TAB4.5.1!Q24)</f>
        <v>0</v>
      </c>
      <c r="K39" s="289">
        <f>TAB3.2!H33</f>
        <v>0</v>
      </c>
      <c r="L39" s="289">
        <f t="shared" si="11"/>
        <v>0</v>
      </c>
      <c r="M39" s="310">
        <f>IF(TAB4.5.1!S24="v",0,TAB4.5.1!S24)</f>
        <v>0</v>
      </c>
      <c r="N39" s="289">
        <f>TAB3.2!H43</f>
        <v>0</v>
      </c>
      <c r="O39" s="289">
        <f t="shared" si="8"/>
        <v>0</v>
      </c>
    </row>
    <row r="40" spans="1:15" x14ac:dyDescent="0.3">
      <c r="A40" s="492"/>
      <c r="B40" s="63" t="s">
        <v>139</v>
      </c>
      <c r="C40" s="289">
        <f t="shared" si="0"/>
        <v>0</v>
      </c>
      <c r="D40" s="205"/>
      <c r="E40" s="27"/>
      <c r="F40" s="27"/>
      <c r="G40" s="205"/>
      <c r="H40" s="27"/>
      <c r="I40" s="27"/>
      <c r="J40" s="205"/>
      <c r="K40" s="27"/>
      <c r="L40" s="27"/>
      <c r="M40" s="310">
        <f>IF(TAB4.5.1!S25="v",0,TAB4.5.1!S25)</f>
        <v>0</v>
      </c>
      <c r="N40" s="289">
        <f>TAB3.2!H44</f>
        <v>0</v>
      </c>
      <c r="O40" s="289">
        <f t="shared" si="8"/>
        <v>0</v>
      </c>
    </row>
    <row r="41" spans="1:15" x14ac:dyDescent="0.3">
      <c r="A41" s="492"/>
      <c r="B41" s="285" t="s">
        <v>21</v>
      </c>
      <c r="C41" s="289">
        <f t="shared" si="0"/>
        <v>0</v>
      </c>
      <c r="D41" s="310">
        <f>IF(TAB4.5.1!L27="v",0,TAB4.5.1!L27)</f>
        <v>0</v>
      </c>
      <c r="E41" s="289">
        <f>SUM(E37:E40)</f>
        <v>0</v>
      </c>
      <c r="F41" s="289">
        <f t="shared" si="9"/>
        <v>0</v>
      </c>
      <c r="G41" s="310">
        <f>IF(TAB4.5.1!N27="v",0,TAB4.5.1!N27)</f>
        <v>0</v>
      </c>
      <c r="H41" s="289">
        <f>SUM(H37:H40)</f>
        <v>0</v>
      </c>
      <c r="I41" s="289">
        <f t="shared" si="10"/>
        <v>0</v>
      </c>
      <c r="J41" s="310">
        <f>IF(TAB4.5.1!P27="v",0,TAB4.5.1!P27)</f>
        <v>0</v>
      </c>
      <c r="K41" s="289">
        <f>SUM(K37:K40)</f>
        <v>0</v>
      </c>
      <c r="L41" s="289">
        <f t="shared" si="11"/>
        <v>0</v>
      </c>
      <c r="M41" s="310">
        <f>IF(TAB4.5.1!R27="v",0,TAB4.5.1!R27)</f>
        <v>0</v>
      </c>
      <c r="N41" s="289">
        <f>SUM(N37:N40)</f>
        <v>0</v>
      </c>
      <c r="O41" s="289">
        <f t="shared" si="8"/>
        <v>0</v>
      </c>
    </row>
    <row r="42" spans="1:15" x14ac:dyDescent="0.3">
      <c r="A42" s="492"/>
      <c r="B42" s="285" t="s">
        <v>140</v>
      </c>
      <c r="C42" s="289">
        <f t="shared" si="0"/>
        <v>0</v>
      </c>
      <c r="F42" s="289">
        <f>SUM(F43:F45)</f>
        <v>0</v>
      </c>
      <c r="I42" s="289">
        <f>SUM(I43:I45)</f>
        <v>0</v>
      </c>
      <c r="L42" s="289">
        <f>SUM(L43:L45)</f>
        <v>0</v>
      </c>
      <c r="O42" s="289">
        <f>SUM(O43:O45)</f>
        <v>0</v>
      </c>
    </row>
    <row r="43" spans="1:15" x14ac:dyDescent="0.3">
      <c r="A43" s="492"/>
      <c r="B43" s="62" t="s">
        <v>4</v>
      </c>
      <c r="C43" s="289">
        <f t="shared" si="0"/>
        <v>0</v>
      </c>
      <c r="D43" s="310">
        <f>IF(TAB4.5.1!L30="v",0,TAB4.5.1!L30)</f>
        <v>0</v>
      </c>
      <c r="E43" s="289">
        <f>E41-TAB3.2!H67</f>
        <v>0</v>
      </c>
      <c r="F43" s="289">
        <f>D43*E43</f>
        <v>0</v>
      </c>
      <c r="G43" s="310">
        <f>IF(TAB4.5.1!N30="v",0,TAB4.5.1!N30)</f>
        <v>0</v>
      </c>
      <c r="H43" s="289">
        <f>H41-TAB3.2!H68</f>
        <v>0</v>
      </c>
      <c r="I43" s="289">
        <f>G43*H43</f>
        <v>0</v>
      </c>
      <c r="J43" s="310">
        <f>IF(TAB4.5.1!P30="v",0,TAB4.5.1!P30)</f>
        <v>0</v>
      </c>
      <c r="K43" s="289">
        <f>K41-TAB3.2!H69</f>
        <v>0</v>
      </c>
      <c r="L43" s="289">
        <f>J43*K43</f>
        <v>0</v>
      </c>
      <c r="M43" s="310">
        <f>IF(TAB4.5.1!R30="v",0,TAB4.5.1!R30)</f>
        <v>0</v>
      </c>
      <c r="N43" s="289">
        <f>N41-TAB3.2!H70</f>
        <v>0</v>
      </c>
      <c r="O43" s="289">
        <f t="shared" si="8"/>
        <v>0</v>
      </c>
    </row>
    <row r="44" spans="1:15" x14ac:dyDescent="0.3">
      <c r="A44" s="492"/>
      <c r="B44" s="62" t="s">
        <v>161</v>
      </c>
      <c r="C44" s="289">
        <f t="shared" si="0"/>
        <v>0</v>
      </c>
      <c r="D44" s="310">
        <f>IF(TAB4.5.1!L31="v",0,TAB4.5.1!L31)</f>
        <v>0</v>
      </c>
      <c r="E44" s="289">
        <f>E41</f>
        <v>0</v>
      </c>
      <c r="F44" s="289">
        <f>D44*E44</f>
        <v>0</v>
      </c>
      <c r="G44" s="310">
        <f>IF(TAB4.5.1!N31="v",0,TAB4.5.1!N31)</f>
        <v>0</v>
      </c>
      <c r="H44" s="289">
        <f>H41</f>
        <v>0</v>
      </c>
      <c r="I44" s="289">
        <f>G44*H44</f>
        <v>0</v>
      </c>
      <c r="J44" s="310">
        <f>IF(TAB4.5.1!P31="v",0,TAB4.5.1!P31)</f>
        <v>0</v>
      </c>
      <c r="K44" s="289">
        <f>K41</f>
        <v>0</v>
      </c>
      <c r="L44" s="289">
        <f>J44*K44</f>
        <v>0</v>
      </c>
      <c r="M44" s="310">
        <f>IF(TAB4.5.1!R31="v",0,TAB4.5.1!R31)</f>
        <v>0</v>
      </c>
      <c r="N44" s="289">
        <f>N41</f>
        <v>0</v>
      </c>
      <c r="O44" s="289">
        <f t="shared" si="8"/>
        <v>0</v>
      </c>
    </row>
    <row r="45" spans="1:15" x14ac:dyDescent="0.3">
      <c r="A45" s="492"/>
      <c r="B45" s="62" t="s">
        <v>163</v>
      </c>
      <c r="C45" s="289">
        <f t="shared" si="0"/>
        <v>0</v>
      </c>
      <c r="D45" s="310">
        <f>IF(TAB4.5.1!L32="v",0,TAB4.5.1!L32)</f>
        <v>0</v>
      </c>
      <c r="E45" s="289">
        <f>E44</f>
        <v>0</v>
      </c>
      <c r="F45" s="289">
        <f>D45*E45</f>
        <v>0</v>
      </c>
      <c r="G45" s="310">
        <f>IF(TAB4.5.1!N32="v",0,TAB4.5.1!N32)</f>
        <v>0</v>
      </c>
      <c r="H45" s="289">
        <f>H44</f>
        <v>0</v>
      </c>
      <c r="I45" s="289">
        <f>G45*H45</f>
        <v>0</v>
      </c>
      <c r="J45" s="310">
        <f>IF(TAB4.5.1!P32="v",0,TAB4.5.1!P32)</f>
        <v>0</v>
      </c>
      <c r="K45" s="289">
        <f>K44</f>
        <v>0</v>
      </c>
      <c r="L45" s="289">
        <f>J45*K45</f>
        <v>0</v>
      </c>
      <c r="M45" s="310">
        <f>IF(TAB4.5.1!R32="v",0,TAB4.5.1!R32)</f>
        <v>0</v>
      </c>
      <c r="N45" s="289">
        <f>N44</f>
        <v>0</v>
      </c>
      <c r="O45" s="289">
        <f t="shared" si="8"/>
        <v>0</v>
      </c>
    </row>
    <row r="46" spans="1:15" x14ac:dyDescent="0.3">
      <c r="A46" s="492"/>
      <c r="B46" s="285" t="s">
        <v>141</v>
      </c>
      <c r="C46" s="289">
        <f t="shared" si="0"/>
        <v>0</v>
      </c>
      <c r="D46" s="310">
        <f>IF(TAB4.5.1!L34="v",0,TAB4.5.1!L34)</f>
        <v>0</v>
      </c>
      <c r="E46" s="289">
        <f>E45</f>
        <v>0</v>
      </c>
      <c r="F46" s="289">
        <f>D46*E46</f>
        <v>0</v>
      </c>
      <c r="G46" s="310">
        <f>IF(TAB4.5.1!N34="v",0,TAB4.5.1!N34)</f>
        <v>0</v>
      </c>
      <c r="H46" s="289">
        <f>H45</f>
        <v>0</v>
      </c>
      <c r="I46" s="289">
        <f>G46*H46</f>
        <v>0</v>
      </c>
      <c r="J46" s="310">
        <f>IF(TAB4.5.1!P34="v",0,TAB4.5.1!P34)</f>
        <v>0</v>
      </c>
      <c r="K46" s="289">
        <f>K45</f>
        <v>0</v>
      </c>
      <c r="L46" s="289">
        <f>J46*K46</f>
        <v>0</v>
      </c>
      <c r="M46" s="310">
        <f>IF(TAB4.5.1!R34="v",0,TAB4.5.1!R34)</f>
        <v>0</v>
      </c>
      <c r="N46" s="289">
        <f>N45</f>
        <v>0</v>
      </c>
      <c r="O46" s="289">
        <f t="shared" si="8"/>
        <v>0</v>
      </c>
    </row>
    <row r="47" spans="1:15" x14ac:dyDescent="0.3">
      <c r="A47" s="492"/>
      <c r="B47" s="285" t="s">
        <v>142</v>
      </c>
      <c r="C47" s="289">
        <f t="shared" si="0"/>
        <v>0</v>
      </c>
      <c r="D47" s="310">
        <f>IF(TAB4.5.1!M36="v",0,TAB4.5.1!M36)</f>
        <v>0</v>
      </c>
      <c r="E47" s="289">
        <f>TAB3.2!H81</f>
        <v>0</v>
      </c>
      <c r="F47" s="289">
        <f>D47*E47</f>
        <v>0</v>
      </c>
      <c r="G47" s="310">
        <f>IF(TAB4.5.1!O36="v",0,TAB4.5.1!O36)</f>
        <v>0</v>
      </c>
      <c r="H47" s="289">
        <f>TAB3.2!H82</f>
        <v>0</v>
      </c>
      <c r="I47" s="289">
        <f>G47*H47</f>
        <v>0</v>
      </c>
      <c r="J47" s="310">
        <f>IF(TAB4.5.1!Q36="v",0,TAB4.5.1!Q36)</f>
        <v>0</v>
      </c>
      <c r="K47" s="289">
        <f>TAB3.2!H83</f>
        <v>0</v>
      </c>
      <c r="L47" s="289">
        <f>J47*K47</f>
        <v>0</v>
      </c>
      <c r="M47" s="205"/>
      <c r="N47" s="27"/>
      <c r="O47" s="27"/>
    </row>
    <row r="48" spans="1:15" x14ac:dyDescent="0.3">
      <c r="A48" s="492"/>
      <c r="B48" s="283" t="s">
        <v>20</v>
      </c>
      <c r="C48" s="188">
        <f t="shared" si="0"/>
        <v>0</v>
      </c>
      <c r="D48" s="311"/>
      <c r="E48" s="188"/>
      <c r="F48" s="188">
        <f>SUM(F28,F41,F42,F46,F47)</f>
        <v>0</v>
      </c>
      <c r="G48" s="311"/>
      <c r="H48" s="188"/>
      <c r="I48" s="188">
        <f>SUM(I28,I41,I42,I46,I47)</f>
        <v>0</v>
      </c>
      <c r="J48" s="311"/>
      <c r="K48" s="188"/>
      <c r="L48" s="188">
        <f>SUM(L28,L41,L42,L46,L47)</f>
        <v>0</v>
      </c>
      <c r="M48" s="311"/>
      <c r="N48" s="188"/>
      <c r="O48" s="188">
        <f>SUM(O28,O41,O42,O46,O47)</f>
        <v>0</v>
      </c>
    </row>
  </sheetData>
  <mergeCells count="7">
    <mergeCell ref="M5:O5"/>
    <mergeCell ref="A7:A27"/>
    <mergeCell ref="A28:A48"/>
    <mergeCell ref="B5:B6"/>
    <mergeCell ref="D5:F5"/>
    <mergeCell ref="G5:I5"/>
    <mergeCell ref="J5:L5"/>
  </mergeCells>
  <pageMargins left="0.7" right="0.7" top="0.75" bottom="0.75" header="0.3" footer="0.3"/>
  <pageSetup paperSize="8" scale="84"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Normal="100" workbookViewId="0">
      <selection activeCell="B10" sqref="A10:XFD10"/>
    </sheetView>
  </sheetViews>
  <sheetFormatPr baseColWidth="10" defaultColWidth="7.85546875" defaultRowHeight="13.5" x14ac:dyDescent="0.3"/>
  <cols>
    <col min="1" max="1" width="17.7109375" style="156" customWidth="1"/>
    <col min="2" max="2" width="24.42578125" style="156" bestFit="1" customWidth="1"/>
    <col min="3" max="3" width="110.28515625" style="156" customWidth="1"/>
    <col min="4" max="16384" width="7.85546875" style="156"/>
  </cols>
  <sheetData>
    <row r="1" spans="1:3" x14ac:dyDescent="0.3">
      <c r="A1" s="155" t="s">
        <v>233</v>
      </c>
      <c r="C1" s="157"/>
    </row>
    <row r="2" spans="1:3" x14ac:dyDescent="0.3">
      <c r="A2" s="157"/>
      <c r="C2" s="157"/>
    </row>
    <row r="3" spans="1:3" x14ac:dyDescent="0.3">
      <c r="A3" s="449" t="s">
        <v>217</v>
      </c>
      <c r="B3" s="449"/>
      <c r="C3" s="449"/>
    </row>
    <row r="4" spans="1:3" x14ac:dyDescent="0.3">
      <c r="A4" s="158"/>
      <c r="B4" s="159"/>
      <c r="C4" s="160"/>
    </row>
    <row r="5" spans="1:3" x14ac:dyDescent="0.3">
      <c r="A5" s="161" t="s">
        <v>234</v>
      </c>
      <c r="B5" s="162" t="s">
        <v>235</v>
      </c>
      <c r="C5" s="163" t="s">
        <v>236</v>
      </c>
    </row>
    <row r="7" spans="1:3" x14ac:dyDescent="0.3">
      <c r="A7" s="134" t="s">
        <v>237</v>
      </c>
      <c r="B7" s="134" t="s">
        <v>238</v>
      </c>
      <c r="C7" s="164" t="s">
        <v>260</v>
      </c>
    </row>
    <row r="8" spans="1:3" ht="24.75" x14ac:dyDescent="0.3">
      <c r="A8" s="164" t="s">
        <v>239</v>
      </c>
      <c r="B8" s="134" t="s">
        <v>333</v>
      </c>
      <c r="C8" s="164" t="s">
        <v>261</v>
      </c>
    </row>
    <row r="9" spans="1:3" x14ac:dyDescent="0.3">
      <c r="A9" s="134" t="s">
        <v>241</v>
      </c>
      <c r="B9" s="134" t="s">
        <v>334</v>
      </c>
      <c r="C9" s="164" t="s">
        <v>262</v>
      </c>
    </row>
    <row r="10" spans="1:3" s="570" customFormat="1" x14ac:dyDescent="0.3">
      <c r="A10" s="568" t="s">
        <v>243</v>
      </c>
      <c r="B10" s="569" t="s">
        <v>242</v>
      </c>
      <c r="C10" s="568" t="s">
        <v>240</v>
      </c>
    </row>
    <row r="11" spans="1:3" x14ac:dyDescent="0.3">
      <c r="A11" s="134" t="s">
        <v>244</v>
      </c>
      <c r="B11" s="134" t="s">
        <v>373</v>
      </c>
      <c r="C11" s="164" t="s">
        <v>363</v>
      </c>
    </row>
    <row r="12" spans="1:3" x14ac:dyDescent="0.3">
      <c r="A12" s="164" t="s">
        <v>245</v>
      </c>
      <c r="B12" s="134" t="s">
        <v>247</v>
      </c>
      <c r="C12" s="164" t="s">
        <v>263</v>
      </c>
    </row>
    <row r="13" spans="1:3" ht="27" x14ac:dyDescent="0.3">
      <c r="A13" s="134" t="s">
        <v>246</v>
      </c>
      <c r="B13" s="134" t="s">
        <v>247</v>
      </c>
      <c r="C13" s="164" t="s">
        <v>248</v>
      </c>
    </row>
    <row r="14" spans="1:3" x14ac:dyDescent="0.3">
      <c r="A14" s="164" t="s">
        <v>249</v>
      </c>
      <c r="B14" s="134" t="s">
        <v>250</v>
      </c>
      <c r="C14" s="164" t="s">
        <v>251</v>
      </c>
    </row>
    <row r="15" spans="1:3" ht="27" x14ac:dyDescent="0.3">
      <c r="A15" s="134" t="s">
        <v>252</v>
      </c>
      <c r="B15" s="134" t="s">
        <v>250</v>
      </c>
      <c r="C15" s="164" t="s">
        <v>253</v>
      </c>
    </row>
    <row r="16" spans="1:3" ht="27" x14ac:dyDescent="0.3">
      <c r="A16" s="164" t="s">
        <v>254</v>
      </c>
      <c r="B16" s="134" t="s">
        <v>250</v>
      </c>
      <c r="C16" s="164" t="s">
        <v>255</v>
      </c>
    </row>
    <row r="17" spans="1:3" ht="40.5" x14ac:dyDescent="0.3">
      <c r="A17" s="134" t="s">
        <v>256</v>
      </c>
      <c r="B17" s="134" t="s">
        <v>250</v>
      </c>
      <c r="C17" s="164" t="s">
        <v>257</v>
      </c>
    </row>
    <row r="18" spans="1:3" x14ac:dyDescent="0.3">
      <c r="A18" s="164" t="s">
        <v>258</v>
      </c>
      <c r="B18" s="134" t="s">
        <v>250</v>
      </c>
      <c r="C18" s="164" t="s">
        <v>259</v>
      </c>
    </row>
    <row r="19" spans="1:3" x14ac:dyDescent="0.3">
      <c r="A19" s="134" t="s">
        <v>344</v>
      </c>
      <c r="B19" s="134" t="s">
        <v>345</v>
      </c>
      <c r="C19" s="164" t="s">
        <v>346</v>
      </c>
    </row>
  </sheetData>
  <mergeCells count="1">
    <mergeCell ref="A3:C3"/>
  </mergeCells>
  <hyperlinks>
    <hyperlink ref="A1" location="TAB00!A1" display="Retour page de garde"/>
  </hyperlinks>
  <pageMargins left="0.7" right="0.7" top="0.75" bottom="0.75" header="0.3" footer="0.3"/>
  <pageSetup paperSize="9" scale="90"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3"/>
  <sheetViews>
    <sheetView zoomScaleNormal="100" workbookViewId="0">
      <selection activeCell="B10" sqref="A10:XFD10"/>
    </sheetView>
  </sheetViews>
  <sheetFormatPr baseColWidth="10" defaultColWidth="8.85546875" defaultRowHeight="15" x14ac:dyDescent="0.3"/>
  <cols>
    <col min="1" max="1" width="6.7109375" style="1" customWidth="1"/>
    <col min="2" max="2" width="49.5703125" style="1" bestFit="1" customWidth="1"/>
    <col min="3" max="15" width="16.7109375" style="289" customWidth="1"/>
    <col min="16" max="17" width="8.85546875" style="289"/>
    <col min="18" max="16384" width="8.85546875" style="1"/>
  </cols>
  <sheetData>
    <row r="3" spans="1:17" ht="29.45" customHeight="1" x14ac:dyDescent="0.3">
      <c r="A3" s="36" t="str">
        <f>TAB00!B54&amp;" : "&amp;TAB00!C54</f>
        <v>TAB4.6 : Contrôle calcul tarif capacitaire prosumers</v>
      </c>
      <c r="B3" s="36"/>
      <c r="C3" s="288"/>
      <c r="D3" s="288"/>
      <c r="E3" s="288"/>
      <c r="F3" s="288"/>
      <c r="G3" s="288"/>
      <c r="H3" s="288"/>
      <c r="I3" s="288"/>
      <c r="J3" s="288"/>
      <c r="K3" s="288"/>
      <c r="L3" s="288"/>
      <c r="M3" s="288"/>
      <c r="N3" s="288"/>
      <c r="O3" s="288"/>
    </row>
    <row r="5" spans="1:17" x14ac:dyDescent="0.3">
      <c r="C5" s="304">
        <v>2019</v>
      </c>
      <c r="D5" s="304">
        <v>2020</v>
      </c>
      <c r="E5" s="304">
        <f>D5+1</f>
        <v>2021</v>
      </c>
      <c r="F5" s="304">
        <f>E5+1</f>
        <v>2022</v>
      </c>
      <c r="G5" s="304">
        <f>F5+1</f>
        <v>2023</v>
      </c>
    </row>
    <row r="6" spans="1:17" x14ac:dyDescent="0.3">
      <c r="B6" s="4" t="s">
        <v>343</v>
      </c>
      <c r="C6" s="27"/>
      <c r="D6" s="10">
        <v>910</v>
      </c>
      <c r="E6" s="10">
        <v>910</v>
      </c>
      <c r="F6" s="10">
        <v>910</v>
      </c>
      <c r="G6" s="10">
        <v>910</v>
      </c>
    </row>
    <row r="7" spans="1:17" x14ac:dyDescent="0.3">
      <c r="B7" s="4" t="s">
        <v>369</v>
      </c>
      <c r="C7" s="27"/>
      <c r="D7" s="341">
        <f>1-0.3776</f>
        <v>0.62240000000000006</v>
      </c>
      <c r="E7" s="341">
        <f t="shared" ref="E7:G7" si="0">1-0.3776</f>
        <v>0.62240000000000006</v>
      </c>
      <c r="F7" s="341">
        <f t="shared" si="0"/>
        <v>0.62240000000000006</v>
      </c>
      <c r="G7" s="341">
        <f t="shared" si="0"/>
        <v>0.62240000000000006</v>
      </c>
    </row>
    <row r="8" spans="1:17" x14ac:dyDescent="0.3">
      <c r="B8" s="4" t="s">
        <v>340</v>
      </c>
      <c r="C8" s="27"/>
      <c r="D8" s="306">
        <f>SUM(TAB4.2.1!R22,TAB4.2.1!Q27,TAB4.2.1!Q30:R32,TAB4.2.1!Q34)</f>
        <v>0</v>
      </c>
      <c r="E8" s="306">
        <f>SUM(TAB4.3.1!S22,TAB4.3.1!R27,TAB4.3.1!R30:S32,TAB4.3.1!R34)</f>
        <v>0</v>
      </c>
      <c r="F8" s="306">
        <f>SUM(TAB4.4.1!S22,TAB4.4.1!R27,TAB4.4.1!R30:S32,TAB4.4.1!R34)</f>
        <v>0</v>
      </c>
      <c r="G8" s="306">
        <f>SUM(TAB4.5.1!S22,TAB4.5.1!R27,TAB4.5.1!R30:S32,TAB4.5.1!R34)</f>
        <v>0</v>
      </c>
    </row>
    <row r="9" spans="1:17" x14ac:dyDescent="0.3">
      <c r="B9" s="4" t="s">
        <v>341</v>
      </c>
      <c r="C9" s="27"/>
      <c r="D9" s="305"/>
      <c r="E9" s="305"/>
      <c r="F9" s="305"/>
      <c r="G9" s="305"/>
    </row>
    <row r="10" spans="1:17" s="132" customFormat="1" x14ac:dyDescent="0.3">
      <c r="B10" s="535" t="s">
        <v>370</v>
      </c>
      <c r="C10" s="547"/>
      <c r="D10" s="551">
        <f>IFERROR(D6*D7*SUM(D8:D9),0)</f>
        <v>0</v>
      </c>
      <c r="E10" s="551">
        <f t="shared" ref="E10:G10" si="1">IFERROR(E6*E7*SUM(E8:E9),0)</f>
        <v>0</v>
      </c>
      <c r="F10" s="551">
        <f t="shared" si="1"/>
        <v>0</v>
      </c>
      <c r="G10" s="551">
        <f t="shared" si="1"/>
        <v>0</v>
      </c>
      <c r="H10" s="551"/>
      <c r="I10" s="551"/>
      <c r="J10" s="551"/>
      <c r="K10" s="551"/>
      <c r="L10" s="551"/>
      <c r="M10" s="551"/>
      <c r="N10" s="551"/>
      <c r="O10" s="551"/>
      <c r="P10" s="551"/>
      <c r="Q10" s="551"/>
    </row>
    <row r="11" spans="1:17" x14ac:dyDescent="0.3">
      <c r="B11" s="4" t="s">
        <v>371</v>
      </c>
      <c r="C11" s="27"/>
      <c r="D11" s="289">
        <f>IF(TAB4.2.1!$S$19="v",0,TAB4.2.1!$S$19)</f>
        <v>0</v>
      </c>
      <c r="E11" s="289">
        <f>IF(TAB4.3.1!$S$19="v",0,TAB4.3.1!$S$19)</f>
        <v>0</v>
      </c>
      <c r="F11" s="289">
        <f>IF(TAB4.4.1!$S$19="v",0,TAB4.4.1!$S$19)</f>
        <v>0</v>
      </c>
      <c r="G11" s="289">
        <f>IF(TAB4.5.1!$S$19="v",0,TAB4.5.1!$S$19)</f>
        <v>0</v>
      </c>
    </row>
    <row r="12" spans="1:17" ht="15.75" thickBot="1" x14ac:dyDescent="0.35">
      <c r="B12" s="4" t="s">
        <v>342</v>
      </c>
      <c r="C12" s="27"/>
      <c r="D12" s="344">
        <f t="shared" ref="D12:G12" si="2">D10-D11</f>
        <v>0</v>
      </c>
      <c r="E12" s="344">
        <f t="shared" si="2"/>
        <v>0</v>
      </c>
      <c r="F12" s="344">
        <f t="shared" si="2"/>
        <v>0</v>
      </c>
      <c r="G12" s="344">
        <f t="shared" si="2"/>
        <v>0</v>
      </c>
    </row>
    <row r="13" spans="1:17" ht="15.75" thickTop="1" x14ac:dyDescent="0.3"/>
  </sheetData>
  <conditionalFormatting sqref="C9:G9">
    <cfRule type="containsText" dxfId="137" priority="3" operator="containsText" text="ntitulé">
      <formula>NOT(ISERROR(SEARCH("ntitulé",C9)))</formula>
    </cfRule>
    <cfRule type="containsBlanks" dxfId="136" priority="4">
      <formula>LEN(TRIM(C9))=0</formula>
    </cfRule>
  </conditionalFormatting>
  <conditionalFormatting sqref="C9:G9">
    <cfRule type="containsText" dxfId="135" priority="1" operator="containsText" text="ntitulé">
      <formula>NOT(ISERROR(SEARCH("ntitulé",C9)))</formula>
    </cfRule>
    <cfRule type="containsBlanks" dxfId="134" priority="2">
      <formula>LEN(TRIM(C9))=0</formula>
    </cfRule>
  </conditionalFormatting>
  <pageMargins left="0.7" right="0.7" top="0.75" bottom="0.75" header="0.3" footer="0.3"/>
  <pageSetup paperSize="9" orientation="landscape"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4"/>
  <sheetViews>
    <sheetView zoomScaleNormal="100" workbookViewId="0">
      <selection activeCell="B10" sqref="A10:XFD10"/>
    </sheetView>
  </sheetViews>
  <sheetFormatPr baseColWidth="10" defaultColWidth="8.85546875" defaultRowHeight="15" x14ac:dyDescent="0.3"/>
  <cols>
    <col min="1" max="1" width="35.140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3" width="16.7109375" style="1" customWidth="1"/>
    <col min="14" max="14" width="16.7109375" style="20" customWidth="1"/>
    <col min="15" max="16384" width="8.85546875" style="1"/>
  </cols>
  <sheetData>
    <row r="3" spans="1:14" ht="29.45" customHeight="1" x14ac:dyDescent="0.3">
      <c r="A3" s="36" t="str">
        <f>TAB00!B55&amp;" : "&amp;TAB00!C55</f>
        <v>TAB5 : Synthèse des produits prévisionnels issus des tarifs d'injection</v>
      </c>
      <c r="B3" s="36"/>
      <c r="C3" s="36"/>
      <c r="D3" s="36"/>
      <c r="E3" s="36"/>
      <c r="F3" s="36"/>
      <c r="G3" s="36"/>
      <c r="H3" s="36"/>
      <c r="I3" s="36"/>
      <c r="J3" s="36"/>
      <c r="K3" s="36"/>
      <c r="L3" s="36"/>
      <c r="M3" s="36"/>
      <c r="N3" s="19"/>
    </row>
    <row r="5" spans="1:14" ht="25.15" customHeight="1" x14ac:dyDescent="0.35">
      <c r="A5" s="467" t="s">
        <v>37</v>
      </c>
      <c r="B5" s="467"/>
      <c r="C5" s="467"/>
      <c r="D5" s="467"/>
      <c r="E5" s="467"/>
      <c r="F5" s="467"/>
      <c r="G5" s="467"/>
      <c r="H5" s="467"/>
      <c r="I5" s="467"/>
      <c r="J5" s="467"/>
      <c r="K5" s="467"/>
      <c r="L5" s="467"/>
      <c r="M5" s="467"/>
      <c r="N5" s="467"/>
    </row>
    <row r="6" spans="1:14" s="6" customFormat="1" ht="14.45" customHeight="1" x14ac:dyDescent="0.3">
      <c r="A6" s="493" t="s">
        <v>0</v>
      </c>
      <c r="B6" s="210" t="s">
        <v>20</v>
      </c>
      <c r="C6" s="469" t="s">
        <v>5</v>
      </c>
      <c r="D6" s="469"/>
      <c r="E6" s="469"/>
      <c r="F6" s="469" t="s">
        <v>6</v>
      </c>
      <c r="G6" s="469"/>
      <c r="H6" s="469"/>
      <c r="I6" s="469" t="s">
        <v>7</v>
      </c>
      <c r="J6" s="469"/>
      <c r="K6" s="469"/>
      <c r="L6" s="469" t="s">
        <v>8</v>
      </c>
      <c r="M6" s="469"/>
      <c r="N6" s="469"/>
    </row>
    <row r="7" spans="1:14" s="6" customFormat="1" ht="14.45" customHeight="1" x14ac:dyDescent="0.3">
      <c r="A7" s="493"/>
      <c r="B7" s="210" t="s">
        <v>9</v>
      </c>
      <c r="C7" s="210" t="s">
        <v>66</v>
      </c>
      <c r="D7" s="210" t="s">
        <v>199</v>
      </c>
      <c r="E7" s="210" t="s">
        <v>67</v>
      </c>
      <c r="F7" s="210" t="s">
        <v>66</v>
      </c>
      <c r="G7" s="210" t="s">
        <v>199</v>
      </c>
      <c r="H7" s="210" t="s">
        <v>67</v>
      </c>
      <c r="I7" s="210" t="s">
        <v>66</v>
      </c>
      <c r="J7" s="210" t="s">
        <v>199</v>
      </c>
      <c r="K7" s="210" t="s">
        <v>67</v>
      </c>
      <c r="L7" s="210" t="s">
        <v>66</v>
      </c>
      <c r="M7" s="210" t="s">
        <v>199</v>
      </c>
      <c r="N7" s="58" t="s">
        <v>67</v>
      </c>
    </row>
    <row r="8" spans="1:14" s="6" customFormat="1" ht="14.45" customHeight="1" x14ac:dyDescent="0.3">
      <c r="A8" s="59" t="s">
        <v>11</v>
      </c>
      <c r="B8" s="186">
        <f t="shared" ref="B8:B13" si="0">SUM(E8,H8,K8,N8)</f>
        <v>0</v>
      </c>
      <c r="C8" s="61"/>
      <c r="D8" s="60"/>
      <c r="E8" s="186">
        <f>SUM(E9,E12)</f>
        <v>0</v>
      </c>
      <c r="F8" s="61"/>
      <c r="G8" s="61"/>
      <c r="H8" s="186">
        <f>SUM(H9,H12)</f>
        <v>0</v>
      </c>
      <c r="I8" s="61"/>
      <c r="J8" s="61"/>
      <c r="K8" s="186">
        <f>SUM(K9,K12)</f>
        <v>0</v>
      </c>
      <c r="L8" s="61"/>
      <c r="M8" s="61"/>
      <c r="N8" s="186">
        <f>SUM(N9,N12)</f>
        <v>0</v>
      </c>
    </row>
    <row r="9" spans="1:14" s="6" customFormat="1" ht="14.45" customHeight="1" x14ac:dyDescent="0.3">
      <c r="A9" s="62" t="s">
        <v>12</v>
      </c>
      <c r="B9" s="186">
        <f t="shared" si="0"/>
        <v>0</v>
      </c>
      <c r="C9" s="61"/>
      <c r="D9" s="61"/>
      <c r="E9" s="186">
        <f>SUM(E10:E11)</f>
        <v>0</v>
      </c>
      <c r="F9" s="61"/>
      <c r="G9" s="61"/>
      <c r="H9" s="186">
        <f>SUM(H10:H11)</f>
        <v>0</v>
      </c>
      <c r="I9" s="61"/>
      <c r="J9" s="61"/>
      <c r="K9" s="186">
        <f>SUM(K10:K11)</f>
        <v>0</v>
      </c>
      <c r="L9" s="61"/>
      <c r="M9" s="61"/>
      <c r="N9" s="186">
        <f>SUM(N10:N11)</f>
        <v>0</v>
      </c>
    </row>
    <row r="10" spans="1:14" s="550" customFormat="1" ht="14.45" customHeight="1" x14ac:dyDescent="0.3">
      <c r="A10" s="545" t="s">
        <v>171</v>
      </c>
      <c r="B10" s="546">
        <f t="shared" si="0"/>
        <v>0</v>
      </c>
      <c r="C10" s="547"/>
      <c r="D10" s="547"/>
      <c r="E10" s="548"/>
      <c r="F10" s="547"/>
      <c r="G10" s="547"/>
      <c r="H10" s="548"/>
      <c r="I10" s="547"/>
      <c r="J10" s="547"/>
      <c r="K10" s="548"/>
      <c r="L10" s="549"/>
      <c r="M10" s="547"/>
      <c r="N10" s="548"/>
    </row>
    <row r="11" spans="1:14" s="6" customFormat="1" ht="14.45" customHeight="1" x14ac:dyDescent="0.3">
      <c r="A11" s="63" t="s">
        <v>173</v>
      </c>
      <c r="B11" s="186">
        <f t="shared" si="0"/>
        <v>0</v>
      </c>
      <c r="C11" s="204">
        <f>IF(TAB5.1!L$14="v",0,TAB5.1!L$14)</f>
        <v>0</v>
      </c>
      <c r="D11" s="186">
        <f>TAB3.3!$D$40</f>
        <v>0</v>
      </c>
      <c r="E11" s="186">
        <f>C11*D11</f>
        <v>0</v>
      </c>
      <c r="F11" s="204">
        <f>IF(TAB5.1!M$14="v",0,TAB5.1!M$14)</f>
        <v>0</v>
      </c>
      <c r="G11" s="186">
        <f>TAB3.3!$D$41</f>
        <v>0</v>
      </c>
      <c r="H11" s="186">
        <f>F11*G11</f>
        <v>0</v>
      </c>
      <c r="I11" s="204">
        <f>IF(TAB5.1!N$14="v",0,TAB5.1!N$14)</f>
        <v>0</v>
      </c>
      <c r="J11" s="186">
        <f>TAB3.3!$D$42</f>
        <v>0</v>
      </c>
      <c r="K11" s="186">
        <f>I11*J11</f>
        <v>0</v>
      </c>
      <c r="L11" s="204">
        <f>IF(TAB5.1!O$14="v",0,TAB5.1!O$14)</f>
        <v>0</v>
      </c>
      <c r="M11" s="186">
        <f>TAB3.3!$D$43</f>
        <v>0</v>
      </c>
      <c r="N11" s="186">
        <f>L11*M11</f>
        <v>0</v>
      </c>
    </row>
    <row r="12" spans="1:14" s="6" customFormat="1" ht="14.45" customHeight="1" x14ac:dyDescent="0.3">
      <c r="A12" s="62" t="s">
        <v>14</v>
      </c>
      <c r="B12" s="186">
        <f t="shared" si="0"/>
        <v>0</v>
      </c>
      <c r="C12" s="204">
        <f>IF(TAB5.1!L$15="v",0,TAB5.1!L$15)</f>
        <v>0</v>
      </c>
      <c r="D12" s="185">
        <f>TAB3.3!$D$9</f>
        <v>0</v>
      </c>
      <c r="E12" s="186">
        <f>C12*D12</f>
        <v>0</v>
      </c>
      <c r="F12" s="204">
        <f>IF(TAB5.1!M$15="v",0,TAB5.1!M$15)</f>
        <v>0</v>
      </c>
      <c r="G12" s="185">
        <f>TAB3.3!$D$10</f>
        <v>0</v>
      </c>
      <c r="H12" s="186">
        <f>F12*G12</f>
        <v>0</v>
      </c>
      <c r="I12" s="204">
        <f>IF(TAB5.1!N$15="v",0,TAB5.1!N$15)</f>
        <v>0</v>
      </c>
      <c r="J12" s="185">
        <f>TAB3.3!$D$11</f>
        <v>0</v>
      </c>
      <c r="K12" s="186">
        <f>I12*J12</f>
        <v>0</v>
      </c>
      <c r="L12" s="204">
        <f>IF(TAB5.1!O$15="v",0,TAB5.1!O$15)</f>
        <v>0</v>
      </c>
      <c r="M12" s="185">
        <f>TAB3.3!$D$11</f>
        <v>0</v>
      </c>
      <c r="N12" s="186">
        <f>L12*M12</f>
        <v>0</v>
      </c>
    </row>
    <row r="13" spans="1:14" s="6" customFormat="1" ht="14.45" customHeight="1" x14ac:dyDescent="0.3">
      <c r="A13" s="54" t="s">
        <v>20</v>
      </c>
      <c r="B13" s="188">
        <f t="shared" si="0"/>
        <v>0</v>
      </c>
      <c r="C13" s="15"/>
      <c r="D13" s="15"/>
      <c r="E13" s="188">
        <f>E8</f>
        <v>0</v>
      </c>
      <c r="F13" s="15"/>
      <c r="G13" s="15"/>
      <c r="H13" s="188">
        <f>H8</f>
        <v>0</v>
      </c>
      <c r="I13" s="15"/>
      <c r="J13" s="15"/>
      <c r="K13" s="188">
        <f>K8</f>
        <v>0</v>
      </c>
      <c r="L13" s="15"/>
      <c r="M13" s="15"/>
      <c r="N13" s="188">
        <f>N8</f>
        <v>0</v>
      </c>
    </row>
    <row r="14" spans="1:14" s="6" customFormat="1" ht="14.45" customHeight="1" x14ac:dyDescent="0.3">
      <c r="N14" s="21"/>
    </row>
    <row r="15" spans="1:14" ht="25.15" customHeight="1" x14ac:dyDescent="0.35">
      <c r="A15" s="467" t="s">
        <v>36</v>
      </c>
      <c r="B15" s="467"/>
      <c r="C15" s="467"/>
      <c r="D15" s="467"/>
      <c r="E15" s="467"/>
      <c r="F15" s="467"/>
      <c r="G15" s="467"/>
      <c r="H15" s="467"/>
      <c r="I15" s="467"/>
      <c r="J15" s="467"/>
      <c r="K15" s="467"/>
      <c r="L15" s="467"/>
      <c r="M15" s="467"/>
      <c r="N15" s="467"/>
    </row>
    <row r="16" spans="1:14" s="6" customFormat="1" ht="14.45" customHeight="1" x14ac:dyDescent="0.3">
      <c r="A16" s="493" t="s">
        <v>0</v>
      </c>
      <c r="B16" s="210" t="s">
        <v>20</v>
      </c>
      <c r="C16" s="469" t="s">
        <v>5</v>
      </c>
      <c r="D16" s="469"/>
      <c r="E16" s="469"/>
      <c r="F16" s="469" t="s">
        <v>6</v>
      </c>
      <c r="G16" s="469"/>
      <c r="H16" s="469"/>
      <c r="I16" s="469" t="s">
        <v>7</v>
      </c>
      <c r="J16" s="469"/>
      <c r="K16" s="469"/>
      <c r="L16" s="469" t="s">
        <v>8</v>
      </c>
      <c r="M16" s="469"/>
      <c r="N16" s="469"/>
    </row>
    <row r="17" spans="1:14" s="6" customFormat="1" ht="14.45" customHeight="1" x14ac:dyDescent="0.3">
      <c r="A17" s="493"/>
      <c r="B17" s="210" t="s">
        <v>9</v>
      </c>
      <c r="C17" s="210" t="s">
        <v>66</v>
      </c>
      <c r="D17" s="210" t="s">
        <v>199</v>
      </c>
      <c r="E17" s="210" t="s">
        <v>67</v>
      </c>
      <c r="F17" s="210" t="s">
        <v>66</v>
      </c>
      <c r="G17" s="210" t="s">
        <v>199</v>
      </c>
      <c r="H17" s="210" t="s">
        <v>67</v>
      </c>
      <c r="I17" s="210" t="s">
        <v>66</v>
      </c>
      <c r="J17" s="210" t="s">
        <v>199</v>
      </c>
      <c r="K17" s="210" t="s">
        <v>67</v>
      </c>
      <c r="L17" s="210" t="s">
        <v>66</v>
      </c>
      <c r="M17" s="210" t="s">
        <v>199</v>
      </c>
      <c r="N17" s="58" t="s">
        <v>67</v>
      </c>
    </row>
    <row r="18" spans="1:14" s="6" customFormat="1" ht="14.45" customHeight="1" x14ac:dyDescent="0.3">
      <c r="A18" s="59" t="s">
        <v>11</v>
      </c>
      <c r="B18" s="186">
        <f t="shared" ref="B18:B23" si="1">SUM(E18,H18,K18,N18)</f>
        <v>0</v>
      </c>
      <c r="C18" s="61"/>
      <c r="D18" s="60"/>
      <c r="E18" s="186">
        <f>SUM(E19,E22)</f>
        <v>0</v>
      </c>
      <c r="F18" s="61"/>
      <c r="G18" s="61"/>
      <c r="H18" s="186">
        <f>SUM(H19,H22)</f>
        <v>0</v>
      </c>
      <c r="I18" s="61"/>
      <c r="J18" s="61"/>
      <c r="K18" s="186">
        <f>SUM(K19,K22)</f>
        <v>0</v>
      </c>
      <c r="L18" s="61"/>
      <c r="M18" s="61"/>
      <c r="N18" s="186">
        <f>SUM(N19,N22)</f>
        <v>0</v>
      </c>
    </row>
    <row r="19" spans="1:14" s="6" customFormat="1" ht="14.45" customHeight="1" x14ac:dyDescent="0.3">
      <c r="A19" s="62" t="s">
        <v>12</v>
      </c>
      <c r="B19" s="186">
        <f t="shared" si="1"/>
        <v>0</v>
      </c>
      <c r="C19" s="61"/>
      <c r="D19" s="61"/>
      <c r="E19" s="186">
        <f>SUM(E20:E21)</f>
        <v>0</v>
      </c>
      <c r="F19" s="61"/>
      <c r="G19" s="61"/>
      <c r="H19" s="186">
        <f>SUM(H20:H21)</f>
        <v>0</v>
      </c>
      <c r="I19" s="61"/>
      <c r="J19" s="61"/>
      <c r="K19" s="186">
        <f>SUM(K20:K21)</f>
        <v>0</v>
      </c>
      <c r="L19" s="61"/>
      <c r="M19" s="61"/>
      <c r="N19" s="186">
        <f>SUM(N20:N21)</f>
        <v>0</v>
      </c>
    </row>
    <row r="20" spans="1:14" s="6" customFormat="1" ht="14.45" customHeight="1" x14ac:dyDescent="0.3">
      <c r="A20" s="63" t="s">
        <v>171</v>
      </c>
      <c r="B20" s="186">
        <f t="shared" si="1"/>
        <v>0</v>
      </c>
      <c r="C20" s="27"/>
      <c r="D20" s="27"/>
      <c r="E20" s="187"/>
      <c r="F20" s="27"/>
      <c r="G20" s="27"/>
      <c r="H20" s="187"/>
      <c r="I20" s="27"/>
      <c r="J20" s="27"/>
      <c r="K20" s="187"/>
      <c r="L20" s="205"/>
      <c r="M20" s="27"/>
      <c r="N20" s="187"/>
    </row>
    <row r="21" spans="1:14" s="6" customFormat="1" ht="14.45" customHeight="1" x14ac:dyDescent="0.3">
      <c r="A21" s="63" t="s">
        <v>173</v>
      </c>
      <c r="B21" s="186">
        <f t="shared" si="1"/>
        <v>0</v>
      </c>
      <c r="C21" s="204">
        <f>IF(TAB5.2!L$14="v",0,TAB5.2!L$14)</f>
        <v>0</v>
      </c>
      <c r="D21" s="186">
        <f>TAB3.3!$E$40</f>
        <v>0</v>
      </c>
      <c r="E21" s="186">
        <f>C21*D21</f>
        <v>0</v>
      </c>
      <c r="F21" s="204">
        <f>IF(TAB5.2!M$14="v",0,TAB5.2!M$14)</f>
        <v>0</v>
      </c>
      <c r="G21" s="186">
        <f>TAB3.3!$E$41</f>
        <v>0</v>
      </c>
      <c r="H21" s="186">
        <f>F21*G21</f>
        <v>0</v>
      </c>
      <c r="I21" s="204">
        <f>IF(TAB5.2!N$14="v",0,TAB5.2!N$14)</f>
        <v>0</v>
      </c>
      <c r="J21" s="186">
        <f>TAB3.3!$E$42</f>
        <v>0</v>
      </c>
      <c r="K21" s="186">
        <f>I21*J21</f>
        <v>0</v>
      </c>
      <c r="L21" s="204">
        <f>IF(TAB5.2!O$14="v",0,TAB5.2!O$14)</f>
        <v>0</v>
      </c>
      <c r="M21" s="186">
        <f>TAB3.3!$E$43</f>
        <v>0</v>
      </c>
      <c r="N21" s="186">
        <f>L21*M21</f>
        <v>0</v>
      </c>
    </row>
    <row r="22" spans="1:14" s="6" customFormat="1" ht="14.45" customHeight="1" x14ac:dyDescent="0.3">
      <c r="A22" s="62" t="s">
        <v>14</v>
      </c>
      <c r="B22" s="186">
        <f t="shared" si="1"/>
        <v>0</v>
      </c>
      <c r="C22" s="204">
        <f>IF(TAB5.2!L$15="v",0,TAB5.2!L$15)</f>
        <v>0</v>
      </c>
      <c r="D22" s="185">
        <f>TAB3.3!$E$9</f>
        <v>0</v>
      </c>
      <c r="E22" s="186">
        <f>C22*D22</f>
        <v>0</v>
      </c>
      <c r="F22" s="204">
        <f>IF(TAB5.2!M$15="v",0,TAB5.2!M$15)</f>
        <v>0</v>
      </c>
      <c r="G22" s="185">
        <f>TAB3.3!$E$10</f>
        <v>0</v>
      </c>
      <c r="H22" s="186">
        <f>F22*G22</f>
        <v>0</v>
      </c>
      <c r="I22" s="204">
        <f>IF(TAB5.2!N$15="v",0,TAB5.2!N$15)</f>
        <v>0</v>
      </c>
      <c r="J22" s="185">
        <f>TAB3.3!$E$11</f>
        <v>0</v>
      </c>
      <c r="K22" s="186">
        <f>I22*J22</f>
        <v>0</v>
      </c>
      <c r="L22" s="204">
        <f>IF(TAB5.2!O$15="v",0,TAB5.2!O$15)</f>
        <v>0</v>
      </c>
      <c r="M22" s="185">
        <f>TAB3.3!$E$11</f>
        <v>0</v>
      </c>
      <c r="N22" s="186">
        <f>L22*M22</f>
        <v>0</v>
      </c>
    </row>
    <row r="23" spans="1:14" s="6" customFormat="1" ht="14.45" customHeight="1" x14ac:dyDescent="0.3">
      <c r="A23" s="54" t="s">
        <v>20</v>
      </c>
      <c r="B23" s="188">
        <f t="shared" si="1"/>
        <v>0</v>
      </c>
      <c r="C23" s="15"/>
      <c r="D23" s="15"/>
      <c r="E23" s="188">
        <f>E18</f>
        <v>0</v>
      </c>
      <c r="F23" s="15"/>
      <c r="G23" s="15"/>
      <c r="H23" s="188">
        <f>H18</f>
        <v>0</v>
      </c>
      <c r="I23" s="15"/>
      <c r="J23" s="15"/>
      <c r="K23" s="188">
        <f>K18</f>
        <v>0</v>
      </c>
      <c r="L23" s="15"/>
      <c r="M23" s="15"/>
      <c r="N23" s="188">
        <f>N18</f>
        <v>0</v>
      </c>
    </row>
    <row r="24" spans="1:14" s="6" customFormat="1" ht="14.45" customHeight="1" x14ac:dyDescent="0.3">
      <c r="N24" s="21"/>
    </row>
    <row r="25" spans="1:14" ht="25.15" customHeight="1" x14ac:dyDescent="0.35">
      <c r="A25" s="467" t="s">
        <v>40</v>
      </c>
      <c r="B25" s="467"/>
      <c r="C25" s="467"/>
      <c r="D25" s="467"/>
      <c r="E25" s="467"/>
      <c r="F25" s="467"/>
      <c r="G25" s="467"/>
      <c r="H25" s="467"/>
      <c r="I25" s="467"/>
      <c r="J25" s="467"/>
      <c r="K25" s="467"/>
      <c r="L25" s="467"/>
      <c r="M25" s="467"/>
      <c r="N25" s="467"/>
    </row>
    <row r="26" spans="1:14" s="6" customFormat="1" ht="14.45" customHeight="1" x14ac:dyDescent="0.3">
      <c r="A26" s="493" t="s">
        <v>0</v>
      </c>
      <c r="B26" s="210" t="s">
        <v>20</v>
      </c>
      <c r="C26" s="469" t="s">
        <v>5</v>
      </c>
      <c r="D26" s="469"/>
      <c r="E26" s="469"/>
      <c r="F26" s="469" t="s">
        <v>6</v>
      </c>
      <c r="G26" s="469"/>
      <c r="H26" s="469"/>
      <c r="I26" s="469" t="s">
        <v>7</v>
      </c>
      <c r="J26" s="469"/>
      <c r="K26" s="469"/>
      <c r="L26" s="469" t="s">
        <v>8</v>
      </c>
      <c r="M26" s="469"/>
      <c r="N26" s="469"/>
    </row>
    <row r="27" spans="1:14" s="6" customFormat="1" ht="14.45" customHeight="1" x14ac:dyDescent="0.3">
      <c r="A27" s="493"/>
      <c r="B27" s="210" t="s">
        <v>9</v>
      </c>
      <c r="C27" s="210" t="s">
        <v>66</v>
      </c>
      <c r="D27" s="210" t="s">
        <v>199</v>
      </c>
      <c r="E27" s="210" t="s">
        <v>67</v>
      </c>
      <c r="F27" s="210" t="s">
        <v>66</v>
      </c>
      <c r="G27" s="210" t="s">
        <v>199</v>
      </c>
      <c r="H27" s="210" t="s">
        <v>67</v>
      </c>
      <c r="I27" s="210" t="s">
        <v>66</v>
      </c>
      <c r="J27" s="210" t="s">
        <v>199</v>
      </c>
      <c r="K27" s="210" t="s">
        <v>67</v>
      </c>
      <c r="L27" s="210" t="s">
        <v>66</v>
      </c>
      <c r="M27" s="210" t="s">
        <v>199</v>
      </c>
      <c r="N27" s="58" t="s">
        <v>67</v>
      </c>
    </row>
    <row r="28" spans="1:14" s="6" customFormat="1" ht="14.45" customHeight="1" x14ac:dyDescent="0.3">
      <c r="A28" s="59" t="s">
        <v>11</v>
      </c>
      <c r="B28" s="186">
        <f t="shared" ref="B28:B33" si="2">SUM(E28,H28,K28,N28)</f>
        <v>0</v>
      </c>
      <c r="C28" s="61"/>
      <c r="D28" s="60"/>
      <c r="E28" s="186">
        <f>SUM(E29,E32)</f>
        <v>0</v>
      </c>
      <c r="F28" s="61"/>
      <c r="G28" s="61"/>
      <c r="H28" s="186">
        <f>SUM(H29,H32)</f>
        <v>0</v>
      </c>
      <c r="I28" s="61"/>
      <c r="J28" s="61"/>
      <c r="K28" s="186">
        <f>SUM(K29,K32)</f>
        <v>0</v>
      </c>
      <c r="L28" s="61"/>
      <c r="M28" s="61"/>
      <c r="N28" s="186">
        <f>SUM(N29,N32)</f>
        <v>0</v>
      </c>
    </row>
    <row r="29" spans="1:14" s="6" customFormat="1" ht="14.45" customHeight="1" x14ac:dyDescent="0.3">
      <c r="A29" s="62" t="s">
        <v>12</v>
      </c>
      <c r="B29" s="186">
        <f t="shared" si="2"/>
        <v>0</v>
      </c>
      <c r="C29" s="61"/>
      <c r="D29" s="61"/>
      <c r="E29" s="186">
        <f>SUM(E30:E31)</f>
        <v>0</v>
      </c>
      <c r="F29" s="61"/>
      <c r="G29" s="61"/>
      <c r="H29" s="186">
        <f>SUM(H30:H31)</f>
        <v>0</v>
      </c>
      <c r="I29" s="61"/>
      <c r="J29" s="61"/>
      <c r="K29" s="186">
        <f>SUM(K30:K31)</f>
        <v>0</v>
      </c>
      <c r="L29" s="61"/>
      <c r="M29" s="61"/>
      <c r="N29" s="186">
        <f>SUM(N30:N31)</f>
        <v>0</v>
      </c>
    </row>
    <row r="30" spans="1:14" s="6" customFormat="1" ht="14.45" customHeight="1" x14ac:dyDescent="0.3">
      <c r="A30" s="63" t="s">
        <v>171</v>
      </c>
      <c r="B30" s="186">
        <f t="shared" si="2"/>
        <v>0</v>
      </c>
      <c r="C30" s="27"/>
      <c r="D30" s="27"/>
      <c r="E30" s="187"/>
      <c r="F30" s="27"/>
      <c r="G30" s="27"/>
      <c r="H30" s="187"/>
      <c r="I30" s="27"/>
      <c r="J30" s="27"/>
      <c r="K30" s="187"/>
      <c r="L30" s="205"/>
      <c r="M30" s="27"/>
      <c r="N30" s="187"/>
    </row>
    <row r="31" spans="1:14" s="6" customFormat="1" ht="14.45" customHeight="1" x14ac:dyDescent="0.3">
      <c r="A31" s="63" t="s">
        <v>173</v>
      </c>
      <c r="B31" s="186">
        <f t="shared" si="2"/>
        <v>0</v>
      </c>
      <c r="C31" s="204">
        <f>IF(TAB5.3!L$14="v",0,TAB5.3!L$14)</f>
        <v>0</v>
      </c>
      <c r="D31" s="186">
        <f>TAB3.3!$F$40</f>
        <v>0</v>
      </c>
      <c r="E31" s="186">
        <f>C31*D31</f>
        <v>0</v>
      </c>
      <c r="F31" s="204">
        <f>IF(TAB5.3!M$14="v",0,TAB5.3!M$14)</f>
        <v>0</v>
      </c>
      <c r="G31" s="186">
        <f>TAB3.3!$F$41</f>
        <v>0</v>
      </c>
      <c r="H31" s="186">
        <f>F31*G31</f>
        <v>0</v>
      </c>
      <c r="I31" s="204">
        <f>IF(TAB5.3!N$14="v",0,TAB5.3!N$14)</f>
        <v>0</v>
      </c>
      <c r="J31" s="186">
        <f>TAB3.3!$F$42</f>
        <v>0</v>
      </c>
      <c r="K31" s="186">
        <f>I31*J31</f>
        <v>0</v>
      </c>
      <c r="L31" s="204">
        <f>IF(TAB5.3!O$14="v",0,TAB5.3!O$14)</f>
        <v>0</v>
      </c>
      <c r="M31" s="186">
        <f>TAB3.3!$F$43</f>
        <v>0</v>
      </c>
      <c r="N31" s="186">
        <f>L31*M31</f>
        <v>0</v>
      </c>
    </row>
    <row r="32" spans="1:14" s="6" customFormat="1" ht="14.45" customHeight="1" x14ac:dyDescent="0.3">
      <c r="A32" s="62" t="s">
        <v>14</v>
      </c>
      <c r="B32" s="186">
        <f t="shared" si="2"/>
        <v>0</v>
      </c>
      <c r="C32" s="204">
        <f>IF(TAB5.3!L$15="v",0,TAB5.3!L$15)</f>
        <v>0</v>
      </c>
      <c r="D32" s="186">
        <f>TAB3.3!$F$9</f>
        <v>0</v>
      </c>
      <c r="E32" s="186">
        <f>C32*D32</f>
        <v>0</v>
      </c>
      <c r="F32" s="204">
        <f>IF(TAB5.3!M$15="v",0,TAB5.3!M$15)</f>
        <v>0</v>
      </c>
      <c r="G32" s="186">
        <f>TAB3.3!$F$10</f>
        <v>0</v>
      </c>
      <c r="H32" s="186">
        <f>F32*G32</f>
        <v>0</v>
      </c>
      <c r="I32" s="204">
        <f>IF(TAB5.3!N$15="v",0,TAB5.3!N$15)</f>
        <v>0</v>
      </c>
      <c r="J32" s="186">
        <f>TAB3.3!$F$11</f>
        <v>0</v>
      </c>
      <c r="K32" s="186">
        <f>I32*J32</f>
        <v>0</v>
      </c>
      <c r="L32" s="204">
        <f>IF(TAB5.3!O$15="v",0,TAB5.3!O$15)</f>
        <v>0</v>
      </c>
      <c r="M32" s="186">
        <f>TAB3.3!$F$11</f>
        <v>0</v>
      </c>
      <c r="N32" s="186">
        <f>L32*M32</f>
        <v>0</v>
      </c>
    </row>
    <row r="33" spans="1:14" s="6" customFormat="1" ht="14.45" customHeight="1" x14ac:dyDescent="0.3">
      <c r="A33" s="54" t="s">
        <v>20</v>
      </c>
      <c r="B33" s="188">
        <f t="shared" si="2"/>
        <v>0</v>
      </c>
      <c r="C33" s="15"/>
      <c r="D33" s="15"/>
      <c r="E33" s="188">
        <f>E28</f>
        <v>0</v>
      </c>
      <c r="F33" s="15"/>
      <c r="G33" s="15"/>
      <c r="H33" s="188">
        <f>H28</f>
        <v>0</v>
      </c>
      <c r="I33" s="15"/>
      <c r="J33" s="15"/>
      <c r="K33" s="188">
        <f>K28</f>
        <v>0</v>
      </c>
      <c r="L33" s="15"/>
      <c r="M33" s="15"/>
      <c r="N33" s="188">
        <f>N28</f>
        <v>0</v>
      </c>
    </row>
    <row r="34" spans="1:14" s="6" customFormat="1" ht="14.45" customHeight="1" x14ac:dyDescent="0.3">
      <c r="N34" s="21"/>
    </row>
    <row r="35" spans="1:14" ht="25.15" customHeight="1" x14ac:dyDescent="0.35">
      <c r="A35" s="467" t="s">
        <v>39</v>
      </c>
      <c r="B35" s="467"/>
      <c r="C35" s="467"/>
      <c r="D35" s="467"/>
      <c r="E35" s="467"/>
      <c r="F35" s="467"/>
      <c r="G35" s="467"/>
      <c r="H35" s="467"/>
      <c r="I35" s="467"/>
      <c r="J35" s="467"/>
      <c r="K35" s="467"/>
      <c r="L35" s="467"/>
      <c r="M35" s="467"/>
      <c r="N35" s="467"/>
    </row>
    <row r="36" spans="1:14" s="6" customFormat="1" ht="14.45" customHeight="1" x14ac:dyDescent="0.3">
      <c r="A36" s="493" t="s">
        <v>0</v>
      </c>
      <c r="B36" s="210" t="s">
        <v>20</v>
      </c>
      <c r="C36" s="469" t="s">
        <v>5</v>
      </c>
      <c r="D36" s="469"/>
      <c r="E36" s="469"/>
      <c r="F36" s="469" t="s">
        <v>6</v>
      </c>
      <c r="G36" s="469"/>
      <c r="H36" s="469"/>
      <c r="I36" s="469" t="s">
        <v>7</v>
      </c>
      <c r="J36" s="469"/>
      <c r="K36" s="469"/>
      <c r="L36" s="469" t="s">
        <v>8</v>
      </c>
      <c r="M36" s="469"/>
      <c r="N36" s="469"/>
    </row>
    <row r="37" spans="1:14" s="6" customFormat="1" ht="14.45" customHeight="1" x14ac:dyDescent="0.3">
      <c r="A37" s="493"/>
      <c r="B37" s="210" t="s">
        <v>9</v>
      </c>
      <c r="C37" s="210" t="s">
        <v>66</v>
      </c>
      <c r="D37" s="210" t="s">
        <v>199</v>
      </c>
      <c r="E37" s="210" t="s">
        <v>67</v>
      </c>
      <c r="F37" s="210" t="s">
        <v>66</v>
      </c>
      <c r="G37" s="210" t="s">
        <v>199</v>
      </c>
      <c r="H37" s="210" t="s">
        <v>67</v>
      </c>
      <c r="I37" s="210" t="s">
        <v>66</v>
      </c>
      <c r="J37" s="210" t="s">
        <v>199</v>
      </c>
      <c r="K37" s="210" t="s">
        <v>67</v>
      </c>
      <c r="L37" s="210" t="s">
        <v>66</v>
      </c>
      <c r="M37" s="210" t="s">
        <v>199</v>
      </c>
      <c r="N37" s="58" t="s">
        <v>67</v>
      </c>
    </row>
    <row r="38" spans="1:14" s="6" customFormat="1" ht="14.45" customHeight="1" x14ac:dyDescent="0.3">
      <c r="A38" s="59" t="s">
        <v>11</v>
      </c>
      <c r="B38" s="186">
        <f t="shared" ref="B38:B43" si="3">SUM(E38,H38,K38,N38)</f>
        <v>0</v>
      </c>
      <c r="C38" s="61"/>
      <c r="D38" s="60"/>
      <c r="E38" s="186">
        <f>SUM(E39,E42)</f>
        <v>0</v>
      </c>
      <c r="F38" s="61"/>
      <c r="G38" s="61"/>
      <c r="H38" s="186">
        <f>SUM(H39,H42)</f>
        <v>0</v>
      </c>
      <c r="I38" s="61"/>
      <c r="J38" s="61"/>
      <c r="K38" s="186">
        <f>SUM(K39,K42)</f>
        <v>0</v>
      </c>
      <c r="L38" s="61"/>
      <c r="M38" s="61"/>
      <c r="N38" s="186">
        <f>SUM(N39,N42)</f>
        <v>0</v>
      </c>
    </row>
    <row r="39" spans="1:14" s="6" customFormat="1" ht="14.45" customHeight="1" x14ac:dyDescent="0.3">
      <c r="A39" s="62" t="s">
        <v>12</v>
      </c>
      <c r="B39" s="186">
        <f t="shared" si="3"/>
        <v>0</v>
      </c>
      <c r="C39" s="61"/>
      <c r="D39" s="61"/>
      <c r="E39" s="186">
        <f>SUM(E40:E41)</f>
        <v>0</v>
      </c>
      <c r="F39" s="61"/>
      <c r="G39" s="61"/>
      <c r="H39" s="186">
        <f>SUM(H40:H41)</f>
        <v>0</v>
      </c>
      <c r="I39" s="61"/>
      <c r="J39" s="61"/>
      <c r="K39" s="186">
        <f>SUM(K40:K41)</f>
        <v>0</v>
      </c>
      <c r="L39" s="61"/>
      <c r="M39" s="61"/>
      <c r="N39" s="186">
        <f>SUM(N40:N41)</f>
        <v>0</v>
      </c>
    </row>
    <row r="40" spans="1:14" s="6" customFormat="1" ht="14.45" customHeight="1" x14ac:dyDescent="0.3">
      <c r="A40" s="63" t="s">
        <v>171</v>
      </c>
      <c r="B40" s="186">
        <f t="shared" si="3"/>
        <v>0</v>
      </c>
      <c r="C40" s="27"/>
      <c r="D40" s="27"/>
      <c r="E40" s="187"/>
      <c r="F40" s="27"/>
      <c r="G40" s="27"/>
      <c r="H40" s="187"/>
      <c r="I40" s="27"/>
      <c r="J40" s="27"/>
      <c r="K40" s="187"/>
      <c r="L40" s="205"/>
      <c r="M40" s="27"/>
      <c r="N40" s="187"/>
    </row>
    <row r="41" spans="1:14" s="6" customFormat="1" ht="14.45" customHeight="1" x14ac:dyDescent="0.3">
      <c r="A41" s="63" t="s">
        <v>173</v>
      </c>
      <c r="B41" s="186">
        <f t="shared" si="3"/>
        <v>0</v>
      </c>
      <c r="C41" s="204">
        <f>IF(TAB5.4!L$14="v",0,TAB5.4!L$14)</f>
        <v>0</v>
      </c>
      <c r="D41" s="186">
        <f>TAB3.3!$G$40</f>
        <v>0</v>
      </c>
      <c r="E41" s="186">
        <f>C41*D41</f>
        <v>0</v>
      </c>
      <c r="F41" s="204">
        <f>IF(TAB5.4!M$14="v",0,TAB5.4!M$14)</f>
        <v>0</v>
      </c>
      <c r="G41" s="186">
        <f>TAB3.3!$G$41</f>
        <v>0</v>
      </c>
      <c r="H41" s="186">
        <f>F41*G41</f>
        <v>0</v>
      </c>
      <c r="I41" s="204">
        <f>IF(TAB5.4!N$14="v",0,TAB5.4!N$14)</f>
        <v>0</v>
      </c>
      <c r="J41" s="186">
        <f>TAB3.3!$G$42</f>
        <v>0</v>
      </c>
      <c r="K41" s="186">
        <f>I41*J41</f>
        <v>0</v>
      </c>
      <c r="L41" s="204">
        <f>IF(TAB5.4!O$14="v",0,TAB5.4!O$14)</f>
        <v>0</v>
      </c>
      <c r="M41" s="186">
        <f>TAB3.3!$G$43</f>
        <v>0</v>
      </c>
      <c r="N41" s="186">
        <f>L41*M41</f>
        <v>0</v>
      </c>
    </row>
    <row r="42" spans="1:14" s="6" customFormat="1" ht="14.45" customHeight="1" x14ac:dyDescent="0.3">
      <c r="A42" s="62" t="s">
        <v>14</v>
      </c>
      <c r="B42" s="186">
        <f t="shared" si="3"/>
        <v>0</v>
      </c>
      <c r="C42" s="204">
        <f>IF(TAB5.4!L$15="v",0,TAB5.4!L$15)</f>
        <v>0</v>
      </c>
      <c r="D42" s="186">
        <f>TAB3.3!$G$9</f>
        <v>0</v>
      </c>
      <c r="E42" s="186">
        <f>C42*D42</f>
        <v>0</v>
      </c>
      <c r="F42" s="204">
        <f>IF(TAB5.4!M$15="v",0,TAB5.4!M$15)</f>
        <v>0</v>
      </c>
      <c r="G42" s="186">
        <f>TAB3.3!$G$10</f>
        <v>0</v>
      </c>
      <c r="H42" s="186">
        <f>F42*G42</f>
        <v>0</v>
      </c>
      <c r="I42" s="204">
        <f>IF(TAB5.4!N$15="v",0,TAB5.4!N$15)</f>
        <v>0</v>
      </c>
      <c r="J42" s="186">
        <f>TAB3.3!$G$11</f>
        <v>0</v>
      </c>
      <c r="K42" s="186">
        <f>I42*J42</f>
        <v>0</v>
      </c>
      <c r="L42" s="204">
        <f>IF(TAB5.4!O$15="v",0,TAB5.4!O$15)</f>
        <v>0</v>
      </c>
      <c r="M42" s="186">
        <f>TAB3.3!$G$11</f>
        <v>0</v>
      </c>
      <c r="N42" s="186">
        <f>L42*M42</f>
        <v>0</v>
      </c>
    </row>
    <row r="43" spans="1:14" s="6" customFormat="1" ht="14.45" customHeight="1" x14ac:dyDescent="0.3">
      <c r="A43" s="54" t="s">
        <v>20</v>
      </c>
      <c r="B43" s="188">
        <f t="shared" si="3"/>
        <v>0</v>
      </c>
      <c r="C43" s="15"/>
      <c r="D43" s="15"/>
      <c r="E43" s="188">
        <f>E38</f>
        <v>0</v>
      </c>
      <c r="F43" s="15"/>
      <c r="G43" s="15"/>
      <c r="H43" s="188">
        <f>H38</f>
        <v>0</v>
      </c>
      <c r="I43" s="15"/>
      <c r="J43" s="15"/>
      <c r="K43" s="188">
        <f>K38</f>
        <v>0</v>
      </c>
      <c r="L43" s="15"/>
      <c r="M43" s="15"/>
      <c r="N43" s="188">
        <f>N38</f>
        <v>0</v>
      </c>
    </row>
    <row r="44" spans="1:14" s="6" customFormat="1" ht="14.45" customHeight="1" x14ac:dyDescent="0.3">
      <c r="N44" s="21"/>
    </row>
    <row r="45" spans="1:14" ht="25.15" customHeight="1" x14ac:dyDescent="0.35">
      <c r="A45" s="467" t="s">
        <v>38</v>
      </c>
      <c r="B45" s="467"/>
      <c r="C45" s="467"/>
      <c r="D45" s="467"/>
      <c r="E45" s="467"/>
      <c r="F45" s="467"/>
      <c r="G45" s="467"/>
      <c r="H45" s="467"/>
      <c r="I45" s="467"/>
      <c r="J45" s="467"/>
      <c r="K45" s="467"/>
      <c r="L45" s="467"/>
      <c r="M45" s="467"/>
      <c r="N45" s="467"/>
    </row>
    <row r="46" spans="1:14" s="6" customFormat="1" ht="14.45" customHeight="1" x14ac:dyDescent="0.3">
      <c r="A46" s="493" t="s">
        <v>0</v>
      </c>
      <c r="B46" s="210" t="s">
        <v>20</v>
      </c>
      <c r="C46" s="469" t="s">
        <v>5</v>
      </c>
      <c r="D46" s="469"/>
      <c r="E46" s="469"/>
      <c r="F46" s="469" t="s">
        <v>6</v>
      </c>
      <c r="G46" s="469"/>
      <c r="H46" s="469"/>
      <c r="I46" s="469" t="s">
        <v>7</v>
      </c>
      <c r="J46" s="469"/>
      <c r="K46" s="469"/>
      <c r="L46" s="469" t="s">
        <v>8</v>
      </c>
      <c r="M46" s="469"/>
      <c r="N46" s="469"/>
    </row>
    <row r="47" spans="1:14" s="6" customFormat="1" ht="14.45" customHeight="1" x14ac:dyDescent="0.3">
      <c r="A47" s="493"/>
      <c r="B47" s="210" t="s">
        <v>9</v>
      </c>
      <c r="C47" s="210" t="s">
        <v>66</v>
      </c>
      <c r="D47" s="210" t="s">
        <v>199</v>
      </c>
      <c r="E47" s="210" t="s">
        <v>67</v>
      </c>
      <c r="F47" s="210" t="s">
        <v>66</v>
      </c>
      <c r="G47" s="210" t="s">
        <v>199</v>
      </c>
      <c r="H47" s="210" t="s">
        <v>67</v>
      </c>
      <c r="I47" s="210" t="s">
        <v>66</v>
      </c>
      <c r="J47" s="210" t="s">
        <v>199</v>
      </c>
      <c r="K47" s="210" t="s">
        <v>67</v>
      </c>
      <c r="L47" s="210" t="s">
        <v>66</v>
      </c>
      <c r="M47" s="210" t="s">
        <v>199</v>
      </c>
      <c r="N47" s="58" t="s">
        <v>67</v>
      </c>
    </row>
    <row r="48" spans="1:14" s="6" customFormat="1" ht="14.45" customHeight="1" x14ac:dyDescent="0.3">
      <c r="A48" s="59" t="s">
        <v>11</v>
      </c>
      <c r="B48" s="186">
        <f t="shared" ref="B48:B53" si="4">SUM(E48,H48,K48,N48)</f>
        <v>0</v>
      </c>
      <c r="C48" s="61"/>
      <c r="D48" s="60"/>
      <c r="E48" s="186">
        <f>SUM(E49,E52)</f>
        <v>0</v>
      </c>
      <c r="F48" s="61"/>
      <c r="G48" s="61"/>
      <c r="H48" s="186">
        <f>SUM(H49,H52)</f>
        <v>0</v>
      </c>
      <c r="I48" s="61"/>
      <c r="J48" s="61"/>
      <c r="K48" s="186">
        <f>SUM(K49,K52)</f>
        <v>0</v>
      </c>
      <c r="L48" s="61"/>
      <c r="M48" s="61"/>
      <c r="N48" s="186">
        <f>SUM(N49,N52)</f>
        <v>0</v>
      </c>
    </row>
    <row r="49" spans="1:14" s="6" customFormat="1" ht="14.45" customHeight="1" x14ac:dyDescent="0.3">
      <c r="A49" s="62" t="s">
        <v>12</v>
      </c>
      <c r="B49" s="186">
        <f t="shared" si="4"/>
        <v>0</v>
      </c>
      <c r="C49" s="61"/>
      <c r="D49" s="61"/>
      <c r="E49" s="186">
        <f>SUM(E50:E51)</f>
        <v>0</v>
      </c>
      <c r="F49" s="61"/>
      <c r="G49" s="61"/>
      <c r="H49" s="186">
        <f>SUM(H50:H51)</f>
        <v>0</v>
      </c>
      <c r="I49" s="61"/>
      <c r="J49" s="61"/>
      <c r="K49" s="186">
        <f>SUM(K50:K51)</f>
        <v>0</v>
      </c>
      <c r="L49" s="61"/>
      <c r="M49" s="61"/>
      <c r="N49" s="186">
        <f>SUM(N50:N51)</f>
        <v>0</v>
      </c>
    </row>
    <row r="50" spans="1:14" s="6" customFormat="1" ht="14.45" customHeight="1" x14ac:dyDescent="0.3">
      <c r="A50" s="63" t="s">
        <v>171</v>
      </c>
      <c r="B50" s="186">
        <f t="shared" si="4"/>
        <v>0</v>
      </c>
      <c r="C50" s="27"/>
      <c r="D50" s="27"/>
      <c r="E50" s="187"/>
      <c r="F50" s="27"/>
      <c r="G50" s="27"/>
      <c r="H50" s="187"/>
      <c r="I50" s="27"/>
      <c r="J50" s="27"/>
      <c r="K50" s="187"/>
      <c r="L50" s="205"/>
      <c r="M50" s="27"/>
      <c r="N50" s="187"/>
    </row>
    <row r="51" spans="1:14" s="6" customFormat="1" ht="14.45" customHeight="1" x14ac:dyDescent="0.3">
      <c r="A51" s="63" t="s">
        <v>173</v>
      </c>
      <c r="B51" s="186">
        <f t="shared" si="4"/>
        <v>0</v>
      </c>
      <c r="C51" s="204">
        <f>IF(TAB5.5!L$14="v",0,TAB5.5!L$14)</f>
        <v>0</v>
      </c>
      <c r="D51" s="186">
        <f>TAB3.3!$H$40</f>
        <v>0</v>
      </c>
      <c r="E51" s="186">
        <f>C51*D51</f>
        <v>0</v>
      </c>
      <c r="F51" s="204">
        <f>IF(TAB5.5!M$14="v",0,TAB5.5!M$14)</f>
        <v>0</v>
      </c>
      <c r="G51" s="186">
        <f>TAB3.3!$H$41</f>
        <v>0</v>
      </c>
      <c r="H51" s="186">
        <f>F51*G51</f>
        <v>0</v>
      </c>
      <c r="I51" s="204">
        <f>IF(TAB5.5!N$14="v",0,TAB5.5!N$14)</f>
        <v>0</v>
      </c>
      <c r="J51" s="186">
        <f>TAB3.3!$H$42</f>
        <v>0</v>
      </c>
      <c r="K51" s="186">
        <f>I51*J51</f>
        <v>0</v>
      </c>
      <c r="L51" s="204">
        <f>IF(TAB5.5!O$14="v",0,TAB5.5!O$14)</f>
        <v>0</v>
      </c>
      <c r="M51" s="186">
        <f>TAB3.3!$H$43</f>
        <v>0</v>
      </c>
      <c r="N51" s="186">
        <f>L51*M51</f>
        <v>0</v>
      </c>
    </row>
    <row r="52" spans="1:14" s="6" customFormat="1" ht="14.45" customHeight="1" x14ac:dyDescent="0.3">
      <c r="A52" s="62" t="s">
        <v>14</v>
      </c>
      <c r="B52" s="186">
        <f t="shared" si="4"/>
        <v>0</v>
      </c>
      <c r="C52" s="204">
        <f>IF(TAB5.5!L$15="v",0,TAB5.5!L$15)</f>
        <v>0</v>
      </c>
      <c r="D52" s="186">
        <f>TAB3.3!$H$9</f>
        <v>0</v>
      </c>
      <c r="E52" s="186">
        <f>C52*D52</f>
        <v>0</v>
      </c>
      <c r="F52" s="204">
        <f>IF(TAB5.5!M$15="v",0,TAB5.5!M$15)</f>
        <v>0</v>
      </c>
      <c r="G52" s="186">
        <f>TAB3.3!$H$10</f>
        <v>0</v>
      </c>
      <c r="H52" s="186">
        <f>F52*G52</f>
        <v>0</v>
      </c>
      <c r="I52" s="204">
        <f>IF(TAB5.5!N$15="v",0,TAB5.5!N$15)</f>
        <v>0</v>
      </c>
      <c r="J52" s="186">
        <f>TAB3.3!$H$11</f>
        <v>0</v>
      </c>
      <c r="K52" s="186">
        <f>I52*J52</f>
        <v>0</v>
      </c>
      <c r="L52" s="204">
        <f>IF(TAB5.5!O$15="v",0,TAB5.5!O$15)</f>
        <v>0</v>
      </c>
      <c r="M52" s="186">
        <f>TAB3.3!$H$11</f>
        <v>0</v>
      </c>
      <c r="N52" s="186">
        <f>L52*M52</f>
        <v>0</v>
      </c>
    </row>
    <row r="53" spans="1:14" s="6" customFormat="1" ht="14.45" customHeight="1" x14ac:dyDescent="0.3">
      <c r="A53" s="54" t="s">
        <v>20</v>
      </c>
      <c r="B53" s="188">
        <f t="shared" si="4"/>
        <v>0</v>
      </c>
      <c r="C53" s="15"/>
      <c r="D53" s="15"/>
      <c r="E53" s="188">
        <f>E48</f>
        <v>0</v>
      </c>
      <c r="F53" s="15"/>
      <c r="G53" s="15"/>
      <c r="H53" s="188">
        <f>H48</f>
        <v>0</v>
      </c>
      <c r="I53" s="15"/>
      <c r="J53" s="15"/>
      <c r="K53" s="188">
        <f>K48</f>
        <v>0</v>
      </c>
      <c r="L53" s="15"/>
      <c r="M53" s="15"/>
      <c r="N53" s="188">
        <f>N48</f>
        <v>0</v>
      </c>
    </row>
    <row r="54" spans="1:14" s="6" customFormat="1" ht="14.45" customHeight="1" x14ac:dyDescent="0.3">
      <c r="N54" s="21"/>
    </row>
  </sheetData>
  <mergeCells count="30">
    <mergeCell ref="A45:N45"/>
    <mergeCell ref="A46:A47"/>
    <mergeCell ref="C46:E46"/>
    <mergeCell ref="F46:H46"/>
    <mergeCell ref="I46:K46"/>
    <mergeCell ref="L46:N46"/>
    <mergeCell ref="A35:N35"/>
    <mergeCell ref="A36:A37"/>
    <mergeCell ref="C36:E36"/>
    <mergeCell ref="F36:H36"/>
    <mergeCell ref="I36:K36"/>
    <mergeCell ref="L36:N36"/>
    <mergeCell ref="A25:N25"/>
    <mergeCell ref="A26:A27"/>
    <mergeCell ref="C26:E26"/>
    <mergeCell ref="F26:H26"/>
    <mergeCell ref="I26:K26"/>
    <mergeCell ref="L26:N26"/>
    <mergeCell ref="A15:N15"/>
    <mergeCell ref="A16:A17"/>
    <mergeCell ref="C16:E16"/>
    <mergeCell ref="F16:H16"/>
    <mergeCell ref="I16:K16"/>
    <mergeCell ref="L16:N16"/>
    <mergeCell ref="A5:N5"/>
    <mergeCell ref="A6:A7"/>
    <mergeCell ref="C6:E6"/>
    <mergeCell ref="F6:H6"/>
    <mergeCell ref="I6:K6"/>
    <mergeCell ref="L6:N6"/>
  </mergeCells>
  <pageMargins left="0.7" right="0.7" top="0.75" bottom="0.75" header="0.3" footer="0.3"/>
  <pageSetup paperSize="9" scale="62" orientation="landscape"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zoomScaleNormal="100" workbookViewId="0">
      <selection activeCell="B10" sqref="A10:XFD10"/>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3" customWidth="1"/>
    <col min="16" max="16" width="1.7109375" customWidth="1"/>
    <col min="17" max="17" width="2.7109375" customWidth="1"/>
  </cols>
  <sheetData>
    <row r="1" spans="1:18" s="86" customFormat="1" ht="14.25" x14ac:dyDescent="0.2">
      <c r="L1" s="87"/>
      <c r="M1" s="87"/>
      <c r="N1" s="87"/>
      <c r="O1" s="87"/>
    </row>
    <row r="2" spans="1:18" s="4" customFormat="1" ht="29.45" customHeight="1" x14ac:dyDescent="0.3">
      <c r="A2" s="36" t="str">
        <f>TAB00!B56&amp;" : "&amp;TAB00!C56</f>
        <v>TAB5.1 : Tarifs d'injection 2019</v>
      </c>
      <c r="B2" s="41"/>
      <c r="C2" s="41"/>
      <c r="D2" s="41"/>
      <c r="E2" s="41"/>
      <c r="F2" s="41"/>
      <c r="G2" s="41"/>
      <c r="H2" s="41"/>
      <c r="I2" s="41"/>
      <c r="J2" s="41"/>
      <c r="K2" s="41"/>
      <c r="L2" s="41"/>
      <c r="M2" s="41"/>
      <c r="N2" s="41"/>
      <c r="O2" s="41"/>
      <c r="P2" s="41"/>
    </row>
    <row r="3" spans="1:18" s="86" customFormat="1" ht="14.25" x14ac:dyDescent="0.2">
      <c r="L3" s="87"/>
      <c r="M3" s="87"/>
      <c r="N3" s="87"/>
      <c r="O3" s="87"/>
    </row>
    <row r="4" spans="1:18" s="86" customFormat="1" ht="14.25" customHeight="1" x14ac:dyDescent="0.2">
      <c r="L4" s="87"/>
      <c r="M4" s="87"/>
      <c r="N4" s="87"/>
      <c r="O4" s="87"/>
    </row>
    <row r="5" spans="1:18" ht="16.5" x14ac:dyDescent="0.3">
      <c r="B5" s="88"/>
      <c r="C5" s="89"/>
      <c r="D5" s="118"/>
      <c r="E5" s="89"/>
      <c r="F5" s="89"/>
      <c r="G5" s="89"/>
      <c r="H5" s="89"/>
      <c r="I5" s="89"/>
      <c r="J5" s="89"/>
      <c r="K5" s="89"/>
      <c r="L5" s="90"/>
      <c r="M5" s="90"/>
      <c r="N5" s="90"/>
      <c r="O5" s="90"/>
      <c r="P5" s="91"/>
      <c r="Q5" s="92"/>
      <c r="R5" s="92"/>
    </row>
    <row r="6" spans="1:18" ht="16.5" x14ac:dyDescent="0.3">
      <c r="B6" s="97"/>
      <c r="C6" s="496" t="s">
        <v>166</v>
      </c>
      <c r="D6" s="496"/>
      <c r="E6" s="496"/>
      <c r="F6" s="496"/>
      <c r="G6" s="496"/>
      <c r="H6" s="496"/>
      <c r="I6" s="496"/>
      <c r="J6" s="497" t="s">
        <v>169</v>
      </c>
      <c r="K6" s="497"/>
      <c r="L6" s="497"/>
      <c r="M6" s="498" t="str">
        <f>IF(TAB00!C11=0,"# Nom du GRD",TAB00!C11)</f>
        <v># Nom du GRD</v>
      </c>
      <c r="N6" s="498"/>
      <c r="O6" s="498"/>
      <c r="P6" s="98"/>
      <c r="Q6" s="92"/>
      <c r="R6" s="92"/>
    </row>
    <row r="7" spans="1:18" ht="16.5" x14ac:dyDescent="0.3">
      <c r="B7" s="97"/>
      <c r="C7" s="93"/>
      <c r="D7" s="94"/>
      <c r="E7" s="93"/>
      <c r="F7" s="93"/>
      <c r="G7" s="93"/>
      <c r="H7" s="93"/>
      <c r="I7" s="93"/>
      <c r="J7" s="93"/>
      <c r="K7" s="93"/>
      <c r="L7" s="95"/>
      <c r="M7" s="95"/>
      <c r="N7" s="95"/>
      <c r="O7" s="95"/>
      <c r="P7" s="98"/>
      <c r="Q7" s="92"/>
      <c r="R7" s="92"/>
    </row>
    <row r="8" spans="1:18" x14ac:dyDescent="0.3">
      <c r="A8" s="92"/>
      <c r="B8" s="97"/>
      <c r="C8" s="499" t="s">
        <v>167</v>
      </c>
      <c r="D8" s="499"/>
      <c r="E8" s="499"/>
      <c r="F8" s="499"/>
      <c r="G8" s="487" t="str">
        <f>"du 01.01.20"&amp;RIGHT(A2,2)&amp;" au 31.12.20"&amp;RIGHT(A2,2)</f>
        <v>du 01.01.2019 au 31.12.2019</v>
      </c>
      <c r="H8" s="487"/>
      <c r="I8" s="96"/>
      <c r="J8" s="93"/>
      <c r="K8" s="93"/>
      <c r="L8" s="95"/>
      <c r="M8" s="95"/>
      <c r="N8" s="95"/>
      <c r="O8" s="95"/>
      <c r="P8" s="98"/>
      <c r="Q8" s="92"/>
      <c r="R8" s="92"/>
    </row>
    <row r="9" spans="1:18" s="132" customFormat="1" ht="15.75" thickBot="1" x14ac:dyDescent="0.35">
      <c r="A9" s="131"/>
      <c r="B9" s="119"/>
      <c r="C9" s="120"/>
      <c r="D9" s="120"/>
      <c r="E9" s="120"/>
      <c r="F9" s="120"/>
      <c r="G9" s="121"/>
      <c r="H9" s="121"/>
      <c r="I9" s="96"/>
      <c r="J9" s="122"/>
      <c r="K9" s="122"/>
      <c r="L9" s="123"/>
      <c r="M9" s="123"/>
      <c r="N9" s="123"/>
      <c r="O9" s="123"/>
      <c r="P9" s="124"/>
      <c r="Q9" s="131"/>
      <c r="R9" s="131"/>
    </row>
    <row r="10" spans="1:18" s="132" customFormat="1" ht="15.75" thickBot="1" x14ac:dyDescent="0.35">
      <c r="A10" s="131"/>
      <c r="B10" s="119"/>
      <c r="C10" s="540"/>
      <c r="D10" s="541"/>
      <c r="E10" s="541"/>
      <c r="F10" s="541"/>
      <c r="G10" s="541"/>
      <c r="H10" s="541"/>
      <c r="I10" s="541"/>
      <c r="J10" s="542"/>
      <c r="K10" s="543" t="s">
        <v>149</v>
      </c>
      <c r="L10" s="544" t="s">
        <v>5</v>
      </c>
      <c r="M10" s="544" t="s">
        <v>6</v>
      </c>
      <c r="N10" s="544" t="s">
        <v>7</v>
      </c>
      <c r="O10" s="544" t="s">
        <v>170</v>
      </c>
      <c r="P10" s="124"/>
      <c r="Q10" s="131"/>
      <c r="R10" s="131"/>
    </row>
    <row r="11" spans="1:18" x14ac:dyDescent="0.3">
      <c r="A11" s="92"/>
      <c r="B11" s="97"/>
      <c r="C11" s="71"/>
      <c r="D11" s="212" t="s">
        <v>11</v>
      </c>
      <c r="E11" s="212"/>
      <c r="F11" s="72"/>
      <c r="G11" s="72"/>
      <c r="H11" s="72"/>
      <c r="I11" s="72"/>
      <c r="J11" s="73"/>
      <c r="K11" s="125"/>
      <c r="L11" s="126"/>
      <c r="M11" s="126"/>
      <c r="N11" s="126"/>
      <c r="O11" s="126"/>
      <c r="P11" s="98"/>
      <c r="Q11" s="92"/>
      <c r="R11" s="92"/>
    </row>
    <row r="12" spans="1:18" x14ac:dyDescent="0.3">
      <c r="A12" s="92"/>
      <c r="B12" s="97"/>
      <c r="C12" s="71"/>
      <c r="D12" s="212"/>
      <c r="E12" s="212" t="s">
        <v>12</v>
      </c>
      <c r="F12" s="72"/>
      <c r="G12" s="72"/>
      <c r="H12" s="72"/>
      <c r="I12" s="72"/>
      <c r="J12" s="73"/>
      <c r="K12" s="126"/>
      <c r="L12" s="126"/>
      <c r="M12" s="126"/>
      <c r="N12" s="126"/>
      <c r="O12" s="126"/>
      <c r="P12" s="98"/>
      <c r="Q12" s="92"/>
      <c r="R12" s="92"/>
    </row>
    <row r="13" spans="1:18" x14ac:dyDescent="0.3">
      <c r="A13" s="92"/>
      <c r="B13" s="97"/>
      <c r="C13" s="71"/>
      <c r="D13" s="72"/>
      <c r="E13" s="72"/>
      <c r="F13" s="75" t="s">
        <v>171</v>
      </c>
      <c r="G13" s="80"/>
      <c r="H13" s="80"/>
      <c r="I13" s="80"/>
      <c r="J13" s="80" t="s">
        <v>172</v>
      </c>
      <c r="K13" s="127" t="s">
        <v>151</v>
      </c>
      <c r="L13" s="78">
        <v>0</v>
      </c>
      <c r="M13" s="78">
        <v>0</v>
      </c>
      <c r="N13" s="78">
        <v>0</v>
      </c>
      <c r="O13" s="78">
        <v>0</v>
      </c>
      <c r="P13" s="98"/>
      <c r="Q13" s="92"/>
      <c r="R13" s="92"/>
    </row>
    <row r="14" spans="1:18" x14ac:dyDescent="0.3">
      <c r="A14" s="92"/>
      <c r="B14" s="97"/>
      <c r="C14" s="71"/>
      <c r="D14" s="72"/>
      <c r="E14" s="72"/>
      <c r="F14" s="79" t="s">
        <v>173</v>
      </c>
      <c r="G14" s="80"/>
      <c r="H14" s="80"/>
      <c r="I14" s="80"/>
      <c r="J14" s="76" t="s">
        <v>172</v>
      </c>
      <c r="K14" s="127" t="s">
        <v>151</v>
      </c>
      <c r="L14" s="189" t="s">
        <v>152</v>
      </c>
      <c r="M14" s="189" t="s">
        <v>152</v>
      </c>
      <c r="N14" s="189" t="s">
        <v>152</v>
      </c>
      <c r="O14" s="189" t="s">
        <v>152</v>
      </c>
      <c r="P14" s="98"/>
      <c r="Q14" s="92"/>
      <c r="R14" s="92"/>
    </row>
    <row r="15" spans="1:18" ht="15.75" thickBot="1" x14ac:dyDescent="0.35">
      <c r="A15" s="92"/>
      <c r="B15" s="97"/>
      <c r="C15" s="71"/>
      <c r="D15" s="72"/>
      <c r="E15" s="212" t="s">
        <v>14</v>
      </c>
      <c r="F15" s="74"/>
      <c r="G15" s="80"/>
      <c r="H15" s="80"/>
      <c r="I15" s="80"/>
      <c r="J15" s="76" t="s">
        <v>174</v>
      </c>
      <c r="K15" s="128" t="s">
        <v>151</v>
      </c>
      <c r="L15" s="190" t="s">
        <v>152</v>
      </c>
      <c r="M15" s="190" t="s">
        <v>152</v>
      </c>
      <c r="N15" s="190" t="s">
        <v>152</v>
      </c>
      <c r="O15" s="190" t="s">
        <v>152</v>
      </c>
      <c r="P15" s="98"/>
      <c r="Q15" s="92"/>
      <c r="R15" s="92"/>
    </row>
    <row r="16" spans="1:18" ht="15.75" thickBot="1" x14ac:dyDescent="0.35">
      <c r="A16" s="92"/>
      <c r="B16" s="97"/>
      <c r="C16" s="83"/>
      <c r="D16" s="84"/>
      <c r="E16" s="274"/>
      <c r="F16" s="85"/>
      <c r="G16" s="85"/>
      <c r="H16" s="85"/>
      <c r="I16" s="85"/>
      <c r="J16" s="84"/>
      <c r="K16" s="81"/>
      <c r="L16" s="70"/>
      <c r="M16" s="70"/>
      <c r="N16" s="70"/>
      <c r="O16" s="69"/>
      <c r="P16" s="98"/>
      <c r="Q16" s="92"/>
      <c r="R16" s="92"/>
    </row>
    <row r="17" spans="1:18" x14ac:dyDescent="0.3">
      <c r="A17" s="92"/>
      <c r="B17" s="99"/>
      <c r="C17" s="100"/>
      <c r="D17" s="100"/>
      <c r="E17" s="100"/>
      <c r="F17" s="100"/>
      <c r="G17" s="100"/>
      <c r="H17" s="100"/>
      <c r="I17" s="100"/>
      <c r="J17" s="100"/>
      <c r="K17" s="100"/>
      <c r="L17" s="129"/>
      <c r="M17" s="101"/>
      <c r="N17" s="101"/>
      <c r="O17" s="101"/>
      <c r="P17" s="102"/>
      <c r="Q17" s="92"/>
      <c r="R17" s="92"/>
    </row>
    <row r="18" spans="1:18" ht="14.45" customHeight="1" x14ac:dyDescent="0.3">
      <c r="A18" s="92"/>
      <c r="B18" s="92"/>
      <c r="C18" s="92"/>
      <c r="D18" s="92"/>
      <c r="E18" s="92"/>
      <c r="F18" s="92"/>
      <c r="G18" s="92"/>
      <c r="H18" s="92"/>
      <c r="I18" s="92"/>
      <c r="J18" s="92"/>
      <c r="K18" s="92"/>
      <c r="L18" s="130"/>
      <c r="M18" s="103"/>
      <c r="N18" s="103"/>
      <c r="O18" s="103"/>
      <c r="P18" s="92"/>
      <c r="Q18" s="92"/>
      <c r="R18" s="92"/>
    </row>
    <row r="19" spans="1:18" x14ac:dyDescent="0.3">
      <c r="A19" s="92"/>
      <c r="B19" s="104"/>
      <c r="C19" s="105"/>
      <c r="D19" s="495" t="s">
        <v>168</v>
      </c>
      <c r="E19" s="495"/>
      <c r="F19" s="495"/>
      <c r="G19" s="495"/>
      <c r="H19" s="495"/>
      <c r="I19" s="495"/>
      <c r="J19" s="106"/>
      <c r="K19" s="106"/>
      <c r="L19" s="106"/>
      <c r="M19" s="107"/>
      <c r="N19" s="107"/>
      <c r="O19" s="107"/>
      <c r="P19" s="108"/>
      <c r="Q19" s="92"/>
      <c r="R19" s="92"/>
    </row>
    <row r="20" spans="1:18" x14ac:dyDescent="0.3">
      <c r="A20" s="92"/>
      <c r="B20" s="97"/>
      <c r="C20" s="72"/>
      <c r="D20" s="109"/>
      <c r="E20" s="109"/>
      <c r="F20" s="109"/>
      <c r="G20" s="109"/>
      <c r="H20" s="109"/>
      <c r="I20" s="109"/>
      <c r="J20" s="109"/>
      <c r="K20" s="109"/>
      <c r="L20" s="109"/>
      <c r="M20" s="82"/>
      <c r="N20" s="82"/>
      <c r="O20" s="82"/>
      <c r="P20" s="98"/>
      <c r="Q20" s="92"/>
      <c r="R20" s="92"/>
    </row>
    <row r="21" spans="1:18" x14ac:dyDescent="0.3">
      <c r="A21" s="92"/>
      <c r="B21" s="97"/>
      <c r="C21" s="72"/>
      <c r="D21" s="72"/>
      <c r="E21" s="72"/>
      <c r="F21" s="72"/>
      <c r="G21" s="72"/>
      <c r="H21" s="72"/>
      <c r="I21" s="72"/>
      <c r="J21" s="72"/>
      <c r="K21" s="72"/>
      <c r="L21" s="82"/>
      <c r="M21" s="82"/>
      <c r="N21" s="82"/>
      <c r="O21" s="82"/>
      <c r="P21" s="98"/>
      <c r="Q21" s="92"/>
      <c r="R21" s="92"/>
    </row>
    <row r="22" spans="1:18" x14ac:dyDescent="0.3">
      <c r="A22" s="92"/>
      <c r="B22" s="97"/>
      <c r="C22" s="72"/>
      <c r="D22" s="72"/>
      <c r="E22" s="72"/>
      <c r="F22" s="72"/>
      <c r="G22" s="72"/>
      <c r="H22" s="72"/>
      <c r="I22" s="72"/>
      <c r="J22" s="72"/>
      <c r="K22" s="72"/>
      <c r="L22" s="82"/>
      <c r="M22" s="82"/>
      <c r="N22" s="82"/>
      <c r="O22" s="82"/>
      <c r="P22" s="98"/>
      <c r="Q22" s="92"/>
      <c r="R22" s="92"/>
    </row>
    <row r="23" spans="1:18" ht="15.75" x14ac:dyDescent="0.3">
      <c r="B23" s="110"/>
      <c r="C23" s="111"/>
      <c r="D23" s="111"/>
      <c r="E23" s="111"/>
      <c r="F23" s="111"/>
      <c r="G23" s="111"/>
      <c r="H23" s="111"/>
      <c r="I23" s="111"/>
      <c r="J23" s="111"/>
      <c r="K23" s="111"/>
      <c r="L23" s="112"/>
      <c r="M23" s="112"/>
      <c r="N23" s="112"/>
      <c r="O23" s="112"/>
      <c r="P23" s="113"/>
    </row>
    <row r="24" spans="1:18" ht="15.75" x14ac:dyDescent="0.3">
      <c r="B24" s="110"/>
      <c r="C24" s="111"/>
      <c r="D24" s="111"/>
      <c r="E24" s="111"/>
      <c r="F24" s="111"/>
      <c r="G24" s="111"/>
      <c r="H24" s="111"/>
      <c r="I24" s="111"/>
      <c r="J24" s="111"/>
      <c r="K24" s="111"/>
      <c r="L24" s="112"/>
      <c r="M24" s="112"/>
      <c r="N24" s="112"/>
      <c r="O24" s="112"/>
      <c r="P24" s="113"/>
    </row>
    <row r="25" spans="1:18" ht="15.75" x14ac:dyDescent="0.3">
      <c r="B25" s="114"/>
      <c r="C25" s="115"/>
      <c r="D25" s="115"/>
      <c r="E25" s="115"/>
      <c r="F25" s="115"/>
      <c r="G25" s="115"/>
      <c r="H25" s="115"/>
      <c r="I25" s="115"/>
      <c r="J25" s="115"/>
      <c r="K25" s="115"/>
      <c r="L25" s="116"/>
      <c r="M25" s="116"/>
      <c r="N25" s="116"/>
      <c r="O25" s="116"/>
      <c r="P25" s="117"/>
    </row>
  </sheetData>
  <mergeCells count="6">
    <mergeCell ref="D19:I19"/>
    <mergeCell ref="C6:I6"/>
    <mergeCell ref="J6:L6"/>
    <mergeCell ref="M6:O6"/>
    <mergeCell ref="C8:F8"/>
    <mergeCell ref="G8:H8"/>
  </mergeCells>
  <pageMargins left="0.7" right="0.7" top="0.75" bottom="0.75" header="0.3" footer="0.3"/>
  <pageSetup paperSize="9" scale="90"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zoomScaleNormal="100" workbookViewId="0">
      <selection activeCell="B10" sqref="A10:XFD10"/>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3" customWidth="1"/>
    <col min="16" max="16" width="1.7109375" customWidth="1"/>
    <col min="17" max="17" width="2.7109375" customWidth="1"/>
  </cols>
  <sheetData>
    <row r="1" spans="1:17" s="86" customFormat="1" ht="14.25" x14ac:dyDescent="0.2">
      <c r="L1" s="87"/>
      <c r="M1" s="87"/>
      <c r="N1" s="87"/>
      <c r="O1" s="87"/>
    </row>
    <row r="2" spans="1:17" s="4" customFormat="1" ht="29.45" customHeight="1" x14ac:dyDescent="0.3">
      <c r="A2" s="36" t="str">
        <f>TAB00!B57&amp;" : "&amp;TAB00!C57</f>
        <v>TAB5.2 : Tarifs d'injection 2020</v>
      </c>
      <c r="B2" s="41"/>
      <c r="C2" s="41"/>
      <c r="D2" s="41"/>
      <c r="E2" s="41"/>
      <c r="F2" s="41"/>
      <c r="G2" s="41"/>
      <c r="H2" s="41"/>
      <c r="I2" s="41"/>
      <c r="J2" s="41"/>
      <c r="K2" s="41"/>
      <c r="L2" s="41"/>
      <c r="M2" s="41"/>
      <c r="N2" s="41"/>
      <c r="O2" s="41"/>
      <c r="P2" s="41"/>
    </row>
    <row r="3" spans="1:17" s="86" customFormat="1" ht="14.25" x14ac:dyDescent="0.2">
      <c r="L3" s="87"/>
      <c r="M3" s="87"/>
      <c r="N3" s="87"/>
      <c r="O3" s="87"/>
    </row>
    <row r="4" spans="1:17" s="86" customFormat="1" ht="14.25" customHeight="1" x14ac:dyDescent="0.2">
      <c r="L4" s="87"/>
      <c r="M4" s="87"/>
      <c r="N4" s="87"/>
      <c r="O4" s="87"/>
    </row>
    <row r="5" spans="1:17" ht="16.5" x14ac:dyDescent="0.3">
      <c r="B5" s="88"/>
      <c r="C5" s="89"/>
      <c r="D5" s="118"/>
      <c r="E5" s="89"/>
      <c r="F5" s="89"/>
      <c r="G5" s="89"/>
      <c r="H5" s="89"/>
      <c r="I5" s="89"/>
      <c r="J5" s="89"/>
      <c r="K5" s="89"/>
      <c r="L5" s="90"/>
      <c r="M5" s="90"/>
      <c r="N5" s="90"/>
      <c r="O5" s="90"/>
      <c r="P5" s="91"/>
      <c r="Q5" s="92"/>
    </row>
    <row r="6" spans="1:17" ht="16.5" x14ac:dyDescent="0.3">
      <c r="B6" s="97"/>
      <c r="C6" s="496" t="s">
        <v>166</v>
      </c>
      <c r="D6" s="496"/>
      <c r="E6" s="496"/>
      <c r="F6" s="496"/>
      <c r="G6" s="496"/>
      <c r="H6" s="496"/>
      <c r="I6" s="496"/>
      <c r="J6" s="497" t="s">
        <v>169</v>
      </c>
      <c r="K6" s="497"/>
      <c r="L6" s="497"/>
      <c r="M6" s="498" t="str">
        <f>IF(TAB00!C11=0,"# Nom du GRD",TAB00!C11)</f>
        <v># Nom du GRD</v>
      </c>
      <c r="N6" s="498"/>
      <c r="O6" s="498"/>
      <c r="P6" s="98"/>
      <c r="Q6" s="92"/>
    </row>
    <row r="7" spans="1:17" ht="16.5" x14ac:dyDescent="0.3">
      <c r="B7" s="97"/>
      <c r="C7" s="93"/>
      <c r="D7" s="94"/>
      <c r="E7" s="93"/>
      <c r="F7" s="93"/>
      <c r="G7" s="93"/>
      <c r="H7" s="93"/>
      <c r="I7" s="93"/>
      <c r="J7" s="93"/>
      <c r="K7" s="93"/>
      <c r="L7" s="95"/>
      <c r="M7" s="95"/>
      <c r="N7" s="95"/>
      <c r="O7" s="95"/>
      <c r="P7" s="98"/>
      <c r="Q7" s="92"/>
    </row>
    <row r="8" spans="1:17" x14ac:dyDescent="0.3">
      <c r="A8" s="92"/>
      <c r="B8" s="97"/>
      <c r="C8" s="499" t="s">
        <v>167</v>
      </c>
      <c r="D8" s="499"/>
      <c r="E8" s="499"/>
      <c r="F8" s="499"/>
      <c r="G8" s="487" t="str">
        <f>"du 01.01.20"&amp;RIGHT(A2,2)&amp;" au 31.12.20"&amp;RIGHT(A2,2)</f>
        <v>du 01.01.2020 au 31.12.2020</v>
      </c>
      <c r="H8" s="487"/>
      <c r="I8" s="96"/>
      <c r="J8" s="93"/>
      <c r="K8" s="93"/>
      <c r="L8" s="95"/>
      <c r="M8" s="95"/>
      <c r="N8" s="95"/>
      <c r="O8" s="95"/>
      <c r="P8" s="98"/>
      <c r="Q8" s="92"/>
    </row>
    <row r="9" spans="1:17" s="132" customFormat="1" ht="15.75" thickBot="1" x14ac:dyDescent="0.35">
      <c r="A9" s="131"/>
      <c r="B9" s="119"/>
      <c r="C9" s="120"/>
      <c r="D9" s="120"/>
      <c r="E9" s="120"/>
      <c r="F9" s="120"/>
      <c r="G9" s="121"/>
      <c r="H9" s="121"/>
      <c r="I9" s="96"/>
      <c r="J9" s="122"/>
      <c r="K9" s="122"/>
      <c r="L9" s="123"/>
      <c r="M9" s="123"/>
      <c r="N9" s="123"/>
      <c r="O9" s="123"/>
      <c r="P9" s="124"/>
      <c r="Q9" s="131"/>
    </row>
    <row r="10" spans="1:17" s="132" customFormat="1" ht="15.75" thickBot="1" x14ac:dyDescent="0.35">
      <c r="A10" s="131"/>
      <c r="B10" s="119"/>
      <c r="C10" s="540"/>
      <c r="D10" s="541"/>
      <c r="E10" s="541"/>
      <c r="F10" s="541"/>
      <c r="G10" s="541"/>
      <c r="H10" s="541"/>
      <c r="I10" s="541"/>
      <c r="J10" s="542"/>
      <c r="K10" s="543" t="s">
        <v>149</v>
      </c>
      <c r="L10" s="544" t="s">
        <v>5</v>
      </c>
      <c r="M10" s="544" t="s">
        <v>6</v>
      </c>
      <c r="N10" s="544" t="s">
        <v>7</v>
      </c>
      <c r="O10" s="544" t="s">
        <v>170</v>
      </c>
      <c r="P10" s="124"/>
      <c r="Q10" s="131"/>
    </row>
    <row r="11" spans="1:17" x14ac:dyDescent="0.3">
      <c r="A11" s="92"/>
      <c r="B11" s="97"/>
      <c r="C11" s="71"/>
      <c r="D11" s="212" t="s">
        <v>11</v>
      </c>
      <c r="E11" s="212"/>
      <c r="F11" s="72"/>
      <c r="G11" s="72"/>
      <c r="H11" s="72"/>
      <c r="I11" s="72"/>
      <c r="J11" s="73"/>
      <c r="K11" s="125"/>
      <c r="L11" s="126"/>
      <c r="M11" s="126"/>
      <c r="N11" s="126"/>
      <c r="O11" s="126"/>
      <c r="P11" s="98"/>
      <c r="Q11" s="92"/>
    </row>
    <row r="12" spans="1:17" x14ac:dyDescent="0.3">
      <c r="A12" s="92"/>
      <c r="B12" s="97"/>
      <c r="C12" s="71"/>
      <c r="D12" s="212"/>
      <c r="E12" s="212" t="s">
        <v>12</v>
      </c>
      <c r="F12" s="72"/>
      <c r="G12" s="72"/>
      <c r="H12" s="72"/>
      <c r="I12" s="72"/>
      <c r="J12" s="73"/>
      <c r="K12" s="126"/>
      <c r="L12" s="126"/>
      <c r="M12" s="126"/>
      <c r="N12" s="126"/>
      <c r="O12" s="126"/>
      <c r="P12" s="98"/>
      <c r="Q12" s="92"/>
    </row>
    <row r="13" spans="1:17" x14ac:dyDescent="0.3">
      <c r="A13" s="92"/>
      <c r="B13" s="97"/>
      <c r="C13" s="71"/>
      <c r="D13" s="72"/>
      <c r="E13" s="72"/>
      <c r="F13" s="75" t="s">
        <v>171</v>
      </c>
      <c r="G13" s="80"/>
      <c r="H13" s="80"/>
      <c r="I13" s="80"/>
      <c r="J13" s="80" t="s">
        <v>172</v>
      </c>
      <c r="K13" s="127" t="s">
        <v>151</v>
      </c>
      <c r="L13" s="78">
        <v>0</v>
      </c>
      <c r="M13" s="78">
        <v>0</v>
      </c>
      <c r="N13" s="78">
        <v>0</v>
      </c>
      <c r="O13" s="78">
        <v>0</v>
      </c>
      <c r="P13" s="98"/>
      <c r="Q13" s="92"/>
    </row>
    <row r="14" spans="1:17" x14ac:dyDescent="0.3">
      <c r="A14" s="92"/>
      <c r="B14" s="97"/>
      <c r="C14" s="71"/>
      <c r="D14" s="72"/>
      <c r="E14" s="72"/>
      <c r="F14" s="79" t="s">
        <v>173</v>
      </c>
      <c r="G14" s="80"/>
      <c r="H14" s="80"/>
      <c r="I14" s="80"/>
      <c r="J14" s="76" t="s">
        <v>172</v>
      </c>
      <c r="K14" s="127" t="s">
        <v>151</v>
      </c>
      <c r="L14" s="189" t="s">
        <v>152</v>
      </c>
      <c r="M14" s="189" t="s">
        <v>152</v>
      </c>
      <c r="N14" s="189" t="s">
        <v>152</v>
      </c>
      <c r="O14" s="189" t="s">
        <v>152</v>
      </c>
      <c r="P14" s="98"/>
      <c r="Q14" s="92"/>
    </row>
    <row r="15" spans="1:17" ht="15.75" thickBot="1" x14ac:dyDescent="0.35">
      <c r="A15" s="92"/>
      <c r="B15" s="97"/>
      <c r="C15" s="71"/>
      <c r="D15" s="72"/>
      <c r="E15" s="212" t="s">
        <v>14</v>
      </c>
      <c r="F15" s="74"/>
      <c r="G15" s="80"/>
      <c r="H15" s="80"/>
      <c r="I15" s="80"/>
      <c r="J15" s="76" t="s">
        <v>174</v>
      </c>
      <c r="K15" s="128" t="s">
        <v>151</v>
      </c>
      <c r="L15" s="190" t="s">
        <v>152</v>
      </c>
      <c r="M15" s="190" t="s">
        <v>152</v>
      </c>
      <c r="N15" s="190" t="s">
        <v>152</v>
      </c>
      <c r="O15" s="190" t="s">
        <v>152</v>
      </c>
      <c r="P15" s="98"/>
      <c r="Q15" s="92"/>
    </row>
    <row r="16" spans="1:17" ht="15.75" thickBot="1" x14ac:dyDescent="0.35">
      <c r="A16" s="92"/>
      <c r="B16" s="97"/>
      <c r="C16" s="83"/>
      <c r="D16" s="84"/>
      <c r="E16" s="274"/>
      <c r="F16" s="85"/>
      <c r="G16" s="85"/>
      <c r="H16" s="85"/>
      <c r="I16" s="85"/>
      <c r="J16" s="84"/>
      <c r="K16" s="81"/>
      <c r="L16" s="70"/>
      <c r="M16" s="70"/>
      <c r="N16" s="70"/>
      <c r="O16" s="69"/>
      <c r="P16" s="98"/>
      <c r="Q16" s="92"/>
    </row>
    <row r="17" spans="1:17" x14ac:dyDescent="0.3">
      <c r="A17" s="92"/>
      <c r="B17" s="99"/>
      <c r="C17" s="100"/>
      <c r="D17" s="100"/>
      <c r="E17" s="100"/>
      <c r="F17" s="100"/>
      <c r="G17" s="100"/>
      <c r="H17" s="100"/>
      <c r="I17" s="100"/>
      <c r="J17" s="100"/>
      <c r="K17" s="100"/>
      <c r="L17" s="129"/>
      <c r="M17" s="101"/>
      <c r="N17" s="101"/>
      <c r="O17" s="101"/>
      <c r="P17" s="102"/>
      <c r="Q17" s="92"/>
    </row>
    <row r="18" spans="1:17" ht="14.45" customHeight="1" x14ac:dyDescent="0.3">
      <c r="A18" s="92"/>
      <c r="B18" s="92"/>
      <c r="C18" s="92"/>
      <c r="D18" s="92"/>
      <c r="E18" s="92"/>
      <c r="F18" s="92"/>
      <c r="G18" s="92"/>
      <c r="H18" s="92"/>
      <c r="I18" s="92"/>
      <c r="J18" s="92"/>
      <c r="K18" s="92"/>
      <c r="L18" s="130"/>
      <c r="M18" s="103"/>
      <c r="N18" s="103"/>
      <c r="O18" s="103"/>
      <c r="P18" s="92"/>
      <c r="Q18" s="92"/>
    </row>
    <row r="19" spans="1:17" x14ac:dyDescent="0.3">
      <c r="A19" s="92"/>
      <c r="B19" s="104"/>
      <c r="C19" s="105"/>
      <c r="D19" s="495" t="s">
        <v>168</v>
      </c>
      <c r="E19" s="495"/>
      <c r="F19" s="495"/>
      <c r="G19" s="495"/>
      <c r="H19" s="495"/>
      <c r="I19" s="495"/>
      <c r="J19" s="106"/>
      <c r="K19" s="106"/>
      <c r="L19" s="106"/>
      <c r="M19" s="107"/>
      <c r="N19" s="107"/>
      <c r="O19" s="107"/>
      <c r="P19" s="108"/>
      <c r="Q19" s="92"/>
    </row>
    <row r="20" spans="1:17" x14ac:dyDescent="0.3">
      <c r="A20" s="92"/>
      <c r="B20" s="97"/>
      <c r="C20" s="72"/>
      <c r="D20" s="109"/>
      <c r="E20" s="109"/>
      <c r="F20" s="109"/>
      <c r="G20" s="109"/>
      <c r="H20" s="109"/>
      <c r="I20" s="109"/>
      <c r="J20" s="109"/>
      <c r="K20" s="109"/>
      <c r="L20" s="109"/>
      <c r="M20" s="82"/>
      <c r="N20" s="82"/>
      <c r="O20" s="82"/>
      <c r="P20" s="98"/>
      <c r="Q20" s="92"/>
    </row>
    <row r="21" spans="1:17" x14ac:dyDescent="0.3">
      <c r="A21" s="92"/>
      <c r="B21" s="97"/>
      <c r="C21" s="72"/>
      <c r="D21" s="72"/>
      <c r="E21" s="72"/>
      <c r="F21" s="72"/>
      <c r="G21" s="72"/>
      <c r="H21" s="72"/>
      <c r="I21" s="72"/>
      <c r="J21" s="72"/>
      <c r="K21" s="72"/>
      <c r="L21" s="82"/>
      <c r="M21" s="82"/>
      <c r="N21" s="82"/>
      <c r="O21" s="82"/>
      <c r="P21" s="98"/>
      <c r="Q21" s="92"/>
    </row>
    <row r="22" spans="1:17" x14ac:dyDescent="0.3">
      <c r="A22" s="92"/>
      <c r="B22" s="97"/>
      <c r="C22" s="72"/>
      <c r="D22" s="72"/>
      <c r="E22" s="72"/>
      <c r="F22" s="72"/>
      <c r="G22" s="72"/>
      <c r="H22" s="72"/>
      <c r="I22" s="72"/>
      <c r="J22" s="72"/>
      <c r="K22" s="72"/>
      <c r="L22" s="82"/>
      <c r="M22" s="82"/>
      <c r="N22" s="82"/>
      <c r="O22" s="82"/>
      <c r="P22" s="98"/>
      <c r="Q22" s="92"/>
    </row>
    <row r="23" spans="1:17" ht="15.75" x14ac:dyDescent="0.3">
      <c r="B23" s="110"/>
      <c r="C23" s="111"/>
      <c r="D23" s="111"/>
      <c r="E23" s="111"/>
      <c r="F23" s="111"/>
      <c r="G23" s="111"/>
      <c r="H23" s="111"/>
      <c r="I23" s="111"/>
      <c r="J23" s="111"/>
      <c r="K23" s="111"/>
      <c r="L23" s="112"/>
      <c r="M23" s="112"/>
      <c r="N23" s="112"/>
      <c r="O23" s="112"/>
      <c r="P23" s="113"/>
    </row>
    <row r="24" spans="1:17" ht="15.75" x14ac:dyDescent="0.3">
      <c r="B24" s="110"/>
      <c r="C24" s="111"/>
      <c r="D24" s="111"/>
      <c r="E24" s="111"/>
      <c r="F24" s="111"/>
      <c r="G24" s="111"/>
      <c r="H24" s="111"/>
      <c r="I24" s="111"/>
      <c r="J24" s="111"/>
      <c r="K24" s="111"/>
      <c r="L24" s="112"/>
      <c r="M24" s="112"/>
      <c r="N24" s="112"/>
      <c r="O24" s="112"/>
      <c r="P24" s="113"/>
    </row>
    <row r="25" spans="1:17" ht="15.75" x14ac:dyDescent="0.3">
      <c r="B25" s="114"/>
      <c r="C25" s="115"/>
      <c r="D25" s="115"/>
      <c r="E25" s="115"/>
      <c r="F25" s="115"/>
      <c r="G25" s="115"/>
      <c r="H25" s="115"/>
      <c r="I25" s="115"/>
      <c r="J25" s="115"/>
      <c r="K25" s="115"/>
      <c r="L25" s="116"/>
      <c r="M25" s="116"/>
      <c r="N25" s="116"/>
      <c r="O25" s="116"/>
      <c r="P25" s="117"/>
    </row>
  </sheetData>
  <mergeCells count="6">
    <mergeCell ref="D19:I19"/>
    <mergeCell ref="C6:I6"/>
    <mergeCell ref="J6:L6"/>
    <mergeCell ref="M6:O6"/>
    <mergeCell ref="C8:F8"/>
    <mergeCell ref="G8:H8"/>
  </mergeCells>
  <pageMargins left="0.7" right="0.7" top="0.75" bottom="0.75" header="0.3" footer="0.3"/>
  <pageSetup paperSize="9" scale="90"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tabSelected="1" zoomScaleNormal="100" workbookViewId="0">
      <selection activeCell="B10" sqref="A10:XFD10"/>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3" customWidth="1"/>
    <col min="16" max="16" width="1.7109375" customWidth="1"/>
    <col min="17" max="17" width="2.7109375" customWidth="1"/>
  </cols>
  <sheetData>
    <row r="1" spans="1:18" s="86" customFormat="1" ht="14.25" x14ac:dyDescent="0.2">
      <c r="L1" s="87"/>
      <c r="M1" s="87"/>
      <c r="N1" s="87"/>
      <c r="O1" s="87"/>
    </row>
    <row r="2" spans="1:18" s="4" customFormat="1" ht="29.45" customHeight="1" x14ac:dyDescent="0.3">
      <c r="A2" s="36" t="str">
        <f>TAB00!B58&amp;" : "&amp;TAB00!C58</f>
        <v>TAB5.3 : Tarifs d'injection 2021</v>
      </c>
      <c r="B2" s="41"/>
      <c r="C2" s="41"/>
      <c r="D2" s="41"/>
      <c r="E2" s="41"/>
      <c r="F2" s="41"/>
      <c r="G2" s="41"/>
      <c r="H2" s="41"/>
      <c r="I2" s="41"/>
      <c r="J2" s="41"/>
      <c r="K2" s="41"/>
      <c r="L2" s="41"/>
      <c r="M2" s="41"/>
      <c r="N2" s="41"/>
      <c r="O2" s="41"/>
      <c r="P2" s="41"/>
    </row>
    <row r="3" spans="1:18" s="86" customFormat="1" ht="14.25" x14ac:dyDescent="0.2">
      <c r="L3" s="87"/>
      <c r="M3" s="87"/>
      <c r="N3" s="87"/>
      <c r="O3" s="87"/>
    </row>
    <row r="4" spans="1:18" s="86" customFormat="1" ht="14.25" customHeight="1" x14ac:dyDescent="0.2">
      <c r="L4" s="87"/>
      <c r="M4" s="87"/>
      <c r="N4" s="87"/>
      <c r="O4" s="87"/>
    </row>
    <row r="5" spans="1:18" ht="16.5" x14ac:dyDescent="0.3">
      <c r="B5" s="88"/>
      <c r="C5" s="89"/>
      <c r="D5" s="118"/>
      <c r="E5" s="89"/>
      <c r="F5" s="89"/>
      <c r="G5" s="89"/>
      <c r="H5" s="89"/>
      <c r="I5" s="89"/>
      <c r="J5" s="89"/>
      <c r="K5" s="89"/>
      <c r="L5" s="90"/>
      <c r="M5" s="90"/>
      <c r="N5" s="90"/>
      <c r="O5" s="90"/>
      <c r="P5" s="91"/>
      <c r="Q5" s="92"/>
      <c r="R5" s="92"/>
    </row>
    <row r="6" spans="1:18" ht="16.5" x14ac:dyDescent="0.3">
      <c r="B6" s="97"/>
      <c r="C6" s="496" t="s">
        <v>166</v>
      </c>
      <c r="D6" s="496"/>
      <c r="E6" s="496"/>
      <c r="F6" s="496"/>
      <c r="G6" s="496"/>
      <c r="H6" s="496"/>
      <c r="I6" s="496"/>
      <c r="J6" s="497" t="s">
        <v>169</v>
      </c>
      <c r="K6" s="497"/>
      <c r="L6" s="497"/>
      <c r="M6" s="498" t="str">
        <f>IF(TAB00!C11=0,"# Nom du GRD",TAB00!C11)</f>
        <v># Nom du GRD</v>
      </c>
      <c r="N6" s="498"/>
      <c r="O6" s="498"/>
      <c r="P6" s="98"/>
      <c r="Q6" s="92"/>
      <c r="R6" s="92"/>
    </row>
    <row r="7" spans="1:18" ht="16.5" x14ac:dyDescent="0.3">
      <c r="B7" s="97"/>
      <c r="C7" s="93"/>
      <c r="D7" s="94"/>
      <c r="E7" s="93"/>
      <c r="F7" s="93"/>
      <c r="G7" s="93"/>
      <c r="H7" s="93"/>
      <c r="I7" s="93"/>
      <c r="J7" s="93"/>
      <c r="K7" s="93"/>
      <c r="L7" s="95"/>
      <c r="M7" s="95"/>
      <c r="N7" s="95"/>
      <c r="O7" s="95"/>
      <c r="P7" s="98"/>
      <c r="Q7" s="92"/>
      <c r="R7" s="92"/>
    </row>
    <row r="8" spans="1:18" x14ac:dyDescent="0.3">
      <c r="A8" s="92"/>
      <c r="B8" s="97"/>
      <c r="C8" s="499" t="s">
        <v>167</v>
      </c>
      <c r="D8" s="499"/>
      <c r="E8" s="499"/>
      <c r="F8" s="499"/>
      <c r="G8" s="487" t="str">
        <f>"du 01.01.20"&amp;RIGHT(A2,2)&amp;" au 31.12.20"&amp;RIGHT(A2,2)</f>
        <v>du 01.01.2021 au 31.12.2021</v>
      </c>
      <c r="H8" s="487"/>
      <c r="I8" s="96"/>
      <c r="J8" s="93"/>
      <c r="K8" s="93"/>
      <c r="L8" s="95"/>
      <c r="M8" s="95"/>
      <c r="N8" s="95"/>
      <c r="O8" s="95"/>
      <c r="P8" s="98"/>
      <c r="Q8" s="92"/>
      <c r="R8" s="92"/>
    </row>
    <row r="9" spans="1:18" s="132" customFormat="1" ht="15.75" thickBot="1" x14ac:dyDescent="0.35">
      <c r="A9" s="131"/>
      <c r="B9" s="119"/>
      <c r="C9" s="120"/>
      <c r="D9" s="120"/>
      <c r="E9" s="120"/>
      <c r="F9" s="120"/>
      <c r="G9" s="121"/>
      <c r="H9" s="121"/>
      <c r="I9" s="96"/>
      <c r="J9" s="122"/>
      <c r="K9" s="122"/>
      <c r="L9" s="123"/>
      <c r="M9" s="123"/>
      <c r="N9" s="123"/>
      <c r="O9" s="123"/>
      <c r="P9" s="124"/>
      <c r="Q9" s="131"/>
      <c r="R9" s="131"/>
    </row>
    <row r="10" spans="1:18" s="132" customFormat="1" ht="15.75" thickBot="1" x14ac:dyDescent="0.35">
      <c r="A10" s="131"/>
      <c r="B10" s="119"/>
      <c r="C10" s="540"/>
      <c r="D10" s="541"/>
      <c r="E10" s="541"/>
      <c r="F10" s="541"/>
      <c r="G10" s="541"/>
      <c r="H10" s="541"/>
      <c r="I10" s="541"/>
      <c r="J10" s="542"/>
      <c r="K10" s="543" t="s">
        <v>149</v>
      </c>
      <c r="L10" s="544" t="s">
        <v>5</v>
      </c>
      <c r="M10" s="544" t="s">
        <v>6</v>
      </c>
      <c r="N10" s="544" t="s">
        <v>7</v>
      </c>
      <c r="O10" s="544" t="s">
        <v>170</v>
      </c>
      <c r="P10" s="124"/>
      <c r="Q10" s="131"/>
      <c r="R10" s="131"/>
    </row>
    <row r="11" spans="1:18" x14ac:dyDescent="0.3">
      <c r="A11" s="92"/>
      <c r="B11" s="97"/>
      <c r="C11" s="71"/>
      <c r="D11" s="212" t="s">
        <v>11</v>
      </c>
      <c r="E11" s="212"/>
      <c r="F11" s="72"/>
      <c r="G11" s="72"/>
      <c r="H11" s="72"/>
      <c r="I11" s="72"/>
      <c r="J11" s="73"/>
      <c r="K11" s="125"/>
      <c r="L11" s="126"/>
      <c r="M11" s="126"/>
      <c r="N11" s="126"/>
      <c r="O11" s="126"/>
      <c r="P11" s="98"/>
      <c r="Q11" s="92"/>
      <c r="R11" s="92"/>
    </row>
    <row r="12" spans="1:18" x14ac:dyDescent="0.3">
      <c r="A12" s="92"/>
      <c r="B12" s="97"/>
      <c r="C12" s="71"/>
      <c r="D12" s="212"/>
      <c r="E12" s="212" t="s">
        <v>12</v>
      </c>
      <c r="F12" s="72"/>
      <c r="G12" s="72"/>
      <c r="H12" s="72"/>
      <c r="I12" s="72"/>
      <c r="J12" s="73"/>
      <c r="K12" s="126"/>
      <c r="L12" s="126"/>
      <c r="M12" s="126"/>
      <c r="N12" s="126"/>
      <c r="O12" s="126"/>
      <c r="P12" s="98"/>
      <c r="Q12" s="92"/>
      <c r="R12" s="92"/>
    </row>
    <row r="13" spans="1:18" x14ac:dyDescent="0.3">
      <c r="A13" s="92"/>
      <c r="B13" s="97"/>
      <c r="C13" s="71"/>
      <c r="D13" s="72"/>
      <c r="E13" s="72"/>
      <c r="F13" s="75" t="s">
        <v>171</v>
      </c>
      <c r="G13" s="80"/>
      <c r="H13" s="80"/>
      <c r="I13" s="80"/>
      <c r="J13" s="80" t="s">
        <v>172</v>
      </c>
      <c r="K13" s="127" t="s">
        <v>151</v>
      </c>
      <c r="L13" s="78">
        <v>0</v>
      </c>
      <c r="M13" s="78">
        <v>0</v>
      </c>
      <c r="N13" s="78">
        <v>0</v>
      </c>
      <c r="O13" s="78">
        <v>0</v>
      </c>
      <c r="P13" s="98"/>
      <c r="Q13" s="92"/>
      <c r="R13" s="92"/>
    </row>
    <row r="14" spans="1:18" x14ac:dyDescent="0.3">
      <c r="A14" s="92"/>
      <c r="B14" s="97"/>
      <c r="C14" s="71"/>
      <c r="D14" s="72"/>
      <c r="E14" s="72"/>
      <c r="F14" s="79" t="s">
        <v>173</v>
      </c>
      <c r="G14" s="80"/>
      <c r="H14" s="80"/>
      <c r="I14" s="80"/>
      <c r="J14" s="76" t="s">
        <v>172</v>
      </c>
      <c r="K14" s="127" t="s">
        <v>151</v>
      </c>
      <c r="L14" s="189" t="s">
        <v>152</v>
      </c>
      <c r="M14" s="189" t="s">
        <v>152</v>
      </c>
      <c r="N14" s="189" t="s">
        <v>152</v>
      </c>
      <c r="O14" s="189" t="s">
        <v>152</v>
      </c>
      <c r="P14" s="98"/>
      <c r="Q14" s="92"/>
      <c r="R14" s="92"/>
    </row>
    <row r="15" spans="1:18" ht="15.75" thickBot="1" x14ac:dyDescent="0.35">
      <c r="A15" s="92"/>
      <c r="B15" s="97"/>
      <c r="C15" s="71"/>
      <c r="D15" s="72"/>
      <c r="E15" s="212" t="s">
        <v>14</v>
      </c>
      <c r="F15" s="74"/>
      <c r="G15" s="80"/>
      <c r="H15" s="80"/>
      <c r="I15" s="80"/>
      <c r="J15" s="76" t="s">
        <v>174</v>
      </c>
      <c r="K15" s="128" t="s">
        <v>151</v>
      </c>
      <c r="L15" s="190" t="s">
        <v>152</v>
      </c>
      <c r="M15" s="190" t="s">
        <v>152</v>
      </c>
      <c r="N15" s="190" t="s">
        <v>152</v>
      </c>
      <c r="O15" s="190" t="s">
        <v>152</v>
      </c>
      <c r="P15" s="98"/>
      <c r="Q15" s="92"/>
      <c r="R15" s="92"/>
    </row>
    <row r="16" spans="1:18" ht="15.75" thickBot="1" x14ac:dyDescent="0.35">
      <c r="A16" s="92"/>
      <c r="B16" s="97"/>
      <c r="C16" s="83"/>
      <c r="D16" s="84"/>
      <c r="E16" s="274"/>
      <c r="F16" s="85"/>
      <c r="G16" s="85"/>
      <c r="H16" s="85"/>
      <c r="I16" s="85"/>
      <c r="J16" s="84"/>
      <c r="K16" s="81"/>
      <c r="L16" s="70"/>
      <c r="M16" s="70"/>
      <c r="N16" s="70"/>
      <c r="O16" s="69"/>
      <c r="P16" s="98"/>
      <c r="Q16" s="92"/>
      <c r="R16" s="92"/>
    </row>
    <row r="17" spans="1:18" x14ac:dyDescent="0.3">
      <c r="A17" s="92"/>
      <c r="B17" s="99"/>
      <c r="C17" s="100"/>
      <c r="D17" s="100"/>
      <c r="E17" s="100"/>
      <c r="F17" s="100"/>
      <c r="G17" s="100"/>
      <c r="H17" s="100"/>
      <c r="I17" s="100"/>
      <c r="J17" s="100"/>
      <c r="K17" s="100"/>
      <c r="L17" s="129"/>
      <c r="M17" s="101"/>
      <c r="N17" s="101"/>
      <c r="O17" s="101"/>
      <c r="P17" s="102"/>
      <c r="Q17" s="92"/>
      <c r="R17" s="92"/>
    </row>
    <row r="18" spans="1:18" ht="14.45" customHeight="1" x14ac:dyDescent="0.3">
      <c r="A18" s="92"/>
      <c r="B18" s="92"/>
      <c r="C18" s="92"/>
      <c r="D18" s="92"/>
      <c r="E18" s="92"/>
      <c r="F18" s="92"/>
      <c r="G18" s="92"/>
      <c r="H18" s="92"/>
      <c r="I18" s="92"/>
      <c r="J18" s="92"/>
      <c r="K18" s="92"/>
      <c r="L18" s="130"/>
      <c r="M18" s="103"/>
      <c r="N18" s="103"/>
      <c r="O18" s="103"/>
      <c r="P18" s="92"/>
      <c r="Q18" s="92"/>
      <c r="R18" s="92"/>
    </row>
    <row r="19" spans="1:18" x14ac:dyDescent="0.3">
      <c r="A19" s="92"/>
      <c r="B19" s="104"/>
      <c r="C19" s="105"/>
      <c r="D19" s="495" t="s">
        <v>168</v>
      </c>
      <c r="E19" s="495"/>
      <c r="F19" s="495"/>
      <c r="G19" s="495"/>
      <c r="H19" s="495"/>
      <c r="I19" s="495"/>
      <c r="J19" s="106"/>
      <c r="K19" s="106"/>
      <c r="L19" s="106"/>
      <c r="M19" s="107"/>
      <c r="N19" s="107"/>
      <c r="O19" s="107"/>
      <c r="P19" s="108"/>
      <c r="Q19" s="92"/>
      <c r="R19" s="92"/>
    </row>
    <row r="20" spans="1:18" x14ac:dyDescent="0.3">
      <c r="A20" s="92"/>
      <c r="B20" s="97"/>
      <c r="C20" s="72"/>
      <c r="D20" s="109"/>
      <c r="E20" s="109"/>
      <c r="F20" s="109"/>
      <c r="G20" s="109"/>
      <c r="H20" s="109"/>
      <c r="I20" s="109"/>
      <c r="J20" s="109"/>
      <c r="K20" s="109"/>
      <c r="L20" s="109"/>
      <c r="M20" s="82"/>
      <c r="N20" s="82"/>
      <c r="O20" s="82"/>
      <c r="P20" s="98"/>
      <c r="Q20" s="92"/>
      <c r="R20" s="92"/>
    </row>
    <row r="21" spans="1:18" x14ac:dyDescent="0.3">
      <c r="A21" s="92"/>
      <c r="B21" s="97"/>
      <c r="C21" s="72"/>
      <c r="D21" s="72"/>
      <c r="E21" s="72"/>
      <c r="F21" s="72"/>
      <c r="G21" s="72"/>
      <c r="H21" s="72"/>
      <c r="I21" s="72"/>
      <c r="J21" s="72"/>
      <c r="K21" s="72"/>
      <c r="L21" s="82"/>
      <c r="M21" s="82"/>
      <c r="N21" s="82"/>
      <c r="O21" s="82"/>
      <c r="P21" s="98"/>
      <c r="Q21" s="92"/>
      <c r="R21" s="92"/>
    </row>
    <row r="22" spans="1:18" x14ac:dyDescent="0.3">
      <c r="A22" s="92"/>
      <c r="B22" s="97"/>
      <c r="C22" s="72"/>
      <c r="D22" s="72"/>
      <c r="E22" s="72"/>
      <c r="F22" s="72"/>
      <c r="G22" s="72"/>
      <c r="H22" s="72"/>
      <c r="I22" s="72"/>
      <c r="J22" s="72"/>
      <c r="K22" s="72"/>
      <c r="L22" s="82"/>
      <c r="M22" s="82"/>
      <c r="N22" s="82"/>
      <c r="O22" s="82"/>
      <c r="P22" s="98"/>
      <c r="Q22" s="92"/>
      <c r="R22" s="92"/>
    </row>
    <row r="23" spans="1:18" ht="15.75" x14ac:dyDescent="0.3">
      <c r="B23" s="110"/>
      <c r="C23" s="111"/>
      <c r="D23" s="111"/>
      <c r="E23" s="111"/>
      <c r="F23" s="111"/>
      <c r="G23" s="111"/>
      <c r="H23" s="111"/>
      <c r="I23" s="111"/>
      <c r="J23" s="111"/>
      <c r="K23" s="111"/>
      <c r="L23" s="112"/>
      <c r="M23" s="112"/>
      <c r="N23" s="112"/>
      <c r="O23" s="112"/>
      <c r="P23" s="113"/>
    </row>
    <row r="24" spans="1:18" ht="15.75" x14ac:dyDescent="0.3">
      <c r="B24" s="110"/>
      <c r="C24" s="111"/>
      <c r="D24" s="111"/>
      <c r="E24" s="111"/>
      <c r="F24" s="111"/>
      <c r="G24" s="111"/>
      <c r="H24" s="111"/>
      <c r="I24" s="111"/>
      <c r="J24" s="111"/>
      <c r="K24" s="111"/>
      <c r="L24" s="112"/>
      <c r="M24" s="112"/>
      <c r="N24" s="112"/>
      <c r="O24" s="112"/>
      <c r="P24" s="113"/>
    </row>
    <row r="25" spans="1:18" ht="15.75" x14ac:dyDescent="0.3">
      <c r="B25" s="114"/>
      <c r="C25" s="115"/>
      <c r="D25" s="115"/>
      <c r="E25" s="115"/>
      <c r="F25" s="115"/>
      <c r="G25" s="115"/>
      <c r="H25" s="115"/>
      <c r="I25" s="115"/>
      <c r="J25" s="115"/>
      <c r="K25" s="115"/>
      <c r="L25" s="116"/>
      <c r="M25" s="116"/>
      <c r="N25" s="116"/>
      <c r="O25" s="116"/>
      <c r="P25" s="117"/>
    </row>
  </sheetData>
  <mergeCells count="6">
    <mergeCell ref="D19:I19"/>
    <mergeCell ref="C6:I6"/>
    <mergeCell ref="J6:L6"/>
    <mergeCell ref="M6:O6"/>
    <mergeCell ref="C8:F8"/>
    <mergeCell ref="G8:H8"/>
  </mergeCells>
  <pageMargins left="0.7" right="0.7" top="0.75" bottom="0.75" header="0.3" footer="0.3"/>
  <pageSetup paperSize="9" scale="90"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zoomScaleNormal="100" workbookViewId="0">
      <selection activeCell="B10" sqref="A10:XFD10"/>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3" customWidth="1"/>
    <col min="16" max="16" width="1.7109375" customWidth="1"/>
    <col min="17" max="17" width="2.7109375" customWidth="1"/>
  </cols>
  <sheetData>
    <row r="1" spans="1:18" s="86" customFormat="1" ht="14.25" x14ac:dyDescent="0.2">
      <c r="L1" s="87"/>
      <c r="M1" s="87"/>
      <c r="N1" s="87"/>
      <c r="O1" s="87"/>
    </row>
    <row r="2" spans="1:18" s="4" customFormat="1" ht="29.45" customHeight="1" x14ac:dyDescent="0.3">
      <c r="A2" s="36" t="str">
        <f>TAB00!B59&amp;" : "&amp;TAB00!C59</f>
        <v>TAB5.4 : Tarifs d'injection 2022</v>
      </c>
      <c r="B2" s="41"/>
      <c r="C2" s="41"/>
      <c r="D2" s="41"/>
      <c r="E2" s="41"/>
      <c r="F2" s="41"/>
      <c r="G2" s="41"/>
      <c r="H2" s="41"/>
      <c r="I2" s="41"/>
      <c r="J2" s="41"/>
      <c r="K2" s="41"/>
      <c r="L2" s="41"/>
      <c r="M2" s="41"/>
      <c r="N2" s="41"/>
      <c r="O2" s="41"/>
      <c r="P2" s="41"/>
    </row>
    <row r="3" spans="1:18" s="86" customFormat="1" ht="14.25" x14ac:dyDescent="0.2">
      <c r="L3" s="87"/>
      <c r="M3" s="87"/>
      <c r="N3" s="87"/>
      <c r="O3" s="87"/>
    </row>
    <row r="4" spans="1:18" s="86" customFormat="1" ht="14.25" customHeight="1" x14ac:dyDescent="0.2">
      <c r="L4" s="87"/>
      <c r="M4" s="87"/>
      <c r="N4" s="87"/>
      <c r="O4" s="87"/>
    </row>
    <row r="5" spans="1:18" ht="16.5" x14ac:dyDescent="0.3">
      <c r="B5" s="88"/>
      <c r="C5" s="89"/>
      <c r="D5" s="118"/>
      <c r="E5" s="89"/>
      <c r="F5" s="89"/>
      <c r="G5" s="89"/>
      <c r="H5" s="89"/>
      <c r="I5" s="89"/>
      <c r="J5" s="89"/>
      <c r="K5" s="89"/>
      <c r="L5" s="90"/>
      <c r="M5" s="90"/>
      <c r="N5" s="90"/>
      <c r="O5" s="90"/>
      <c r="P5" s="91"/>
      <c r="Q5" s="92"/>
      <c r="R5" s="92"/>
    </row>
    <row r="6" spans="1:18" ht="16.5" x14ac:dyDescent="0.3">
      <c r="B6" s="97"/>
      <c r="C6" s="496" t="s">
        <v>166</v>
      </c>
      <c r="D6" s="496"/>
      <c r="E6" s="496"/>
      <c r="F6" s="496"/>
      <c r="G6" s="496"/>
      <c r="H6" s="496"/>
      <c r="I6" s="496"/>
      <c r="J6" s="497" t="s">
        <v>169</v>
      </c>
      <c r="K6" s="497"/>
      <c r="L6" s="497"/>
      <c r="M6" s="498" t="str">
        <f>IF(TAB00!C11=0,"# Nom du GRD",TAB00!C11)</f>
        <v># Nom du GRD</v>
      </c>
      <c r="N6" s="498"/>
      <c r="O6" s="498"/>
      <c r="P6" s="98"/>
      <c r="Q6" s="92"/>
      <c r="R6" s="92"/>
    </row>
    <row r="7" spans="1:18" ht="16.5" x14ac:dyDescent="0.3">
      <c r="B7" s="97"/>
      <c r="C7" s="93"/>
      <c r="D7" s="94"/>
      <c r="E7" s="93"/>
      <c r="F7" s="93"/>
      <c r="G7" s="93"/>
      <c r="H7" s="93"/>
      <c r="I7" s="93"/>
      <c r="J7" s="93"/>
      <c r="K7" s="93"/>
      <c r="L7" s="95"/>
      <c r="M7" s="95"/>
      <c r="N7" s="95"/>
      <c r="O7" s="95"/>
      <c r="P7" s="98"/>
      <c r="Q7" s="92"/>
      <c r="R7" s="92"/>
    </row>
    <row r="8" spans="1:18" x14ac:dyDescent="0.3">
      <c r="A8" s="92"/>
      <c r="B8" s="97"/>
      <c r="C8" s="499" t="s">
        <v>167</v>
      </c>
      <c r="D8" s="499"/>
      <c r="E8" s="499"/>
      <c r="F8" s="499"/>
      <c r="G8" s="487" t="str">
        <f>"du 01.01.20"&amp;RIGHT(A2,2)&amp;" au 31.12.20"&amp;RIGHT(A2,2)</f>
        <v>du 01.01.2022 au 31.12.2022</v>
      </c>
      <c r="H8" s="487"/>
      <c r="I8" s="96"/>
      <c r="J8" s="93"/>
      <c r="K8" s="93"/>
      <c r="L8" s="95"/>
      <c r="M8" s="95"/>
      <c r="N8" s="95"/>
      <c r="O8" s="95"/>
      <c r="P8" s="98"/>
      <c r="Q8" s="92"/>
      <c r="R8" s="92"/>
    </row>
    <row r="9" spans="1:18" s="132" customFormat="1" ht="15.75" thickBot="1" x14ac:dyDescent="0.35">
      <c r="A9" s="131"/>
      <c r="B9" s="119"/>
      <c r="C9" s="120"/>
      <c r="D9" s="120"/>
      <c r="E9" s="120"/>
      <c r="F9" s="120"/>
      <c r="G9" s="121"/>
      <c r="H9" s="121"/>
      <c r="I9" s="96"/>
      <c r="J9" s="122"/>
      <c r="K9" s="122"/>
      <c r="L9" s="123"/>
      <c r="M9" s="123"/>
      <c r="N9" s="123"/>
      <c r="O9" s="123"/>
      <c r="P9" s="124"/>
      <c r="Q9" s="131"/>
      <c r="R9" s="131"/>
    </row>
    <row r="10" spans="1:18" s="132" customFormat="1" ht="15.75" thickBot="1" x14ac:dyDescent="0.35">
      <c r="A10" s="131"/>
      <c r="B10" s="119"/>
      <c r="C10" s="540"/>
      <c r="D10" s="541"/>
      <c r="E10" s="541"/>
      <c r="F10" s="541"/>
      <c r="G10" s="541"/>
      <c r="H10" s="541"/>
      <c r="I10" s="541"/>
      <c r="J10" s="542"/>
      <c r="K10" s="543" t="s">
        <v>149</v>
      </c>
      <c r="L10" s="544" t="s">
        <v>5</v>
      </c>
      <c r="M10" s="544" t="s">
        <v>6</v>
      </c>
      <c r="N10" s="544" t="s">
        <v>7</v>
      </c>
      <c r="O10" s="544" t="s">
        <v>170</v>
      </c>
      <c r="P10" s="124"/>
      <c r="Q10" s="131"/>
      <c r="R10" s="131"/>
    </row>
    <row r="11" spans="1:18" x14ac:dyDescent="0.3">
      <c r="A11" s="92"/>
      <c r="B11" s="97"/>
      <c r="C11" s="71"/>
      <c r="D11" s="212" t="s">
        <v>11</v>
      </c>
      <c r="E11" s="212"/>
      <c r="F11" s="72"/>
      <c r="G11" s="72"/>
      <c r="H11" s="72"/>
      <c r="I11" s="72"/>
      <c r="J11" s="73"/>
      <c r="K11" s="125"/>
      <c r="L11" s="126"/>
      <c r="M11" s="126"/>
      <c r="N11" s="126"/>
      <c r="O11" s="126"/>
      <c r="P11" s="98"/>
      <c r="Q11" s="92"/>
      <c r="R11" s="92"/>
    </row>
    <row r="12" spans="1:18" x14ac:dyDescent="0.3">
      <c r="A12" s="92"/>
      <c r="B12" s="97"/>
      <c r="C12" s="71"/>
      <c r="D12" s="212"/>
      <c r="E12" s="212" t="s">
        <v>12</v>
      </c>
      <c r="F12" s="72"/>
      <c r="G12" s="72"/>
      <c r="H12" s="72"/>
      <c r="I12" s="72"/>
      <c r="J12" s="73"/>
      <c r="K12" s="126"/>
      <c r="L12" s="126"/>
      <c r="M12" s="126"/>
      <c r="N12" s="126"/>
      <c r="O12" s="126"/>
      <c r="P12" s="98"/>
      <c r="Q12" s="92"/>
      <c r="R12" s="92"/>
    </row>
    <row r="13" spans="1:18" x14ac:dyDescent="0.3">
      <c r="A13" s="92"/>
      <c r="B13" s="97"/>
      <c r="C13" s="71"/>
      <c r="D13" s="72"/>
      <c r="E13" s="72"/>
      <c r="F13" s="75" t="s">
        <v>171</v>
      </c>
      <c r="G13" s="80"/>
      <c r="H13" s="80"/>
      <c r="I13" s="80"/>
      <c r="J13" s="80" t="s">
        <v>172</v>
      </c>
      <c r="K13" s="127" t="s">
        <v>151</v>
      </c>
      <c r="L13" s="78">
        <v>0</v>
      </c>
      <c r="M13" s="78">
        <v>0</v>
      </c>
      <c r="N13" s="78">
        <v>0</v>
      </c>
      <c r="O13" s="78">
        <v>0</v>
      </c>
      <c r="P13" s="98"/>
      <c r="Q13" s="92"/>
      <c r="R13" s="92"/>
    </row>
    <row r="14" spans="1:18" x14ac:dyDescent="0.3">
      <c r="A14" s="92"/>
      <c r="B14" s="97"/>
      <c r="C14" s="71"/>
      <c r="D14" s="72"/>
      <c r="E14" s="72"/>
      <c r="F14" s="79" t="s">
        <v>173</v>
      </c>
      <c r="G14" s="80"/>
      <c r="H14" s="80"/>
      <c r="I14" s="80"/>
      <c r="J14" s="76" t="s">
        <v>172</v>
      </c>
      <c r="K14" s="127" t="s">
        <v>151</v>
      </c>
      <c r="L14" s="189" t="s">
        <v>152</v>
      </c>
      <c r="M14" s="189" t="s">
        <v>152</v>
      </c>
      <c r="N14" s="189" t="s">
        <v>152</v>
      </c>
      <c r="O14" s="189" t="s">
        <v>152</v>
      </c>
      <c r="P14" s="98"/>
      <c r="Q14" s="92"/>
      <c r="R14" s="92"/>
    </row>
    <row r="15" spans="1:18" ht="15.75" thickBot="1" x14ac:dyDescent="0.35">
      <c r="A15" s="92"/>
      <c r="B15" s="97"/>
      <c r="C15" s="71"/>
      <c r="D15" s="72"/>
      <c r="E15" s="212" t="s">
        <v>14</v>
      </c>
      <c r="F15" s="74"/>
      <c r="G15" s="80"/>
      <c r="H15" s="80"/>
      <c r="I15" s="80"/>
      <c r="J15" s="76" t="s">
        <v>174</v>
      </c>
      <c r="K15" s="128" t="s">
        <v>151</v>
      </c>
      <c r="L15" s="190" t="s">
        <v>152</v>
      </c>
      <c r="M15" s="190" t="s">
        <v>152</v>
      </c>
      <c r="N15" s="190" t="s">
        <v>152</v>
      </c>
      <c r="O15" s="190" t="s">
        <v>152</v>
      </c>
      <c r="P15" s="98"/>
      <c r="Q15" s="92"/>
      <c r="R15" s="92"/>
    </row>
    <row r="16" spans="1:18" ht="15.75" thickBot="1" x14ac:dyDescent="0.35">
      <c r="A16" s="92"/>
      <c r="B16" s="97"/>
      <c r="C16" s="83"/>
      <c r="D16" s="84"/>
      <c r="E16" s="274"/>
      <c r="F16" s="85"/>
      <c r="G16" s="85"/>
      <c r="H16" s="85"/>
      <c r="I16" s="85"/>
      <c r="J16" s="84"/>
      <c r="K16" s="81"/>
      <c r="L16" s="70"/>
      <c r="M16" s="70"/>
      <c r="N16" s="70"/>
      <c r="O16" s="69"/>
      <c r="P16" s="98"/>
      <c r="Q16" s="92"/>
      <c r="R16" s="92"/>
    </row>
    <row r="17" spans="1:18" x14ac:dyDescent="0.3">
      <c r="A17" s="92"/>
      <c r="B17" s="99"/>
      <c r="C17" s="100"/>
      <c r="D17" s="100"/>
      <c r="E17" s="100"/>
      <c r="F17" s="100"/>
      <c r="G17" s="100"/>
      <c r="H17" s="100"/>
      <c r="I17" s="100"/>
      <c r="J17" s="100"/>
      <c r="K17" s="100"/>
      <c r="L17" s="129"/>
      <c r="M17" s="101"/>
      <c r="N17" s="101"/>
      <c r="O17" s="101"/>
      <c r="P17" s="102"/>
      <c r="Q17" s="92"/>
      <c r="R17" s="92"/>
    </row>
    <row r="18" spans="1:18" ht="14.45" customHeight="1" x14ac:dyDescent="0.3">
      <c r="A18" s="92"/>
      <c r="B18" s="92"/>
      <c r="C18" s="92"/>
      <c r="D18" s="92"/>
      <c r="E18" s="92"/>
      <c r="F18" s="92"/>
      <c r="G18" s="92"/>
      <c r="H18" s="92"/>
      <c r="I18" s="92"/>
      <c r="J18" s="92"/>
      <c r="K18" s="92"/>
      <c r="L18" s="130"/>
      <c r="M18" s="103"/>
      <c r="N18" s="103"/>
      <c r="O18" s="103"/>
      <c r="P18" s="92"/>
      <c r="Q18" s="92"/>
      <c r="R18" s="92"/>
    </row>
    <row r="19" spans="1:18" x14ac:dyDescent="0.3">
      <c r="A19" s="92"/>
      <c r="B19" s="104"/>
      <c r="C19" s="105"/>
      <c r="D19" s="495" t="s">
        <v>168</v>
      </c>
      <c r="E19" s="495"/>
      <c r="F19" s="495"/>
      <c r="G19" s="495"/>
      <c r="H19" s="495"/>
      <c r="I19" s="495"/>
      <c r="J19" s="106"/>
      <c r="K19" s="106"/>
      <c r="L19" s="106"/>
      <c r="M19" s="107"/>
      <c r="N19" s="107"/>
      <c r="O19" s="107"/>
      <c r="P19" s="108"/>
      <c r="Q19" s="92"/>
      <c r="R19" s="92"/>
    </row>
    <row r="20" spans="1:18" x14ac:dyDescent="0.3">
      <c r="A20" s="92"/>
      <c r="B20" s="97"/>
      <c r="C20" s="72"/>
      <c r="D20" s="109"/>
      <c r="E20" s="109"/>
      <c r="F20" s="109"/>
      <c r="G20" s="109"/>
      <c r="H20" s="109"/>
      <c r="I20" s="109"/>
      <c r="J20" s="109"/>
      <c r="K20" s="109"/>
      <c r="L20" s="109"/>
      <c r="M20" s="82"/>
      <c r="N20" s="82"/>
      <c r="O20" s="82"/>
      <c r="P20" s="98"/>
      <c r="Q20" s="92"/>
      <c r="R20" s="92"/>
    </row>
    <row r="21" spans="1:18" x14ac:dyDescent="0.3">
      <c r="A21" s="92"/>
      <c r="B21" s="97"/>
      <c r="C21" s="72"/>
      <c r="D21" s="72"/>
      <c r="E21" s="72"/>
      <c r="F21" s="72"/>
      <c r="G21" s="72"/>
      <c r="H21" s="72"/>
      <c r="I21" s="72"/>
      <c r="J21" s="72"/>
      <c r="K21" s="72"/>
      <c r="L21" s="82"/>
      <c r="M21" s="82"/>
      <c r="N21" s="82"/>
      <c r="O21" s="82"/>
      <c r="P21" s="98"/>
      <c r="Q21" s="92"/>
      <c r="R21" s="92"/>
    </row>
    <row r="22" spans="1:18" x14ac:dyDescent="0.3">
      <c r="A22" s="92"/>
      <c r="B22" s="97"/>
      <c r="C22" s="72"/>
      <c r="D22" s="72"/>
      <c r="E22" s="72"/>
      <c r="F22" s="72"/>
      <c r="G22" s="72"/>
      <c r="H22" s="72"/>
      <c r="I22" s="72"/>
      <c r="J22" s="72"/>
      <c r="K22" s="72"/>
      <c r="L22" s="82"/>
      <c r="M22" s="82"/>
      <c r="N22" s="82"/>
      <c r="O22" s="82"/>
      <c r="P22" s="98"/>
      <c r="Q22" s="92"/>
      <c r="R22" s="92"/>
    </row>
    <row r="23" spans="1:18" ht="15.75" x14ac:dyDescent="0.3">
      <c r="B23" s="110"/>
      <c r="C23" s="111"/>
      <c r="D23" s="111"/>
      <c r="E23" s="111"/>
      <c r="F23" s="111"/>
      <c r="G23" s="111"/>
      <c r="H23" s="111"/>
      <c r="I23" s="111"/>
      <c r="J23" s="111"/>
      <c r="K23" s="111"/>
      <c r="L23" s="112"/>
      <c r="M23" s="112"/>
      <c r="N23" s="112"/>
      <c r="O23" s="112"/>
      <c r="P23" s="113"/>
    </row>
    <row r="24" spans="1:18" ht="15.75" x14ac:dyDescent="0.3">
      <c r="B24" s="110"/>
      <c r="C24" s="111"/>
      <c r="D24" s="111"/>
      <c r="E24" s="111"/>
      <c r="F24" s="111"/>
      <c r="G24" s="111"/>
      <c r="H24" s="111"/>
      <c r="I24" s="111"/>
      <c r="J24" s="111"/>
      <c r="K24" s="111"/>
      <c r="L24" s="112"/>
      <c r="M24" s="112"/>
      <c r="N24" s="112"/>
      <c r="O24" s="112"/>
      <c r="P24" s="113"/>
    </row>
    <row r="25" spans="1:18" ht="15.75" x14ac:dyDescent="0.3">
      <c r="B25" s="114"/>
      <c r="C25" s="115"/>
      <c r="D25" s="115"/>
      <c r="E25" s="115"/>
      <c r="F25" s="115"/>
      <c r="G25" s="115"/>
      <c r="H25" s="115"/>
      <c r="I25" s="115"/>
      <c r="J25" s="115"/>
      <c r="K25" s="115"/>
      <c r="L25" s="116"/>
      <c r="M25" s="116"/>
      <c r="N25" s="116"/>
      <c r="O25" s="116"/>
      <c r="P25" s="117"/>
    </row>
  </sheetData>
  <mergeCells count="6">
    <mergeCell ref="D19:I19"/>
    <mergeCell ref="C6:I6"/>
    <mergeCell ref="J6:L6"/>
    <mergeCell ref="M6:O6"/>
    <mergeCell ref="C8:F8"/>
    <mergeCell ref="G8:H8"/>
  </mergeCells>
  <pageMargins left="0.7" right="0.7" top="0.75" bottom="0.75" header="0.3" footer="0.3"/>
  <pageSetup paperSize="9" scale="90"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zoomScaleNormal="100" workbookViewId="0">
      <selection activeCell="B10" sqref="A10:XFD10"/>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3" customWidth="1"/>
    <col min="16" max="16" width="1.7109375" customWidth="1"/>
    <col min="17" max="17" width="2.7109375" customWidth="1"/>
  </cols>
  <sheetData>
    <row r="1" spans="1:18" s="86" customFormat="1" ht="14.25" x14ac:dyDescent="0.2">
      <c r="L1" s="87"/>
      <c r="M1" s="87"/>
      <c r="N1" s="87"/>
      <c r="O1" s="87"/>
    </row>
    <row r="2" spans="1:18" s="4" customFormat="1" ht="29.45" customHeight="1" x14ac:dyDescent="0.3">
      <c r="A2" s="36" t="str">
        <f>TAB00!B60&amp;" : "&amp;TAB00!C60</f>
        <v>TAB5.5 : Tarifs d'injection 2023</v>
      </c>
      <c r="B2" s="41"/>
      <c r="C2" s="41"/>
      <c r="D2" s="41"/>
      <c r="E2" s="41"/>
      <c r="F2" s="41"/>
      <c r="G2" s="41"/>
      <c r="H2" s="41"/>
      <c r="I2" s="41"/>
      <c r="J2" s="41"/>
      <c r="K2" s="41"/>
      <c r="L2" s="41"/>
      <c r="M2" s="41"/>
      <c r="N2" s="41"/>
      <c r="O2" s="41"/>
      <c r="P2" s="41"/>
    </row>
    <row r="3" spans="1:18" s="86" customFormat="1" ht="14.25" x14ac:dyDescent="0.2">
      <c r="L3" s="87"/>
      <c r="M3" s="87"/>
      <c r="N3" s="87"/>
      <c r="O3" s="87"/>
    </row>
    <row r="4" spans="1:18" s="86" customFormat="1" ht="14.25" customHeight="1" x14ac:dyDescent="0.2">
      <c r="L4" s="87"/>
      <c r="M4" s="87"/>
      <c r="N4" s="87"/>
      <c r="O4" s="87"/>
    </row>
    <row r="5" spans="1:18" ht="16.5" x14ac:dyDescent="0.3">
      <c r="B5" s="88"/>
      <c r="C5" s="89"/>
      <c r="D5" s="118"/>
      <c r="E5" s="89"/>
      <c r="F5" s="89"/>
      <c r="G5" s="89"/>
      <c r="H5" s="89"/>
      <c r="I5" s="89"/>
      <c r="J5" s="89"/>
      <c r="K5" s="89"/>
      <c r="L5" s="90"/>
      <c r="M5" s="90"/>
      <c r="N5" s="90"/>
      <c r="O5" s="90"/>
      <c r="P5" s="91"/>
      <c r="Q5" s="92"/>
      <c r="R5" s="92"/>
    </row>
    <row r="6" spans="1:18" ht="16.5" x14ac:dyDescent="0.3">
      <c r="B6" s="97"/>
      <c r="C6" s="496" t="s">
        <v>166</v>
      </c>
      <c r="D6" s="496"/>
      <c r="E6" s="496"/>
      <c r="F6" s="496"/>
      <c r="G6" s="496"/>
      <c r="H6" s="496"/>
      <c r="I6" s="496"/>
      <c r="J6" s="497" t="s">
        <v>169</v>
      </c>
      <c r="K6" s="497"/>
      <c r="L6" s="497"/>
      <c r="M6" s="498" t="str">
        <f>IF(TAB00!C11=0,"# Nom du GRD",TAB00!C11)</f>
        <v># Nom du GRD</v>
      </c>
      <c r="N6" s="498"/>
      <c r="O6" s="498"/>
      <c r="P6" s="98"/>
      <c r="Q6" s="92"/>
      <c r="R6" s="92"/>
    </row>
    <row r="7" spans="1:18" ht="16.5" x14ac:dyDescent="0.3">
      <c r="B7" s="97"/>
      <c r="C7" s="93"/>
      <c r="D7" s="94"/>
      <c r="E7" s="93"/>
      <c r="F7" s="93"/>
      <c r="G7" s="93"/>
      <c r="H7" s="93"/>
      <c r="I7" s="93"/>
      <c r="J7" s="93"/>
      <c r="K7" s="93"/>
      <c r="L7" s="95"/>
      <c r="M7" s="95"/>
      <c r="N7" s="95"/>
      <c r="O7" s="95"/>
      <c r="P7" s="98"/>
      <c r="Q7" s="92"/>
      <c r="R7" s="92"/>
    </row>
    <row r="8" spans="1:18" x14ac:dyDescent="0.3">
      <c r="A8" s="92"/>
      <c r="B8" s="97"/>
      <c r="C8" s="499" t="s">
        <v>167</v>
      </c>
      <c r="D8" s="499"/>
      <c r="E8" s="499"/>
      <c r="F8" s="499"/>
      <c r="G8" s="487" t="str">
        <f>"du 01.01.20"&amp;RIGHT(A2,2)&amp;" au 31.12.20"&amp;RIGHT(A2,2)</f>
        <v>du 01.01.2023 au 31.12.2023</v>
      </c>
      <c r="H8" s="487"/>
      <c r="I8" s="96"/>
      <c r="J8" s="93"/>
      <c r="K8" s="93"/>
      <c r="L8" s="95"/>
      <c r="M8" s="95"/>
      <c r="N8" s="95"/>
      <c r="O8" s="95"/>
      <c r="P8" s="98"/>
      <c r="Q8" s="92"/>
      <c r="R8" s="92"/>
    </row>
    <row r="9" spans="1:18" s="132" customFormat="1" ht="15.75" thickBot="1" x14ac:dyDescent="0.35">
      <c r="A9" s="131"/>
      <c r="B9" s="119"/>
      <c r="C9" s="120"/>
      <c r="D9" s="120"/>
      <c r="E9" s="120"/>
      <c r="F9" s="120"/>
      <c r="G9" s="121"/>
      <c r="H9" s="121"/>
      <c r="I9" s="96"/>
      <c r="J9" s="122"/>
      <c r="K9" s="122"/>
      <c r="L9" s="123"/>
      <c r="M9" s="123"/>
      <c r="N9" s="123"/>
      <c r="O9" s="123"/>
      <c r="P9" s="124"/>
      <c r="Q9" s="131"/>
      <c r="R9" s="131"/>
    </row>
    <row r="10" spans="1:18" s="132" customFormat="1" ht="15.75" thickBot="1" x14ac:dyDescent="0.35">
      <c r="A10" s="131"/>
      <c r="B10" s="119"/>
      <c r="C10" s="540"/>
      <c r="D10" s="541"/>
      <c r="E10" s="541"/>
      <c r="F10" s="541"/>
      <c r="G10" s="541"/>
      <c r="H10" s="541"/>
      <c r="I10" s="541"/>
      <c r="J10" s="542"/>
      <c r="K10" s="543" t="s">
        <v>149</v>
      </c>
      <c r="L10" s="544" t="s">
        <v>5</v>
      </c>
      <c r="M10" s="544" t="s">
        <v>6</v>
      </c>
      <c r="N10" s="544" t="s">
        <v>7</v>
      </c>
      <c r="O10" s="544" t="s">
        <v>170</v>
      </c>
      <c r="P10" s="124"/>
      <c r="Q10" s="131"/>
      <c r="R10" s="131"/>
    </row>
    <row r="11" spans="1:18" x14ac:dyDescent="0.3">
      <c r="A11" s="92"/>
      <c r="B11" s="97"/>
      <c r="C11" s="71"/>
      <c r="D11" s="212" t="s">
        <v>11</v>
      </c>
      <c r="E11" s="212"/>
      <c r="F11" s="72"/>
      <c r="G11" s="72"/>
      <c r="H11" s="72"/>
      <c r="I11" s="72"/>
      <c r="J11" s="73"/>
      <c r="K11" s="125"/>
      <c r="L11" s="126"/>
      <c r="M11" s="126"/>
      <c r="N11" s="126"/>
      <c r="O11" s="126"/>
      <c r="P11" s="98"/>
      <c r="Q11" s="92"/>
      <c r="R11" s="92"/>
    </row>
    <row r="12" spans="1:18" x14ac:dyDescent="0.3">
      <c r="A12" s="92"/>
      <c r="B12" s="97"/>
      <c r="C12" s="71"/>
      <c r="D12" s="212"/>
      <c r="E12" s="212" t="s">
        <v>12</v>
      </c>
      <c r="F12" s="72"/>
      <c r="G12" s="72"/>
      <c r="H12" s="72"/>
      <c r="I12" s="72"/>
      <c r="J12" s="73"/>
      <c r="K12" s="126"/>
      <c r="L12" s="126"/>
      <c r="M12" s="126"/>
      <c r="N12" s="126"/>
      <c r="O12" s="126"/>
      <c r="P12" s="98"/>
      <c r="Q12" s="92"/>
      <c r="R12" s="92"/>
    </row>
    <row r="13" spans="1:18" x14ac:dyDescent="0.3">
      <c r="A13" s="92"/>
      <c r="B13" s="97"/>
      <c r="C13" s="71"/>
      <c r="D13" s="72"/>
      <c r="E13" s="72"/>
      <c r="F13" s="75" t="s">
        <v>171</v>
      </c>
      <c r="G13" s="80"/>
      <c r="H13" s="80"/>
      <c r="I13" s="80"/>
      <c r="J13" s="80" t="s">
        <v>172</v>
      </c>
      <c r="K13" s="127" t="s">
        <v>151</v>
      </c>
      <c r="L13" s="78">
        <v>0</v>
      </c>
      <c r="M13" s="78">
        <v>0</v>
      </c>
      <c r="N13" s="78">
        <v>0</v>
      </c>
      <c r="O13" s="78">
        <v>0</v>
      </c>
      <c r="P13" s="98"/>
      <c r="Q13" s="92"/>
      <c r="R13" s="92"/>
    </row>
    <row r="14" spans="1:18" x14ac:dyDescent="0.3">
      <c r="A14" s="92"/>
      <c r="B14" s="97"/>
      <c r="C14" s="71"/>
      <c r="D14" s="72"/>
      <c r="E14" s="72"/>
      <c r="F14" s="79" t="s">
        <v>173</v>
      </c>
      <c r="G14" s="80"/>
      <c r="H14" s="80"/>
      <c r="I14" s="80"/>
      <c r="J14" s="76" t="s">
        <v>172</v>
      </c>
      <c r="K14" s="127" t="s">
        <v>151</v>
      </c>
      <c r="L14" s="189" t="s">
        <v>152</v>
      </c>
      <c r="M14" s="189" t="s">
        <v>152</v>
      </c>
      <c r="N14" s="189" t="s">
        <v>152</v>
      </c>
      <c r="O14" s="189" t="s">
        <v>152</v>
      </c>
      <c r="P14" s="98"/>
      <c r="Q14" s="92"/>
      <c r="R14" s="92"/>
    </row>
    <row r="15" spans="1:18" ht="15.75" thickBot="1" x14ac:dyDescent="0.35">
      <c r="A15" s="92"/>
      <c r="B15" s="97"/>
      <c r="C15" s="71"/>
      <c r="D15" s="72"/>
      <c r="E15" s="212" t="s">
        <v>14</v>
      </c>
      <c r="F15" s="74"/>
      <c r="G15" s="80"/>
      <c r="H15" s="80"/>
      <c r="I15" s="80"/>
      <c r="J15" s="76" t="s">
        <v>174</v>
      </c>
      <c r="K15" s="128" t="s">
        <v>151</v>
      </c>
      <c r="L15" s="190" t="s">
        <v>152</v>
      </c>
      <c r="M15" s="190" t="s">
        <v>152</v>
      </c>
      <c r="N15" s="190" t="s">
        <v>152</v>
      </c>
      <c r="O15" s="190" t="s">
        <v>152</v>
      </c>
      <c r="P15" s="98"/>
      <c r="Q15" s="92"/>
      <c r="R15" s="92"/>
    </row>
    <row r="16" spans="1:18" ht="15.75" thickBot="1" x14ac:dyDescent="0.35">
      <c r="A16" s="92"/>
      <c r="B16" s="97"/>
      <c r="C16" s="83"/>
      <c r="D16" s="84"/>
      <c r="E16" s="274"/>
      <c r="F16" s="85"/>
      <c r="G16" s="85"/>
      <c r="H16" s="85"/>
      <c r="I16" s="85"/>
      <c r="J16" s="84"/>
      <c r="K16" s="81"/>
      <c r="L16" s="70"/>
      <c r="M16" s="70"/>
      <c r="N16" s="70"/>
      <c r="O16" s="69"/>
      <c r="P16" s="98"/>
      <c r="Q16" s="92"/>
      <c r="R16" s="92"/>
    </row>
    <row r="17" spans="1:18" x14ac:dyDescent="0.3">
      <c r="A17" s="92"/>
      <c r="B17" s="99"/>
      <c r="C17" s="100"/>
      <c r="D17" s="100"/>
      <c r="E17" s="100"/>
      <c r="F17" s="100"/>
      <c r="G17" s="100"/>
      <c r="H17" s="100"/>
      <c r="I17" s="100"/>
      <c r="J17" s="100"/>
      <c r="K17" s="100"/>
      <c r="L17" s="129"/>
      <c r="M17" s="101"/>
      <c r="N17" s="101"/>
      <c r="O17" s="101"/>
      <c r="P17" s="102"/>
      <c r="Q17" s="92"/>
      <c r="R17" s="92"/>
    </row>
    <row r="18" spans="1:18" ht="14.45" customHeight="1" x14ac:dyDescent="0.3">
      <c r="A18" s="92"/>
      <c r="B18" s="92"/>
      <c r="C18" s="92"/>
      <c r="D18" s="92"/>
      <c r="E18" s="92"/>
      <c r="F18" s="92"/>
      <c r="G18" s="92"/>
      <c r="H18" s="92"/>
      <c r="I18" s="92"/>
      <c r="J18" s="92"/>
      <c r="K18" s="92"/>
      <c r="L18" s="130"/>
      <c r="M18" s="103"/>
      <c r="N18" s="103"/>
      <c r="O18" s="103"/>
      <c r="P18" s="92"/>
      <c r="Q18" s="92"/>
      <c r="R18" s="92"/>
    </row>
    <row r="19" spans="1:18" x14ac:dyDescent="0.3">
      <c r="A19" s="92"/>
      <c r="B19" s="104"/>
      <c r="C19" s="105"/>
      <c r="D19" s="495" t="s">
        <v>168</v>
      </c>
      <c r="E19" s="495"/>
      <c r="F19" s="495"/>
      <c r="G19" s="495"/>
      <c r="H19" s="495"/>
      <c r="I19" s="495"/>
      <c r="J19" s="106"/>
      <c r="K19" s="106"/>
      <c r="L19" s="106"/>
      <c r="M19" s="107"/>
      <c r="N19" s="107"/>
      <c r="O19" s="107"/>
      <c r="P19" s="108"/>
      <c r="Q19" s="92"/>
      <c r="R19" s="92"/>
    </row>
    <row r="20" spans="1:18" x14ac:dyDescent="0.3">
      <c r="A20" s="92"/>
      <c r="B20" s="97"/>
      <c r="C20" s="72"/>
      <c r="D20" s="109"/>
      <c r="E20" s="109"/>
      <c r="F20" s="109"/>
      <c r="G20" s="109"/>
      <c r="H20" s="109"/>
      <c r="I20" s="109"/>
      <c r="J20" s="109"/>
      <c r="K20" s="109"/>
      <c r="L20" s="109"/>
      <c r="M20" s="82"/>
      <c r="N20" s="82"/>
      <c r="O20" s="82"/>
      <c r="P20" s="98"/>
      <c r="Q20" s="92"/>
      <c r="R20" s="92"/>
    </row>
    <row r="21" spans="1:18" x14ac:dyDescent="0.3">
      <c r="A21" s="92"/>
      <c r="B21" s="97"/>
      <c r="C21" s="72"/>
      <c r="D21" s="72"/>
      <c r="E21" s="72"/>
      <c r="F21" s="72"/>
      <c r="G21" s="72"/>
      <c r="H21" s="72"/>
      <c r="I21" s="72"/>
      <c r="J21" s="72"/>
      <c r="K21" s="72"/>
      <c r="L21" s="82"/>
      <c r="M21" s="82"/>
      <c r="N21" s="82"/>
      <c r="O21" s="82"/>
      <c r="P21" s="98"/>
      <c r="Q21" s="92"/>
      <c r="R21" s="92"/>
    </row>
    <row r="22" spans="1:18" x14ac:dyDescent="0.3">
      <c r="A22" s="92"/>
      <c r="B22" s="97"/>
      <c r="C22" s="72"/>
      <c r="D22" s="72"/>
      <c r="E22" s="72"/>
      <c r="F22" s="72"/>
      <c r="G22" s="72"/>
      <c r="H22" s="72"/>
      <c r="I22" s="72"/>
      <c r="J22" s="72"/>
      <c r="K22" s="72"/>
      <c r="L22" s="82"/>
      <c r="M22" s="82"/>
      <c r="N22" s="82"/>
      <c r="O22" s="82"/>
      <c r="P22" s="98"/>
      <c r="Q22" s="92"/>
      <c r="R22" s="92"/>
    </row>
    <row r="23" spans="1:18" ht="15.75" x14ac:dyDescent="0.3">
      <c r="B23" s="110"/>
      <c r="C23" s="111"/>
      <c r="D23" s="111"/>
      <c r="E23" s="111"/>
      <c r="F23" s="111"/>
      <c r="G23" s="111"/>
      <c r="H23" s="111"/>
      <c r="I23" s="111"/>
      <c r="J23" s="111"/>
      <c r="K23" s="111"/>
      <c r="L23" s="112"/>
      <c r="M23" s="112"/>
      <c r="N23" s="112"/>
      <c r="O23" s="112"/>
      <c r="P23" s="113"/>
    </row>
    <row r="24" spans="1:18" ht="15.75" x14ac:dyDescent="0.3">
      <c r="B24" s="110"/>
      <c r="C24" s="111"/>
      <c r="D24" s="111"/>
      <c r="E24" s="111"/>
      <c r="F24" s="111"/>
      <c r="G24" s="111"/>
      <c r="H24" s="111"/>
      <c r="I24" s="111"/>
      <c r="J24" s="111"/>
      <c r="K24" s="111"/>
      <c r="L24" s="112"/>
      <c r="M24" s="112"/>
      <c r="N24" s="112"/>
      <c r="O24" s="112"/>
      <c r="P24" s="113"/>
    </row>
    <row r="25" spans="1:18" ht="15.75" x14ac:dyDescent="0.3">
      <c r="B25" s="114"/>
      <c r="C25" s="115"/>
      <c r="D25" s="115"/>
      <c r="E25" s="115"/>
      <c r="F25" s="115"/>
      <c r="G25" s="115"/>
      <c r="H25" s="115"/>
      <c r="I25" s="115"/>
      <c r="J25" s="115"/>
      <c r="K25" s="115"/>
      <c r="L25" s="116"/>
      <c r="M25" s="116"/>
      <c r="N25" s="116"/>
      <c r="O25" s="116"/>
      <c r="P25" s="117"/>
    </row>
  </sheetData>
  <mergeCells count="6">
    <mergeCell ref="D19:I19"/>
    <mergeCell ref="C6:I6"/>
    <mergeCell ref="J6:L6"/>
    <mergeCell ref="M6:O6"/>
    <mergeCell ref="C8:F8"/>
    <mergeCell ref="G8:H8"/>
  </mergeCells>
  <pageMargins left="0.7" right="0.7" top="0.75" bottom="0.75" header="0.3" footer="0.3"/>
  <pageSetup paperSize="9" scale="90" orientation="landscape" verticalDpi="300" r:id="rId1"/>
  <colBreaks count="1" manualBreakCount="1">
    <brk id="1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83"/>
  <sheetViews>
    <sheetView topLeftCell="A58" zoomScale="70" zoomScaleNormal="70" workbookViewId="0">
      <selection activeCell="B10" sqref="A10:XFD10"/>
    </sheetView>
  </sheetViews>
  <sheetFormatPr baseColWidth="10" defaultColWidth="8.85546875" defaultRowHeight="15" x14ac:dyDescent="0.3"/>
  <cols>
    <col min="1" max="1" width="12" style="1" customWidth="1"/>
    <col min="2" max="2" width="39.7109375" style="1" customWidth="1"/>
    <col min="3" max="20" width="16.7109375" style="1" customWidth="1"/>
    <col min="21" max="16384" width="8.85546875" style="1"/>
  </cols>
  <sheetData>
    <row r="3" spans="1:17" ht="29.45" customHeight="1" x14ac:dyDescent="0.3">
      <c r="A3" s="41" t="str">
        <f>TAB00!B61&amp;" : "&amp;TAB00!C61</f>
        <v>TAB6 : Réconciliation des charges et produits (prélèvement et injection)</v>
      </c>
      <c r="B3" s="36"/>
      <c r="C3" s="36"/>
      <c r="D3" s="36"/>
      <c r="E3" s="36"/>
      <c r="F3" s="36"/>
      <c r="G3" s="36"/>
      <c r="H3" s="36"/>
      <c r="I3" s="36"/>
      <c r="J3" s="36"/>
      <c r="K3" s="36"/>
      <c r="L3" s="36"/>
      <c r="M3" s="36"/>
      <c r="N3" s="36"/>
      <c r="O3" s="36"/>
      <c r="P3" s="36"/>
      <c r="Q3" s="36"/>
    </row>
    <row r="5" spans="1:17" ht="21" x14ac:dyDescent="0.35">
      <c r="B5" s="467" t="s">
        <v>37</v>
      </c>
      <c r="C5" s="467"/>
      <c r="D5" s="467"/>
      <c r="E5" s="467"/>
      <c r="F5" s="467"/>
      <c r="G5" s="467"/>
      <c r="H5" s="467"/>
      <c r="I5" s="467"/>
      <c r="J5" s="467"/>
      <c r="K5" s="467"/>
      <c r="L5" s="467"/>
      <c r="M5" s="467"/>
      <c r="N5" s="467"/>
      <c r="O5" s="467"/>
      <c r="P5" s="467"/>
      <c r="Q5" s="467"/>
    </row>
    <row r="6" spans="1:17" s="4" customFormat="1" ht="13.5" x14ac:dyDescent="0.3">
      <c r="B6" s="493" t="s">
        <v>0</v>
      </c>
      <c r="C6" s="501" t="s">
        <v>20</v>
      </c>
      <c r="D6" s="501"/>
      <c r="E6" s="501"/>
      <c r="F6" s="501" t="s">
        <v>64</v>
      </c>
      <c r="G6" s="501"/>
      <c r="H6" s="501"/>
      <c r="I6" s="501" t="s">
        <v>6</v>
      </c>
      <c r="J6" s="501"/>
      <c r="K6" s="501"/>
      <c r="L6" s="501" t="s">
        <v>65</v>
      </c>
      <c r="M6" s="501"/>
      <c r="N6" s="501"/>
      <c r="O6" s="501" t="s">
        <v>8</v>
      </c>
      <c r="P6" s="501"/>
      <c r="Q6" s="501"/>
    </row>
    <row r="7" spans="1:17" s="4" customFormat="1" ht="13.5" x14ac:dyDescent="0.3">
      <c r="B7" s="493"/>
      <c r="C7" s="8" t="s">
        <v>68</v>
      </c>
      <c r="D7" s="8" t="s">
        <v>69</v>
      </c>
      <c r="E7" s="8" t="s">
        <v>70</v>
      </c>
      <c r="F7" s="8" t="s">
        <v>68</v>
      </c>
      <c r="G7" s="8" t="s">
        <v>69</v>
      </c>
      <c r="H7" s="8" t="s">
        <v>70</v>
      </c>
      <c r="I7" s="8" t="s">
        <v>68</v>
      </c>
      <c r="J7" s="8" t="s">
        <v>69</v>
      </c>
      <c r="K7" s="8" t="s">
        <v>70</v>
      </c>
      <c r="L7" s="8" t="s">
        <v>68</v>
      </c>
      <c r="M7" s="8" t="s">
        <v>69</v>
      </c>
      <c r="N7" s="8" t="s">
        <v>70</v>
      </c>
      <c r="O7" s="8" t="s">
        <v>68</v>
      </c>
      <c r="P7" s="8" t="s">
        <v>69</v>
      </c>
      <c r="Q7" s="8" t="s">
        <v>70</v>
      </c>
    </row>
    <row r="8" spans="1:17" s="4" customFormat="1" ht="14.45" customHeight="1" x14ac:dyDescent="0.3">
      <c r="A8" s="500" t="s">
        <v>41</v>
      </c>
      <c r="B8" s="59" t="s">
        <v>11</v>
      </c>
      <c r="C8" s="140">
        <f>'TAB2'!B11</f>
        <v>0</v>
      </c>
      <c r="D8" s="140">
        <f>SUM(TAB4.1.2!C7,TAB4.1.2!C28)</f>
        <v>0</v>
      </c>
      <c r="E8" s="140">
        <f>C8-D8</f>
        <v>0</v>
      </c>
      <c r="F8" s="140">
        <f>'TAB2'!D11</f>
        <v>0</v>
      </c>
      <c r="G8" s="140">
        <f>SUM(TAB4.1.2!F7,TAB4.1.2!F28)</f>
        <v>0</v>
      </c>
      <c r="H8" s="140">
        <f>F8-G8</f>
        <v>0</v>
      </c>
      <c r="I8" s="140">
        <f>'TAB2'!F11</f>
        <v>0</v>
      </c>
      <c r="J8" s="140">
        <f>SUM(TAB4.1.2!I7,TAB4.1.2!I28)</f>
        <v>0</v>
      </c>
      <c r="K8" s="140">
        <f>I8-J8</f>
        <v>0</v>
      </c>
      <c r="L8" s="140">
        <f>'TAB2'!H11</f>
        <v>0</v>
      </c>
      <c r="M8" s="140">
        <f>SUM(TAB4.1.2!L7,TAB4.1.2!L28)</f>
        <v>0</v>
      </c>
      <c r="N8" s="140">
        <f>L8-M8</f>
        <v>0</v>
      </c>
      <c r="O8" s="140">
        <f>'TAB2'!J11</f>
        <v>0</v>
      </c>
      <c r="P8" s="140">
        <f>SUM(TAB4.1.2!O7,TAB4.1.2!O28)</f>
        <v>0</v>
      </c>
      <c r="Q8" s="140">
        <f>O8-P8</f>
        <v>0</v>
      </c>
    </row>
    <row r="9" spans="1:17" x14ac:dyDescent="0.3">
      <c r="A9" s="500"/>
      <c r="B9" s="59" t="s">
        <v>21</v>
      </c>
      <c r="C9" s="140">
        <f>'TAB2'!B12</f>
        <v>0</v>
      </c>
      <c r="D9" s="140">
        <f>SUM(TAB4.1.2!C20,TAB4.1.2!C41)</f>
        <v>0</v>
      </c>
      <c r="E9" s="140">
        <f t="shared" ref="E9:E15" si="0">C9-D9</f>
        <v>0</v>
      </c>
      <c r="F9" s="140">
        <f>'TAB2'!D12</f>
        <v>0</v>
      </c>
      <c r="G9" s="140">
        <f>SUM(TAB4.1.2!F20,TAB4.1.2!F41)</f>
        <v>0</v>
      </c>
      <c r="H9" s="140">
        <f t="shared" ref="H9:H15" si="1">F9-G9</f>
        <v>0</v>
      </c>
      <c r="I9" s="140">
        <f>'TAB2'!F12</f>
        <v>0</v>
      </c>
      <c r="J9" s="140">
        <f>SUM(TAB4.1.2!I20,TAB4.1.2!I41)</f>
        <v>0</v>
      </c>
      <c r="K9" s="140">
        <f t="shared" ref="K9:K15" si="2">I9-J9</f>
        <v>0</v>
      </c>
      <c r="L9" s="140">
        <f>'TAB2'!H12</f>
        <v>0</v>
      </c>
      <c r="M9" s="140">
        <f>SUM(TAB4.1.2!L20,TAB4.1.2!L41)</f>
        <v>0</v>
      </c>
      <c r="N9" s="140">
        <f t="shared" ref="N9:N15" si="3">L9-M9</f>
        <v>0</v>
      </c>
      <c r="O9" s="140">
        <f>'TAB2'!J12</f>
        <v>0</v>
      </c>
      <c r="P9" s="140">
        <f>SUM(TAB4.1.2!O20,TAB4.1.2!O41)</f>
        <v>0</v>
      </c>
      <c r="Q9" s="140">
        <f t="shared" ref="Q9:Q14" si="4">O9-P9</f>
        <v>0</v>
      </c>
    </row>
    <row r="10" spans="1:17" s="132" customFormat="1" x14ac:dyDescent="0.3">
      <c r="A10" s="500"/>
      <c r="B10" s="539" t="s">
        <v>140</v>
      </c>
      <c r="C10" s="537">
        <f>'TAB2'!B13</f>
        <v>0</v>
      </c>
      <c r="D10" s="537">
        <f>SUM(D11:D13)</f>
        <v>0</v>
      </c>
      <c r="E10" s="537">
        <f t="shared" si="0"/>
        <v>0</v>
      </c>
      <c r="F10" s="537">
        <f>'TAB2'!D13</f>
        <v>0</v>
      </c>
      <c r="G10" s="537">
        <f>SUM(G11:G13)</f>
        <v>0</v>
      </c>
      <c r="H10" s="537">
        <f t="shared" si="1"/>
        <v>0</v>
      </c>
      <c r="I10" s="537">
        <f>'TAB2'!F13</f>
        <v>0</v>
      </c>
      <c r="J10" s="537">
        <f>SUM(J11:J13)</f>
        <v>0</v>
      </c>
      <c r="K10" s="537">
        <f t="shared" si="2"/>
        <v>0</v>
      </c>
      <c r="L10" s="537">
        <f>'TAB2'!H13</f>
        <v>0</v>
      </c>
      <c r="M10" s="537">
        <f>SUM(M11:M13)</f>
        <v>0</v>
      </c>
      <c r="N10" s="537">
        <f t="shared" si="3"/>
        <v>0</v>
      </c>
      <c r="O10" s="537">
        <f>'TAB2'!J13</f>
        <v>0</v>
      </c>
      <c r="P10" s="537">
        <f>SUM(P11:P13)</f>
        <v>0</v>
      </c>
      <c r="Q10" s="537">
        <f t="shared" si="4"/>
        <v>0</v>
      </c>
    </row>
    <row r="11" spans="1:17" x14ac:dyDescent="0.3">
      <c r="A11" s="500"/>
      <c r="B11" s="62" t="s">
        <v>4</v>
      </c>
      <c r="C11" s="140">
        <f>'TAB2'!B14</f>
        <v>0</v>
      </c>
      <c r="D11" s="140">
        <f>SUM(TAB4.1.2!C22,TAB4.1.2!C43)</f>
        <v>0</v>
      </c>
      <c r="E11" s="140">
        <f t="shared" si="0"/>
        <v>0</v>
      </c>
      <c r="F11" s="140">
        <f>'TAB2'!D14</f>
        <v>0</v>
      </c>
      <c r="G11" s="140">
        <f>SUM(TAB4.1.2!F22,TAB4.1.2!F43)</f>
        <v>0</v>
      </c>
      <c r="H11" s="140">
        <f t="shared" si="1"/>
        <v>0</v>
      </c>
      <c r="I11" s="140">
        <f>'TAB2'!F14</f>
        <v>0</v>
      </c>
      <c r="J11" s="140">
        <f>SUM(TAB4.1.2!I22,TAB4.1.2!I43)</f>
        <v>0</v>
      </c>
      <c r="K11" s="140">
        <f t="shared" si="2"/>
        <v>0</v>
      </c>
      <c r="L11" s="140">
        <f>'TAB2'!H14</f>
        <v>0</v>
      </c>
      <c r="M11" s="140">
        <f>SUM(TAB4.1.2!L22,TAB4.1.2!L43)</f>
        <v>0</v>
      </c>
      <c r="N11" s="140">
        <f t="shared" si="3"/>
        <v>0</v>
      </c>
      <c r="O11" s="140">
        <f>'TAB2'!J14</f>
        <v>0</v>
      </c>
      <c r="P11" s="140">
        <f>SUM(TAB4.1.2!O22,TAB4.1.2!O43)</f>
        <v>0</v>
      </c>
      <c r="Q11" s="140">
        <f t="shared" si="4"/>
        <v>0</v>
      </c>
    </row>
    <row r="12" spans="1:17" x14ac:dyDescent="0.3">
      <c r="A12" s="500"/>
      <c r="B12" s="62" t="s">
        <v>17</v>
      </c>
      <c r="C12" s="140">
        <f>'TAB2'!B15</f>
        <v>0</v>
      </c>
      <c r="D12" s="140">
        <f>SUM(TAB4.1.2!C23,TAB4.1.2!C44)</f>
        <v>0</v>
      </c>
      <c r="E12" s="140">
        <f t="shared" si="0"/>
        <v>0</v>
      </c>
      <c r="F12" s="140">
        <f>'TAB2'!D15</f>
        <v>0</v>
      </c>
      <c r="G12" s="140">
        <f>SUM(TAB4.1.2!F23,TAB4.1.2!F44)</f>
        <v>0</v>
      </c>
      <c r="H12" s="140">
        <f t="shared" si="1"/>
        <v>0</v>
      </c>
      <c r="I12" s="140">
        <f>'TAB2'!F15</f>
        <v>0</v>
      </c>
      <c r="J12" s="140">
        <f>SUM(TAB4.1.2!I23,TAB4.1.2!I44)</f>
        <v>0</v>
      </c>
      <c r="K12" s="140">
        <f t="shared" si="2"/>
        <v>0</v>
      </c>
      <c r="L12" s="140">
        <f>'TAB2'!H15</f>
        <v>0</v>
      </c>
      <c r="M12" s="140">
        <f>SUM(TAB4.1.2!L23,TAB4.1.2!L44)</f>
        <v>0</v>
      </c>
      <c r="N12" s="140">
        <f t="shared" si="3"/>
        <v>0</v>
      </c>
      <c r="O12" s="140">
        <f>'TAB2'!J15</f>
        <v>0</v>
      </c>
      <c r="P12" s="140">
        <f>SUM(TAB4.1.2!O23,TAB4.1.2!O44)</f>
        <v>0</v>
      </c>
      <c r="Q12" s="140">
        <f t="shared" si="4"/>
        <v>0</v>
      </c>
    </row>
    <row r="13" spans="1:17" x14ac:dyDescent="0.3">
      <c r="A13" s="500"/>
      <c r="B13" s="62" t="s">
        <v>62</v>
      </c>
      <c r="C13" s="140">
        <f>'TAB2'!B16</f>
        <v>0</v>
      </c>
      <c r="D13" s="140">
        <f>SUM(TAB4.1.2!C24,TAB4.1.2!C45)</f>
        <v>0</v>
      </c>
      <c r="E13" s="140">
        <f t="shared" si="0"/>
        <v>0</v>
      </c>
      <c r="F13" s="140">
        <f>'TAB2'!D16</f>
        <v>0</v>
      </c>
      <c r="G13" s="140">
        <f>SUM(TAB4.1.2!F24,TAB4.1.2!F45)</f>
        <v>0</v>
      </c>
      <c r="H13" s="140">
        <f t="shared" si="1"/>
        <v>0</v>
      </c>
      <c r="I13" s="140">
        <f>'TAB2'!F16</f>
        <v>0</v>
      </c>
      <c r="J13" s="140">
        <f>SUM(TAB4.1.2!I24,TAB4.1.2!I45)</f>
        <v>0</v>
      </c>
      <c r="K13" s="140">
        <f t="shared" si="2"/>
        <v>0</v>
      </c>
      <c r="L13" s="140">
        <f>'TAB2'!H16</f>
        <v>0</v>
      </c>
      <c r="M13" s="140">
        <f>SUM(TAB4.1.2!L24,TAB4.1.2!L45)</f>
        <v>0</v>
      </c>
      <c r="N13" s="140">
        <f t="shared" si="3"/>
        <v>0</v>
      </c>
      <c r="O13" s="140">
        <f>'TAB2'!J16</f>
        <v>0</v>
      </c>
      <c r="P13" s="140">
        <f>SUM(TAB4.1.2!O24,TAB4.1.2!O45)</f>
        <v>0</v>
      </c>
      <c r="Q13" s="140">
        <f t="shared" si="4"/>
        <v>0</v>
      </c>
    </row>
    <row r="14" spans="1:17" x14ac:dyDescent="0.3">
      <c r="A14" s="500"/>
      <c r="B14" s="59" t="s">
        <v>141</v>
      </c>
      <c r="C14" s="140">
        <f>'TAB2'!B17</f>
        <v>0</v>
      </c>
      <c r="D14" s="140">
        <f>SUM(TAB4.1.2!C25,TAB4.1.2!C46)</f>
        <v>0</v>
      </c>
      <c r="E14" s="140">
        <f t="shared" si="0"/>
        <v>0</v>
      </c>
      <c r="F14" s="140">
        <f>'TAB2'!D17</f>
        <v>0</v>
      </c>
      <c r="G14" s="140">
        <f>SUM(TAB4.1.2!F25,TAB4.1.2!F46)</f>
        <v>0</v>
      </c>
      <c r="H14" s="140">
        <f t="shared" si="1"/>
        <v>0</v>
      </c>
      <c r="I14" s="140">
        <f>'TAB2'!F17</f>
        <v>0</v>
      </c>
      <c r="J14" s="140">
        <f>SUM(TAB4.1.2!I25,TAB4.1.2!I46)</f>
        <v>0</v>
      </c>
      <c r="K14" s="140">
        <f t="shared" si="2"/>
        <v>0</v>
      </c>
      <c r="L14" s="140">
        <f>'TAB2'!H17</f>
        <v>0</v>
      </c>
      <c r="M14" s="140">
        <f>SUM(TAB4.1.2!L25,TAB4.1.2!L46)</f>
        <v>0</v>
      </c>
      <c r="N14" s="140">
        <f t="shared" si="3"/>
        <v>0</v>
      </c>
      <c r="O14" s="140">
        <f>'TAB2'!J17</f>
        <v>0</v>
      </c>
      <c r="P14" s="140">
        <f>SUM(TAB4.1.2!O25,TAB4.1.2!O46)</f>
        <v>0</v>
      </c>
      <c r="Q14" s="140">
        <f t="shared" si="4"/>
        <v>0</v>
      </c>
    </row>
    <row r="15" spans="1:17" x14ac:dyDescent="0.3">
      <c r="A15" s="500"/>
      <c r="B15" s="59" t="s">
        <v>142</v>
      </c>
      <c r="C15" s="191"/>
      <c r="D15" s="140">
        <f>SUM(TAB4.1.2!C26,TAB4.1.2!C47)</f>
        <v>0</v>
      </c>
      <c r="E15" s="140">
        <f t="shared" si="0"/>
        <v>0</v>
      </c>
      <c r="F15" s="191"/>
      <c r="G15" s="140">
        <f>SUM(TAB4.1.2!F26,TAB4.1.2!F47)</f>
        <v>0</v>
      </c>
      <c r="H15" s="140">
        <f t="shared" si="1"/>
        <v>0</v>
      </c>
      <c r="I15" s="191"/>
      <c r="J15" s="140">
        <f>SUM(TAB4.1.2!I26,TAB4.1.2!I47)</f>
        <v>0</v>
      </c>
      <c r="K15" s="140">
        <f t="shared" si="2"/>
        <v>0</v>
      </c>
      <c r="L15" s="191"/>
      <c r="M15" s="140">
        <f>SUM(TAB4.1.2!L26,TAB4.1.2!L47)</f>
        <v>0</v>
      </c>
      <c r="N15" s="140">
        <f t="shared" si="3"/>
        <v>0</v>
      </c>
      <c r="O15" s="191"/>
      <c r="P15" s="191"/>
      <c r="Q15" s="191"/>
    </row>
    <row r="16" spans="1:17" x14ac:dyDescent="0.3">
      <c r="A16" s="500"/>
      <c r="B16" s="54" t="s">
        <v>20</v>
      </c>
      <c r="C16" s="15">
        <f>SUM(C8:C10,C14:C15)</f>
        <v>0</v>
      </c>
      <c r="D16" s="15">
        <f t="shared" ref="D16:Q16" si="5">SUM(D8:D10,D14:D15)</f>
        <v>0</v>
      </c>
      <c r="E16" s="15">
        <f t="shared" si="5"/>
        <v>0</v>
      </c>
      <c r="F16" s="15">
        <f t="shared" si="5"/>
        <v>0</v>
      </c>
      <c r="G16" s="15">
        <f t="shared" si="5"/>
        <v>0</v>
      </c>
      <c r="H16" s="15">
        <f t="shared" si="5"/>
        <v>0</v>
      </c>
      <c r="I16" s="15">
        <f t="shared" si="5"/>
        <v>0</v>
      </c>
      <c r="J16" s="15">
        <f t="shared" si="5"/>
        <v>0</v>
      </c>
      <c r="K16" s="15">
        <f t="shared" si="5"/>
        <v>0</v>
      </c>
      <c r="L16" s="15">
        <f t="shared" si="5"/>
        <v>0</v>
      </c>
      <c r="M16" s="15">
        <f t="shared" si="5"/>
        <v>0</v>
      </c>
      <c r="N16" s="15">
        <f t="shared" si="5"/>
        <v>0</v>
      </c>
      <c r="O16" s="15">
        <f t="shared" si="5"/>
        <v>0</v>
      </c>
      <c r="P16" s="15">
        <f t="shared" si="5"/>
        <v>0</v>
      </c>
      <c r="Q16" s="15">
        <f t="shared" si="5"/>
        <v>0</v>
      </c>
    </row>
    <row r="17" spans="1:17" x14ac:dyDescent="0.3">
      <c r="A17" s="500" t="s">
        <v>42</v>
      </c>
      <c r="B17" s="59" t="s">
        <v>11</v>
      </c>
      <c r="C17" s="51">
        <f>SUM(F17,I17,L17,O17)</f>
        <v>0</v>
      </c>
      <c r="D17" s="140">
        <f>'TAB5'!B13</f>
        <v>0</v>
      </c>
      <c r="E17" s="299">
        <f>C17-D17</f>
        <v>0</v>
      </c>
      <c r="F17" s="301"/>
      <c r="G17" s="300">
        <f>'TAB5'!E13</f>
        <v>0</v>
      </c>
      <c r="H17" s="299">
        <f>F17-G17</f>
        <v>0</v>
      </c>
      <c r="I17" s="301"/>
      <c r="J17" s="300">
        <f>'TAB5'!H13</f>
        <v>0</v>
      </c>
      <c r="K17" s="299">
        <f>I17-J17</f>
        <v>0</v>
      </c>
      <c r="L17" s="301"/>
      <c r="M17" s="300">
        <f>'TAB5'!K13</f>
        <v>0</v>
      </c>
      <c r="N17" s="299">
        <f>L17-M17</f>
        <v>0</v>
      </c>
      <c r="O17" s="301"/>
      <c r="P17" s="300">
        <f>'TAB5'!N13</f>
        <v>0</v>
      </c>
      <c r="Q17" s="140">
        <f>O17-P17</f>
        <v>0</v>
      </c>
    </row>
    <row r="18" spans="1:17" x14ac:dyDescent="0.3">
      <c r="A18" s="500"/>
      <c r="B18" s="54" t="s">
        <v>20</v>
      </c>
      <c r="C18" s="15">
        <f>C17</f>
        <v>0</v>
      </c>
      <c r="D18" s="15">
        <f t="shared" ref="D18:Q18" si="6">D17</f>
        <v>0</v>
      </c>
      <c r="E18" s="15">
        <f>E17</f>
        <v>0</v>
      </c>
      <c r="F18" s="298">
        <f t="shared" si="6"/>
        <v>0</v>
      </c>
      <c r="G18" s="15">
        <f t="shared" si="6"/>
        <v>0</v>
      </c>
      <c r="H18" s="15">
        <f t="shared" si="6"/>
        <v>0</v>
      </c>
      <c r="I18" s="298">
        <f t="shared" si="6"/>
        <v>0</v>
      </c>
      <c r="J18" s="15">
        <f t="shared" si="6"/>
        <v>0</v>
      </c>
      <c r="K18" s="15">
        <f t="shared" si="6"/>
        <v>0</v>
      </c>
      <c r="L18" s="298">
        <f t="shared" si="6"/>
        <v>0</v>
      </c>
      <c r="M18" s="15">
        <f t="shared" si="6"/>
        <v>0</v>
      </c>
      <c r="N18" s="15">
        <f t="shared" si="6"/>
        <v>0</v>
      </c>
      <c r="O18" s="298">
        <f t="shared" si="6"/>
        <v>0</v>
      </c>
      <c r="P18" s="15">
        <f t="shared" si="6"/>
        <v>0</v>
      </c>
      <c r="Q18" s="15">
        <f t="shared" si="6"/>
        <v>0</v>
      </c>
    </row>
    <row r="19" spans="1:17" x14ac:dyDescent="0.3">
      <c r="A19" s="182" t="s">
        <v>20</v>
      </c>
      <c r="B19" s="54"/>
      <c r="C19" s="15">
        <f>C16+C18</f>
        <v>0</v>
      </c>
      <c r="D19" s="15">
        <f>D16+D18</f>
        <v>0</v>
      </c>
      <c r="E19" s="15">
        <f t="shared" ref="E19:Q19" si="7">E16+E18</f>
        <v>0</v>
      </c>
      <c r="F19" s="15">
        <f t="shared" si="7"/>
        <v>0</v>
      </c>
      <c r="G19" s="15">
        <f t="shared" si="7"/>
        <v>0</v>
      </c>
      <c r="H19" s="15">
        <f t="shared" si="7"/>
        <v>0</v>
      </c>
      <c r="I19" s="15">
        <f t="shared" si="7"/>
        <v>0</v>
      </c>
      <c r="J19" s="15">
        <f t="shared" si="7"/>
        <v>0</v>
      </c>
      <c r="K19" s="15">
        <f t="shared" si="7"/>
        <v>0</v>
      </c>
      <c r="L19" s="15">
        <f t="shared" si="7"/>
        <v>0</v>
      </c>
      <c r="M19" s="15">
        <f t="shared" si="7"/>
        <v>0</v>
      </c>
      <c r="N19" s="15">
        <f t="shared" si="7"/>
        <v>0</v>
      </c>
      <c r="O19" s="15">
        <f t="shared" si="7"/>
        <v>0</v>
      </c>
      <c r="P19" s="15">
        <f t="shared" si="7"/>
        <v>0</v>
      </c>
      <c r="Q19" s="15">
        <f t="shared" si="7"/>
        <v>0</v>
      </c>
    </row>
    <row r="21" spans="1:17" ht="21" x14ac:dyDescent="0.35">
      <c r="B21" s="467" t="s">
        <v>36</v>
      </c>
      <c r="C21" s="467"/>
      <c r="D21" s="467"/>
      <c r="E21" s="467"/>
      <c r="F21" s="467"/>
      <c r="G21" s="467"/>
      <c r="H21" s="467"/>
      <c r="I21" s="467"/>
      <c r="J21" s="467"/>
      <c r="K21" s="467"/>
      <c r="L21" s="467"/>
      <c r="M21" s="467"/>
      <c r="N21" s="467"/>
      <c r="O21" s="467"/>
      <c r="P21" s="467"/>
      <c r="Q21" s="467"/>
    </row>
    <row r="22" spans="1:17" x14ac:dyDescent="0.3">
      <c r="B22" s="493" t="s">
        <v>0</v>
      </c>
      <c r="C22" s="501" t="s">
        <v>20</v>
      </c>
      <c r="D22" s="501"/>
      <c r="E22" s="501"/>
      <c r="F22" s="501" t="s">
        <v>64</v>
      </c>
      <c r="G22" s="501"/>
      <c r="H22" s="501"/>
      <c r="I22" s="501" t="s">
        <v>6</v>
      </c>
      <c r="J22" s="501"/>
      <c r="K22" s="501"/>
      <c r="L22" s="501" t="s">
        <v>65</v>
      </c>
      <c r="M22" s="501"/>
      <c r="N22" s="501"/>
      <c r="O22" s="501" t="s">
        <v>8</v>
      </c>
      <c r="P22" s="501"/>
      <c r="Q22" s="501"/>
    </row>
    <row r="23" spans="1:17" x14ac:dyDescent="0.3">
      <c r="B23" s="493"/>
      <c r="C23" s="8" t="s">
        <v>68</v>
      </c>
      <c r="D23" s="8" t="s">
        <v>69</v>
      </c>
      <c r="E23" s="8" t="s">
        <v>70</v>
      </c>
      <c r="F23" s="8" t="s">
        <v>68</v>
      </c>
      <c r="G23" s="8" t="s">
        <v>69</v>
      </c>
      <c r="H23" s="8" t="s">
        <v>70</v>
      </c>
      <c r="I23" s="8" t="s">
        <v>68</v>
      </c>
      <c r="J23" s="8" t="s">
        <v>69</v>
      </c>
      <c r="K23" s="8" t="s">
        <v>70</v>
      </c>
      <c r="L23" s="8" t="s">
        <v>68</v>
      </c>
      <c r="M23" s="8" t="s">
        <v>69</v>
      </c>
      <c r="N23" s="8" t="s">
        <v>70</v>
      </c>
      <c r="O23" s="8" t="s">
        <v>68</v>
      </c>
      <c r="P23" s="8" t="s">
        <v>69</v>
      </c>
      <c r="Q23" s="8" t="s">
        <v>70</v>
      </c>
    </row>
    <row r="24" spans="1:17" x14ac:dyDescent="0.3">
      <c r="A24" s="500" t="s">
        <v>41</v>
      </c>
      <c r="B24" s="59" t="s">
        <v>11</v>
      </c>
      <c r="C24" s="140">
        <f>'TAB2'!B26</f>
        <v>0</v>
      </c>
      <c r="D24" s="140">
        <f>SUM(TAB4.2.2!C7,TAB4.2.2!C28)</f>
        <v>0</v>
      </c>
      <c r="E24" s="140">
        <f>C24-D24</f>
        <v>0</v>
      </c>
      <c r="F24" s="140">
        <f>'TAB2'!D26</f>
        <v>0</v>
      </c>
      <c r="G24" s="140">
        <f>SUM(TAB4.2.2!F7,TAB4.2.2!F28)</f>
        <v>0</v>
      </c>
      <c r="H24" s="140">
        <f>F24-G24</f>
        <v>0</v>
      </c>
      <c r="I24" s="140">
        <f>'TAB2'!F26</f>
        <v>0</v>
      </c>
      <c r="J24" s="140">
        <f>SUM(TAB4.2.2!I7,TAB4.2.2!I28)</f>
        <v>0</v>
      </c>
      <c r="K24" s="140">
        <f>I24-J24</f>
        <v>0</v>
      </c>
      <c r="L24" s="140">
        <f>'TAB2'!H26</f>
        <v>0</v>
      </c>
      <c r="M24" s="140">
        <f>SUM(TAB4.2.2!L7,TAB4.2.2!L28)</f>
        <v>0</v>
      </c>
      <c r="N24" s="140">
        <f>L24-M24</f>
        <v>0</v>
      </c>
      <c r="O24" s="140">
        <f>'TAB2'!J26</f>
        <v>0</v>
      </c>
      <c r="P24" s="140">
        <f>SUM(TAB4.2.2!O7,TAB4.2.2!O28)</f>
        <v>0</v>
      </c>
      <c r="Q24" s="140">
        <f>O24-P24</f>
        <v>0</v>
      </c>
    </row>
    <row r="25" spans="1:17" x14ac:dyDescent="0.3">
      <c r="A25" s="500"/>
      <c r="B25" s="59" t="s">
        <v>21</v>
      </c>
      <c r="C25" s="140">
        <f>'TAB2'!B27</f>
        <v>0</v>
      </c>
      <c r="D25" s="140">
        <f>SUM(TAB4.2.2!C20,TAB4.2.2!C41)</f>
        <v>0</v>
      </c>
      <c r="E25" s="140">
        <f t="shared" ref="E25:E33" si="8">C25-D25</f>
        <v>0</v>
      </c>
      <c r="F25" s="140">
        <f>'TAB2'!D27</f>
        <v>0</v>
      </c>
      <c r="G25" s="140">
        <f>SUM(TAB4.2.2!F20,TAB4.2.2!F41)</f>
        <v>0</v>
      </c>
      <c r="H25" s="140">
        <f t="shared" ref="H25:H31" si="9">F25-G25</f>
        <v>0</v>
      </c>
      <c r="I25" s="140">
        <f>'TAB2'!F27</f>
        <v>0</v>
      </c>
      <c r="J25" s="140">
        <f>SUM(TAB4.2.2!I20,TAB4.2.2!I41)</f>
        <v>0</v>
      </c>
      <c r="K25" s="140">
        <f t="shared" ref="K25:K31" si="10">I25-J25</f>
        <v>0</v>
      </c>
      <c r="L25" s="140">
        <f>'TAB2'!H27</f>
        <v>0</v>
      </c>
      <c r="M25" s="140">
        <f>SUM(TAB4.2.2!L20,TAB4.2.2!L41)</f>
        <v>0</v>
      </c>
      <c r="N25" s="140">
        <f t="shared" ref="N25:N31" si="11">L25-M25</f>
        <v>0</v>
      </c>
      <c r="O25" s="140">
        <f>'TAB2'!J27</f>
        <v>0</v>
      </c>
      <c r="P25" s="140">
        <f>SUM(TAB4.2.2!O20,TAB4.2.2!O41)</f>
        <v>0</v>
      </c>
      <c r="Q25" s="140">
        <f t="shared" ref="Q25:Q30" si="12">O25-P25</f>
        <v>0</v>
      </c>
    </row>
    <row r="26" spans="1:17" x14ac:dyDescent="0.3">
      <c r="A26" s="500"/>
      <c r="B26" s="59" t="s">
        <v>140</v>
      </c>
      <c r="C26" s="140">
        <f>'TAB2'!B28</f>
        <v>0</v>
      </c>
      <c r="D26" s="140">
        <f>SUM(D27:D29)</f>
        <v>0</v>
      </c>
      <c r="E26" s="140">
        <f t="shared" si="8"/>
        <v>0</v>
      </c>
      <c r="F26" s="140">
        <f>'TAB2'!D28</f>
        <v>0</v>
      </c>
      <c r="G26" s="140">
        <f>SUM(G27:G29)</f>
        <v>0</v>
      </c>
      <c r="H26" s="140">
        <f t="shared" si="9"/>
        <v>0</v>
      </c>
      <c r="I26" s="140">
        <f>'TAB2'!F28</f>
        <v>0</v>
      </c>
      <c r="J26" s="140">
        <f>SUM(J27:J29)</f>
        <v>0</v>
      </c>
      <c r="K26" s="140">
        <f t="shared" si="10"/>
        <v>0</v>
      </c>
      <c r="L26" s="140">
        <f>'TAB2'!H28</f>
        <v>0</v>
      </c>
      <c r="M26" s="140">
        <f>SUM(M27:M29)</f>
        <v>0</v>
      </c>
      <c r="N26" s="140">
        <f t="shared" si="11"/>
        <v>0</v>
      </c>
      <c r="O26" s="140">
        <f>'TAB2'!J28</f>
        <v>0</v>
      </c>
      <c r="P26" s="140">
        <f>SUM(P27:P29)</f>
        <v>0</v>
      </c>
      <c r="Q26" s="140">
        <f t="shared" si="12"/>
        <v>0</v>
      </c>
    </row>
    <row r="27" spans="1:17" x14ac:dyDescent="0.3">
      <c r="A27" s="500"/>
      <c r="B27" s="62" t="s">
        <v>4</v>
      </c>
      <c r="C27" s="140">
        <f>'TAB2'!B29</f>
        <v>0</v>
      </c>
      <c r="D27" s="140">
        <f>SUM(TAB4.2.2!C22,TAB4.2.2!C43)</f>
        <v>0</v>
      </c>
      <c r="E27" s="140">
        <f t="shared" si="8"/>
        <v>0</v>
      </c>
      <c r="F27" s="140">
        <f>'TAB2'!D29</f>
        <v>0</v>
      </c>
      <c r="G27" s="140">
        <f>SUM(TAB4.2.2!F22,TAB4.2.2!F43)</f>
        <v>0</v>
      </c>
      <c r="H27" s="140">
        <f t="shared" si="9"/>
        <v>0</v>
      </c>
      <c r="I27" s="140">
        <f>'TAB2'!F29</f>
        <v>0</v>
      </c>
      <c r="J27" s="140">
        <f>SUM(TAB4.2.2!I22,TAB4.2.2!I43)</f>
        <v>0</v>
      </c>
      <c r="K27" s="140">
        <f t="shared" si="10"/>
        <v>0</v>
      </c>
      <c r="L27" s="140">
        <f>'TAB2'!H29</f>
        <v>0</v>
      </c>
      <c r="M27" s="140">
        <f>SUM(TAB4.2.2!L22,TAB4.2.2!L43)</f>
        <v>0</v>
      </c>
      <c r="N27" s="140">
        <f t="shared" si="11"/>
        <v>0</v>
      </c>
      <c r="O27" s="140">
        <f>'TAB2'!J29</f>
        <v>0</v>
      </c>
      <c r="P27" s="140">
        <f>SUM(TAB4.2.2!O22,TAB4.2.2!O43)</f>
        <v>0</v>
      </c>
      <c r="Q27" s="140">
        <f t="shared" si="12"/>
        <v>0</v>
      </c>
    </row>
    <row r="28" spans="1:17" x14ac:dyDescent="0.3">
      <c r="A28" s="500"/>
      <c r="B28" s="62" t="s">
        <v>17</v>
      </c>
      <c r="C28" s="140">
        <f>'TAB2'!B30</f>
        <v>0</v>
      </c>
      <c r="D28" s="140">
        <f>SUM(TAB4.2.2!C23,TAB4.2.2!C44)</f>
        <v>0</v>
      </c>
      <c r="E28" s="140">
        <f t="shared" si="8"/>
        <v>0</v>
      </c>
      <c r="F28" s="140">
        <f>'TAB2'!D30</f>
        <v>0</v>
      </c>
      <c r="G28" s="140">
        <f>SUM(TAB4.2.2!F23,TAB4.2.2!F44)</f>
        <v>0</v>
      </c>
      <c r="H28" s="140">
        <f t="shared" si="9"/>
        <v>0</v>
      </c>
      <c r="I28" s="140">
        <f>'TAB2'!F30</f>
        <v>0</v>
      </c>
      <c r="J28" s="140">
        <f>SUM(TAB4.2.2!I23,TAB4.2.2!I44)</f>
        <v>0</v>
      </c>
      <c r="K28" s="140">
        <f t="shared" si="10"/>
        <v>0</v>
      </c>
      <c r="L28" s="140">
        <f>'TAB2'!H30</f>
        <v>0</v>
      </c>
      <c r="M28" s="140">
        <f>SUM(TAB4.2.2!L23,TAB4.2.2!L44)</f>
        <v>0</v>
      </c>
      <c r="N28" s="140">
        <f t="shared" si="11"/>
        <v>0</v>
      </c>
      <c r="O28" s="140">
        <f>'TAB2'!J30</f>
        <v>0</v>
      </c>
      <c r="P28" s="140">
        <f>SUM(TAB4.2.2!O23,TAB4.2.2!O44)</f>
        <v>0</v>
      </c>
      <c r="Q28" s="140">
        <f t="shared" si="12"/>
        <v>0</v>
      </c>
    </row>
    <row r="29" spans="1:17" x14ac:dyDescent="0.3">
      <c r="A29" s="500"/>
      <c r="B29" s="62" t="s">
        <v>62</v>
      </c>
      <c r="C29" s="140">
        <f>'TAB2'!B31</f>
        <v>0</v>
      </c>
      <c r="D29" s="140">
        <f>SUM(TAB4.2.2!C24,TAB4.2.2!C45)</f>
        <v>0</v>
      </c>
      <c r="E29" s="140">
        <f t="shared" si="8"/>
        <v>0</v>
      </c>
      <c r="F29" s="140">
        <f>'TAB2'!D31</f>
        <v>0</v>
      </c>
      <c r="G29" s="140">
        <f>SUM(TAB4.2.2!F24,TAB4.2.2!F45)</f>
        <v>0</v>
      </c>
      <c r="H29" s="140">
        <f t="shared" si="9"/>
        <v>0</v>
      </c>
      <c r="I29" s="140">
        <f>'TAB2'!F31</f>
        <v>0</v>
      </c>
      <c r="J29" s="140">
        <f>SUM(TAB4.2.2!I24,TAB4.2.2!I45)</f>
        <v>0</v>
      </c>
      <c r="K29" s="140">
        <f t="shared" si="10"/>
        <v>0</v>
      </c>
      <c r="L29" s="140">
        <f>'TAB2'!H31</f>
        <v>0</v>
      </c>
      <c r="M29" s="140">
        <f>SUM(TAB4.2.2!L24,TAB4.2.2!L45)</f>
        <v>0</v>
      </c>
      <c r="N29" s="140">
        <f t="shared" si="11"/>
        <v>0</v>
      </c>
      <c r="O29" s="140">
        <f>'TAB2'!J31</f>
        <v>0</v>
      </c>
      <c r="P29" s="140">
        <f>SUM(TAB4.2.2!O24,TAB4.2.2!O45)</f>
        <v>0</v>
      </c>
      <c r="Q29" s="140">
        <f t="shared" si="12"/>
        <v>0</v>
      </c>
    </row>
    <row r="30" spans="1:17" x14ac:dyDescent="0.3">
      <c r="A30" s="500"/>
      <c r="B30" s="59" t="s">
        <v>141</v>
      </c>
      <c r="C30" s="140">
        <f>'TAB2'!B32</f>
        <v>0</v>
      </c>
      <c r="D30" s="140">
        <f>SUM(TAB4.2.2!C25,TAB4.2.2!C46)</f>
        <v>0</v>
      </c>
      <c r="E30" s="140">
        <f t="shared" si="8"/>
        <v>0</v>
      </c>
      <c r="F30" s="140">
        <f>'TAB2'!D32</f>
        <v>0</v>
      </c>
      <c r="G30" s="140">
        <f>SUM(TAB4.2.2!F25,TAB4.2.2!F46)</f>
        <v>0</v>
      </c>
      <c r="H30" s="140">
        <f t="shared" si="9"/>
        <v>0</v>
      </c>
      <c r="I30" s="140">
        <f>'TAB2'!F32</f>
        <v>0</v>
      </c>
      <c r="J30" s="140">
        <f>SUM(TAB4.2.2!I25,TAB4.2.2!I46)</f>
        <v>0</v>
      </c>
      <c r="K30" s="140">
        <f t="shared" si="10"/>
        <v>0</v>
      </c>
      <c r="L30" s="140">
        <f>'TAB2'!H32</f>
        <v>0</v>
      </c>
      <c r="M30" s="140">
        <f>SUM(TAB4.2.2!L25,TAB4.2.2!L46)</f>
        <v>0</v>
      </c>
      <c r="N30" s="140">
        <f t="shared" si="11"/>
        <v>0</v>
      </c>
      <c r="O30" s="140">
        <f>'TAB2'!J32</f>
        <v>0</v>
      </c>
      <c r="P30" s="140">
        <f>SUM(TAB4.2.2!O25,TAB4.2.2!O46)</f>
        <v>0</v>
      </c>
      <c r="Q30" s="140">
        <f t="shared" si="12"/>
        <v>0</v>
      </c>
    </row>
    <row r="31" spans="1:17" x14ac:dyDescent="0.3">
      <c r="A31" s="500"/>
      <c r="B31" s="59" t="s">
        <v>142</v>
      </c>
      <c r="C31" s="191"/>
      <c r="D31" s="140">
        <f>SUM(TAB4.2.2!C26,TAB4.2.2!C47)</f>
        <v>0</v>
      </c>
      <c r="E31" s="140"/>
      <c r="F31" s="191"/>
      <c r="G31" s="140">
        <f>SUM(TAB4.2.2!F26,TAB4.2.2!F47)</f>
        <v>0</v>
      </c>
      <c r="H31" s="140">
        <f t="shared" si="9"/>
        <v>0</v>
      </c>
      <c r="I31" s="191"/>
      <c r="J31" s="140">
        <f>SUM(TAB4.2.2!I26,TAB4.2.2!I47)</f>
        <v>0</v>
      </c>
      <c r="K31" s="140">
        <f t="shared" si="10"/>
        <v>0</v>
      </c>
      <c r="L31" s="191"/>
      <c r="M31" s="140">
        <f>SUM(TAB4.2.2!L26,TAB4.2.2!L47)</f>
        <v>0</v>
      </c>
      <c r="N31" s="140">
        <f t="shared" si="11"/>
        <v>0</v>
      </c>
      <c r="O31" s="191"/>
      <c r="P31" s="191"/>
      <c r="Q31" s="191"/>
    </row>
    <row r="32" spans="1:17" x14ac:dyDescent="0.3">
      <c r="A32" s="500"/>
      <c r="B32" s="54" t="s">
        <v>20</v>
      </c>
      <c r="C32" s="15">
        <f>SUM(C24:C26,C30:C31)</f>
        <v>0</v>
      </c>
      <c r="D32" s="15">
        <f t="shared" ref="D32" si="13">SUM(D24:D26,D30:D31)</f>
        <v>0</v>
      </c>
      <c r="E32" s="15">
        <f t="shared" ref="E32" si="14">SUM(E24:E26,E30:E31)</f>
        <v>0</v>
      </c>
      <c r="F32" s="15">
        <f t="shared" ref="F32" si="15">SUM(F24:F26,F30:F31)</f>
        <v>0</v>
      </c>
      <c r="G32" s="15">
        <f t="shared" ref="G32" si="16">SUM(G24:G26,G30:G31)</f>
        <v>0</v>
      </c>
      <c r="H32" s="15">
        <f t="shared" ref="H32" si="17">SUM(H24:H26,H30:H31)</f>
        <v>0</v>
      </c>
      <c r="I32" s="15">
        <f t="shared" ref="I32" si="18">SUM(I24:I26,I30:I31)</f>
        <v>0</v>
      </c>
      <c r="J32" s="15">
        <f t="shared" ref="J32" si="19">SUM(J24:J26,J30:J31)</f>
        <v>0</v>
      </c>
      <c r="K32" s="15">
        <f t="shared" ref="K32" si="20">SUM(K24:K26,K30:K31)</f>
        <v>0</v>
      </c>
      <c r="L32" s="15">
        <f t="shared" ref="L32" si="21">SUM(L24:L26,L30:L31)</f>
        <v>0</v>
      </c>
      <c r="M32" s="15">
        <f t="shared" ref="M32" si="22">SUM(M24:M26,M30:M31)</f>
        <v>0</v>
      </c>
      <c r="N32" s="15">
        <f t="shared" ref="N32" si="23">SUM(N24:N26,N30:N31)</f>
        <v>0</v>
      </c>
      <c r="O32" s="15">
        <f t="shared" ref="O32" si="24">SUM(O24:O26,O30:O31)</f>
        <v>0</v>
      </c>
      <c r="P32" s="15">
        <f t="shared" ref="P32" si="25">SUM(P24:P26,P30:P31)</f>
        <v>0</v>
      </c>
      <c r="Q32" s="15">
        <f t="shared" ref="Q32" si="26">SUM(Q24:Q26,Q30:Q31)</f>
        <v>0</v>
      </c>
    </row>
    <row r="33" spans="1:17" x14ac:dyDescent="0.3">
      <c r="A33" s="500" t="s">
        <v>42</v>
      </c>
      <c r="B33" s="59" t="s">
        <v>11</v>
      </c>
      <c r="C33" s="51">
        <f>SUM(F33,I33,L33,O33)</f>
        <v>0</v>
      </c>
      <c r="D33" s="140">
        <f>'TAB5'!B23</f>
        <v>0</v>
      </c>
      <c r="E33" s="299">
        <f t="shared" si="8"/>
        <v>0</v>
      </c>
      <c r="F33" s="301"/>
      <c r="G33" s="300">
        <f>'TAB5'!E23</f>
        <v>0</v>
      </c>
      <c r="H33" s="299">
        <f>F33-G33</f>
        <v>0</v>
      </c>
      <c r="I33" s="301"/>
      <c r="J33" s="300">
        <f>'TAB5'!H23</f>
        <v>0</v>
      </c>
      <c r="K33" s="299">
        <f>I33-J33</f>
        <v>0</v>
      </c>
      <c r="L33" s="301"/>
      <c r="M33" s="300">
        <f>'TAB5'!K23</f>
        <v>0</v>
      </c>
      <c r="N33" s="299">
        <f>L33-M33</f>
        <v>0</v>
      </c>
      <c r="O33" s="301"/>
      <c r="P33" s="300">
        <f>'TAB5'!N23</f>
        <v>0</v>
      </c>
      <c r="Q33" s="140">
        <f>O33-P33</f>
        <v>0</v>
      </c>
    </row>
    <row r="34" spans="1:17" x14ac:dyDescent="0.3">
      <c r="A34" s="500"/>
      <c r="B34" s="54" t="s">
        <v>20</v>
      </c>
      <c r="C34" s="15">
        <f t="shared" ref="C34:Q34" si="27">C33</f>
        <v>0</v>
      </c>
      <c r="D34" s="15">
        <f t="shared" si="27"/>
        <v>0</v>
      </c>
      <c r="E34" s="15">
        <f t="shared" si="27"/>
        <v>0</v>
      </c>
      <c r="F34" s="298">
        <f t="shared" si="27"/>
        <v>0</v>
      </c>
      <c r="G34" s="15">
        <f t="shared" si="27"/>
        <v>0</v>
      </c>
      <c r="H34" s="15">
        <f t="shared" si="27"/>
        <v>0</v>
      </c>
      <c r="I34" s="298">
        <f t="shared" si="27"/>
        <v>0</v>
      </c>
      <c r="J34" s="15">
        <f t="shared" si="27"/>
        <v>0</v>
      </c>
      <c r="K34" s="15">
        <f t="shared" si="27"/>
        <v>0</v>
      </c>
      <c r="L34" s="298">
        <f t="shared" si="27"/>
        <v>0</v>
      </c>
      <c r="M34" s="15">
        <f t="shared" si="27"/>
        <v>0</v>
      </c>
      <c r="N34" s="15">
        <f t="shared" si="27"/>
        <v>0</v>
      </c>
      <c r="O34" s="298">
        <f t="shared" si="27"/>
        <v>0</v>
      </c>
      <c r="P34" s="15">
        <f t="shared" si="27"/>
        <v>0</v>
      </c>
      <c r="Q34" s="15">
        <f t="shared" si="27"/>
        <v>0</v>
      </c>
    </row>
    <row r="35" spans="1:17" x14ac:dyDescent="0.3">
      <c r="A35" s="182" t="s">
        <v>20</v>
      </c>
      <c r="B35" s="54"/>
      <c r="C35" s="15">
        <f>C32+C34</f>
        <v>0</v>
      </c>
      <c r="D35" s="15">
        <f>D32+D34</f>
        <v>0</v>
      </c>
      <c r="E35" s="15">
        <f t="shared" ref="E35" si="28">E32+E34</f>
        <v>0</v>
      </c>
      <c r="F35" s="15">
        <f t="shared" ref="F35" si="29">F32+F34</f>
        <v>0</v>
      </c>
      <c r="G35" s="15">
        <f t="shared" ref="G35" si="30">G32+G34</f>
        <v>0</v>
      </c>
      <c r="H35" s="15">
        <f t="shared" ref="H35" si="31">H32+H34</f>
        <v>0</v>
      </c>
      <c r="I35" s="15">
        <f t="shared" ref="I35" si="32">I32+I34</f>
        <v>0</v>
      </c>
      <c r="J35" s="15">
        <f t="shared" ref="J35" si="33">J32+J34</f>
        <v>0</v>
      </c>
      <c r="K35" s="15">
        <f>K32+K34</f>
        <v>0</v>
      </c>
      <c r="L35" s="15">
        <f t="shared" ref="L35" si="34">L32+L34</f>
        <v>0</v>
      </c>
      <c r="M35" s="15">
        <f t="shared" ref="M35" si="35">M32+M34</f>
        <v>0</v>
      </c>
      <c r="N35" s="15">
        <f t="shared" ref="N35" si="36">N32+N34</f>
        <v>0</v>
      </c>
      <c r="O35" s="15">
        <f t="shared" ref="O35" si="37">O32+O34</f>
        <v>0</v>
      </c>
      <c r="P35" s="15">
        <f t="shared" ref="P35" si="38">P32+P34</f>
        <v>0</v>
      </c>
      <c r="Q35" s="15">
        <f t="shared" ref="Q35" si="39">Q32+Q34</f>
        <v>0</v>
      </c>
    </row>
    <row r="37" spans="1:17" ht="21" x14ac:dyDescent="0.35">
      <c r="B37" s="467" t="s">
        <v>40</v>
      </c>
      <c r="C37" s="467"/>
      <c r="D37" s="467"/>
      <c r="E37" s="467"/>
      <c r="F37" s="467"/>
      <c r="G37" s="467"/>
      <c r="H37" s="467"/>
      <c r="I37" s="467"/>
      <c r="J37" s="467"/>
      <c r="K37" s="467"/>
      <c r="L37" s="467"/>
      <c r="M37" s="467"/>
      <c r="N37" s="467"/>
      <c r="O37" s="467"/>
      <c r="P37" s="467"/>
      <c r="Q37" s="467"/>
    </row>
    <row r="38" spans="1:17" x14ac:dyDescent="0.3">
      <c r="B38" s="493" t="s">
        <v>0</v>
      </c>
      <c r="C38" s="501" t="s">
        <v>20</v>
      </c>
      <c r="D38" s="501"/>
      <c r="E38" s="501"/>
      <c r="F38" s="501" t="s">
        <v>64</v>
      </c>
      <c r="G38" s="501"/>
      <c r="H38" s="501"/>
      <c r="I38" s="501" t="s">
        <v>6</v>
      </c>
      <c r="J38" s="501"/>
      <c r="K38" s="501"/>
      <c r="L38" s="501" t="s">
        <v>65</v>
      </c>
      <c r="M38" s="501"/>
      <c r="N38" s="501"/>
      <c r="O38" s="501" t="s">
        <v>8</v>
      </c>
      <c r="P38" s="501"/>
      <c r="Q38" s="501"/>
    </row>
    <row r="39" spans="1:17" x14ac:dyDescent="0.3">
      <c r="B39" s="493"/>
      <c r="C39" s="8" t="s">
        <v>68</v>
      </c>
      <c r="D39" s="8" t="s">
        <v>69</v>
      </c>
      <c r="E39" s="8" t="s">
        <v>70</v>
      </c>
      <c r="F39" s="8" t="s">
        <v>68</v>
      </c>
      <c r="G39" s="8" t="s">
        <v>69</v>
      </c>
      <c r="H39" s="8" t="s">
        <v>70</v>
      </c>
      <c r="I39" s="8" t="s">
        <v>68</v>
      </c>
      <c r="J39" s="8" t="s">
        <v>69</v>
      </c>
      <c r="K39" s="8" t="s">
        <v>70</v>
      </c>
      <c r="L39" s="8" t="s">
        <v>68</v>
      </c>
      <c r="M39" s="8" t="s">
        <v>69</v>
      </c>
      <c r="N39" s="8" t="s">
        <v>70</v>
      </c>
      <c r="O39" s="8" t="s">
        <v>68</v>
      </c>
      <c r="P39" s="8" t="s">
        <v>69</v>
      </c>
      <c r="Q39" s="8" t="s">
        <v>70</v>
      </c>
    </row>
    <row r="40" spans="1:17" x14ac:dyDescent="0.3">
      <c r="A40" s="500" t="s">
        <v>41</v>
      </c>
      <c r="B40" s="59" t="s">
        <v>11</v>
      </c>
      <c r="C40" s="140">
        <f>'TAB2'!B41</f>
        <v>0</v>
      </c>
      <c r="D40" s="140">
        <f>SUM(TAB4.3.2!C7,TAB4.3.2!C28)</f>
        <v>0</v>
      </c>
      <c r="E40" s="140">
        <f>C40-D40</f>
        <v>0</v>
      </c>
      <c r="F40" s="140">
        <f>'TAB2'!D41</f>
        <v>0</v>
      </c>
      <c r="G40" s="140">
        <f>SUM(TAB4.3.2!F7,TAB4.3.2!F28)</f>
        <v>0</v>
      </c>
      <c r="H40" s="140">
        <f>F40-G40</f>
        <v>0</v>
      </c>
      <c r="I40" s="140">
        <f>'TAB2'!F41</f>
        <v>0</v>
      </c>
      <c r="J40" s="140">
        <f>SUM(TAB4.3.2!I7,TAB4.3.2!I28)</f>
        <v>0</v>
      </c>
      <c r="K40" s="140">
        <f>I40-J40</f>
        <v>0</v>
      </c>
      <c r="L40" s="140">
        <f>'TAB2'!H41</f>
        <v>0</v>
      </c>
      <c r="M40" s="140">
        <f>SUM(TAB4.3.2!L7,TAB4.3.2!L28)</f>
        <v>0</v>
      </c>
      <c r="N40" s="140">
        <f>L40-M40</f>
        <v>0</v>
      </c>
      <c r="O40" s="140">
        <f>'TAB2'!J41</f>
        <v>0</v>
      </c>
      <c r="P40" s="140">
        <f>SUM(TAB4.3.2!O7,TAB4.3.2!O28)</f>
        <v>0</v>
      </c>
      <c r="Q40" s="140">
        <f>O40-P40</f>
        <v>0</v>
      </c>
    </row>
    <row r="41" spans="1:17" x14ac:dyDescent="0.3">
      <c r="A41" s="500"/>
      <c r="B41" s="59" t="s">
        <v>21</v>
      </c>
      <c r="C41" s="140">
        <f>'TAB2'!B42</f>
        <v>0</v>
      </c>
      <c r="D41" s="140">
        <f>SUM(TAB4.3.2!C20,TAB4.3.2!C41)</f>
        <v>0</v>
      </c>
      <c r="E41" s="140">
        <f t="shared" ref="E41:E49" si="40">C41-D41</f>
        <v>0</v>
      </c>
      <c r="F41" s="140">
        <f>'TAB2'!D42</f>
        <v>0</v>
      </c>
      <c r="G41" s="140">
        <f>SUM(TAB4.3.2!F20,TAB4.3.2!F41)</f>
        <v>0</v>
      </c>
      <c r="H41" s="140">
        <f t="shared" ref="H41:H47" si="41">F41-G41</f>
        <v>0</v>
      </c>
      <c r="I41" s="140">
        <f>'TAB2'!F42</f>
        <v>0</v>
      </c>
      <c r="J41" s="140">
        <f>SUM(TAB4.3.2!I20,TAB4.3.2!I41)</f>
        <v>0</v>
      </c>
      <c r="K41" s="140">
        <f t="shared" ref="K41:K47" si="42">I41-J41</f>
        <v>0</v>
      </c>
      <c r="L41" s="140">
        <f>'TAB2'!H42</f>
        <v>0</v>
      </c>
      <c r="M41" s="140">
        <f>SUM(TAB4.3.2!L20,TAB4.3.2!L41)</f>
        <v>0</v>
      </c>
      <c r="N41" s="140">
        <f t="shared" ref="N41:N47" si="43">L41-M41</f>
        <v>0</v>
      </c>
      <c r="O41" s="140">
        <f>'TAB2'!J42</f>
        <v>0</v>
      </c>
      <c r="P41" s="140">
        <f>SUM(TAB4.3.2!O20,TAB4.3.2!O41)</f>
        <v>0</v>
      </c>
      <c r="Q41" s="140">
        <f t="shared" ref="Q41:Q46" si="44">O41-P41</f>
        <v>0</v>
      </c>
    </row>
    <row r="42" spans="1:17" x14ac:dyDescent="0.3">
      <c r="A42" s="500"/>
      <c r="B42" s="59" t="s">
        <v>140</v>
      </c>
      <c r="C42" s="140">
        <f>'TAB2'!B43</f>
        <v>0</v>
      </c>
      <c r="D42" s="140">
        <f>SUM(D43:D45)</f>
        <v>0</v>
      </c>
      <c r="E42" s="140">
        <f t="shared" si="40"/>
        <v>0</v>
      </c>
      <c r="F42" s="140">
        <f>'TAB2'!D43</f>
        <v>0</v>
      </c>
      <c r="G42" s="140">
        <f>SUM(G43:G45)</f>
        <v>0</v>
      </c>
      <c r="H42" s="140">
        <f t="shared" si="41"/>
        <v>0</v>
      </c>
      <c r="I42" s="140">
        <f>'TAB2'!F43</f>
        <v>0</v>
      </c>
      <c r="J42" s="140">
        <f>SUM(J43:J45)</f>
        <v>0</v>
      </c>
      <c r="K42" s="140">
        <f t="shared" si="42"/>
        <v>0</v>
      </c>
      <c r="L42" s="140">
        <f>'TAB2'!H43</f>
        <v>0</v>
      </c>
      <c r="M42" s="140">
        <f>SUM(M43:M45)</f>
        <v>0</v>
      </c>
      <c r="N42" s="140">
        <f t="shared" si="43"/>
        <v>0</v>
      </c>
      <c r="O42" s="140">
        <f>'TAB2'!J43</f>
        <v>0</v>
      </c>
      <c r="P42" s="140">
        <f>SUM(P43:P45)</f>
        <v>0</v>
      </c>
      <c r="Q42" s="140">
        <f t="shared" si="44"/>
        <v>0</v>
      </c>
    </row>
    <row r="43" spans="1:17" x14ac:dyDescent="0.3">
      <c r="A43" s="500"/>
      <c r="B43" s="62" t="s">
        <v>4</v>
      </c>
      <c r="C43" s="140">
        <f>'TAB2'!B44</f>
        <v>0</v>
      </c>
      <c r="D43" s="140">
        <f>SUM(TAB4.3.2!C22,TAB4.3.2!C43)</f>
        <v>0</v>
      </c>
      <c r="E43" s="140">
        <f t="shared" si="40"/>
        <v>0</v>
      </c>
      <c r="F43" s="140">
        <f>'TAB2'!D44</f>
        <v>0</v>
      </c>
      <c r="G43" s="140">
        <f>SUM(TAB4.3.2!F22,TAB4.3.2!F43)</f>
        <v>0</v>
      </c>
      <c r="H43" s="140">
        <f t="shared" si="41"/>
        <v>0</v>
      </c>
      <c r="I43" s="140">
        <f>'TAB2'!F44</f>
        <v>0</v>
      </c>
      <c r="J43" s="140">
        <f>SUM(TAB4.3.2!I22,TAB4.3.2!I43)</f>
        <v>0</v>
      </c>
      <c r="K43" s="140">
        <f t="shared" si="42"/>
        <v>0</v>
      </c>
      <c r="L43" s="140">
        <f>'TAB2'!H44</f>
        <v>0</v>
      </c>
      <c r="M43" s="140">
        <f>SUM(TAB4.3.2!L22,TAB4.3.2!L43)</f>
        <v>0</v>
      </c>
      <c r="N43" s="140">
        <f t="shared" si="43"/>
        <v>0</v>
      </c>
      <c r="O43" s="140">
        <f>'TAB2'!J44</f>
        <v>0</v>
      </c>
      <c r="P43" s="140">
        <f>SUM(TAB4.3.2!O22,TAB4.3.2!O43)</f>
        <v>0</v>
      </c>
      <c r="Q43" s="140">
        <f t="shared" si="44"/>
        <v>0</v>
      </c>
    </row>
    <row r="44" spans="1:17" x14ac:dyDescent="0.3">
      <c r="A44" s="500"/>
      <c r="B44" s="62" t="s">
        <v>17</v>
      </c>
      <c r="C44" s="140">
        <f>'TAB2'!B45</f>
        <v>0</v>
      </c>
      <c r="D44" s="140">
        <f>SUM(TAB4.3.2!C23,TAB4.3.2!C44)</f>
        <v>0</v>
      </c>
      <c r="E44" s="140">
        <f t="shared" si="40"/>
        <v>0</v>
      </c>
      <c r="F44" s="140">
        <f>'TAB2'!D45</f>
        <v>0</v>
      </c>
      <c r="G44" s="140">
        <f>SUM(TAB4.3.2!F23,TAB4.3.2!F44)</f>
        <v>0</v>
      </c>
      <c r="H44" s="140">
        <f t="shared" si="41"/>
        <v>0</v>
      </c>
      <c r="I44" s="140">
        <f>'TAB2'!F45</f>
        <v>0</v>
      </c>
      <c r="J44" s="140">
        <f>SUM(TAB4.3.2!I23,TAB4.3.2!I44)</f>
        <v>0</v>
      </c>
      <c r="K44" s="140">
        <f t="shared" si="42"/>
        <v>0</v>
      </c>
      <c r="L44" s="140">
        <f>'TAB2'!H45</f>
        <v>0</v>
      </c>
      <c r="M44" s="140">
        <f>SUM(TAB4.3.2!L23,TAB4.3.2!L44)</f>
        <v>0</v>
      </c>
      <c r="N44" s="140">
        <f t="shared" si="43"/>
        <v>0</v>
      </c>
      <c r="O44" s="140">
        <f>'TAB2'!J45</f>
        <v>0</v>
      </c>
      <c r="P44" s="140">
        <f>SUM(TAB4.3.2!O23,TAB4.3.2!O44)</f>
        <v>0</v>
      </c>
      <c r="Q44" s="140">
        <f t="shared" si="44"/>
        <v>0</v>
      </c>
    </row>
    <row r="45" spans="1:17" x14ac:dyDescent="0.3">
      <c r="A45" s="500"/>
      <c r="B45" s="62" t="s">
        <v>62</v>
      </c>
      <c r="C45" s="140">
        <f>'TAB2'!B46</f>
        <v>0</v>
      </c>
      <c r="D45" s="140">
        <f>SUM(TAB4.3.2!C24,TAB4.3.2!C45)</f>
        <v>0</v>
      </c>
      <c r="E45" s="140">
        <f t="shared" si="40"/>
        <v>0</v>
      </c>
      <c r="F45" s="140">
        <f>'TAB2'!D46</f>
        <v>0</v>
      </c>
      <c r="G45" s="140">
        <f>SUM(TAB4.3.2!F24,TAB4.3.2!F45)</f>
        <v>0</v>
      </c>
      <c r="H45" s="140">
        <f t="shared" si="41"/>
        <v>0</v>
      </c>
      <c r="I45" s="140">
        <f>'TAB2'!F46</f>
        <v>0</v>
      </c>
      <c r="J45" s="140">
        <f>SUM(TAB4.3.2!I24,TAB4.3.2!I45)</f>
        <v>0</v>
      </c>
      <c r="K45" s="140">
        <f t="shared" si="42"/>
        <v>0</v>
      </c>
      <c r="L45" s="140">
        <f>'TAB2'!H46</f>
        <v>0</v>
      </c>
      <c r="M45" s="140">
        <f>SUM(TAB4.3.2!L24,TAB4.3.2!L45)</f>
        <v>0</v>
      </c>
      <c r="N45" s="140">
        <f t="shared" si="43"/>
        <v>0</v>
      </c>
      <c r="O45" s="140">
        <f>'TAB2'!J46</f>
        <v>0</v>
      </c>
      <c r="P45" s="140">
        <f>SUM(TAB4.3.2!O24,TAB4.3.2!O45)</f>
        <v>0</v>
      </c>
      <c r="Q45" s="140">
        <f t="shared" si="44"/>
        <v>0</v>
      </c>
    </row>
    <row r="46" spans="1:17" x14ac:dyDescent="0.3">
      <c r="A46" s="500"/>
      <c r="B46" s="59" t="s">
        <v>141</v>
      </c>
      <c r="C46" s="140">
        <f>'TAB2'!B47</f>
        <v>0</v>
      </c>
      <c r="D46" s="140">
        <f>SUM(TAB4.3.2!C25,TAB4.3.2!C46)</f>
        <v>0</v>
      </c>
      <c r="E46" s="140">
        <f t="shared" si="40"/>
        <v>0</v>
      </c>
      <c r="F46" s="140">
        <f>'TAB2'!D47</f>
        <v>0</v>
      </c>
      <c r="G46" s="140">
        <f>SUM(TAB4.3.2!F25,TAB4.3.2!F46)</f>
        <v>0</v>
      </c>
      <c r="H46" s="140">
        <f t="shared" si="41"/>
        <v>0</v>
      </c>
      <c r="I46" s="140">
        <f>'TAB2'!F47</f>
        <v>0</v>
      </c>
      <c r="J46" s="140">
        <f>SUM(TAB4.3.2!I25,TAB4.3.2!I46)</f>
        <v>0</v>
      </c>
      <c r="K46" s="140">
        <f t="shared" si="42"/>
        <v>0</v>
      </c>
      <c r="L46" s="140">
        <f>'TAB2'!H47</f>
        <v>0</v>
      </c>
      <c r="M46" s="140">
        <f>SUM(TAB4.3.2!L25,TAB4.3.2!L46)</f>
        <v>0</v>
      </c>
      <c r="N46" s="140">
        <f t="shared" si="43"/>
        <v>0</v>
      </c>
      <c r="O46" s="140">
        <f>'TAB2'!J47</f>
        <v>0</v>
      </c>
      <c r="P46" s="140">
        <f>SUM(TAB4.3.2!O25,TAB4.3.2!O46)</f>
        <v>0</v>
      </c>
      <c r="Q46" s="140">
        <f t="shared" si="44"/>
        <v>0</v>
      </c>
    </row>
    <row r="47" spans="1:17" x14ac:dyDescent="0.3">
      <c r="A47" s="500"/>
      <c r="B47" s="59" t="s">
        <v>142</v>
      </c>
      <c r="C47" s="27"/>
      <c r="D47" s="140">
        <f>SUM(TAB4.3.2!C26,TAB4.3.2!C47)</f>
        <v>0</v>
      </c>
      <c r="E47" s="140">
        <f t="shared" si="40"/>
        <v>0</v>
      </c>
      <c r="F47" s="27"/>
      <c r="G47" s="140">
        <f>SUM(TAB4.3.2!F26,TAB4.3.2!F47)</f>
        <v>0</v>
      </c>
      <c r="H47" s="140">
        <f t="shared" si="41"/>
        <v>0</v>
      </c>
      <c r="I47" s="27"/>
      <c r="J47" s="140">
        <f>SUM(TAB4.3.2!I26,TAB4.3.2!I47)</f>
        <v>0</v>
      </c>
      <c r="K47" s="140">
        <f t="shared" si="42"/>
        <v>0</v>
      </c>
      <c r="L47" s="27"/>
      <c r="M47" s="140">
        <f>SUM(TAB4.3.2!L26,TAB4.3.2!L47)</f>
        <v>0</v>
      </c>
      <c r="N47" s="140">
        <f t="shared" si="43"/>
        <v>0</v>
      </c>
      <c r="O47" s="27"/>
      <c r="P47" s="27"/>
      <c r="Q47" s="27"/>
    </row>
    <row r="48" spans="1:17" x14ac:dyDescent="0.3">
      <c r="A48" s="500"/>
      <c r="B48" s="54" t="s">
        <v>20</v>
      </c>
      <c r="C48" s="15">
        <f>SUM(C40:C42,C46:C47)</f>
        <v>0</v>
      </c>
      <c r="D48" s="15">
        <f t="shared" ref="D48" si="45">SUM(D40:D42,D46:D47)</f>
        <v>0</v>
      </c>
      <c r="E48" s="15">
        <f t="shared" ref="E48" si="46">SUM(E40:E42,E46:E47)</f>
        <v>0</v>
      </c>
      <c r="F48" s="15">
        <f t="shared" ref="F48" si="47">SUM(F40:F42,F46:F47)</f>
        <v>0</v>
      </c>
      <c r="G48" s="15">
        <f t="shared" ref="G48" si="48">SUM(G40:G42,G46:G47)</f>
        <v>0</v>
      </c>
      <c r="H48" s="15">
        <f t="shared" ref="H48" si="49">SUM(H40:H42,H46:H47)</f>
        <v>0</v>
      </c>
      <c r="I48" s="15">
        <f t="shared" ref="I48" si="50">SUM(I40:I42,I46:I47)</f>
        <v>0</v>
      </c>
      <c r="J48" s="15">
        <f t="shared" ref="J48" si="51">SUM(J40:J42,J46:J47)</f>
        <v>0</v>
      </c>
      <c r="K48" s="15">
        <f t="shared" ref="K48" si="52">SUM(K40:K42,K46:K47)</f>
        <v>0</v>
      </c>
      <c r="L48" s="15">
        <f t="shared" ref="L48" si="53">SUM(L40:L42,L46:L47)</f>
        <v>0</v>
      </c>
      <c r="M48" s="15">
        <f t="shared" ref="M48" si="54">SUM(M40:M42,M46:M47)</f>
        <v>0</v>
      </c>
      <c r="N48" s="15">
        <f t="shared" ref="N48" si="55">SUM(N40:N42,N46:N47)</f>
        <v>0</v>
      </c>
      <c r="O48" s="15">
        <f t="shared" ref="O48" si="56">SUM(O40:O42,O46:O47)</f>
        <v>0</v>
      </c>
      <c r="P48" s="15">
        <f t="shared" ref="P48" si="57">SUM(P40:P42,P46:P47)</f>
        <v>0</v>
      </c>
      <c r="Q48" s="15">
        <f t="shared" ref="Q48" si="58">SUM(Q40:Q42,Q46:Q47)</f>
        <v>0</v>
      </c>
    </row>
    <row r="49" spans="1:18" x14ac:dyDescent="0.3">
      <c r="A49" s="500" t="s">
        <v>42</v>
      </c>
      <c r="B49" s="59" t="s">
        <v>11</v>
      </c>
      <c r="C49" s="51">
        <f>SUM(F49,I49,L49,O49)</f>
        <v>0</v>
      </c>
      <c r="D49" s="140">
        <f>'TAB5'!B33</f>
        <v>0</v>
      </c>
      <c r="E49" s="299">
        <f t="shared" si="40"/>
        <v>0</v>
      </c>
      <c r="F49" s="301"/>
      <c r="G49" s="140">
        <f>'TAB5'!E33</f>
        <v>0</v>
      </c>
      <c r="H49" s="299">
        <f>F49-G49</f>
        <v>0</v>
      </c>
      <c r="I49" s="301"/>
      <c r="J49" s="140">
        <f>'TAB5'!H33</f>
        <v>0</v>
      </c>
      <c r="K49" s="299">
        <f>I49-J49</f>
        <v>0</v>
      </c>
      <c r="L49" s="301"/>
      <c r="M49" s="140">
        <f>'TAB5'!K33</f>
        <v>0</v>
      </c>
      <c r="N49" s="299">
        <f>L49-M49</f>
        <v>0</v>
      </c>
      <c r="O49" s="301"/>
      <c r="P49" s="140">
        <f>'TAB5'!N33</f>
        <v>0</v>
      </c>
      <c r="Q49" s="140">
        <f>O49-P49</f>
        <v>0</v>
      </c>
      <c r="R49" s="140"/>
    </row>
    <row r="50" spans="1:18" x14ac:dyDescent="0.3">
      <c r="A50" s="500"/>
      <c r="B50" s="54" t="s">
        <v>20</v>
      </c>
      <c r="C50" s="15">
        <f t="shared" ref="C50:Q50" si="59">C49</f>
        <v>0</v>
      </c>
      <c r="D50" s="15">
        <f t="shared" si="59"/>
        <v>0</v>
      </c>
      <c r="E50" s="15">
        <f t="shared" si="59"/>
        <v>0</v>
      </c>
      <c r="F50" s="298">
        <f t="shared" si="59"/>
        <v>0</v>
      </c>
      <c r="G50" s="15">
        <f t="shared" si="59"/>
        <v>0</v>
      </c>
      <c r="H50" s="15">
        <f t="shared" si="59"/>
        <v>0</v>
      </c>
      <c r="I50" s="298">
        <f t="shared" si="59"/>
        <v>0</v>
      </c>
      <c r="J50" s="15">
        <f t="shared" si="59"/>
        <v>0</v>
      </c>
      <c r="K50" s="15">
        <f t="shared" si="59"/>
        <v>0</v>
      </c>
      <c r="L50" s="298">
        <f t="shared" si="59"/>
        <v>0</v>
      </c>
      <c r="M50" s="15">
        <f t="shared" si="59"/>
        <v>0</v>
      </c>
      <c r="N50" s="15">
        <f t="shared" si="59"/>
        <v>0</v>
      </c>
      <c r="O50" s="298">
        <f t="shared" si="59"/>
        <v>0</v>
      </c>
      <c r="P50" s="15">
        <f t="shared" si="59"/>
        <v>0</v>
      </c>
      <c r="Q50" s="15">
        <f t="shared" si="59"/>
        <v>0</v>
      </c>
    </row>
    <row r="51" spans="1:18" x14ac:dyDescent="0.3">
      <c r="A51" s="182" t="s">
        <v>20</v>
      </c>
      <c r="B51" s="54"/>
      <c r="C51" s="15">
        <f>C48+C50</f>
        <v>0</v>
      </c>
      <c r="D51" s="15">
        <f>D48+D50</f>
        <v>0</v>
      </c>
      <c r="E51" s="15">
        <f t="shared" ref="E51" si="60">E48+E50</f>
        <v>0</v>
      </c>
      <c r="F51" s="15">
        <f t="shared" ref="F51" si="61">F48+F50</f>
        <v>0</v>
      </c>
      <c r="G51" s="15">
        <f t="shared" ref="G51" si="62">G48+G50</f>
        <v>0</v>
      </c>
      <c r="H51" s="15">
        <f t="shared" ref="H51" si="63">H48+H50</f>
        <v>0</v>
      </c>
      <c r="I51" s="15">
        <f t="shared" ref="I51" si="64">I48+I50</f>
        <v>0</v>
      </c>
      <c r="J51" s="15">
        <f t="shared" ref="J51" si="65">J48+J50</f>
        <v>0</v>
      </c>
      <c r="K51" s="15">
        <f>K48+K50</f>
        <v>0</v>
      </c>
      <c r="L51" s="15">
        <f t="shared" ref="L51" si="66">L48+L50</f>
        <v>0</v>
      </c>
      <c r="M51" s="15">
        <f t="shared" ref="M51" si="67">M48+M50</f>
        <v>0</v>
      </c>
      <c r="N51" s="15">
        <f t="shared" ref="N51" si="68">N48+N50</f>
        <v>0</v>
      </c>
      <c r="O51" s="15">
        <f t="shared" ref="O51" si="69">O48+O50</f>
        <v>0</v>
      </c>
      <c r="P51" s="15">
        <f t="shared" ref="P51" si="70">P48+P50</f>
        <v>0</v>
      </c>
      <c r="Q51" s="15">
        <f t="shared" ref="Q51" si="71">Q48+Q50</f>
        <v>0</v>
      </c>
    </row>
    <row r="53" spans="1:18" ht="21" x14ac:dyDescent="0.35">
      <c r="B53" s="467" t="s">
        <v>39</v>
      </c>
      <c r="C53" s="467"/>
      <c r="D53" s="467"/>
      <c r="E53" s="467"/>
      <c r="F53" s="467"/>
      <c r="G53" s="467"/>
      <c r="H53" s="467"/>
      <c r="I53" s="467"/>
      <c r="J53" s="467"/>
      <c r="K53" s="467"/>
      <c r="L53" s="467"/>
      <c r="M53" s="467"/>
      <c r="N53" s="467"/>
      <c r="O53" s="467"/>
      <c r="P53" s="467"/>
      <c r="Q53" s="467"/>
    </row>
    <row r="54" spans="1:18" x14ac:dyDescent="0.3">
      <c r="B54" s="493" t="s">
        <v>0</v>
      </c>
      <c r="C54" s="501" t="s">
        <v>20</v>
      </c>
      <c r="D54" s="501"/>
      <c r="E54" s="501"/>
      <c r="F54" s="501" t="s">
        <v>64</v>
      </c>
      <c r="G54" s="501"/>
      <c r="H54" s="501"/>
      <c r="I54" s="501" t="s">
        <v>6</v>
      </c>
      <c r="J54" s="501"/>
      <c r="K54" s="501"/>
      <c r="L54" s="501" t="s">
        <v>65</v>
      </c>
      <c r="M54" s="501"/>
      <c r="N54" s="501"/>
      <c r="O54" s="501" t="s">
        <v>8</v>
      </c>
      <c r="P54" s="501"/>
      <c r="Q54" s="501"/>
    </row>
    <row r="55" spans="1:18" x14ac:dyDescent="0.3">
      <c r="B55" s="493"/>
      <c r="C55" s="8" t="s">
        <v>68</v>
      </c>
      <c r="D55" s="8" t="s">
        <v>69</v>
      </c>
      <c r="E55" s="8" t="s">
        <v>70</v>
      </c>
      <c r="F55" s="8" t="s">
        <v>68</v>
      </c>
      <c r="G55" s="8" t="s">
        <v>69</v>
      </c>
      <c r="H55" s="8" t="s">
        <v>70</v>
      </c>
      <c r="I55" s="8" t="s">
        <v>68</v>
      </c>
      <c r="J55" s="8" t="s">
        <v>69</v>
      </c>
      <c r="K55" s="8" t="s">
        <v>70</v>
      </c>
      <c r="L55" s="8" t="s">
        <v>68</v>
      </c>
      <c r="M55" s="8" t="s">
        <v>69</v>
      </c>
      <c r="N55" s="8" t="s">
        <v>70</v>
      </c>
      <c r="O55" s="8" t="s">
        <v>68</v>
      </c>
      <c r="P55" s="8" t="s">
        <v>69</v>
      </c>
      <c r="Q55" s="8" t="s">
        <v>70</v>
      </c>
    </row>
    <row r="56" spans="1:18" x14ac:dyDescent="0.3">
      <c r="A56" s="500" t="s">
        <v>41</v>
      </c>
      <c r="B56" s="59" t="s">
        <v>11</v>
      </c>
      <c r="C56" s="140">
        <f>'TAB2'!B56</f>
        <v>0</v>
      </c>
      <c r="D56" s="140">
        <f>SUM(TAB4.4.2!C7,TAB4.4.2!C28)</f>
        <v>0</v>
      </c>
      <c r="E56" s="140">
        <f>C56-D56</f>
        <v>0</v>
      </c>
      <c r="F56" s="140">
        <f>'TAB2'!D56</f>
        <v>0</v>
      </c>
      <c r="G56" s="140">
        <f>SUM(TAB4.4.2!F7,TAB4.4.2!F28)</f>
        <v>0</v>
      </c>
      <c r="H56" s="140">
        <f>F56-G56</f>
        <v>0</v>
      </c>
      <c r="I56" s="140">
        <f>'TAB2'!F56</f>
        <v>0</v>
      </c>
      <c r="J56" s="140">
        <f>SUM(TAB4.4.2!I7,TAB4.4.2!I28)</f>
        <v>0</v>
      </c>
      <c r="K56" s="140">
        <f>I56-J56</f>
        <v>0</v>
      </c>
      <c r="L56" s="140">
        <f>'TAB2'!H56</f>
        <v>0</v>
      </c>
      <c r="M56" s="140">
        <f>SUM(TAB4.4.2!L7,TAB4.4.2!L28)</f>
        <v>0</v>
      </c>
      <c r="N56" s="140">
        <f>L56-M56</f>
        <v>0</v>
      </c>
      <c r="O56" s="140">
        <f>'TAB2'!J56</f>
        <v>0</v>
      </c>
      <c r="P56" s="140">
        <f>SUM(TAB4.4.2!O7,TAB4.4.2!O28)</f>
        <v>0</v>
      </c>
      <c r="Q56" s="140">
        <f>O56-P56</f>
        <v>0</v>
      </c>
    </row>
    <row r="57" spans="1:18" x14ac:dyDescent="0.3">
      <c r="A57" s="500"/>
      <c r="B57" s="59" t="s">
        <v>21</v>
      </c>
      <c r="C57" s="140">
        <f>'TAB2'!B57</f>
        <v>0</v>
      </c>
      <c r="D57" s="140">
        <f>SUM(TAB4.4.2!C20,TAB4.4.2!C41)</f>
        <v>0</v>
      </c>
      <c r="E57" s="140">
        <f t="shared" ref="E57:E65" si="72">C57-D57</f>
        <v>0</v>
      </c>
      <c r="F57" s="140">
        <f>'TAB2'!D57</f>
        <v>0</v>
      </c>
      <c r="G57" s="140">
        <f>SUM(TAB4.4.2!F20,TAB4.4.2!F41)</f>
        <v>0</v>
      </c>
      <c r="H57" s="140">
        <f t="shared" ref="H57:H63" si="73">F57-G57</f>
        <v>0</v>
      </c>
      <c r="I57" s="140">
        <f>'TAB2'!F57</f>
        <v>0</v>
      </c>
      <c r="J57" s="140">
        <f>SUM(TAB4.4.2!I20,TAB4.4.2!I41)</f>
        <v>0</v>
      </c>
      <c r="K57" s="140">
        <f t="shared" ref="K57:K63" si="74">I57-J57</f>
        <v>0</v>
      </c>
      <c r="L57" s="140">
        <f>'TAB2'!H57</f>
        <v>0</v>
      </c>
      <c r="M57" s="140">
        <f>SUM(TAB4.4.2!L20,TAB4.4.2!L41)</f>
        <v>0</v>
      </c>
      <c r="N57" s="140">
        <f t="shared" ref="N57:N63" si="75">L57-M57</f>
        <v>0</v>
      </c>
      <c r="O57" s="140">
        <f>'TAB2'!J57</f>
        <v>0</v>
      </c>
      <c r="P57" s="140">
        <f>SUM(TAB4.4.2!O20,TAB4.4.2!O41)</f>
        <v>0</v>
      </c>
      <c r="Q57" s="140">
        <f t="shared" ref="Q57:Q62" si="76">O57-P57</f>
        <v>0</v>
      </c>
    </row>
    <row r="58" spans="1:18" x14ac:dyDescent="0.3">
      <c r="A58" s="500"/>
      <c r="B58" s="59" t="s">
        <v>140</v>
      </c>
      <c r="C58" s="140">
        <f>'TAB2'!B58</f>
        <v>0</v>
      </c>
      <c r="D58" s="140">
        <f>SUM(D59:D61)</f>
        <v>0</v>
      </c>
      <c r="E58" s="140">
        <f t="shared" si="72"/>
        <v>0</v>
      </c>
      <c r="F58" s="140">
        <f>'TAB2'!D58</f>
        <v>0</v>
      </c>
      <c r="G58" s="140">
        <f>SUM(G59:G61)</f>
        <v>0</v>
      </c>
      <c r="H58" s="140">
        <f t="shared" si="73"/>
        <v>0</v>
      </c>
      <c r="I58" s="140">
        <f>'TAB2'!F58</f>
        <v>0</v>
      </c>
      <c r="J58" s="140">
        <f>SUM(J59:J61)</f>
        <v>0</v>
      </c>
      <c r="K58" s="140">
        <f t="shared" si="74"/>
        <v>0</v>
      </c>
      <c r="L58" s="140">
        <f>'TAB2'!H58</f>
        <v>0</v>
      </c>
      <c r="M58" s="140">
        <f>SUM(M59:M61)</f>
        <v>0</v>
      </c>
      <c r="N58" s="140">
        <f t="shared" si="75"/>
        <v>0</v>
      </c>
      <c r="O58" s="140">
        <f>'TAB2'!J58</f>
        <v>0</v>
      </c>
      <c r="P58" s="140">
        <f>SUM(P59:P61)</f>
        <v>0</v>
      </c>
      <c r="Q58" s="140">
        <f t="shared" si="76"/>
        <v>0</v>
      </c>
    </row>
    <row r="59" spans="1:18" x14ac:dyDescent="0.3">
      <c r="A59" s="500"/>
      <c r="B59" s="62" t="s">
        <v>4</v>
      </c>
      <c r="C59" s="140">
        <f>'TAB2'!B59</f>
        <v>0</v>
      </c>
      <c r="D59" s="140">
        <f>SUM(TAB4.4.2!C22,TAB4.4.2!C43)</f>
        <v>0</v>
      </c>
      <c r="E59" s="140">
        <f t="shared" si="72"/>
        <v>0</v>
      </c>
      <c r="F59" s="140">
        <f>'TAB2'!D59</f>
        <v>0</v>
      </c>
      <c r="G59" s="140">
        <f>SUM(TAB4.4.2!F22,TAB4.4.2!F43)</f>
        <v>0</v>
      </c>
      <c r="H59" s="140">
        <f t="shared" si="73"/>
        <v>0</v>
      </c>
      <c r="I59" s="140">
        <f>'TAB2'!F59</f>
        <v>0</v>
      </c>
      <c r="J59" s="140">
        <f>SUM(TAB4.4.2!I22,TAB4.4.2!I43)</f>
        <v>0</v>
      </c>
      <c r="K59" s="140">
        <f t="shared" si="74"/>
        <v>0</v>
      </c>
      <c r="L59" s="140">
        <f>'TAB2'!H59</f>
        <v>0</v>
      </c>
      <c r="M59" s="140">
        <f>SUM(TAB4.4.2!L22,TAB4.4.2!L43)</f>
        <v>0</v>
      </c>
      <c r="N59" s="140">
        <f t="shared" si="75"/>
        <v>0</v>
      </c>
      <c r="O59" s="140">
        <f>'TAB2'!J59</f>
        <v>0</v>
      </c>
      <c r="P59" s="140">
        <f>SUM(TAB4.4.2!O22,TAB4.4.2!O43)</f>
        <v>0</v>
      </c>
      <c r="Q59" s="140">
        <f t="shared" si="76"/>
        <v>0</v>
      </c>
    </row>
    <row r="60" spans="1:18" x14ac:dyDescent="0.3">
      <c r="A60" s="500"/>
      <c r="B60" s="62" t="s">
        <v>17</v>
      </c>
      <c r="C60" s="140">
        <f>'TAB2'!B60</f>
        <v>0</v>
      </c>
      <c r="D60" s="140">
        <f>SUM(TAB4.4.2!C23,TAB4.4.2!C44)</f>
        <v>0</v>
      </c>
      <c r="E60" s="140">
        <f t="shared" si="72"/>
        <v>0</v>
      </c>
      <c r="F60" s="140">
        <f>'TAB2'!D60</f>
        <v>0</v>
      </c>
      <c r="G60" s="140">
        <f>SUM(TAB4.4.2!F23,TAB4.4.2!F44)</f>
        <v>0</v>
      </c>
      <c r="H60" s="140">
        <f t="shared" si="73"/>
        <v>0</v>
      </c>
      <c r="I60" s="140">
        <f>'TAB2'!F60</f>
        <v>0</v>
      </c>
      <c r="J60" s="140">
        <f>SUM(TAB4.4.2!I23,TAB4.4.2!I44)</f>
        <v>0</v>
      </c>
      <c r="K60" s="140">
        <f t="shared" si="74"/>
        <v>0</v>
      </c>
      <c r="L60" s="140">
        <f>'TAB2'!H60</f>
        <v>0</v>
      </c>
      <c r="M60" s="140">
        <f>SUM(TAB4.4.2!L23,TAB4.4.2!L44)</f>
        <v>0</v>
      </c>
      <c r="N60" s="140">
        <f t="shared" si="75"/>
        <v>0</v>
      </c>
      <c r="O60" s="140">
        <f>'TAB2'!J60</f>
        <v>0</v>
      </c>
      <c r="P60" s="140">
        <f>SUM(TAB4.4.2!O23,TAB4.4.2!O44)</f>
        <v>0</v>
      </c>
      <c r="Q60" s="140">
        <f t="shared" si="76"/>
        <v>0</v>
      </c>
    </row>
    <row r="61" spans="1:18" x14ac:dyDescent="0.3">
      <c r="A61" s="500"/>
      <c r="B61" s="62" t="s">
        <v>62</v>
      </c>
      <c r="C61" s="140">
        <f>'TAB2'!B61</f>
        <v>0</v>
      </c>
      <c r="D61" s="140">
        <f>SUM(TAB4.4.2!C24,TAB4.4.2!C45)</f>
        <v>0</v>
      </c>
      <c r="E61" s="140">
        <f t="shared" si="72"/>
        <v>0</v>
      </c>
      <c r="F61" s="140">
        <f>'TAB2'!D61</f>
        <v>0</v>
      </c>
      <c r="G61" s="140">
        <f>SUM(TAB4.4.2!F24,TAB4.4.2!F45)</f>
        <v>0</v>
      </c>
      <c r="H61" s="140">
        <f t="shared" si="73"/>
        <v>0</v>
      </c>
      <c r="I61" s="140">
        <f>'TAB2'!F61</f>
        <v>0</v>
      </c>
      <c r="J61" s="140">
        <f>SUM(TAB4.4.2!I24,TAB4.4.2!I45)</f>
        <v>0</v>
      </c>
      <c r="K61" s="140">
        <f t="shared" si="74"/>
        <v>0</v>
      </c>
      <c r="L61" s="140">
        <f>'TAB2'!H61</f>
        <v>0</v>
      </c>
      <c r="M61" s="140">
        <f>SUM(TAB4.4.2!L24,TAB4.4.2!L45)</f>
        <v>0</v>
      </c>
      <c r="N61" s="140">
        <f t="shared" si="75"/>
        <v>0</v>
      </c>
      <c r="O61" s="140">
        <f>'TAB2'!J61</f>
        <v>0</v>
      </c>
      <c r="P61" s="140">
        <f>SUM(TAB4.4.2!O24,TAB4.4.2!O45)</f>
        <v>0</v>
      </c>
      <c r="Q61" s="140">
        <f t="shared" si="76"/>
        <v>0</v>
      </c>
    </row>
    <row r="62" spans="1:18" x14ac:dyDescent="0.3">
      <c r="A62" s="500"/>
      <c r="B62" s="59" t="s">
        <v>141</v>
      </c>
      <c r="C62" s="140">
        <f>'TAB2'!B62</f>
        <v>0</v>
      </c>
      <c r="D62" s="140">
        <f>SUM(TAB4.4.2!C25,TAB4.4.2!C46)</f>
        <v>0</v>
      </c>
      <c r="E62" s="140">
        <f t="shared" si="72"/>
        <v>0</v>
      </c>
      <c r="F62" s="140">
        <f>'TAB2'!D62</f>
        <v>0</v>
      </c>
      <c r="G62" s="140">
        <f>SUM(TAB4.4.2!F25,TAB4.4.2!F46)</f>
        <v>0</v>
      </c>
      <c r="H62" s="140">
        <f t="shared" si="73"/>
        <v>0</v>
      </c>
      <c r="I62" s="140">
        <f>'TAB2'!F62</f>
        <v>0</v>
      </c>
      <c r="J62" s="140">
        <f>SUM(TAB4.4.2!I25,TAB4.4.2!I46)</f>
        <v>0</v>
      </c>
      <c r="K62" s="140">
        <f t="shared" si="74"/>
        <v>0</v>
      </c>
      <c r="L62" s="140">
        <f>'TAB2'!H62</f>
        <v>0</v>
      </c>
      <c r="M62" s="140">
        <f>SUM(TAB4.4.2!L25,TAB4.4.2!L46)</f>
        <v>0</v>
      </c>
      <c r="N62" s="140">
        <f t="shared" si="75"/>
        <v>0</v>
      </c>
      <c r="O62" s="140">
        <f>'TAB2'!J62</f>
        <v>0</v>
      </c>
      <c r="P62" s="140">
        <f>SUM(TAB4.4.2!O25,TAB4.4.2!O46)</f>
        <v>0</v>
      </c>
      <c r="Q62" s="140">
        <f t="shared" si="76"/>
        <v>0</v>
      </c>
    </row>
    <row r="63" spans="1:18" x14ac:dyDescent="0.3">
      <c r="A63" s="500"/>
      <c r="B63" s="59" t="s">
        <v>142</v>
      </c>
      <c r="C63" s="27"/>
      <c r="D63" s="140">
        <f>SUM(TAB4.4.2!C26,TAB4.4.2!C47)</f>
        <v>0</v>
      </c>
      <c r="E63" s="140">
        <f t="shared" si="72"/>
        <v>0</v>
      </c>
      <c r="F63" s="27"/>
      <c r="G63" s="140">
        <f>SUM(TAB4.4.2!F26,TAB4.4.2!F47)</f>
        <v>0</v>
      </c>
      <c r="H63" s="140">
        <f t="shared" si="73"/>
        <v>0</v>
      </c>
      <c r="I63" s="27"/>
      <c r="J63" s="140">
        <f>SUM(TAB4.4.2!I26,TAB4.4.2!I47)</f>
        <v>0</v>
      </c>
      <c r="K63" s="140">
        <f t="shared" si="74"/>
        <v>0</v>
      </c>
      <c r="L63" s="27"/>
      <c r="M63" s="140">
        <f>SUM(TAB4.4.2!L26,TAB4.4.2!L47)</f>
        <v>0</v>
      </c>
      <c r="N63" s="140">
        <f t="shared" si="75"/>
        <v>0</v>
      </c>
      <c r="O63" s="27"/>
      <c r="P63" s="27"/>
      <c r="Q63" s="27"/>
    </row>
    <row r="64" spans="1:18" x14ac:dyDescent="0.3">
      <c r="A64" s="500"/>
      <c r="B64" s="54" t="s">
        <v>20</v>
      </c>
      <c r="C64" s="15">
        <f>SUM(C56:C58,C62:C63)</f>
        <v>0</v>
      </c>
      <c r="D64" s="15">
        <f t="shared" ref="D64" si="77">SUM(D56:D58,D62:D63)</f>
        <v>0</v>
      </c>
      <c r="E64" s="15">
        <f t="shared" ref="E64" si="78">SUM(E56:E58,E62:E63)</f>
        <v>0</v>
      </c>
      <c r="F64" s="15">
        <f t="shared" ref="F64" si="79">SUM(F56:F58,F62:F63)</f>
        <v>0</v>
      </c>
      <c r="G64" s="15">
        <f t="shared" ref="G64" si="80">SUM(G56:G58,G62:G63)</f>
        <v>0</v>
      </c>
      <c r="H64" s="15">
        <f t="shared" ref="H64" si="81">SUM(H56:H58,H62:H63)</f>
        <v>0</v>
      </c>
      <c r="I64" s="15">
        <f t="shared" ref="I64" si="82">SUM(I56:I58,I62:I63)</f>
        <v>0</v>
      </c>
      <c r="J64" s="15">
        <f t="shared" ref="J64" si="83">SUM(J56:J58,J62:J63)</f>
        <v>0</v>
      </c>
      <c r="K64" s="15">
        <f t="shared" ref="K64" si="84">SUM(K56:K58,K62:K63)</f>
        <v>0</v>
      </c>
      <c r="L64" s="15">
        <f t="shared" ref="L64" si="85">SUM(L56:L58,L62:L63)</f>
        <v>0</v>
      </c>
      <c r="M64" s="15">
        <f t="shared" ref="M64" si="86">SUM(M56:M58,M62:M63)</f>
        <v>0</v>
      </c>
      <c r="N64" s="15">
        <f t="shared" ref="N64" si="87">SUM(N56:N58,N62:N63)</f>
        <v>0</v>
      </c>
      <c r="O64" s="15">
        <f t="shared" ref="O64" si="88">SUM(O56:O58,O62:O63)</f>
        <v>0</v>
      </c>
      <c r="P64" s="15">
        <f t="shared" ref="P64" si="89">SUM(P56:P58,P62:P63)</f>
        <v>0</v>
      </c>
      <c r="Q64" s="15">
        <f t="shared" ref="Q64" si="90">SUM(Q56:Q58,Q62:Q63)</f>
        <v>0</v>
      </c>
    </row>
    <row r="65" spans="1:17" x14ac:dyDescent="0.3">
      <c r="A65" s="500" t="s">
        <v>42</v>
      </c>
      <c r="B65" s="59" t="s">
        <v>11</v>
      </c>
      <c r="C65" s="51">
        <f>SUM(F65,I65,L65,O65)</f>
        <v>0</v>
      </c>
      <c r="D65" s="140">
        <f>'TAB5'!B43</f>
        <v>0</v>
      </c>
      <c r="E65" s="299">
        <f t="shared" si="72"/>
        <v>0</v>
      </c>
      <c r="F65" s="301"/>
      <c r="G65" s="140">
        <f>'TAB5'!E43</f>
        <v>0</v>
      </c>
      <c r="H65" s="299">
        <f>F65-G65</f>
        <v>0</v>
      </c>
      <c r="I65" s="301"/>
      <c r="J65" s="140">
        <f>'TAB5'!H43</f>
        <v>0</v>
      </c>
      <c r="K65" s="299">
        <f>I65-J65</f>
        <v>0</v>
      </c>
      <c r="L65" s="301"/>
      <c r="M65" s="140">
        <f>'TAB5'!K43</f>
        <v>0</v>
      </c>
      <c r="N65" s="299">
        <f>L65-M65</f>
        <v>0</v>
      </c>
      <c r="O65" s="301"/>
      <c r="P65" s="140">
        <f>'TAB5'!N43</f>
        <v>0</v>
      </c>
      <c r="Q65" s="140">
        <f>O65-P65</f>
        <v>0</v>
      </c>
    </row>
    <row r="66" spans="1:17" x14ac:dyDescent="0.3">
      <c r="A66" s="500"/>
      <c r="B66" s="54" t="s">
        <v>20</v>
      </c>
      <c r="C66" s="15">
        <f t="shared" ref="C66:Q66" si="91">C65</f>
        <v>0</v>
      </c>
      <c r="D66" s="15">
        <f t="shared" si="91"/>
        <v>0</v>
      </c>
      <c r="E66" s="15">
        <f t="shared" si="91"/>
        <v>0</v>
      </c>
      <c r="F66" s="298">
        <f t="shared" si="91"/>
        <v>0</v>
      </c>
      <c r="G66" s="15">
        <f t="shared" si="91"/>
        <v>0</v>
      </c>
      <c r="H66" s="15">
        <f t="shared" si="91"/>
        <v>0</v>
      </c>
      <c r="I66" s="298">
        <f t="shared" si="91"/>
        <v>0</v>
      </c>
      <c r="J66" s="15">
        <f t="shared" si="91"/>
        <v>0</v>
      </c>
      <c r="K66" s="15">
        <f t="shared" si="91"/>
        <v>0</v>
      </c>
      <c r="L66" s="298">
        <f t="shared" si="91"/>
        <v>0</v>
      </c>
      <c r="M66" s="15">
        <f t="shared" si="91"/>
        <v>0</v>
      </c>
      <c r="N66" s="15">
        <f t="shared" si="91"/>
        <v>0</v>
      </c>
      <c r="O66" s="298">
        <f t="shared" si="91"/>
        <v>0</v>
      </c>
      <c r="P66" s="15">
        <f t="shared" si="91"/>
        <v>0</v>
      </c>
      <c r="Q66" s="15">
        <f t="shared" si="91"/>
        <v>0</v>
      </c>
    </row>
    <row r="67" spans="1:17" x14ac:dyDescent="0.3">
      <c r="A67" s="182" t="s">
        <v>20</v>
      </c>
      <c r="B67" s="54"/>
      <c r="C67" s="15">
        <f>C64+C66</f>
        <v>0</v>
      </c>
      <c r="D67" s="15">
        <f>D64+D66</f>
        <v>0</v>
      </c>
      <c r="E67" s="15">
        <f t="shared" ref="E67" si="92">E64+E66</f>
        <v>0</v>
      </c>
      <c r="F67" s="15">
        <f t="shared" ref="F67" si="93">F64+F66</f>
        <v>0</v>
      </c>
      <c r="G67" s="15">
        <f t="shared" ref="G67" si="94">G64+G66</f>
        <v>0</v>
      </c>
      <c r="H67" s="15">
        <f t="shared" ref="H67" si="95">H64+H66</f>
        <v>0</v>
      </c>
      <c r="I67" s="15">
        <f t="shared" ref="I67" si="96">I64+I66</f>
        <v>0</v>
      </c>
      <c r="J67" s="15">
        <f t="shared" ref="J67" si="97">J64+J66</f>
        <v>0</v>
      </c>
      <c r="K67" s="15">
        <f>K64+K66</f>
        <v>0</v>
      </c>
      <c r="L67" s="15">
        <f t="shared" ref="L67" si="98">L64+L66</f>
        <v>0</v>
      </c>
      <c r="M67" s="15">
        <f t="shared" ref="M67" si="99">M64+M66</f>
        <v>0</v>
      </c>
      <c r="N67" s="15">
        <f t="shared" ref="N67" si="100">N64+N66</f>
        <v>0</v>
      </c>
      <c r="O67" s="15">
        <f t="shared" ref="O67" si="101">O64+O66</f>
        <v>0</v>
      </c>
      <c r="P67" s="15">
        <f t="shared" ref="P67" si="102">P64+P66</f>
        <v>0</v>
      </c>
      <c r="Q67" s="15">
        <f t="shared" ref="Q67" si="103">Q64+Q66</f>
        <v>0</v>
      </c>
    </row>
    <row r="69" spans="1:17" ht="21" x14ac:dyDescent="0.35">
      <c r="B69" s="467" t="s">
        <v>38</v>
      </c>
      <c r="C69" s="467"/>
      <c r="D69" s="467"/>
      <c r="E69" s="467"/>
      <c r="F69" s="467"/>
      <c r="G69" s="467"/>
      <c r="H69" s="467"/>
      <c r="I69" s="467"/>
      <c r="J69" s="467"/>
      <c r="K69" s="467"/>
      <c r="L69" s="467"/>
      <c r="M69" s="467"/>
      <c r="N69" s="467"/>
      <c r="O69" s="467"/>
      <c r="P69" s="467"/>
      <c r="Q69" s="467"/>
    </row>
    <row r="70" spans="1:17" x14ac:dyDescent="0.3">
      <c r="B70" s="493" t="s">
        <v>0</v>
      </c>
      <c r="C70" s="501" t="s">
        <v>20</v>
      </c>
      <c r="D70" s="501"/>
      <c r="E70" s="501"/>
      <c r="F70" s="501" t="s">
        <v>64</v>
      </c>
      <c r="G70" s="501"/>
      <c r="H70" s="501"/>
      <c r="I70" s="501" t="s">
        <v>6</v>
      </c>
      <c r="J70" s="501"/>
      <c r="K70" s="501"/>
      <c r="L70" s="501" t="s">
        <v>65</v>
      </c>
      <c r="M70" s="501"/>
      <c r="N70" s="501"/>
      <c r="O70" s="501" t="s">
        <v>8</v>
      </c>
      <c r="P70" s="501"/>
      <c r="Q70" s="501"/>
    </row>
    <row r="71" spans="1:17" x14ac:dyDescent="0.3">
      <c r="B71" s="493"/>
      <c r="C71" s="8" t="s">
        <v>68</v>
      </c>
      <c r="D71" s="8" t="s">
        <v>69</v>
      </c>
      <c r="E71" s="8" t="s">
        <v>70</v>
      </c>
      <c r="F71" s="8" t="s">
        <v>68</v>
      </c>
      <c r="G71" s="8" t="s">
        <v>69</v>
      </c>
      <c r="H71" s="8" t="s">
        <v>70</v>
      </c>
      <c r="I71" s="8" t="s">
        <v>68</v>
      </c>
      <c r="J71" s="8" t="s">
        <v>69</v>
      </c>
      <c r="K71" s="8" t="s">
        <v>70</v>
      </c>
      <c r="L71" s="8" t="s">
        <v>68</v>
      </c>
      <c r="M71" s="8" t="s">
        <v>69</v>
      </c>
      <c r="N71" s="8" t="s">
        <v>70</v>
      </c>
      <c r="O71" s="8" t="s">
        <v>68</v>
      </c>
      <c r="P71" s="8" t="s">
        <v>69</v>
      </c>
      <c r="Q71" s="8" t="s">
        <v>70</v>
      </c>
    </row>
    <row r="72" spans="1:17" x14ac:dyDescent="0.3">
      <c r="A72" s="500" t="s">
        <v>41</v>
      </c>
      <c r="B72" s="59" t="s">
        <v>11</v>
      </c>
      <c r="C72" s="140">
        <f>'TAB2'!B71</f>
        <v>0</v>
      </c>
      <c r="D72" s="140">
        <f>SUM(TAB4.5.2!C7,TAB4.5.2!C28)</f>
        <v>0</v>
      </c>
      <c r="E72" s="140">
        <f>C72-D72</f>
        <v>0</v>
      </c>
      <c r="F72" s="140">
        <f>'TAB2'!D71</f>
        <v>0</v>
      </c>
      <c r="G72" s="140">
        <f>SUM(TAB4.5.2!F7,TAB4.5.2!F28)</f>
        <v>0</v>
      </c>
      <c r="H72" s="140">
        <f>F72-G72</f>
        <v>0</v>
      </c>
      <c r="I72" s="140">
        <f>'TAB2'!F71</f>
        <v>0</v>
      </c>
      <c r="J72" s="140">
        <f>SUM(TAB4.5.2!I7,TAB4.5.2!I28)</f>
        <v>0</v>
      </c>
      <c r="K72" s="140">
        <f>I72-J72</f>
        <v>0</v>
      </c>
      <c r="L72" s="140">
        <f>'TAB2'!H71</f>
        <v>0</v>
      </c>
      <c r="M72" s="140">
        <f>SUM(TAB4.5.2!L7,TAB4.5.2!L28)</f>
        <v>0</v>
      </c>
      <c r="N72" s="140">
        <f>L72-M72</f>
        <v>0</v>
      </c>
      <c r="O72" s="140">
        <f>'TAB2'!J71</f>
        <v>0</v>
      </c>
      <c r="P72" s="140">
        <f>SUM(TAB4.5.2!O7,TAB4.5.2!O28)</f>
        <v>0</v>
      </c>
      <c r="Q72" s="140">
        <f>O72-P72</f>
        <v>0</v>
      </c>
    </row>
    <row r="73" spans="1:17" x14ac:dyDescent="0.3">
      <c r="A73" s="500"/>
      <c r="B73" s="59" t="s">
        <v>21</v>
      </c>
      <c r="C73" s="140">
        <f>'TAB2'!B72</f>
        <v>0</v>
      </c>
      <c r="D73" s="140">
        <f>SUM(TAB4.5.2!C20,TAB4.5.2!C41)</f>
        <v>0</v>
      </c>
      <c r="E73" s="140">
        <f t="shared" ref="E73:E81" si="104">C73-D73</f>
        <v>0</v>
      </c>
      <c r="F73" s="140">
        <f>'TAB2'!D72</f>
        <v>0</v>
      </c>
      <c r="G73" s="140">
        <f>SUM(TAB4.5.2!F20,TAB4.5.2!F41)</f>
        <v>0</v>
      </c>
      <c r="H73" s="140">
        <f t="shared" ref="H73:H79" si="105">F73-G73</f>
        <v>0</v>
      </c>
      <c r="I73" s="140">
        <f>'TAB2'!F72</f>
        <v>0</v>
      </c>
      <c r="J73" s="140">
        <f>SUM(TAB4.5.2!I20,TAB4.5.2!I41)</f>
        <v>0</v>
      </c>
      <c r="K73" s="140">
        <f t="shared" ref="K73:K79" si="106">I73-J73</f>
        <v>0</v>
      </c>
      <c r="L73" s="140">
        <f>'TAB2'!H72</f>
        <v>0</v>
      </c>
      <c r="M73" s="140">
        <f>SUM(TAB4.5.2!L20,TAB4.5.2!L41)</f>
        <v>0</v>
      </c>
      <c r="N73" s="140">
        <f t="shared" ref="N73:N79" si="107">L73-M73</f>
        <v>0</v>
      </c>
      <c r="O73" s="140">
        <f>'TAB2'!J72</f>
        <v>0</v>
      </c>
      <c r="P73" s="140">
        <f>SUM(TAB4.5.2!O20,TAB4.5.2!O41)</f>
        <v>0</v>
      </c>
      <c r="Q73" s="140">
        <f t="shared" ref="Q73:Q78" si="108">O73-P73</f>
        <v>0</v>
      </c>
    </row>
    <row r="74" spans="1:17" x14ac:dyDescent="0.3">
      <c r="A74" s="500"/>
      <c r="B74" s="59" t="s">
        <v>140</v>
      </c>
      <c r="C74" s="140">
        <f>'TAB2'!B73</f>
        <v>0</v>
      </c>
      <c r="D74" s="140">
        <f>SUM(D75:D77)</f>
        <v>0</v>
      </c>
      <c r="E74" s="140">
        <f t="shared" si="104"/>
        <v>0</v>
      </c>
      <c r="F74" s="140">
        <f>'TAB2'!D73</f>
        <v>0</v>
      </c>
      <c r="G74" s="140">
        <f>SUM(G75:G77)</f>
        <v>0</v>
      </c>
      <c r="H74" s="140">
        <f t="shared" si="105"/>
        <v>0</v>
      </c>
      <c r="I74" s="140">
        <f>'TAB2'!F73</f>
        <v>0</v>
      </c>
      <c r="J74" s="140">
        <f>SUM(J75:J77)</f>
        <v>0</v>
      </c>
      <c r="K74" s="140">
        <f t="shared" si="106"/>
        <v>0</v>
      </c>
      <c r="L74" s="140">
        <f>'TAB2'!H73</f>
        <v>0</v>
      </c>
      <c r="M74" s="140">
        <f>SUM(M75:M77)</f>
        <v>0</v>
      </c>
      <c r="N74" s="140">
        <f t="shared" si="107"/>
        <v>0</v>
      </c>
      <c r="O74" s="140">
        <f>'TAB2'!J73</f>
        <v>0</v>
      </c>
      <c r="P74" s="140">
        <f>SUM(P75:P77)</f>
        <v>0</v>
      </c>
      <c r="Q74" s="140">
        <f t="shared" si="108"/>
        <v>0</v>
      </c>
    </row>
    <row r="75" spans="1:17" x14ac:dyDescent="0.3">
      <c r="A75" s="500"/>
      <c r="B75" s="62" t="s">
        <v>4</v>
      </c>
      <c r="C75" s="140">
        <f>'TAB2'!B74</f>
        <v>0</v>
      </c>
      <c r="D75" s="140">
        <f>SUM(TAB4.5.2!C22,TAB4.5.2!C43)</f>
        <v>0</v>
      </c>
      <c r="E75" s="140">
        <f t="shared" si="104"/>
        <v>0</v>
      </c>
      <c r="F75" s="140">
        <f>'TAB2'!D74</f>
        <v>0</v>
      </c>
      <c r="G75" s="140">
        <f>SUM(TAB4.5.2!F22,TAB4.5.2!F43)</f>
        <v>0</v>
      </c>
      <c r="H75" s="140">
        <f t="shared" si="105"/>
        <v>0</v>
      </c>
      <c r="I75" s="140">
        <f>'TAB2'!F74</f>
        <v>0</v>
      </c>
      <c r="J75" s="140">
        <f>SUM(TAB4.5.2!I22,TAB4.5.2!I43)</f>
        <v>0</v>
      </c>
      <c r="K75" s="140">
        <f t="shared" si="106"/>
        <v>0</v>
      </c>
      <c r="L75" s="140">
        <f>'TAB2'!H74</f>
        <v>0</v>
      </c>
      <c r="M75" s="140">
        <f>SUM(TAB4.5.2!L22,TAB4.5.2!L43)</f>
        <v>0</v>
      </c>
      <c r="N75" s="140">
        <f t="shared" si="107"/>
        <v>0</v>
      </c>
      <c r="O75" s="140">
        <f>'TAB2'!J74</f>
        <v>0</v>
      </c>
      <c r="P75" s="140">
        <f>SUM(TAB4.5.2!O22,TAB4.5.2!O43)</f>
        <v>0</v>
      </c>
      <c r="Q75" s="140">
        <f t="shared" si="108"/>
        <v>0</v>
      </c>
    </row>
    <row r="76" spans="1:17" x14ac:dyDescent="0.3">
      <c r="A76" s="500"/>
      <c r="B76" s="62" t="s">
        <v>17</v>
      </c>
      <c r="C76" s="140">
        <f>'TAB2'!B75</f>
        <v>0</v>
      </c>
      <c r="D76" s="140">
        <f>SUM(TAB4.5.2!C23,TAB4.5.2!C44)</f>
        <v>0</v>
      </c>
      <c r="E76" s="140">
        <f t="shared" si="104"/>
        <v>0</v>
      </c>
      <c r="F76" s="140">
        <f>'TAB2'!D75</f>
        <v>0</v>
      </c>
      <c r="G76" s="140">
        <f>SUM(TAB4.5.2!F23,TAB4.5.2!F44)</f>
        <v>0</v>
      </c>
      <c r="H76" s="140">
        <f t="shared" si="105"/>
        <v>0</v>
      </c>
      <c r="I76" s="140">
        <f>'TAB2'!F75</f>
        <v>0</v>
      </c>
      <c r="J76" s="140">
        <f>SUM(TAB4.5.2!I23,TAB4.5.2!I44)</f>
        <v>0</v>
      </c>
      <c r="K76" s="140">
        <f t="shared" si="106"/>
        <v>0</v>
      </c>
      <c r="L76" s="140">
        <f>'TAB2'!H75</f>
        <v>0</v>
      </c>
      <c r="M76" s="140">
        <f>SUM(TAB4.5.2!L23,TAB4.5.2!L44)</f>
        <v>0</v>
      </c>
      <c r="N76" s="140">
        <f t="shared" si="107"/>
        <v>0</v>
      </c>
      <c r="O76" s="140">
        <f>'TAB2'!J75</f>
        <v>0</v>
      </c>
      <c r="P76" s="140">
        <f>SUM(TAB4.5.2!O23,TAB4.5.2!O44)</f>
        <v>0</v>
      </c>
      <c r="Q76" s="140">
        <f t="shared" si="108"/>
        <v>0</v>
      </c>
    </row>
    <row r="77" spans="1:17" x14ac:dyDescent="0.3">
      <c r="A77" s="500"/>
      <c r="B77" s="62" t="s">
        <v>62</v>
      </c>
      <c r="C77" s="140">
        <f>'TAB2'!B76</f>
        <v>0</v>
      </c>
      <c r="D77" s="140">
        <f>SUM(TAB4.5.2!C24,TAB4.5.2!C45)</f>
        <v>0</v>
      </c>
      <c r="E77" s="140">
        <f t="shared" si="104"/>
        <v>0</v>
      </c>
      <c r="F77" s="140">
        <f>'TAB2'!D76</f>
        <v>0</v>
      </c>
      <c r="G77" s="140">
        <f>SUM(TAB4.5.2!F24,TAB4.5.2!F45)</f>
        <v>0</v>
      </c>
      <c r="H77" s="140">
        <f t="shared" si="105"/>
        <v>0</v>
      </c>
      <c r="I77" s="140">
        <f>'TAB2'!F76</f>
        <v>0</v>
      </c>
      <c r="J77" s="140">
        <f>SUM(TAB4.5.2!I24,TAB4.5.2!I45)</f>
        <v>0</v>
      </c>
      <c r="K77" s="140">
        <f t="shared" si="106"/>
        <v>0</v>
      </c>
      <c r="L77" s="140">
        <f>'TAB2'!H76</f>
        <v>0</v>
      </c>
      <c r="M77" s="140">
        <f>SUM(TAB4.5.2!L24,TAB4.5.2!L45)</f>
        <v>0</v>
      </c>
      <c r="N77" s="140">
        <f t="shared" si="107"/>
        <v>0</v>
      </c>
      <c r="O77" s="140">
        <f>'TAB2'!J76</f>
        <v>0</v>
      </c>
      <c r="P77" s="140">
        <f>SUM(TAB4.5.2!O24,TAB4.5.2!O45)</f>
        <v>0</v>
      </c>
      <c r="Q77" s="140">
        <f t="shared" si="108"/>
        <v>0</v>
      </c>
    </row>
    <row r="78" spans="1:17" x14ac:dyDescent="0.3">
      <c r="A78" s="500"/>
      <c r="B78" s="59" t="s">
        <v>141</v>
      </c>
      <c r="C78" s="140">
        <f>'TAB2'!B77</f>
        <v>0</v>
      </c>
      <c r="D78" s="140">
        <f>SUM(TAB4.5.2!C25,TAB4.5.2!C46)</f>
        <v>0</v>
      </c>
      <c r="E78" s="140">
        <f t="shared" si="104"/>
        <v>0</v>
      </c>
      <c r="F78" s="140">
        <f>'TAB2'!D77</f>
        <v>0</v>
      </c>
      <c r="G78" s="140">
        <f>SUM(TAB4.5.2!F25,TAB4.5.2!F46)</f>
        <v>0</v>
      </c>
      <c r="H78" s="140">
        <f t="shared" si="105"/>
        <v>0</v>
      </c>
      <c r="I78" s="140">
        <f>'TAB2'!F77</f>
        <v>0</v>
      </c>
      <c r="J78" s="140">
        <f>SUM(TAB4.5.2!I25,TAB4.5.2!I46)</f>
        <v>0</v>
      </c>
      <c r="K78" s="140">
        <f t="shared" si="106"/>
        <v>0</v>
      </c>
      <c r="L78" s="140">
        <f>'TAB2'!H77</f>
        <v>0</v>
      </c>
      <c r="M78" s="140">
        <f>SUM(TAB4.5.2!L25,TAB4.5.2!L46)</f>
        <v>0</v>
      </c>
      <c r="N78" s="140">
        <f t="shared" si="107"/>
        <v>0</v>
      </c>
      <c r="O78" s="140">
        <f>'TAB2'!J77</f>
        <v>0</v>
      </c>
      <c r="P78" s="140">
        <f>SUM(TAB4.5.2!O25,TAB4.5.2!O46)</f>
        <v>0</v>
      </c>
      <c r="Q78" s="140">
        <f t="shared" si="108"/>
        <v>0</v>
      </c>
    </row>
    <row r="79" spans="1:17" x14ac:dyDescent="0.3">
      <c r="A79" s="500"/>
      <c r="B79" s="59" t="s">
        <v>142</v>
      </c>
      <c r="C79" s="27"/>
      <c r="D79" s="140">
        <f>SUM(TAB4.5.2!C26,TAB4.5.2!C47)</f>
        <v>0</v>
      </c>
      <c r="E79" s="140">
        <f t="shared" si="104"/>
        <v>0</v>
      </c>
      <c r="F79" s="27"/>
      <c r="G79" s="140">
        <f>SUM(TAB4.5.2!F26,TAB4.5.2!F47)</f>
        <v>0</v>
      </c>
      <c r="H79" s="140">
        <f t="shared" si="105"/>
        <v>0</v>
      </c>
      <c r="I79" s="27"/>
      <c r="J79" s="140">
        <f>SUM(TAB4.5.2!I26,TAB4.5.2!I47)</f>
        <v>0</v>
      </c>
      <c r="K79" s="140">
        <f t="shared" si="106"/>
        <v>0</v>
      </c>
      <c r="L79" s="27"/>
      <c r="M79" s="140">
        <f>SUM(TAB4.5.2!L26,TAB4.5.2!L47)</f>
        <v>0</v>
      </c>
      <c r="N79" s="140">
        <f t="shared" si="107"/>
        <v>0</v>
      </c>
      <c r="O79" s="27"/>
      <c r="P79" s="27"/>
      <c r="Q79" s="27"/>
    </row>
    <row r="80" spans="1:17" x14ac:dyDescent="0.3">
      <c r="A80" s="500"/>
      <c r="B80" s="54" t="s">
        <v>20</v>
      </c>
      <c r="C80" s="15">
        <f>SUM(C72:C74,C78:C79)</f>
        <v>0</v>
      </c>
      <c r="D80" s="15">
        <f t="shared" ref="D80" si="109">SUM(D72:D74,D78:D79)</f>
        <v>0</v>
      </c>
      <c r="E80" s="15">
        <f t="shared" ref="E80" si="110">SUM(E72:E74,E78:E79)</f>
        <v>0</v>
      </c>
      <c r="F80" s="15">
        <f t="shared" ref="F80" si="111">SUM(F72:F74,F78:F79)</f>
        <v>0</v>
      </c>
      <c r="G80" s="15">
        <f t="shared" ref="G80" si="112">SUM(G72:G74,G78:G79)</f>
        <v>0</v>
      </c>
      <c r="H80" s="15">
        <f t="shared" ref="H80" si="113">SUM(H72:H74,H78:H79)</f>
        <v>0</v>
      </c>
      <c r="I80" s="15">
        <f t="shared" ref="I80" si="114">SUM(I72:I74,I78:I79)</f>
        <v>0</v>
      </c>
      <c r="J80" s="15">
        <f t="shared" ref="J80" si="115">SUM(J72:J74,J78:J79)</f>
        <v>0</v>
      </c>
      <c r="K80" s="15">
        <f t="shared" ref="K80" si="116">SUM(K72:K74,K78:K79)</f>
        <v>0</v>
      </c>
      <c r="L80" s="15">
        <f t="shared" ref="L80" si="117">SUM(L72:L74,L78:L79)</f>
        <v>0</v>
      </c>
      <c r="M80" s="15">
        <f t="shared" ref="M80" si="118">SUM(M72:M74,M78:M79)</f>
        <v>0</v>
      </c>
      <c r="N80" s="15">
        <f t="shared" ref="N80" si="119">SUM(N72:N74,N78:N79)</f>
        <v>0</v>
      </c>
      <c r="O80" s="15">
        <f t="shared" ref="O80" si="120">SUM(O72:O74,O78:O79)</f>
        <v>0</v>
      </c>
      <c r="P80" s="15">
        <f t="shared" ref="P80" si="121">SUM(P72:P74,P78:P79)</f>
        <v>0</v>
      </c>
      <c r="Q80" s="15">
        <f t="shared" ref="Q80" si="122">SUM(Q72:Q74,Q78:Q79)</f>
        <v>0</v>
      </c>
    </row>
    <row r="81" spans="1:17" x14ac:dyDescent="0.3">
      <c r="A81" s="500" t="s">
        <v>42</v>
      </c>
      <c r="B81" s="59" t="s">
        <v>11</v>
      </c>
      <c r="C81" s="51">
        <f>SUM(F81,I81,L81,O81)</f>
        <v>0</v>
      </c>
      <c r="D81" s="140">
        <f>'TAB5'!B53</f>
        <v>0</v>
      </c>
      <c r="E81" s="299">
        <f t="shared" si="104"/>
        <v>0</v>
      </c>
      <c r="F81" s="301"/>
      <c r="G81" s="140">
        <f>'TAB5'!E53</f>
        <v>0</v>
      </c>
      <c r="H81" s="299">
        <f>F81-G81</f>
        <v>0</v>
      </c>
      <c r="I81" s="301"/>
      <c r="J81" s="140">
        <f>'TAB5'!H53</f>
        <v>0</v>
      </c>
      <c r="K81" s="299">
        <f>I81-J81</f>
        <v>0</v>
      </c>
      <c r="L81" s="301"/>
      <c r="M81" s="140">
        <f>'TAB5'!K53</f>
        <v>0</v>
      </c>
      <c r="N81" s="299">
        <f>L81-M81</f>
        <v>0</v>
      </c>
      <c r="O81" s="301"/>
      <c r="P81" s="140">
        <f>'TAB5'!N53</f>
        <v>0</v>
      </c>
      <c r="Q81" s="140">
        <f>O81-P81</f>
        <v>0</v>
      </c>
    </row>
    <row r="82" spans="1:17" x14ac:dyDescent="0.3">
      <c r="A82" s="500"/>
      <c r="B82" s="54" t="s">
        <v>20</v>
      </c>
      <c r="C82" s="15">
        <f t="shared" ref="C82:Q82" si="123">C81</f>
        <v>0</v>
      </c>
      <c r="D82" s="15">
        <f t="shared" si="123"/>
        <v>0</v>
      </c>
      <c r="E82" s="302">
        <f t="shared" si="123"/>
        <v>0</v>
      </c>
      <c r="F82" s="15">
        <f t="shared" si="123"/>
        <v>0</v>
      </c>
      <c r="G82" s="303">
        <f t="shared" si="123"/>
        <v>0</v>
      </c>
      <c r="H82" s="15">
        <f t="shared" si="123"/>
        <v>0</v>
      </c>
      <c r="I82" s="298">
        <f t="shared" si="123"/>
        <v>0</v>
      </c>
      <c r="J82" s="15">
        <f t="shared" si="123"/>
        <v>0</v>
      </c>
      <c r="K82" s="15">
        <f t="shared" si="123"/>
        <v>0</v>
      </c>
      <c r="L82" s="298">
        <f t="shared" si="123"/>
        <v>0</v>
      </c>
      <c r="M82" s="15">
        <f t="shared" si="123"/>
        <v>0</v>
      </c>
      <c r="N82" s="15">
        <f t="shared" si="123"/>
        <v>0</v>
      </c>
      <c r="O82" s="298">
        <f t="shared" si="123"/>
        <v>0</v>
      </c>
      <c r="P82" s="15">
        <f t="shared" si="123"/>
        <v>0</v>
      </c>
      <c r="Q82" s="15">
        <f t="shared" si="123"/>
        <v>0</v>
      </c>
    </row>
    <row r="83" spans="1:17" x14ac:dyDescent="0.3">
      <c r="A83" s="182" t="s">
        <v>20</v>
      </c>
      <c r="B83" s="54"/>
      <c r="C83" s="15">
        <f>C80+C82</f>
        <v>0</v>
      </c>
      <c r="D83" s="15">
        <f>D80+D82</f>
        <v>0</v>
      </c>
      <c r="E83" s="15">
        <f t="shared" ref="E83" si="124">E80+E82</f>
        <v>0</v>
      </c>
      <c r="F83" s="15">
        <f t="shared" ref="F83" si="125">F80+F82</f>
        <v>0</v>
      </c>
      <c r="G83" s="15">
        <f t="shared" ref="G83" si="126">G80+G82</f>
        <v>0</v>
      </c>
      <c r="H83" s="15">
        <f t="shared" ref="H83" si="127">H80+H82</f>
        <v>0</v>
      </c>
      <c r="I83" s="15">
        <f t="shared" ref="I83" si="128">I80+I82</f>
        <v>0</v>
      </c>
      <c r="J83" s="15">
        <f t="shared" ref="J83" si="129">J80+J82</f>
        <v>0</v>
      </c>
      <c r="K83" s="15">
        <f>K80+K82</f>
        <v>0</v>
      </c>
      <c r="L83" s="15">
        <f t="shared" ref="L83" si="130">L80+L82</f>
        <v>0</v>
      </c>
      <c r="M83" s="15">
        <f t="shared" ref="M83" si="131">M80+M82</f>
        <v>0</v>
      </c>
      <c r="N83" s="15">
        <f t="shared" ref="N83" si="132">N80+N82</f>
        <v>0</v>
      </c>
      <c r="O83" s="15">
        <f t="shared" ref="O83" si="133">O80+O82</f>
        <v>0</v>
      </c>
      <c r="P83" s="15">
        <f t="shared" ref="P83" si="134">P80+P82</f>
        <v>0</v>
      </c>
      <c r="Q83" s="15">
        <f t="shared" ref="Q83" si="135">Q80+Q82</f>
        <v>0</v>
      </c>
    </row>
  </sheetData>
  <mergeCells count="45">
    <mergeCell ref="B5:Q5"/>
    <mergeCell ref="O6:Q6"/>
    <mergeCell ref="F6:H6"/>
    <mergeCell ref="C6:E6"/>
    <mergeCell ref="I6:K6"/>
    <mergeCell ref="L6:N6"/>
    <mergeCell ref="B6:B7"/>
    <mergeCell ref="B37:Q37"/>
    <mergeCell ref="B38:B39"/>
    <mergeCell ref="C38:E38"/>
    <mergeCell ref="F38:H38"/>
    <mergeCell ref="I38:K38"/>
    <mergeCell ref="L38:N38"/>
    <mergeCell ref="O38:Q38"/>
    <mergeCell ref="B21:Q21"/>
    <mergeCell ref="B22:B23"/>
    <mergeCell ref="C22:E22"/>
    <mergeCell ref="F22:H22"/>
    <mergeCell ref="I22:K22"/>
    <mergeCell ref="L22:N22"/>
    <mergeCell ref="O22:Q22"/>
    <mergeCell ref="B53:Q53"/>
    <mergeCell ref="B54:B55"/>
    <mergeCell ref="C54:E54"/>
    <mergeCell ref="F54:H54"/>
    <mergeCell ref="I54:K54"/>
    <mergeCell ref="L54:N54"/>
    <mergeCell ref="O54:Q54"/>
    <mergeCell ref="B69:Q69"/>
    <mergeCell ref="B70:B71"/>
    <mergeCell ref="C70:E70"/>
    <mergeCell ref="F70:H70"/>
    <mergeCell ref="I70:K70"/>
    <mergeCell ref="L70:N70"/>
    <mergeCell ref="O70:Q70"/>
    <mergeCell ref="A8:A16"/>
    <mergeCell ref="A17:A18"/>
    <mergeCell ref="A33:A34"/>
    <mergeCell ref="A65:A66"/>
    <mergeCell ref="A81:A82"/>
    <mergeCell ref="A24:A32"/>
    <mergeCell ref="A40:A48"/>
    <mergeCell ref="A56:A64"/>
    <mergeCell ref="A72:A80"/>
    <mergeCell ref="A49:A50"/>
  </mergeCells>
  <conditionalFormatting sqref="C17">
    <cfRule type="containsText" dxfId="133" priority="27" operator="containsText" text="ntitulé">
      <formula>NOT(ISERROR(SEARCH("ntitulé",C17)))</formula>
    </cfRule>
    <cfRule type="containsBlanks" dxfId="132" priority="28">
      <formula>LEN(TRIM(C17))=0</formula>
    </cfRule>
  </conditionalFormatting>
  <conditionalFormatting sqref="O17">
    <cfRule type="containsText" dxfId="131" priority="19" operator="containsText" text="ntitulé">
      <formula>NOT(ISERROR(SEARCH("ntitulé",O17)))</formula>
    </cfRule>
    <cfRule type="containsBlanks" dxfId="130" priority="20">
      <formula>LEN(TRIM(O17))=0</formula>
    </cfRule>
  </conditionalFormatting>
  <conditionalFormatting sqref="L17">
    <cfRule type="containsText" dxfId="129" priority="17" operator="containsText" text="ntitulé">
      <formula>NOT(ISERROR(SEARCH("ntitulé",L17)))</formula>
    </cfRule>
    <cfRule type="containsBlanks" dxfId="128" priority="18">
      <formula>LEN(TRIM(L17))=0</formula>
    </cfRule>
  </conditionalFormatting>
  <conditionalFormatting sqref="I17">
    <cfRule type="containsText" dxfId="127" priority="15" operator="containsText" text="ntitulé">
      <formula>NOT(ISERROR(SEARCH("ntitulé",I17)))</formula>
    </cfRule>
    <cfRule type="containsBlanks" dxfId="126" priority="16">
      <formula>LEN(TRIM(I17))=0</formula>
    </cfRule>
  </conditionalFormatting>
  <conditionalFormatting sqref="F17">
    <cfRule type="containsText" dxfId="125" priority="13" operator="containsText" text="ntitulé">
      <formula>NOT(ISERROR(SEARCH("ntitulé",F17)))</formula>
    </cfRule>
    <cfRule type="containsBlanks" dxfId="124" priority="14">
      <formula>LEN(TRIM(F17))=0</formula>
    </cfRule>
  </conditionalFormatting>
  <conditionalFormatting sqref="C33">
    <cfRule type="containsText" dxfId="123" priority="11" operator="containsText" text="ntitulé">
      <formula>NOT(ISERROR(SEARCH("ntitulé",C33)))</formula>
    </cfRule>
    <cfRule type="containsBlanks" dxfId="122" priority="12">
      <formula>LEN(TRIM(C33))=0</formula>
    </cfRule>
  </conditionalFormatting>
  <conditionalFormatting sqref="C49">
    <cfRule type="containsText" dxfId="121" priority="9" operator="containsText" text="ntitulé">
      <formula>NOT(ISERROR(SEARCH("ntitulé",C49)))</formula>
    </cfRule>
    <cfRule type="containsBlanks" dxfId="120" priority="10">
      <formula>LEN(TRIM(C49))=0</formula>
    </cfRule>
  </conditionalFormatting>
  <conditionalFormatting sqref="C65">
    <cfRule type="containsText" dxfId="119" priority="7" operator="containsText" text="ntitulé">
      <formula>NOT(ISERROR(SEARCH("ntitulé",C65)))</formula>
    </cfRule>
    <cfRule type="containsBlanks" dxfId="118" priority="8">
      <formula>LEN(TRIM(C65))=0</formula>
    </cfRule>
  </conditionalFormatting>
  <conditionalFormatting sqref="C81">
    <cfRule type="containsText" dxfId="117" priority="5" operator="containsText" text="ntitulé">
      <formula>NOT(ISERROR(SEARCH("ntitulé",C81)))</formula>
    </cfRule>
    <cfRule type="containsBlanks" dxfId="116" priority="6">
      <formula>LEN(TRIM(C81))=0</formula>
    </cfRule>
  </conditionalFormatting>
  <conditionalFormatting sqref="O65 O49 O33 L65 L49 L33 I65 I49 I33 F65 F49 F33">
    <cfRule type="containsText" dxfId="115" priority="3" operator="containsText" text="ntitulé">
      <formula>NOT(ISERROR(SEARCH("ntitulé",F33)))</formula>
    </cfRule>
    <cfRule type="containsBlanks" dxfId="114" priority="4">
      <formula>LEN(TRIM(F33))=0</formula>
    </cfRule>
  </conditionalFormatting>
  <conditionalFormatting sqref="O81 L81 I81 F81">
    <cfRule type="containsText" dxfId="113" priority="1" operator="containsText" text="ntitulé">
      <formula>NOT(ISERROR(SEARCH("ntitulé",F81)))</formula>
    </cfRule>
    <cfRule type="containsBlanks" dxfId="112" priority="2">
      <formula>LEN(TRIM(F81))=0</formula>
    </cfRule>
  </conditionalFormatting>
  <pageMargins left="0.7" right="0.7" top="0.75" bottom="0.75" header="0.3" footer="0.3"/>
  <pageSetup paperSize="8" scale="68" orientation="landscape" verticalDpi="300" r:id="rId1"/>
  <rowBreaks count="1" manualBreakCount="1">
    <brk id="52" max="16" man="1"/>
  </rowBreaks>
  <colBreaks count="1" manualBreakCount="1">
    <brk id="1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90"/>
  <sheetViews>
    <sheetView topLeftCell="A79" zoomScale="70" zoomScaleNormal="70" workbookViewId="0">
      <selection activeCell="B10" sqref="A10:XFD10"/>
    </sheetView>
  </sheetViews>
  <sheetFormatPr baseColWidth="10" defaultColWidth="8.85546875" defaultRowHeight="15" x14ac:dyDescent="0.3"/>
  <cols>
    <col min="1" max="1" width="38.28515625" style="1" bestFit="1" customWidth="1"/>
    <col min="2" max="2" width="15.85546875" style="1" customWidth="1"/>
    <col min="3" max="7" width="16.5703125" style="1" customWidth="1"/>
    <col min="8" max="16384" width="8.85546875" style="1"/>
  </cols>
  <sheetData>
    <row r="3" spans="1:7" ht="21" x14ac:dyDescent="0.3">
      <c r="A3" s="502" t="str">
        <f>TAB00!B62&amp;" : "&amp;TAB00!C62</f>
        <v>TAB7 : Synthèse des simulations pour un client-type de chaque niveau de tension</v>
      </c>
      <c r="B3" s="502"/>
      <c r="C3" s="502"/>
      <c r="D3" s="502"/>
      <c r="E3" s="502"/>
      <c r="F3" s="502"/>
      <c r="G3" s="502"/>
    </row>
    <row r="5" spans="1:7" x14ac:dyDescent="0.3">
      <c r="A5" s="503" t="s">
        <v>23</v>
      </c>
      <c r="B5" s="503"/>
      <c r="C5" s="8">
        <v>2019</v>
      </c>
      <c r="D5" s="8">
        <v>2020</v>
      </c>
      <c r="E5" s="8">
        <v>2021</v>
      </c>
      <c r="F5" s="8">
        <v>2022</v>
      </c>
      <c r="G5" s="8">
        <v>2023</v>
      </c>
    </row>
    <row r="6" spans="1:7" s="4" customFormat="1" ht="13.5" x14ac:dyDescent="0.3">
      <c r="A6" s="142" t="s">
        <v>279</v>
      </c>
      <c r="B6" s="142" t="s">
        <v>64</v>
      </c>
      <c r="C6" s="148">
        <f>SUM(C7:C11)</f>
        <v>0</v>
      </c>
      <c r="D6" s="148">
        <f>SUM(D7:D11)</f>
        <v>0</v>
      </c>
      <c r="E6" s="148">
        <f>SUM(E7:E11)</f>
        <v>0</v>
      </c>
      <c r="F6" s="148">
        <f>SUM(F7:F11)</f>
        <v>0</v>
      </c>
      <c r="G6" s="24">
        <f>SUM(G7:G11)</f>
        <v>0</v>
      </c>
    </row>
    <row r="7" spans="1:7" x14ac:dyDescent="0.3">
      <c r="A7" s="68" t="s">
        <v>29</v>
      </c>
      <c r="B7" s="68"/>
      <c r="C7" s="140">
        <f>TAB7.1!D16</f>
        <v>0</v>
      </c>
      <c r="D7" s="140">
        <f>TAB7.1!C40</f>
        <v>0</v>
      </c>
      <c r="E7" s="140">
        <f>TAB7.1!D64</f>
        <v>0</v>
      </c>
      <c r="F7" s="140">
        <f>TAB7.1!D88</f>
        <v>0</v>
      </c>
      <c r="G7" s="140">
        <f>TAB7.1!D112</f>
        <v>0</v>
      </c>
    </row>
    <row r="8" spans="1:7" x14ac:dyDescent="0.3">
      <c r="A8" s="68" t="s">
        <v>21</v>
      </c>
      <c r="B8" s="68"/>
      <c r="C8" s="140">
        <f>TAB7.1!D25</f>
        <v>0</v>
      </c>
      <c r="D8" s="140">
        <f>TAB7.1!C49</f>
        <v>0</v>
      </c>
      <c r="E8" s="140">
        <f>TAB7.1!D73</f>
        <v>0</v>
      </c>
      <c r="F8" s="140">
        <f>TAB7.1!D97</f>
        <v>0</v>
      </c>
      <c r="G8" s="140">
        <f>TAB7.1!D121</f>
        <v>0</v>
      </c>
    </row>
    <row r="9" spans="1:7" x14ac:dyDescent="0.3">
      <c r="A9" s="68" t="s">
        <v>19</v>
      </c>
      <c r="B9" s="68"/>
      <c r="C9" s="140">
        <f>TAB7.1!D26</f>
        <v>0</v>
      </c>
      <c r="D9" s="140">
        <f>TAB7.1!C50</f>
        <v>0</v>
      </c>
      <c r="E9" s="140">
        <f>TAB7.1!D74</f>
        <v>0</v>
      </c>
      <c r="F9" s="140">
        <f>TAB7.1!D98</f>
        <v>0</v>
      </c>
      <c r="G9" s="140">
        <f>TAB7.1!D122</f>
        <v>0</v>
      </c>
    </row>
    <row r="10" spans="1:7" s="132" customFormat="1" x14ac:dyDescent="0.3">
      <c r="A10" s="536" t="s">
        <v>22</v>
      </c>
      <c r="B10" s="536"/>
      <c r="C10" s="537">
        <f>TAB7.1!D30</f>
        <v>0</v>
      </c>
      <c r="D10" s="537">
        <f>TAB7.1!C54</f>
        <v>0</v>
      </c>
      <c r="E10" s="537">
        <f>TAB7.1!D78</f>
        <v>0</v>
      </c>
      <c r="F10" s="537">
        <f>TAB7.1!D102</f>
        <v>0</v>
      </c>
      <c r="G10" s="537">
        <f>TAB7.1!D126</f>
        <v>0</v>
      </c>
    </row>
    <row r="11" spans="1:7" x14ac:dyDescent="0.3">
      <c r="A11" s="68" t="s">
        <v>18</v>
      </c>
      <c r="B11" s="68"/>
      <c r="C11" s="140">
        <f>TAB7.1!D31</f>
        <v>0</v>
      </c>
      <c r="D11" s="140">
        <f>TAB7.1!C55</f>
        <v>0</v>
      </c>
      <c r="E11" s="140">
        <f>TAB7.1!D79</f>
        <v>0</v>
      </c>
      <c r="F11" s="140">
        <f>TAB7.1!D103</f>
        <v>0</v>
      </c>
      <c r="G11" s="140">
        <f>TAB7.1!D127</f>
        <v>0</v>
      </c>
    </row>
    <row r="12" spans="1:7" x14ac:dyDescent="0.3">
      <c r="A12" s="68" t="s">
        <v>92</v>
      </c>
      <c r="B12" s="68"/>
      <c r="C12" s="149">
        <v>0</v>
      </c>
      <c r="D12" s="149">
        <f>IFERROR((D6-C6)/C6,0)</f>
        <v>0</v>
      </c>
      <c r="E12" s="149">
        <f>IFERROR((E6-D6)/D6,0)</f>
        <v>0</v>
      </c>
      <c r="F12" s="149">
        <f>IFERROR((F6-E6)/E6,0)</f>
        <v>0</v>
      </c>
      <c r="G12" s="149">
        <f>IFERROR((G6-F6)/F6,0)</f>
        <v>0</v>
      </c>
    </row>
    <row r="31" spans="1:7" x14ac:dyDescent="0.3">
      <c r="A31" s="150" t="s">
        <v>23</v>
      </c>
      <c r="B31" s="150"/>
      <c r="C31" s="8" t="s">
        <v>37</v>
      </c>
      <c r="D31" s="8" t="s">
        <v>36</v>
      </c>
      <c r="E31" s="8" t="s">
        <v>40</v>
      </c>
      <c r="F31" s="8" t="s">
        <v>39</v>
      </c>
      <c r="G31" s="8" t="s">
        <v>38</v>
      </c>
    </row>
    <row r="32" spans="1:7" s="4" customFormat="1" ht="13.5" x14ac:dyDescent="0.3">
      <c r="A32" s="142" t="s">
        <v>286</v>
      </c>
      <c r="B32" s="142" t="s">
        <v>6</v>
      </c>
      <c r="C32" s="148">
        <f>SUM(C33:C37)</f>
        <v>0</v>
      </c>
      <c r="D32" s="148">
        <f>SUM(D33:D37)</f>
        <v>0</v>
      </c>
      <c r="E32" s="148">
        <f>SUM(E33:E37)</f>
        <v>0</v>
      </c>
      <c r="F32" s="148">
        <f>SUM(F33:F37)</f>
        <v>0</v>
      </c>
      <c r="G32" s="24">
        <f>SUM(G33:G37)</f>
        <v>0</v>
      </c>
    </row>
    <row r="33" spans="1:7" x14ac:dyDescent="0.3">
      <c r="A33" s="68" t="s">
        <v>29</v>
      </c>
      <c r="B33" s="68"/>
      <c r="C33" s="140">
        <f>TAB7.2!G16</f>
        <v>0</v>
      </c>
      <c r="D33" s="140">
        <f>TAB7.2!G40</f>
        <v>0</v>
      </c>
      <c r="E33" s="140">
        <f>TAB7.2!G64</f>
        <v>0</v>
      </c>
      <c r="F33" s="140">
        <f>TAB7.2!G88</f>
        <v>0</v>
      </c>
      <c r="G33" s="140">
        <f>TAB7.2!G112</f>
        <v>0</v>
      </c>
    </row>
    <row r="34" spans="1:7" x14ac:dyDescent="0.3">
      <c r="A34" s="68" t="s">
        <v>21</v>
      </c>
      <c r="B34" s="68"/>
      <c r="C34" s="140">
        <f>TAB7.2!G25</f>
        <v>0</v>
      </c>
      <c r="D34" s="140">
        <f>TAB7.2!G49</f>
        <v>0</v>
      </c>
      <c r="E34" s="140">
        <f>TAB7.2!G73</f>
        <v>0</v>
      </c>
      <c r="F34" s="140">
        <f>TAB7.2!G97</f>
        <v>0</v>
      </c>
      <c r="G34" s="140">
        <f>TAB7.2!G121</f>
        <v>0</v>
      </c>
    </row>
    <row r="35" spans="1:7" x14ac:dyDescent="0.3">
      <c r="A35" s="68" t="s">
        <v>19</v>
      </c>
      <c r="B35" s="68"/>
      <c r="C35" s="140">
        <f>TAB7.2!G26</f>
        <v>0</v>
      </c>
      <c r="D35" s="140">
        <f>TAB7.2!G50</f>
        <v>0</v>
      </c>
      <c r="E35" s="140">
        <f>TAB7.2!G74</f>
        <v>0</v>
      </c>
      <c r="F35" s="140">
        <f>TAB7.2!G98</f>
        <v>0</v>
      </c>
      <c r="G35" s="140">
        <f>TAB7.2!G122</f>
        <v>0</v>
      </c>
    </row>
    <row r="36" spans="1:7" x14ac:dyDescent="0.3">
      <c r="A36" s="68" t="s">
        <v>22</v>
      </c>
      <c r="B36" s="68"/>
      <c r="C36" s="140">
        <f>TAB7.2!G30</f>
        <v>0</v>
      </c>
      <c r="D36" s="140">
        <f>TAB7.2!G54</f>
        <v>0</v>
      </c>
      <c r="E36" s="140">
        <f>TAB7.2!G78</f>
        <v>0</v>
      </c>
      <c r="F36" s="140">
        <f>TAB7.2!G102</f>
        <v>0</v>
      </c>
      <c r="G36" s="140">
        <f>TAB7.2!G126</f>
        <v>0</v>
      </c>
    </row>
    <row r="37" spans="1:7" x14ac:dyDescent="0.3">
      <c r="A37" s="68" t="s">
        <v>18</v>
      </c>
      <c r="B37" s="68"/>
      <c r="C37" s="140">
        <f>TAB7.2!G31</f>
        <v>0</v>
      </c>
      <c r="D37" s="140">
        <f>TAB7.2!G55</f>
        <v>0</v>
      </c>
      <c r="E37" s="140">
        <f>TAB7.2!G79</f>
        <v>0</v>
      </c>
      <c r="F37" s="140">
        <f>TAB7.2!G103</f>
        <v>0</v>
      </c>
      <c r="G37" s="140">
        <f>TAB7.2!G127</f>
        <v>0</v>
      </c>
    </row>
    <row r="38" spans="1:7" x14ac:dyDescent="0.3">
      <c r="A38" s="68" t="s">
        <v>92</v>
      </c>
      <c r="B38" s="68"/>
      <c r="C38" s="149">
        <v>0</v>
      </c>
      <c r="D38" s="149">
        <f>IFERROR((D32-C32)/C32,0)</f>
        <v>0</v>
      </c>
      <c r="E38" s="149">
        <f>IFERROR((E32-D32)/D32,0)</f>
        <v>0</v>
      </c>
      <c r="F38" s="149">
        <f>IFERROR((F32-E32)/E32,0)</f>
        <v>0</v>
      </c>
      <c r="G38" s="149">
        <f>IFERROR((G32-F32)/F32,0)</f>
        <v>0</v>
      </c>
    </row>
    <row r="57" spans="1:7" x14ac:dyDescent="0.3">
      <c r="A57" s="150" t="s">
        <v>23</v>
      </c>
      <c r="B57" s="150"/>
      <c r="C57" s="8" t="s">
        <v>37</v>
      </c>
      <c r="D57" s="8" t="s">
        <v>36</v>
      </c>
      <c r="E57" s="8" t="s">
        <v>40</v>
      </c>
      <c r="F57" s="8" t="s">
        <v>39</v>
      </c>
      <c r="G57" s="8" t="s">
        <v>38</v>
      </c>
    </row>
    <row r="58" spans="1:7" x14ac:dyDescent="0.3">
      <c r="A58" s="142" t="str">
        <f>TAB7.3!C5</f>
        <v>Ib(a)'</v>
      </c>
      <c r="B58" s="142" t="s">
        <v>65</v>
      </c>
      <c r="C58" s="148">
        <f>SUM(C59:C63)</f>
        <v>0</v>
      </c>
      <c r="D58" s="148">
        <f>SUM(D59:D63)</f>
        <v>0</v>
      </c>
      <c r="E58" s="148">
        <f>SUM(E59:E63)</f>
        <v>0</v>
      </c>
      <c r="F58" s="148">
        <f>SUM(F59:F63)</f>
        <v>0</v>
      </c>
      <c r="G58" s="24">
        <f>SUM(G59:G63)</f>
        <v>0</v>
      </c>
    </row>
    <row r="59" spans="1:7" x14ac:dyDescent="0.3">
      <c r="A59" s="68" t="s">
        <v>29</v>
      </c>
      <c r="B59" s="68"/>
      <c r="C59" s="140">
        <f>TAB7.3!C16</f>
        <v>0</v>
      </c>
      <c r="D59" s="140">
        <f>TAB7.3!C40</f>
        <v>0</v>
      </c>
      <c r="E59" s="140">
        <f>TAB7.3!C64</f>
        <v>0</v>
      </c>
      <c r="F59" s="140">
        <f>TAB7.3!C88</f>
        <v>0</v>
      </c>
      <c r="G59" s="140">
        <f>TAB7.3!C112</f>
        <v>0</v>
      </c>
    </row>
    <row r="60" spans="1:7" x14ac:dyDescent="0.3">
      <c r="A60" s="68" t="s">
        <v>21</v>
      </c>
      <c r="B60" s="68"/>
      <c r="C60" s="140">
        <f>TAB7.3!C25</f>
        <v>0</v>
      </c>
      <c r="D60" s="140">
        <f>TAB7.3!C49</f>
        <v>0</v>
      </c>
      <c r="E60" s="140">
        <f>TAB7.3!C73</f>
        <v>0</v>
      </c>
      <c r="F60" s="140">
        <f>TAB7.3!C97</f>
        <v>0</v>
      </c>
      <c r="G60" s="140">
        <f>TAB7.3!C121</f>
        <v>0</v>
      </c>
    </row>
    <row r="61" spans="1:7" x14ac:dyDescent="0.3">
      <c r="A61" s="68" t="s">
        <v>19</v>
      </c>
      <c r="B61" s="68"/>
      <c r="C61" s="140">
        <f>TAB7.3!C26</f>
        <v>0</v>
      </c>
      <c r="D61" s="140">
        <f>TAB7.3!C50</f>
        <v>0</v>
      </c>
      <c r="E61" s="140">
        <f>TAB7.3!C74</f>
        <v>0</v>
      </c>
      <c r="F61" s="140">
        <f>TAB7.3!C98</f>
        <v>0</v>
      </c>
      <c r="G61" s="140">
        <f>TAB7.3!C122</f>
        <v>0</v>
      </c>
    </row>
    <row r="62" spans="1:7" x14ac:dyDescent="0.3">
      <c r="A62" s="68" t="s">
        <v>22</v>
      </c>
      <c r="B62" s="68"/>
      <c r="C62" s="140">
        <f>TAB7.3!C30</f>
        <v>0</v>
      </c>
      <c r="D62" s="140">
        <f>TAB7.3!C54</f>
        <v>0</v>
      </c>
      <c r="E62" s="140">
        <f>TAB7.3!C78</f>
        <v>0</v>
      </c>
      <c r="F62" s="140">
        <f>TAB7.3!C102</f>
        <v>0</v>
      </c>
      <c r="G62" s="140">
        <f>TAB7.3!C126</f>
        <v>0</v>
      </c>
    </row>
    <row r="63" spans="1:7" x14ac:dyDescent="0.3">
      <c r="A63" s="68" t="s">
        <v>18</v>
      </c>
      <c r="B63" s="68"/>
      <c r="C63" s="140">
        <f>TAB7.3!C31</f>
        <v>0</v>
      </c>
      <c r="D63" s="140">
        <f>TAB7.3!C55</f>
        <v>0</v>
      </c>
      <c r="E63" s="140">
        <f>TAB7.3!C79</f>
        <v>0</v>
      </c>
      <c r="F63" s="140">
        <f>TAB7.3!C103</f>
        <v>0</v>
      </c>
      <c r="G63" s="140">
        <f>TAB7.3!C127</f>
        <v>0</v>
      </c>
    </row>
    <row r="64" spans="1:7" x14ac:dyDescent="0.3">
      <c r="A64" s="68" t="s">
        <v>92</v>
      </c>
      <c r="B64" s="68"/>
      <c r="C64" s="149">
        <v>0</v>
      </c>
      <c r="D64" s="149">
        <f>IFERROR((D58-C58)/C58,0)</f>
        <v>0</v>
      </c>
      <c r="E64" s="149">
        <f>IFERROR((E58-D58)/D58,0)</f>
        <v>0</v>
      </c>
      <c r="F64" s="149">
        <f>IFERROR((F58-E58)/E58,0)</f>
        <v>0</v>
      </c>
      <c r="G64" s="149">
        <f>IFERROR((G58-F58)/F58,0)</f>
        <v>0</v>
      </c>
    </row>
    <row r="83" spans="1:7" x14ac:dyDescent="0.3">
      <c r="A83" s="150" t="s">
        <v>23</v>
      </c>
      <c r="B83" s="150"/>
      <c r="C83" s="8" t="s">
        <v>37</v>
      </c>
      <c r="D83" s="8" t="s">
        <v>36</v>
      </c>
      <c r="E83" s="8" t="s">
        <v>40</v>
      </c>
      <c r="F83" s="8" t="s">
        <v>39</v>
      </c>
      <c r="G83" s="8" t="s">
        <v>38</v>
      </c>
    </row>
    <row r="84" spans="1:7" x14ac:dyDescent="0.3">
      <c r="A84" s="142" t="s">
        <v>57</v>
      </c>
      <c r="B84" s="142" t="s">
        <v>8</v>
      </c>
      <c r="C84" s="148">
        <f>SUM(C85:C89)</f>
        <v>0</v>
      </c>
      <c r="D84" s="148">
        <f>SUM(D85:D89)</f>
        <v>0</v>
      </c>
      <c r="E84" s="148">
        <f>SUM(E85:E89)</f>
        <v>0</v>
      </c>
      <c r="F84" s="148">
        <f>SUM(F85:F89)</f>
        <v>0</v>
      </c>
      <c r="G84" s="24">
        <f>SUM(G85:G89)</f>
        <v>0</v>
      </c>
    </row>
    <row r="85" spans="1:7" x14ac:dyDescent="0.3">
      <c r="A85" s="68" t="s">
        <v>29</v>
      </c>
      <c r="B85" s="68"/>
      <c r="C85" s="140">
        <f>TAB7.4!E16</f>
        <v>0</v>
      </c>
      <c r="D85" s="140">
        <f>TAB7.4!E38</f>
        <v>0</v>
      </c>
      <c r="E85" s="140">
        <f>TAB7.4!E60</f>
        <v>0</v>
      </c>
      <c r="F85" s="140">
        <f>TAB7.4!E83</f>
        <v>0</v>
      </c>
      <c r="G85" s="140">
        <f>TAB7.4!E105</f>
        <v>0</v>
      </c>
    </row>
    <row r="86" spans="1:7" x14ac:dyDescent="0.3">
      <c r="A86" s="68" t="s">
        <v>21</v>
      </c>
      <c r="B86" s="68"/>
      <c r="C86" s="140">
        <f>TAB7.4!E24</f>
        <v>0</v>
      </c>
      <c r="D86" s="140">
        <f>TAB7.4!E46</f>
        <v>0</v>
      </c>
      <c r="E86" s="140">
        <f>TAB7.4!E68</f>
        <v>0</v>
      </c>
      <c r="F86" s="140">
        <f>TAB7.4!E91</f>
        <v>0</v>
      </c>
      <c r="G86" s="140">
        <f>TAB7.4!E113</f>
        <v>0</v>
      </c>
    </row>
    <row r="87" spans="1:7" x14ac:dyDescent="0.3">
      <c r="A87" s="68" t="s">
        <v>19</v>
      </c>
      <c r="B87" s="68"/>
      <c r="C87" s="140">
        <f>TAB7.4!E25</f>
        <v>0</v>
      </c>
      <c r="D87" s="140">
        <f>TAB7.4!E47</f>
        <v>0</v>
      </c>
      <c r="E87" s="140">
        <f>TAB7.4!E69</f>
        <v>0</v>
      </c>
      <c r="F87" s="140">
        <f>TAB7.4!E92</f>
        <v>0</v>
      </c>
      <c r="G87" s="140">
        <f>TAB7.4!E114</f>
        <v>0</v>
      </c>
    </row>
    <row r="88" spans="1:7" x14ac:dyDescent="0.3">
      <c r="A88" s="68" t="s">
        <v>22</v>
      </c>
      <c r="B88" s="68"/>
      <c r="C88" s="140">
        <f>TAB7.4!E29</f>
        <v>0</v>
      </c>
      <c r="D88" s="140">
        <f>TAB7.4!E51</f>
        <v>0</v>
      </c>
      <c r="E88" s="140">
        <f>TAB7.4!E73</f>
        <v>0</v>
      </c>
      <c r="F88" s="140">
        <f>TAB7.4!E96</f>
        <v>0</v>
      </c>
      <c r="G88" s="140">
        <f>TAB7.4!E118</f>
        <v>0</v>
      </c>
    </row>
    <row r="89" spans="1:7" x14ac:dyDescent="0.3">
      <c r="A89" s="68" t="s">
        <v>18</v>
      </c>
      <c r="B89" s="68"/>
      <c r="C89" s="140">
        <v>0</v>
      </c>
      <c r="D89" s="140">
        <v>0</v>
      </c>
      <c r="E89" s="140">
        <v>0</v>
      </c>
      <c r="F89" s="140">
        <v>0</v>
      </c>
      <c r="G89" s="140">
        <v>0</v>
      </c>
    </row>
    <row r="90" spans="1:7" x14ac:dyDescent="0.3">
      <c r="A90" s="68" t="s">
        <v>92</v>
      </c>
      <c r="B90" s="68"/>
      <c r="C90" s="149">
        <v>0</v>
      </c>
      <c r="D90" s="149">
        <f>IFERROR((D84-C84)/C84,0)</f>
        <v>0</v>
      </c>
      <c r="E90" s="149">
        <f t="shared" ref="E90:F90" si="0">IFERROR((E84-D84)/D84,0)</f>
        <v>0</v>
      </c>
      <c r="F90" s="149">
        <f t="shared" si="0"/>
        <v>0</v>
      </c>
      <c r="G90" s="149">
        <f>IFERROR((G84-F84)/F84,0)</f>
        <v>0</v>
      </c>
    </row>
  </sheetData>
  <mergeCells count="2">
    <mergeCell ref="A3:G3"/>
    <mergeCell ref="A5:B5"/>
  </mergeCells>
  <pageMargins left="0.7" right="0.7" top="0.75" bottom="0.75" header="0.3" footer="0.3"/>
  <pageSetup paperSize="9" orientation="landscape" verticalDpi="300" r:id="rId1"/>
  <rowBreaks count="3" manualBreakCount="3">
    <brk id="30" max="16383" man="1"/>
    <brk id="56" max="16383" man="1"/>
    <brk id="82"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68"/>
  <sheetViews>
    <sheetView zoomScaleNormal="100" workbookViewId="0">
      <pane ySplit="13" topLeftCell="A107" activePane="bottomLeft" state="frozen"/>
      <selection activeCell="B10" sqref="A10:XFD10"/>
      <selection pane="bottomLeft" activeCell="B10" sqref="A10:XFD10"/>
    </sheetView>
  </sheetViews>
  <sheetFormatPr baseColWidth="10" defaultColWidth="8.85546875" defaultRowHeight="13.5" x14ac:dyDescent="0.3"/>
  <cols>
    <col min="1" max="1" width="51.28515625" style="4" customWidth="1"/>
    <col min="2" max="2" width="15.85546875" style="4" customWidth="1"/>
    <col min="3" max="6" width="16.5703125" style="4" customWidth="1"/>
    <col min="7" max="16384" width="8.85546875" style="4"/>
  </cols>
  <sheetData>
    <row r="3" spans="1:6" ht="29.45" customHeight="1" x14ac:dyDescent="0.3">
      <c r="A3" s="41" t="str">
        <f>TAB00!B63&amp;" : "&amp;TAB00!C63</f>
        <v>TAB7.1 : Simulations des coûts de distribution pour les clients-type - niveau TMT</v>
      </c>
      <c r="B3" s="141"/>
      <c r="C3" s="141"/>
      <c r="D3" s="141"/>
      <c r="E3" s="141"/>
      <c r="F3" s="141"/>
    </row>
    <row r="6" spans="1:6" s="7" customFormat="1" x14ac:dyDescent="0.3">
      <c r="A6" s="506" t="s">
        <v>23</v>
      </c>
      <c r="B6" s="507"/>
      <c r="C6" s="181" t="s">
        <v>278</v>
      </c>
      <c r="D6" s="181" t="s">
        <v>279</v>
      </c>
      <c r="E6" s="181" t="s">
        <v>280</v>
      </c>
      <c r="F6" s="181" t="s">
        <v>281</v>
      </c>
    </row>
    <row r="7" spans="1:6" s="7" customFormat="1" x14ac:dyDescent="0.3">
      <c r="A7" s="13" t="s">
        <v>198</v>
      </c>
      <c r="C7" s="9">
        <v>37500000</v>
      </c>
      <c r="D7" s="9">
        <v>25000000</v>
      </c>
      <c r="E7" s="9">
        <v>52500000</v>
      </c>
      <c r="F7" s="143">
        <v>35000000</v>
      </c>
    </row>
    <row r="8" spans="1:6" x14ac:dyDescent="0.3">
      <c r="A8" s="13" t="s">
        <v>24</v>
      </c>
      <c r="B8" s="7"/>
      <c r="C8" s="9">
        <v>12500000</v>
      </c>
      <c r="D8" s="9">
        <v>25000000</v>
      </c>
      <c r="E8" s="9">
        <v>17500000</v>
      </c>
      <c r="F8" s="143">
        <v>35000000</v>
      </c>
    </row>
    <row r="9" spans="1:6" x14ac:dyDescent="0.3">
      <c r="A9" s="13" t="s">
        <v>25</v>
      </c>
      <c r="B9" s="7"/>
      <c r="C9" s="9">
        <v>0</v>
      </c>
      <c r="D9" s="9">
        <v>0</v>
      </c>
      <c r="E9" s="9">
        <v>0</v>
      </c>
      <c r="F9" s="140">
        <v>0</v>
      </c>
    </row>
    <row r="10" spans="1:6" s="535" customFormat="1" x14ac:dyDescent="0.3">
      <c r="A10" s="532" t="s">
        <v>26</v>
      </c>
      <c r="B10" s="533"/>
      <c r="C10" s="534">
        <v>12500000</v>
      </c>
      <c r="D10" s="534">
        <v>25000000</v>
      </c>
      <c r="E10" s="534">
        <v>17500000</v>
      </c>
      <c r="F10" s="538">
        <v>35000000</v>
      </c>
    </row>
    <row r="11" spans="1:6" x14ac:dyDescent="0.3">
      <c r="A11" s="13" t="s">
        <v>27</v>
      </c>
      <c r="B11" s="7"/>
      <c r="C11" s="9">
        <v>50000000</v>
      </c>
      <c r="D11" s="9">
        <v>50000000</v>
      </c>
      <c r="E11" s="9">
        <v>70000000</v>
      </c>
      <c r="F11" s="9">
        <v>70000000</v>
      </c>
    </row>
    <row r="12" spans="1:6" x14ac:dyDescent="0.3">
      <c r="A12" s="13" t="s">
        <v>307</v>
      </c>
      <c r="B12" s="7"/>
      <c r="C12" s="9">
        <v>9800</v>
      </c>
      <c r="D12" s="9">
        <v>9800</v>
      </c>
      <c r="E12" s="9">
        <v>13719.624333333333</v>
      </c>
      <c r="F12" s="9">
        <v>13719.624333333333</v>
      </c>
    </row>
    <row r="13" spans="1:6" x14ac:dyDescent="0.3">
      <c r="A13" s="13" t="s">
        <v>28</v>
      </c>
      <c r="B13" s="7"/>
      <c r="C13" s="9">
        <v>0</v>
      </c>
      <c r="D13" s="9">
        <v>0</v>
      </c>
      <c r="E13" s="9">
        <v>0</v>
      </c>
      <c r="F13" s="140">
        <v>0</v>
      </c>
    </row>
    <row r="14" spans="1:6" s="68" customFormat="1" ht="18" x14ac:dyDescent="0.35">
      <c r="A14" s="504" t="s">
        <v>34</v>
      </c>
      <c r="B14" s="505"/>
      <c r="C14" s="505"/>
      <c r="D14" s="505"/>
      <c r="E14" s="505"/>
      <c r="F14" s="505"/>
    </row>
    <row r="15" spans="1:6" s="11" customFormat="1" ht="27" x14ac:dyDescent="0.3">
      <c r="B15" s="209" t="s">
        <v>30</v>
      </c>
      <c r="C15" s="209" t="str">
        <f t="shared" ref="C15:F15" si="0">"Coût annuel estimé      "&amp;C$6</f>
        <v>Coût annuel estimé      Ie1'</v>
      </c>
      <c r="D15" s="209" t="str">
        <f t="shared" si="0"/>
        <v>Coût annuel estimé      Ie2'</v>
      </c>
      <c r="E15" s="209" t="str">
        <f t="shared" si="0"/>
        <v>Coût annuel estimé      If1'</v>
      </c>
      <c r="F15" s="209" t="str">
        <f t="shared" si="0"/>
        <v>Coût annuel estimé      If2'</v>
      </c>
    </row>
    <row r="16" spans="1:6" s="1" customFormat="1" ht="15" x14ac:dyDescent="0.3">
      <c r="A16" s="285" t="s">
        <v>11</v>
      </c>
      <c r="B16" s="140"/>
      <c r="C16" s="192">
        <f>SUM(C17,C21:C22)</f>
        <v>0</v>
      </c>
      <c r="D16" s="192">
        <f t="shared" ref="D16:F16" si="1">SUM(D17,D21:D22)</f>
        <v>0</v>
      </c>
      <c r="E16" s="192">
        <f t="shared" si="1"/>
        <v>0</v>
      </c>
      <c r="F16" s="192">
        <f t="shared" si="1"/>
        <v>0</v>
      </c>
    </row>
    <row r="17" spans="1:6" s="1" customFormat="1" ht="15" x14ac:dyDescent="0.3">
      <c r="A17" s="62" t="s">
        <v>12</v>
      </c>
      <c r="B17" s="140"/>
      <c r="C17" s="192">
        <f>C18</f>
        <v>0</v>
      </c>
      <c r="D17" s="192">
        <f t="shared" ref="D17:F17" si="2">D18</f>
        <v>0</v>
      </c>
      <c r="E17" s="192">
        <f t="shared" si="2"/>
        <v>0</v>
      </c>
      <c r="F17" s="192">
        <f t="shared" si="2"/>
        <v>0</v>
      </c>
    </row>
    <row r="18" spans="1:6" s="1" customFormat="1" ht="15" x14ac:dyDescent="0.3">
      <c r="A18" s="63" t="s">
        <v>13</v>
      </c>
      <c r="B18" s="140"/>
      <c r="C18" s="192">
        <f>SUM(C19:C20)</f>
        <v>0</v>
      </c>
      <c r="D18" s="192">
        <f t="shared" ref="D18:F18" si="3">SUM(D19:D20)</f>
        <v>0</v>
      </c>
      <c r="E18" s="192">
        <f t="shared" si="3"/>
        <v>0</v>
      </c>
      <c r="F18" s="192">
        <f t="shared" si="3"/>
        <v>0</v>
      </c>
    </row>
    <row r="19" spans="1:6" s="1" customFormat="1" ht="15" x14ac:dyDescent="0.3">
      <c r="A19" s="286" t="s">
        <v>303</v>
      </c>
      <c r="B19" s="291">
        <f>TAB4.1.2!D$10</f>
        <v>0</v>
      </c>
      <c r="C19" s="192">
        <f>$B19*C$12*12</f>
        <v>0</v>
      </c>
      <c r="D19" s="192">
        <f t="shared" ref="D19:F20" si="4">$B19*D$12*12</f>
        <v>0</v>
      </c>
      <c r="E19" s="192">
        <f t="shared" si="4"/>
        <v>0</v>
      </c>
      <c r="F19" s="192">
        <f t="shared" si="4"/>
        <v>0</v>
      </c>
    </row>
    <row r="20" spans="1:6" s="1" customFormat="1" ht="15" x14ac:dyDescent="0.3">
      <c r="A20" s="286" t="s">
        <v>304</v>
      </c>
      <c r="B20" s="291">
        <f>TAB4.1.2!D$11</f>
        <v>0</v>
      </c>
      <c r="C20" s="192">
        <f>$B20*C$12*12</f>
        <v>0</v>
      </c>
      <c r="D20" s="192">
        <f t="shared" si="4"/>
        <v>0</v>
      </c>
      <c r="E20" s="192">
        <f t="shared" si="4"/>
        <v>0</v>
      </c>
      <c r="F20" s="192">
        <f t="shared" si="4"/>
        <v>0</v>
      </c>
    </row>
    <row r="21" spans="1:6" s="1" customFormat="1" ht="15" x14ac:dyDescent="0.3">
      <c r="A21" s="62" t="s">
        <v>14</v>
      </c>
      <c r="B21" s="192">
        <f>TAB4.1.2!D$14</f>
        <v>0</v>
      </c>
      <c r="C21" s="192">
        <f>$B21</f>
        <v>0</v>
      </c>
      <c r="D21" s="192">
        <f t="shared" ref="D21:F21" si="5">$B21</f>
        <v>0</v>
      </c>
      <c r="E21" s="192">
        <f t="shared" si="5"/>
        <v>0</v>
      </c>
      <c r="F21" s="192">
        <f t="shared" si="5"/>
        <v>0</v>
      </c>
    </row>
    <row r="22" spans="1:6" s="1" customFormat="1" ht="15" x14ac:dyDescent="0.3">
      <c r="A22" s="62" t="s">
        <v>144</v>
      </c>
      <c r="B22" s="140"/>
      <c r="C22" s="192">
        <f>SUM(C23:C24)</f>
        <v>0</v>
      </c>
      <c r="D22" s="192">
        <f t="shared" ref="D22:F22" si="6">SUM(D23:D24)</f>
        <v>0</v>
      </c>
      <c r="E22" s="192">
        <f t="shared" si="6"/>
        <v>0</v>
      </c>
      <c r="F22" s="192">
        <f t="shared" si="6"/>
        <v>0</v>
      </c>
    </row>
    <row r="23" spans="1:6" s="1" customFormat="1" ht="15" x14ac:dyDescent="0.3">
      <c r="A23" s="63" t="s">
        <v>138</v>
      </c>
      <c r="B23" s="291">
        <f>TAB4.1.2!D$17</f>
        <v>0</v>
      </c>
      <c r="C23" s="192">
        <f>$B23*C$7</f>
        <v>0</v>
      </c>
      <c r="D23" s="192">
        <f t="shared" ref="D23:F23" si="7">$B23*D$7</f>
        <v>0</v>
      </c>
      <c r="E23" s="192">
        <f t="shared" si="7"/>
        <v>0</v>
      </c>
      <c r="F23" s="192">
        <f t="shared" si="7"/>
        <v>0</v>
      </c>
    </row>
    <row r="24" spans="1:6" s="1" customFormat="1" ht="15" x14ac:dyDescent="0.3">
      <c r="A24" s="63" t="s">
        <v>16</v>
      </c>
      <c r="B24" s="291">
        <f>TAB4.1.2!D$18</f>
        <v>0</v>
      </c>
      <c r="C24" s="192">
        <f>$B24*C$8</f>
        <v>0</v>
      </c>
      <c r="D24" s="192">
        <f t="shared" ref="D24:F24" si="8">$B24*D$8</f>
        <v>0</v>
      </c>
      <c r="E24" s="192">
        <f t="shared" si="8"/>
        <v>0</v>
      </c>
      <c r="F24" s="192">
        <f t="shared" si="8"/>
        <v>0</v>
      </c>
    </row>
    <row r="25" spans="1:6" s="1" customFormat="1" ht="15" x14ac:dyDescent="0.3">
      <c r="A25" s="285" t="s">
        <v>21</v>
      </c>
      <c r="B25" s="291">
        <f>TAB4.1.2!D$20</f>
        <v>0</v>
      </c>
      <c r="C25" s="192">
        <f>$B25*C$11</f>
        <v>0</v>
      </c>
      <c r="D25" s="192">
        <f t="shared" ref="D25:F25" si="9">$B25*D$11</f>
        <v>0</v>
      </c>
      <c r="E25" s="192">
        <f t="shared" si="9"/>
        <v>0</v>
      </c>
      <c r="F25" s="192">
        <f t="shared" si="9"/>
        <v>0</v>
      </c>
    </row>
    <row r="26" spans="1:6" s="1" customFormat="1" ht="15" x14ac:dyDescent="0.3">
      <c r="A26" s="285" t="s">
        <v>140</v>
      </c>
      <c r="B26" s="291"/>
      <c r="C26" s="192">
        <f>SUM(C27:C29)</f>
        <v>0</v>
      </c>
      <c r="D26" s="192">
        <f t="shared" ref="D26:F26" si="10">SUM(D27:D29)</f>
        <v>0</v>
      </c>
      <c r="E26" s="192">
        <f t="shared" si="10"/>
        <v>0</v>
      </c>
      <c r="F26" s="192">
        <f t="shared" si="10"/>
        <v>0</v>
      </c>
    </row>
    <row r="27" spans="1:6" s="1" customFormat="1" ht="15" x14ac:dyDescent="0.3">
      <c r="A27" s="62" t="s">
        <v>4</v>
      </c>
      <c r="B27" s="291">
        <f>TAB4.1.2!D$22</f>
        <v>0</v>
      </c>
      <c r="C27" s="192">
        <f>$B27*C$11</f>
        <v>0</v>
      </c>
      <c r="D27" s="192">
        <f t="shared" ref="D27:F30" si="11">$B27*D$11</f>
        <v>0</v>
      </c>
      <c r="E27" s="192">
        <f t="shared" si="11"/>
        <v>0</v>
      </c>
      <c r="F27" s="192">
        <f t="shared" si="11"/>
        <v>0</v>
      </c>
    </row>
    <row r="28" spans="1:6" s="1" customFormat="1" ht="15" x14ac:dyDescent="0.3">
      <c r="A28" s="62" t="s">
        <v>161</v>
      </c>
      <c r="B28" s="291">
        <f>TAB4.1.2!D$23</f>
        <v>0</v>
      </c>
      <c r="C28" s="192">
        <f>$B28*C$11</f>
        <v>0</v>
      </c>
      <c r="D28" s="192">
        <f t="shared" si="11"/>
        <v>0</v>
      </c>
      <c r="E28" s="192">
        <f t="shared" si="11"/>
        <v>0</v>
      </c>
      <c r="F28" s="192">
        <f t="shared" si="11"/>
        <v>0</v>
      </c>
    </row>
    <row r="29" spans="1:6" s="1" customFormat="1" ht="15" x14ac:dyDescent="0.3">
      <c r="A29" s="62" t="s">
        <v>163</v>
      </c>
      <c r="B29" s="291">
        <f>TAB4.1.2!D$24</f>
        <v>0</v>
      </c>
      <c r="C29" s="192">
        <f>$B29*C$11</f>
        <v>0</v>
      </c>
      <c r="D29" s="192">
        <f t="shared" si="11"/>
        <v>0</v>
      </c>
      <c r="E29" s="192">
        <f t="shared" si="11"/>
        <v>0</v>
      </c>
      <c r="F29" s="192">
        <f t="shared" si="11"/>
        <v>0</v>
      </c>
    </row>
    <row r="30" spans="1:6" s="1" customFormat="1" ht="15" x14ac:dyDescent="0.3">
      <c r="A30" s="285" t="s">
        <v>141</v>
      </c>
      <c r="B30" s="291">
        <f>TAB4.1.2!D$25</f>
        <v>0</v>
      </c>
      <c r="C30" s="192">
        <f>$B30*C$11</f>
        <v>0</v>
      </c>
      <c r="D30" s="192">
        <f t="shared" si="11"/>
        <v>0</v>
      </c>
      <c r="E30" s="192">
        <f t="shared" si="11"/>
        <v>0</v>
      </c>
      <c r="F30" s="192">
        <f t="shared" si="11"/>
        <v>0</v>
      </c>
    </row>
    <row r="31" spans="1:6" s="1" customFormat="1" ht="15" x14ac:dyDescent="0.3">
      <c r="A31" s="285" t="s">
        <v>142</v>
      </c>
      <c r="B31" s="291">
        <f>TAB4.1.2!D$26</f>
        <v>0</v>
      </c>
      <c r="C31" s="192">
        <f>$B31*C$13</f>
        <v>0</v>
      </c>
      <c r="D31" s="192">
        <f t="shared" ref="D31:F31" si="12">$B31*D$13</f>
        <v>0</v>
      </c>
      <c r="E31" s="192">
        <f t="shared" si="12"/>
        <v>0</v>
      </c>
      <c r="F31" s="192">
        <f t="shared" si="12"/>
        <v>0</v>
      </c>
    </row>
    <row r="32" spans="1:6" s="1" customFormat="1" ht="30" x14ac:dyDescent="0.3">
      <c r="A32" s="324" t="s">
        <v>360</v>
      </c>
      <c r="B32" s="284"/>
      <c r="C32" s="188">
        <f>SUM(C16,C25:C26,C30:C31)</f>
        <v>0</v>
      </c>
      <c r="D32" s="188">
        <f t="shared" ref="D32:F32" si="13">SUM(D16,D25:D26,D30:D31)</f>
        <v>0</v>
      </c>
      <c r="E32" s="188">
        <f t="shared" si="13"/>
        <v>0</v>
      </c>
      <c r="F32" s="188">
        <f t="shared" si="13"/>
        <v>0</v>
      </c>
    </row>
    <row r="33" spans="1:6" s="1" customFormat="1" ht="15" x14ac:dyDescent="0.3">
      <c r="A33" s="283" t="s">
        <v>359</v>
      </c>
      <c r="C33" s="305"/>
      <c r="D33" s="305"/>
      <c r="E33" s="305"/>
      <c r="F33" s="305"/>
    </row>
    <row r="34" spans="1:6" s="1" customFormat="1" ht="15" x14ac:dyDescent="0.3">
      <c r="A34" s="283" t="s">
        <v>20</v>
      </c>
      <c r="B34" s="284"/>
      <c r="C34" s="188">
        <f>SUM(C30:C31,C25:C26,C21,C22)+C18*C33</f>
        <v>0</v>
      </c>
      <c r="D34" s="188">
        <f>SUM(D30:D31,D25:D26,D21,D22)+D18*D33</f>
        <v>0</v>
      </c>
      <c r="E34" s="188">
        <f>SUM(E30:E31,E25:E26,E21,E22)+E18*E33</f>
        <v>0</v>
      </c>
      <c r="F34" s="188">
        <f>SUM(F30:F31,F25:F26,F21,F22)+F18*F33</f>
        <v>0</v>
      </c>
    </row>
    <row r="35" spans="1:6" s="1" customFormat="1" ht="15" x14ac:dyDescent="0.3">
      <c r="A35" s="25" t="s">
        <v>296</v>
      </c>
      <c r="B35" s="7"/>
      <c r="C35" s="194"/>
      <c r="D35" s="194"/>
      <c r="E35" s="194"/>
      <c r="F35" s="194"/>
    </row>
    <row r="36" spans="1:6" s="1" customFormat="1" ht="15" x14ac:dyDescent="0.3">
      <c r="A36" s="195" t="s">
        <v>32</v>
      </c>
      <c r="B36" s="196"/>
      <c r="C36" s="197">
        <f>C34-C35</f>
        <v>0</v>
      </c>
      <c r="D36" s="197">
        <f t="shared" ref="D36:F36" si="14">D34-D35</f>
        <v>0</v>
      </c>
      <c r="E36" s="197">
        <f t="shared" si="14"/>
        <v>0</v>
      </c>
      <c r="F36" s="197">
        <f t="shared" si="14"/>
        <v>0</v>
      </c>
    </row>
    <row r="37" spans="1:6" s="1" customFormat="1" ht="15.75" thickBot="1" x14ac:dyDescent="0.35">
      <c r="A37" s="144" t="s">
        <v>295</v>
      </c>
      <c r="B37" s="145"/>
      <c r="C37" s="292" t="str">
        <f>IFERROR((C36/C35)," ")</f>
        <v xml:space="preserve"> </v>
      </c>
      <c r="D37" s="292" t="str">
        <f t="shared" ref="D37:F37" si="15">IFERROR((D36/D35)," ")</f>
        <v xml:space="preserve"> </v>
      </c>
      <c r="E37" s="292" t="str">
        <f t="shared" si="15"/>
        <v xml:space="preserve"> </v>
      </c>
      <c r="F37" s="292" t="str">
        <f t="shared" si="15"/>
        <v xml:space="preserve"> </v>
      </c>
    </row>
    <row r="38" spans="1:6" s="1" customFormat="1" ht="18.75" thickTop="1" x14ac:dyDescent="0.35">
      <c r="A38" s="504" t="s">
        <v>35</v>
      </c>
      <c r="B38" s="505"/>
      <c r="C38" s="505"/>
      <c r="D38" s="505"/>
      <c r="E38" s="505"/>
      <c r="F38" s="505"/>
    </row>
    <row r="39" spans="1:6" s="1" customFormat="1" ht="27" x14ac:dyDescent="0.3">
      <c r="A39" s="11"/>
      <c r="B39" s="209" t="s">
        <v>30</v>
      </c>
      <c r="C39" s="209" t="str">
        <f t="shared" ref="C39:F39" si="16">"Coût annuel estimé      "&amp;C$6</f>
        <v>Coût annuel estimé      Ie1'</v>
      </c>
      <c r="D39" s="209" t="str">
        <f t="shared" si="16"/>
        <v>Coût annuel estimé      Ie2'</v>
      </c>
      <c r="E39" s="209" t="str">
        <f t="shared" si="16"/>
        <v>Coût annuel estimé      If1'</v>
      </c>
      <c r="F39" s="209" t="str">
        <f t="shared" si="16"/>
        <v>Coût annuel estimé      If2'</v>
      </c>
    </row>
    <row r="40" spans="1:6" s="1" customFormat="1" ht="15" x14ac:dyDescent="0.3">
      <c r="A40" s="285" t="s">
        <v>11</v>
      </c>
      <c r="B40" s="140"/>
      <c r="C40" s="192">
        <f t="shared" ref="C40:F40" si="17">SUM(C41,C45:C46)</f>
        <v>0</v>
      </c>
      <c r="D40" s="192">
        <f t="shared" si="17"/>
        <v>0</v>
      </c>
      <c r="E40" s="192">
        <f t="shared" si="17"/>
        <v>0</v>
      </c>
      <c r="F40" s="192">
        <f t="shared" si="17"/>
        <v>0</v>
      </c>
    </row>
    <row r="41" spans="1:6" s="1" customFormat="1" ht="15" x14ac:dyDescent="0.3">
      <c r="A41" s="62" t="s">
        <v>12</v>
      </c>
      <c r="B41" s="140"/>
      <c r="C41" s="192">
        <f t="shared" ref="C41:F41" si="18">C42</f>
        <v>0</v>
      </c>
      <c r="D41" s="192">
        <f t="shared" si="18"/>
        <v>0</v>
      </c>
      <c r="E41" s="192">
        <f t="shared" si="18"/>
        <v>0</v>
      </c>
      <c r="F41" s="192">
        <f t="shared" si="18"/>
        <v>0</v>
      </c>
    </row>
    <row r="42" spans="1:6" s="1" customFormat="1" ht="15" x14ac:dyDescent="0.3">
      <c r="A42" s="63" t="s">
        <v>13</v>
      </c>
      <c r="B42" s="140"/>
      <c r="C42" s="192">
        <f t="shared" ref="C42:F42" si="19">SUM(C43:C44)</f>
        <v>0</v>
      </c>
      <c r="D42" s="192">
        <f t="shared" si="19"/>
        <v>0</v>
      </c>
      <c r="E42" s="192">
        <f t="shared" si="19"/>
        <v>0</v>
      </c>
      <c r="F42" s="192">
        <f t="shared" si="19"/>
        <v>0</v>
      </c>
    </row>
    <row r="43" spans="1:6" s="1" customFormat="1" ht="15" x14ac:dyDescent="0.3">
      <c r="A43" s="286" t="s">
        <v>303</v>
      </c>
      <c r="B43" s="291">
        <f>TAB4.2.2!D$10</f>
        <v>0</v>
      </c>
      <c r="C43" s="192">
        <f t="shared" ref="C43:F44" si="20">$B43*C$12*12</f>
        <v>0</v>
      </c>
      <c r="D43" s="192">
        <f t="shared" si="20"/>
        <v>0</v>
      </c>
      <c r="E43" s="192">
        <f t="shared" si="20"/>
        <v>0</v>
      </c>
      <c r="F43" s="192">
        <f t="shared" si="20"/>
        <v>0</v>
      </c>
    </row>
    <row r="44" spans="1:6" s="1" customFormat="1" ht="15" x14ac:dyDescent="0.3">
      <c r="A44" s="286" t="s">
        <v>304</v>
      </c>
      <c r="B44" s="291">
        <f>TAB4.2.2!D$11</f>
        <v>0</v>
      </c>
      <c r="C44" s="192">
        <f t="shared" si="20"/>
        <v>0</v>
      </c>
      <c r="D44" s="192">
        <f t="shared" si="20"/>
        <v>0</v>
      </c>
      <c r="E44" s="192">
        <f t="shared" si="20"/>
        <v>0</v>
      </c>
      <c r="F44" s="192">
        <f>$B44*F$12*12</f>
        <v>0</v>
      </c>
    </row>
    <row r="45" spans="1:6" s="1" customFormat="1" ht="15" x14ac:dyDescent="0.3">
      <c r="A45" s="62" t="s">
        <v>14</v>
      </c>
      <c r="B45" s="192">
        <f>TAB4.2.2!D$14</f>
        <v>0</v>
      </c>
      <c r="C45" s="192">
        <f t="shared" ref="C45:F45" si="21">$B45</f>
        <v>0</v>
      </c>
      <c r="D45" s="192">
        <f t="shared" si="21"/>
        <v>0</v>
      </c>
      <c r="E45" s="192">
        <f t="shared" si="21"/>
        <v>0</v>
      </c>
      <c r="F45" s="192">
        <f t="shared" si="21"/>
        <v>0</v>
      </c>
    </row>
    <row r="46" spans="1:6" s="1" customFormat="1" ht="15" x14ac:dyDescent="0.3">
      <c r="A46" s="62" t="s">
        <v>144</v>
      </c>
      <c r="B46" s="140"/>
      <c r="C46" s="192">
        <f t="shared" ref="C46:F46" si="22">SUM(C47:C48)</f>
        <v>0</v>
      </c>
      <c r="D46" s="192">
        <f t="shared" si="22"/>
        <v>0</v>
      </c>
      <c r="E46" s="192">
        <f t="shared" si="22"/>
        <v>0</v>
      </c>
      <c r="F46" s="192">
        <f t="shared" si="22"/>
        <v>0</v>
      </c>
    </row>
    <row r="47" spans="1:6" s="1" customFormat="1" ht="15" x14ac:dyDescent="0.3">
      <c r="A47" s="63" t="s">
        <v>138</v>
      </c>
      <c r="B47" s="291">
        <f>TAB4.2.2!D$17</f>
        <v>0</v>
      </c>
      <c r="C47" s="192">
        <f t="shared" ref="C47:F47" si="23">$B47*C$7</f>
        <v>0</v>
      </c>
      <c r="D47" s="192">
        <f t="shared" si="23"/>
        <v>0</v>
      </c>
      <c r="E47" s="192">
        <f t="shared" si="23"/>
        <v>0</v>
      </c>
      <c r="F47" s="192">
        <f t="shared" si="23"/>
        <v>0</v>
      </c>
    </row>
    <row r="48" spans="1:6" s="1" customFormat="1" ht="15" x14ac:dyDescent="0.3">
      <c r="A48" s="63" t="s">
        <v>16</v>
      </c>
      <c r="B48" s="291">
        <f>TAB4.2.2!D$18</f>
        <v>0</v>
      </c>
      <c r="C48" s="192">
        <f t="shared" ref="C48:F48" si="24">$B48*C$8</f>
        <v>0</v>
      </c>
      <c r="D48" s="192">
        <f t="shared" si="24"/>
        <v>0</v>
      </c>
      <c r="E48" s="192">
        <f t="shared" si="24"/>
        <v>0</v>
      </c>
      <c r="F48" s="192">
        <f t="shared" si="24"/>
        <v>0</v>
      </c>
    </row>
    <row r="49" spans="1:8" s="1" customFormat="1" ht="15" x14ac:dyDescent="0.3">
      <c r="A49" s="285" t="s">
        <v>21</v>
      </c>
      <c r="B49" s="291">
        <f>TAB4.2.2!D$20</f>
        <v>0</v>
      </c>
      <c r="C49" s="192">
        <f t="shared" ref="C49:F49" si="25">$B49*C$11</f>
        <v>0</v>
      </c>
      <c r="D49" s="192">
        <f t="shared" si="25"/>
        <v>0</v>
      </c>
      <c r="E49" s="192">
        <f t="shared" si="25"/>
        <v>0</v>
      </c>
      <c r="F49" s="192">
        <f t="shared" si="25"/>
        <v>0</v>
      </c>
    </row>
    <row r="50" spans="1:8" s="1" customFormat="1" ht="15" x14ac:dyDescent="0.3">
      <c r="A50" s="285" t="s">
        <v>140</v>
      </c>
      <c r="B50" s="291"/>
      <c r="C50" s="192">
        <f t="shared" ref="C50:F50" si="26">SUM(C51:C53)</f>
        <v>0</v>
      </c>
      <c r="D50" s="192">
        <f t="shared" si="26"/>
        <v>0</v>
      </c>
      <c r="E50" s="192">
        <f t="shared" si="26"/>
        <v>0</v>
      </c>
      <c r="F50" s="192">
        <f t="shared" si="26"/>
        <v>0</v>
      </c>
    </row>
    <row r="51" spans="1:8" s="1" customFormat="1" ht="15" x14ac:dyDescent="0.3">
      <c r="A51" s="62" t="s">
        <v>4</v>
      </c>
      <c r="B51" s="291">
        <f>TAB4.2.2!D$22</f>
        <v>0</v>
      </c>
      <c r="C51" s="192">
        <f t="shared" ref="C51:F54" si="27">$B51*C$11</f>
        <v>0</v>
      </c>
      <c r="D51" s="192">
        <f t="shared" si="27"/>
        <v>0</v>
      </c>
      <c r="E51" s="192">
        <f t="shared" si="27"/>
        <v>0</v>
      </c>
      <c r="F51" s="192">
        <f t="shared" si="27"/>
        <v>0</v>
      </c>
    </row>
    <row r="52" spans="1:8" s="1" customFormat="1" ht="15" x14ac:dyDescent="0.3">
      <c r="A52" s="62" t="s">
        <v>161</v>
      </c>
      <c r="B52" s="291">
        <f>TAB4.2.2!D$23</f>
        <v>0</v>
      </c>
      <c r="C52" s="192">
        <f t="shared" si="27"/>
        <v>0</v>
      </c>
      <c r="D52" s="192">
        <f t="shared" si="27"/>
        <v>0</v>
      </c>
      <c r="E52" s="192">
        <f t="shared" si="27"/>
        <v>0</v>
      </c>
      <c r="F52" s="192">
        <f t="shared" si="27"/>
        <v>0</v>
      </c>
    </row>
    <row r="53" spans="1:8" s="1" customFormat="1" ht="15" x14ac:dyDescent="0.3">
      <c r="A53" s="62" t="s">
        <v>163</v>
      </c>
      <c r="B53" s="291">
        <f>TAB4.2.2!D$24</f>
        <v>0</v>
      </c>
      <c r="C53" s="192">
        <f t="shared" si="27"/>
        <v>0</v>
      </c>
      <c r="D53" s="192">
        <f t="shared" si="27"/>
        <v>0</v>
      </c>
      <c r="E53" s="192">
        <f t="shared" si="27"/>
        <v>0</v>
      </c>
      <c r="F53" s="192">
        <f t="shared" si="27"/>
        <v>0</v>
      </c>
    </row>
    <row r="54" spans="1:8" s="1" customFormat="1" ht="15" x14ac:dyDescent="0.3">
      <c r="A54" s="285" t="s">
        <v>141</v>
      </c>
      <c r="B54" s="291">
        <f>TAB4.2.2!D$25</f>
        <v>0</v>
      </c>
      <c r="C54" s="192">
        <f t="shared" si="27"/>
        <v>0</v>
      </c>
      <c r="D54" s="192">
        <f t="shared" si="27"/>
        <v>0</v>
      </c>
      <c r="E54" s="192">
        <f t="shared" si="27"/>
        <v>0</v>
      </c>
      <c r="F54" s="192">
        <f t="shared" si="27"/>
        <v>0</v>
      </c>
    </row>
    <row r="55" spans="1:8" s="1" customFormat="1" ht="15" x14ac:dyDescent="0.3">
      <c r="A55" s="285" t="s">
        <v>142</v>
      </c>
      <c r="B55" s="291">
        <f>TAB4.2.2!D$26</f>
        <v>0</v>
      </c>
      <c r="C55" s="192">
        <f t="shared" ref="C55:F55" si="28">$B55*C$13</f>
        <v>0</v>
      </c>
      <c r="D55" s="192">
        <f t="shared" si="28"/>
        <v>0</v>
      </c>
      <c r="E55" s="192">
        <f t="shared" si="28"/>
        <v>0</v>
      </c>
      <c r="F55" s="192">
        <f t="shared" si="28"/>
        <v>0</v>
      </c>
    </row>
    <row r="56" spans="1:8" s="1" customFormat="1" ht="30" x14ac:dyDescent="0.3">
      <c r="A56" s="324" t="s">
        <v>360</v>
      </c>
      <c r="B56" s="284"/>
      <c r="C56" s="188">
        <f>SUM(C40,C49:C50,C54:C55)</f>
        <v>0</v>
      </c>
      <c r="D56" s="188">
        <f t="shared" ref="D56:F56" si="29">SUM(D40,D49:D50,D54:D55)</f>
        <v>0</v>
      </c>
      <c r="E56" s="188">
        <f t="shared" si="29"/>
        <v>0</v>
      </c>
      <c r="F56" s="188">
        <f t="shared" si="29"/>
        <v>0</v>
      </c>
    </row>
    <row r="57" spans="1:8" s="1" customFormat="1" ht="15" x14ac:dyDescent="0.3">
      <c r="A57" s="283" t="s">
        <v>359</v>
      </c>
      <c r="C57" s="305"/>
      <c r="D57" s="305"/>
      <c r="E57" s="305"/>
      <c r="F57" s="305"/>
    </row>
    <row r="58" spans="1:8" s="1" customFormat="1" ht="15" x14ac:dyDescent="0.3">
      <c r="A58" s="283" t="s">
        <v>20</v>
      </c>
      <c r="B58" s="284"/>
      <c r="C58" s="188">
        <f>SUM(C54:C55,C49:C50,C45,C46)+C42*C57</f>
        <v>0</v>
      </c>
      <c r="D58" s="188">
        <f t="shared" ref="D58:F58" si="30">SUM(D54:D55,D49:D50,D45,D46)+D42*D57</f>
        <v>0</v>
      </c>
      <c r="E58" s="188">
        <f t="shared" si="30"/>
        <v>0</v>
      </c>
      <c r="F58" s="188">
        <f t="shared" si="30"/>
        <v>0</v>
      </c>
    </row>
    <row r="59" spans="1:8" s="1" customFormat="1" ht="15" x14ac:dyDescent="0.3">
      <c r="A59" s="25" t="s">
        <v>46</v>
      </c>
      <c r="B59" s="7"/>
      <c r="C59" s="290">
        <f>C34</f>
        <v>0</v>
      </c>
      <c r="D59" s="290">
        <f t="shared" ref="D59:F59" si="31">D34</f>
        <v>0</v>
      </c>
      <c r="E59" s="290">
        <f t="shared" si="31"/>
        <v>0</v>
      </c>
      <c r="F59" s="290">
        <f t="shared" si="31"/>
        <v>0</v>
      </c>
      <c r="G59" s="7"/>
      <c r="H59" s="7"/>
    </row>
    <row r="60" spans="1:8" s="1" customFormat="1" ht="15" x14ac:dyDescent="0.3">
      <c r="A60" s="195" t="s">
        <v>47</v>
      </c>
      <c r="B60" s="196"/>
      <c r="C60" s="197">
        <f>C58-C59</f>
        <v>0</v>
      </c>
      <c r="D60" s="197">
        <f t="shared" ref="D60:F60" si="32">D58-D59</f>
        <v>0</v>
      </c>
      <c r="E60" s="197">
        <f t="shared" si="32"/>
        <v>0</v>
      </c>
      <c r="F60" s="197">
        <f t="shared" si="32"/>
        <v>0</v>
      </c>
    </row>
    <row r="61" spans="1:8" s="1" customFormat="1" ht="15.75" thickBot="1" x14ac:dyDescent="0.35">
      <c r="A61" s="144" t="s">
        <v>297</v>
      </c>
      <c r="B61" s="145"/>
      <c r="C61" s="292" t="str">
        <f>IFERROR((C60/C59)," ")</f>
        <v xml:space="preserve"> </v>
      </c>
      <c r="D61" s="292" t="str">
        <f t="shared" ref="D61:F61" si="33">IFERROR((D60/D59)," ")</f>
        <v xml:space="preserve"> </v>
      </c>
      <c r="E61" s="292" t="str">
        <f t="shared" si="33"/>
        <v xml:space="preserve"> </v>
      </c>
      <c r="F61" s="292" t="str">
        <f t="shared" si="33"/>
        <v xml:space="preserve"> </v>
      </c>
    </row>
    <row r="62" spans="1:8" s="1" customFormat="1" ht="18.75" thickTop="1" x14ac:dyDescent="0.35">
      <c r="A62" s="504" t="s">
        <v>45</v>
      </c>
      <c r="B62" s="505"/>
      <c r="C62" s="505"/>
      <c r="D62" s="505"/>
      <c r="E62" s="505"/>
      <c r="F62" s="505"/>
    </row>
    <row r="63" spans="1:8" s="1" customFormat="1" ht="27" x14ac:dyDescent="0.3">
      <c r="A63" s="11"/>
      <c r="B63" s="209" t="s">
        <v>30</v>
      </c>
      <c r="C63" s="209" t="str">
        <f t="shared" ref="C63:F63" si="34">"Coût annuel estimé      "&amp;C$6</f>
        <v>Coût annuel estimé      Ie1'</v>
      </c>
      <c r="D63" s="209" t="str">
        <f t="shared" si="34"/>
        <v>Coût annuel estimé      Ie2'</v>
      </c>
      <c r="E63" s="209" t="str">
        <f t="shared" si="34"/>
        <v>Coût annuel estimé      If1'</v>
      </c>
      <c r="F63" s="209" t="str">
        <f t="shared" si="34"/>
        <v>Coût annuel estimé      If2'</v>
      </c>
    </row>
    <row r="64" spans="1:8" s="1" customFormat="1" ht="15" x14ac:dyDescent="0.3">
      <c r="A64" s="285" t="s">
        <v>11</v>
      </c>
      <c r="B64" s="140"/>
      <c r="C64" s="192">
        <f t="shared" ref="C64:F64" si="35">SUM(C65,C69:C70)</f>
        <v>0</v>
      </c>
      <c r="D64" s="192">
        <f t="shared" si="35"/>
        <v>0</v>
      </c>
      <c r="E64" s="192">
        <f t="shared" si="35"/>
        <v>0</v>
      </c>
      <c r="F64" s="192">
        <f t="shared" si="35"/>
        <v>0</v>
      </c>
    </row>
    <row r="65" spans="1:6" s="1" customFormat="1" ht="15" x14ac:dyDescent="0.3">
      <c r="A65" s="62" t="s">
        <v>12</v>
      </c>
      <c r="B65" s="140"/>
      <c r="C65" s="192">
        <f t="shared" ref="C65:F65" si="36">C66</f>
        <v>0</v>
      </c>
      <c r="D65" s="192">
        <f t="shared" si="36"/>
        <v>0</v>
      </c>
      <c r="E65" s="192">
        <f t="shared" si="36"/>
        <v>0</v>
      </c>
      <c r="F65" s="192">
        <f t="shared" si="36"/>
        <v>0</v>
      </c>
    </row>
    <row r="66" spans="1:6" s="1" customFormat="1" ht="15" x14ac:dyDescent="0.3">
      <c r="A66" s="63" t="s">
        <v>13</v>
      </c>
      <c r="B66" s="140"/>
      <c r="C66" s="192">
        <f t="shared" ref="C66:F66" si="37">SUM(C67:C68)</f>
        <v>0</v>
      </c>
      <c r="D66" s="192">
        <f t="shared" si="37"/>
        <v>0</v>
      </c>
      <c r="E66" s="192">
        <f t="shared" si="37"/>
        <v>0</v>
      </c>
      <c r="F66" s="192">
        <f t="shared" si="37"/>
        <v>0</v>
      </c>
    </row>
    <row r="67" spans="1:6" s="1" customFormat="1" ht="15" x14ac:dyDescent="0.3">
      <c r="A67" s="286" t="s">
        <v>303</v>
      </c>
      <c r="B67" s="291">
        <f>TAB4.3.2!D$10</f>
        <v>0</v>
      </c>
      <c r="C67" s="192">
        <f t="shared" ref="C67:F68" si="38">$B67*C$12*12</f>
        <v>0</v>
      </c>
      <c r="D67" s="192">
        <f t="shared" si="38"/>
        <v>0</v>
      </c>
      <c r="E67" s="192">
        <f t="shared" si="38"/>
        <v>0</v>
      </c>
      <c r="F67" s="192">
        <f t="shared" si="38"/>
        <v>0</v>
      </c>
    </row>
    <row r="68" spans="1:6" s="1" customFormat="1" ht="15" x14ac:dyDescent="0.3">
      <c r="A68" s="286" t="s">
        <v>304</v>
      </c>
      <c r="B68" s="291">
        <f>TAB4.3.2!D$11</f>
        <v>0</v>
      </c>
      <c r="C68" s="192">
        <f t="shared" si="38"/>
        <v>0</v>
      </c>
      <c r="D68" s="192">
        <f t="shared" si="38"/>
        <v>0</v>
      </c>
      <c r="E68" s="192">
        <f t="shared" si="38"/>
        <v>0</v>
      </c>
      <c r="F68" s="192">
        <f t="shared" si="38"/>
        <v>0</v>
      </c>
    </row>
    <row r="69" spans="1:6" s="1" customFormat="1" ht="15" x14ac:dyDescent="0.3">
      <c r="A69" s="62" t="s">
        <v>14</v>
      </c>
      <c r="B69" s="192">
        <f>TAB4.3.2!D$14</f>
        <v>0</v>
      </c>
      <c r="C69" s="192">
        <f t="shared" ref="C69:F69" si="39">$B69</f>
        <v>0</v>
      </c>
      <c r="D69" s="192">
        <f t="shared" si="39"/>
        <v>0</v>
      </c>
      <c r="E69" s="192">
        <f t="shared" si="39"/>
        <v>0</v>
      </c>
      <c r="F69" s="192">
        <f t="shared" si="39"/>
        <v>0</v>
      </c>
    </row>
    <row r="70" spans="1:6" s="1" customFormat="1" ht="15" x14ac:dyDescent="0.3">
      <c r="A70" s="62" t="s">
        <v>144</v>
      </c>
      <c r="B70" s="140"/>
      <c r="C70" s="192">
        <f t="shared" ref="C70:F70" si="40">SUM(C71:C72)</f>
        <v>0</v>
      </c>
      <c r="D70" s="192">
        <f t="shared" si="40"/>
        <v>0</v>
      </c>
      <c r="E70" s="192">
        <f t="shared" si="40"/>
        <v>0</v>
      </c>
      <c r="F70" s="192">
        <f t="shared" si="40"/>
        <v>0</v>
      </c>
    </row>
    <row r="71" spans="1:6" s="1" customFormat="1" ht="15" x14ac:dyDescent="0.3">
      <c r="A71" s="63" t="s">
        <v>138</v>
      </c>
      <c r="B71" s="291">
        <f>TAB4.3.2!D$17</f>
        <v>0</v>
      </c>
      <c r="C71" s="192">
        <f t="shared" ref="C71:F71" si="41">$B71*C$7</f>
        <v>0</v>
      </c>
      <c r="D71" s="192">
        <f t="shared" si="41"/>
        <v>0</v>
      </c>
      <c r="E71" s="192">
        <f t="shared" si="41"/>
        <v>0</v>
      </c>
      <c r="F71" s="192">
        <f t="shared" si="41"/>
        <v>0</v>
      </c>
    </row>
    <row r="72" spans="1:6" s="1" customFormat="1" ht="15" x14ac:dyDescent="0.3">
      <c r="A72" s="63" t="s">
        <v>16</v>
      </c>
      <c r="B72" s="291">
        <f>TAB4.3.2!D$18</f>
        <v>0</v>
      </c>
      <c r="C72" s="192">
        <f t="shared" ref="C72:F72" si="42">$B72*C$8</f>
        <v>0</v>
      </c>
      <c r="D72" s="192">
        <f t="shared" si="42"/>
        <v>0</v>
      </c>
      <c r="E72" s="192">
        <f t="shared" si="42"/>
        <v>0</v>
      </c>
      <c r="F72" s="192">
        <f t="shared" si="42"/>
        <v>0</v>
      </c>
    </row>
    <row r="73" spans="1:6" s="1" customFormat="1" ht="15" x14ac:dyDescent="0.3">
      <c r="A73" s="285" t="s">
        <v>21</v>
      </c>
      <c r="B73" s="291">
        <f>TAB4.3.2!D$20</f>
        <v>0</v>
      </c>
      <c r="C73" s="192">
        <f t="shared" ref="C73:F73" si="43">$B73*C$11</f>
        <v>0</v>
      </c>
      <c r="D73" s="192">
        <f t="shared" si="43"/>
        <v>0</v>
      </c>
      <c r="E73" s="192">
        <f t="shared" si="43"/>
        <v>0</v>
      </c>
      <c r="F73" s="192">
        <f t="shared" si="43"/>
        <v>0</v>
      </c>
    </row>
    <row r="74" spans="1:6" s="1" customFormat="1" ht="15" x14ac:dyDescent="0.3">
      <c r="A74" s="285" t="s">
        <v>140</v>
      </c>
      <c r="B74" s="291"/>
      <c r="C74" s="192">
        <f t="shared" ref="C74:F74" si="44">SUM(C75:C77)</f>
        <v>0</v>
      </c>
      <c r="D74" s="192">
        <f t="shared" si="44"/>
        <v>0</v>
      </c>
      <c r="E74" s="192">
        <f t="shared" si="44"/>
        <v>0</v>
      </c>
      <c r="F74" s="192">
        <f t="shared" si="44"/>
        <v>0</v>
      </c>
    </row>
    <row r="75" spans="1:6" s="1" customFormat="1" ht="15" x14ac:dyDescent="0.3">
      <c r="A75" s="62" t="s">
        <v>4</v>
      </c>
      <c r="B75" s="291">
        <f>TAB4.3.2!D$22</f>
        <v>0</v>
      </c>
      <c r="C75" s="192">
        <f t="shared" ref="C75:F78" si="45">$B75*C$11</f>
        <v>0</v>
      </c>
      <c r="D75" s="192">
        <f t="shared" si="45"/>
        <v>0</v>
      </c>
      <c r="E75" s="192">
        <f t="shared" si="45"/>
        <v>0</v>
      </c>
      <c r="F75" s="192">
        <f t="shared" si="45"/>
        <v>0</v>
      </c>
    </row>
    <row r="76" spans="1:6" s="1" customFormat="1" ht="15" x14ac:dyDescent="0.3">
      <c r="A76" s="62" t="s">
        <v>161</v>
      </c>
      <c r="B76" s="291">
        <f>TAB4.3.2!D$23</f>
        <v>0</v>
      </c>
      <c r="C76" s="192">
        <f t="shared" si="45"/>
        <v>0</v>
      </c>
      <c r="D76" s="192">
        <f t="shared" si="45"/>
        <v>0</v>
      </c>
      <c r="E76" s="192">
        <f t="shared" si="45"/>
        <v>0</v>
      </c>
      <c r="F76" s="192">
        <f t="shared" si="45"/>
        <v>0</v>
      </c>
    </row>
    <row r="77" spans="1:6" s="1" customFormat="1" ht="15" x14ac:dyDescent="0.3">
      <c r="A77" s="62" t="s">
        <v>163</v>
      </c>
      <c r="B77" s="291">
        <f>TAB4.3.2!D$24</f>
        <v>0</v>
      </c>
      <c r="C77" s="192">
        <f t="shared" si="45"/>
        <v>0</v>
      </c>
      <c r="D77" s="192">
        <f t="shared" si="45"/>
        <v>0</v>
      </c>
      <c r="E77" s="192">
        <f t="shared" si="45"/>
        <v>0</v>
      </c>
      <c r="F77" s="192">
        <f t="shared" si="45"/>
        <v>0</v>
      </c>
    </row>
    <row r="78" spans="1:6" s="1" customFormat="1" ht="15" x14ac:dyDescent="0.3">
      <c r="A78" s="285" t="s">
        <v>141</v>
      </c>
      <c r="B78" s="291">
        <f>TAB4.3.2!D$25</f>
        <v>0</v>
      </c>
      <c r="C78" s="192">
        <f t="shared" si="45"/>
        <v>0</v>
      </c>
      <c r="D78" s="192">
        <f t="shared" si="45"/>
        <v>0</v>
      </c>
      <c r="E78" s="192">
        <f t="shared" si="45"/>
        <v>0</v>
      </c>
      <c r="F78" s="192">
        <f t="shared" si="45"/>
        <v>0</v>
      </c>
    </row>
    <row r="79" spans="1:6" s="1" customFormat="1" ht="15" x14ac:dyDescent="0.3">
      <c r="A79" s="285" t="s">
        <v>142</v>
      </c>
      <c r="B79" s="291">
        <f>TAB4.3.2!D$26</f>
        <v>0</v>
      </c>
      <c r="C79" s="192">
        <f t="shared" ref="C79:F79" si="46">$B79*C$13</f>
        <v>0</v>
      </c>
      <c r="D79" s="192">
        <f t="shared" si="46"/>
        <v>0</v>
      </c>
      <c r="E79" s="192">
        <f t="shared" si="46"/>
        <v>0</v>
      </c>
      <c r="F79" s="192">
        <f t="shared" si="46"/>
        <v>0</v>
      </c>
    </row>
    <row r="80" spans="1:6" s="1" customFormat="1" ht="30" x14ac:dyDescent="0.3">
      <c r="A80" s="324" t="s">
        <v>360</v>
      </c>
      <c r="B80" s="284"/>
      <c r="C80" s="188">
        <f>SUM(C64,C73:C74,C78:C79)</f>
        <v>0</v>
      </c>
      <c r="D80" s="188">
        <f t="shared" ref="D80:F80" si="47">SUM(D64,D73:D74,D78:D79)</f>
        <v>0</v>
      </c>
      <c r="E80" s="188">
        <f t="shared" si="47"/>
        <v>0</v>
      </c>
      <c r="F80" s="188">
        <f t="shared" si="47"/>
        <v>0</v>
      </c>
    </row>
    <row r="81" spans="1:6" s="1" customFormat="1" ht="15" x14ac:dyDescent="0.3">
      <c r="A81" s="283" t="s">
        <v>359</v>
      </c>
      <c r="C81" s="305"/>
      <c r="D81" s="305"/>
      <c r="E81" s="305"/>
      <c r="F81" s="305"/>
    </row>
    <row r="82" spans="1:6" s="1" customFormat="1" ht="15" x14ac:dyDescent="0.3">
      <c r="A82" s="283" t="s">
        <v>20</v>
      </c>
      <c r="B82" s="284"/>
      <c r="C82" s="188">
        <f>SUM(C78:C79,C73:C74,C69,C70)+C66*C81</f>
        <v>0</v>
      </c>
      <c r="D82" s="188">
        <f t="shared" ref="D82" si="48">SUM(D78:D79,D73:D74,D69,D70)+D66*D81</f>
        <v>0</v>
      </c>
      <c r="E82" s="188">
        <f t="shared" ref="E82" si="49">SUM(E78:E79,E73:E74,E69,E70)+E66*E81</f>
        <v>0</v>
      </c>
      <c r="F82" s="188">
        <f t="shared" ref="F82" si="50">SUM(F78:F79,F73:F74,F69,F70)+F66*F81</f>
        <v>0</v>
      </c>
    </row>
    <row r="83" spans="1:6" x14ac:dyDescent="0.3">
      <c r="A83" s="25" t="s">
        <v>53</v>
      </c>
      <c r="B83" s="7"/>
      <c r="C83" s="290">
        <f>C58</f>
        <v>0</v>
      </c>
      <c r="D83" s="290">
        <f t="shared" ref="D83:F83" si="51">D58</f>
        <v>0</v>
      </c>
      <c r="E83" s="290">
        <f t="shared" si="51"/>
        <v>0</v>
      </c>
      <c r="F83" s="290">
        <f t="shared" si="51"/>
        <v>0</v>
      </c>
    </row>
    <row r="84" spans="1:6" s="68" customFormat="1" x14ac:dyDescent="0.3">
      <c r="A84" s="195" t="s">
        <v>49</v>
      </c>
      <c r="B84" s="196"/>
      <c r="C84" s="197">
        <f>C82-C83</f>
        <v>0</v>
      </c>
      <c r="D84" s="197">
        <f t="shared" ref="D84" si="52">D82-D83</f>
        <v>0</v>
      </c>
      <c r="E84" s="197">
        <f t="shared" ref="E84" si="53">E82-E83</f>
        <v>0</v>
      </c>
      <c r="F84" s="197">
        <f t="shared" ref="F84" si="54">F82-F83</f>
        <v>0</v>
      </c>
    </row>
    <row r="85" spans="1:6" s="68" customFormat="1" ht="14.25" thickBot="1" x14ac:dyDescent="0.35">
      <c r="A85" s="144" t="s">
        <v>298</v>
      </c>
      <c r="B85" s="145"/>
      <c r="C85" s="198" t="str">
        <f>IFERROR((C84/C83)," ")</f>
        <v xml:space="preserve"> </v>
      </c>
      <c r="D85" s="198" t="str">
        <f t="shared" ref="D85:F85" si="55">IFERROR((D84/D83)," ")</f>
        <v xml:space="preserve"> </v>
      </c>
      <c r="E85" s="198" t="str">
        <f t="shared" si="55"/>
        <v xml:space="preserve"> </v>
      </c>
      <c r="F85" s="198" t="str">
        <f t="shared" si="55"/>
        <v xml:space="preserve"> </v>
      </c>
    </row>
    <row r="86" spans="1:6" s="1" customFormat="1" ht="18.75" thickTop="1" x14ac:dyDescent="0.35">
      <c r="A86" s="504" t="s">
        <v>44</v>
      </c>
      <c r="B86" s="505"/>
      <c r="C86" s="505"/>
      <c r="D86" s="505"/>
      <c r="E86" s="505"/>
      <c r="F86" s="505"/>
    </row>
    <row r="87" spans="1:6" s="1" customFormat="1" ht="27" x14ac:dyDescent="0.3">
      <c r="A87" s="11"/>
      <c r="B87" s="209" t="s">
        <v>30</v>
      </c>
      <c r="C87" s="209" t="str">
        <f t="shared" ref="C87:F87" si="56">"Coût annuel estimé      "&amp;C$6</f>
        <v>Coût annuel estimé      Ie1'</v>
      </c>
      <c r="D87" s="209" t="str">
        <f t="shared" si="56"/>
        <v>Coût annuel estimé      Ie2'</v>
      </c>
      <c r="E87" s="209" t="str">
        <f t="shared" si="56"/>
        <v>Coût annuel estimé      If1'</v>
      </c>
      <c r="F87" s="209" t="str">
        <f t="shared" si="56"/>
        <v>Coût annuel estimé      If2'</v>
      </c>
    </row>
    <row r="88" spans="1:6" s="1" customFormat="1" ht="15" x14ac:dyDescent="0.3">
      <c r="A88" s="285" t="s">
        <v>11</v>
      </c>
      <c r="B88" s="140"/>
      <c r="C88" s="192">
        <f t="shared" ref="C88:F88" si="57">SUM(C89,C93:C94)</f>
        <v>0</v>
      </c>
      <c r="D88" s="192">
        <f t="shared" si="57"/>
        <v>0</v>
      </c>
      <c r="E88" s="192">
        <f t="shared" si="57"/>
        <v>0</v>
      </c>
      <c r="F88" s="192">
        <f t="shared" si="57"/>
        <v>0</v>
      </c>
    </row>
    <row r="89" spans="1:6" s="1" customFormat="1" ht="15" x14ac:dyDescent="0.3">
      <c r="A89" s="62" t="s">
        <v>12</v>
      </c>
      <c r="B89" s="140"/>
      <c r="C89" s="192">
        <f t="shared" ref="C89:F89" si="58">C90</f>
        <v>0</v>
      </c>
      <c r="D89" s="192">
        <f t="shared" si="58"/>
        <v>0</v>
      </c>
      <c r="E89" s="192">
        <f t="shared" si="58"/>
        <v>0</v>
      </c>
      <c r="F89" s="192">
        <f t="shared" si="58"/>
        <v>0</v>
      </c>
    </row>
    <row r="90" spans="1:6" s="1" customFormat="1" ht="15" x14ac:dyDescent="0.3">
      <c r="A90" s="63" t="s">
        <v>13</v>
      </c>
      <c r="B90" s="140"/>
      <c r="C90" s="192">
        <f t="shared" ref="C90:F90" si="59">SUM(C91:C92)</f>
        <v>0</v>
      </c>
      <c r="D90" s="192">
        <f t="shared" si="59"/>
        <v>0</v>
      </c>
      <c r="E90" s="192">
        <f t="shared" si="59"/>
        <v>0</v>
      </c>
      <c r="F90" s="192">
        <f t="shared" si="59"/>
        <v>0</v>
      </c>
    </row>
    <row r="91" spans="1:6" s="1" customFormat="1" ht="15" x14ac:dyDescent="0.3">
      <c r="A91" s="286" t="s">
        <v>303</v>
      </c>
      <c r="B91" s="291">
        <f>TAB4.4.2!D$10</f>
        <v>0</v>
      </c>
      <c r="C91" s="192">
        <f t="shared" ref="C91:F92" si="60">$B91*C$12*12</f>
        <v>0</v>
      </c>
      <c r="D91" s="192">
        <f t="shared" si="60"/>
        <v>0</v>
      </c>
      <c r="E91" s="192">
        <f t="shared" si="60"/>
        <v>0</v>
      </c>
      <c r="F91" s="192">
        <f t="shared" si="60"/>
        <v>0</v>
      </c>
    </row>
    <row r="92" spans="1:6" s="1" customFormat="1" ht="15" x14ac:dyDescent="0.3">
      <c r="A92" s="286" t="s">
        <v>304</v>
      </c>
      <c r="B92" s="291">
        <f>TAB4.4.2!D$11</f>
        <v>0</v>
      </c>
      <c r="C92" s="192">
        <f t="shared" si="60"/>
        <v>0</v>
      </c>
      <c r="D92" s="192">
        <f t="shared" si="60"/>
        <v>0</v>
      </c>
      <c r="E92" s="192">
        <f t="shared" si="60"/>
        <v>0</v>
      </c>
      <c r="F92" s="192">
        <f t="shared" si="60"/>
        <v>0</v>
      </c>
    </row>
    <row r="93" spans="1:6" s="1" customFormat="1" ht="15" x14ac:dyDescent="0.3">
      <c r="A93" s="62" t="s">
        <v>14</v>
      </c>
      <c r="B93" s="192">
        <f>TAB4.4.2!D$14</f>
        <v>0</v>
      </c>
      <c r="C93" s="192">
        <f t="shared" ref="C93:F93" si="61">$B93</f>
        <v>0</v>
      </c>
      <c r="D93" s="192">
        <f t="shared" si="61"/>
        <v>0</v>
      </c>
      <c r="E93" s="192">
        <f t="shared" si="61"/>
        <v>0</v>
      </c>
      <c r="F93" s="192">
        <f t="shared" si="61"/>
        <v>0</v>
      </c>
    </row>
    <row r="94" spans="1:6" s="1" customFormat="1" ht="15" x14ac:dyDescent="0.3">
      <c r="A94" s="62" t="s">
        <v>144</v>
      </c>
      <c r="B94" s="140"/>
      <c r="C94" s="192">
        <f t="shared" ref="C94:F94" si="62">SUM(C95:C96)</f>
        <v>0</v>
      </c>
      <c r="D94" s="192">
        <f t="shared" si="62"/>
        <v>0</v>
      </c>
      <c r="E94" s="192">
        <f t="shared" si="62"/>
        <v>0</v>
      </c>
      <c r="F94" s="192">
        <f t="shared" si="62"/>
        <v>0</v>
      </c>
    </row>
    <row r="95" spans="1:6" s="1" customFormat="1" ht="15" x14ac:dyDescent="0.3">
      <c r="A95" s="63" t="s">
        <v>138</v>
      </c>
      <c r="B95" s="291">
        <f>TAB4.4.2!D$17</f>
        <v>0</v>
      </c>
      <c r="C95" s="192">
        <f t="shared" ref="C95:F95" si="63">$B95*C$7</f>
        <v>0</v>
      </c>
      <c r="D95" s="192">
        <f t="shared" si="63"/>
        <v>0</v>
      </c>
      <c r="E95" s="192">
        <f t="shared" si="63"/>
        <v>0</v>
      </c>
      <c r="F95" s="192">
        <f t="shared" si="63"/>
        <v>0</v>
      </c>
    </row>
    <row r="96" spans="1:6" s="1" customFormat="1" ht="15" x14ac:dyDescent="0.3">
      <c r="A96" s="63" t="s">
        <v>16</v>
      </c>
      <c r="B96" s="291">
        <f>TAB4.4.2!D$18</f>
        <v>0</v>
      </c>
      <c r="C96" s="192">
        <f t="shared" ref="C96:F96" si="64">$B96*C$8</f>
        <v>0</v>
      </c>
      <c r="D96" s="192">
        <f t="shared" si="64"/>
        <v>0</v>
      </c>
      <c r="E96" s="192">
        <f t="shared" si="64"/>
        <v>0</v>
      </c>
      <c r="F96" s="192">
        <f t="shared" si="64"/>
        <v>0</v>
      </c>
    </row>
    <row r="97" spans="1:6" s="1" customFormat="1" ht="15" x14ac:dyDescent="0.3">
      <c r="A97" s="285" t="s">
        <v>21</v>
      </c>
      <c r="B97" s="291">
        <f>TAB4.4.2!D$20</f>
        <v>0</v>
      </c>
      <c r="C97" s="192">
        <f t="shared" ref="C97:F97" si="65">$B97*C$11</f>
        <v>0</v>
      </c>
      <c r="D97" s="192">
        <f t="shared" si="65"/>
        <v>0</v>
      </c>
      <c r="E97" s="192">
        <f t="shared" si="65"/>
        <v>0</v>
      </c>
      <c r="F97" s="192">
        <f t="shared" si="65"/>
        <v>0</v>
      </c>
    </row>
    <row r="98" spans="1:6" s="1" customFormat="1" ht="15" x14ac:dyDescent="0.3">
      <c r="A98" s="285" t="s">
        <v>140</v>
      </c>
      <c r="B98" s="291"/>
      <c r="C98" s="192">
        <f t="shared" ref="C98:F98" si="66">SUM(C99:C101)</f>
        <v>0</v>
      </c>
      <c r="D98" s="192">
        <f t="shared" si="66"/>
        <v>0</v>
      </c>
      <c r="E98" s="192">
        <f t="shared" si="66"/>
        <v>0</v>
      </c>
      <c r="F98" s="192">
        <f t="shared" si="66"/>
        <v>0</v>
      </c>
    </row>
    <row r="99" spans="1:6" s="1" customFormat="1" ht="15" x14ac:dyDescent="0.3">
      <c r="A99" s="62" t="s">
        <v>4</v>
      </c>
      <c r="B99" s="291">
        <f>TAB4.4.2!D$22</f>
        <v>0</v>
      </c>
      <c r="C99" s="192">
        <f t="shared" ref="C99:F102" si="67">$B99*C$11</f>
        <v>0</v>
      </c>
      <c r="D99" s="192">
        <f t="shared" si="67"/>
        <v>0</v>
      </c>
      <c r="E99" s="192">
        <f t="shared" si="67"/>
        <v>0</v>
      </c>
      <c r="F99" s="192">
        <f t="shared" si="67"/>
        <v>0</v>
      </c>
    </row>
    <row r="100" spans="1:6" s="1" customFormat="1" ht="15" x14ac:dyDescent="0.3">
      <c r="A100" s="62" t="s">
        <v>161</v>
      </c>
      <c r="B100" s="291">
        <f>TAB4.4.2!D$23</f>
        <v>0</v>
      </c>
      <c r="C100" s="192">
        <f t="shared" si="67"/>
        <v>0</v>
      </c>
      <c r="D100" s="192">
        <f t="shared" si="67"/>
        <v>0</v>
      </c>
      <c r="E100" s="192">
        <f t="shared" si="67"/>
        <v>0</v>
      </c>
      <c r="F100" s="192">
        <f t="shared" si="67"/>
        <v>0</v>
      </c>
    </row>
    <row r="101" spans="1:6" s="1" customFormat="1" ht="15" x14ac:dyDescent="0.3">
      <c r="A101" s="62" t="s">
        <v>163</v>
      </c>
      <c r="B101" s="291">
        <f>TAB4.4.2!D$24</f>
        <v>0</v>
      </c>
      <c r="C101" s="192">
        <f t="shared" si="67"/>
        <v>0</v>
      </c>
      <c r="D101" s="192">
        <f t="shared" si="67"/>
        <v>0</v>
      </c>
      <c r="E101" s="192">
        <f t="shared" si="67"/>
        <v>0</v>
      </c>
      <c r="F101" s="192">
        <f t="shared" si="67"/>
        <v>0</v>
      </c>
    </row>
    <row r="102" spans="1:6" s="1" customFormat="1" ht="15" x14ac:dyDescent="0.3">
      <c r="A102" s="285" t="s">
        <v>141</v>
      </c>
      <c r="B102" s="291">
        <f>TAB4.4.2!D$25</f>
        <v>0</v>
      </c>
      <c r="C102" s="192">
        <f t="shared" si="67"/>
        <v>0</v>
      </c>
      <c r="D102" s="192">
        <f t="shared" si="67"/>
        <v>0</v>
      </c>
      <c r="E102" s="192">
        <f t="shared" si="67"/>
        <v>0</v>
      </c>
      <c r="F102" s="192">
        <f t="shared" si="67"/>
        <v>0</v>
      </c>
    </row>
    <row r="103" spans="1:6" s="1" customFormat="1" ht="15" x14ac:dyDescent="0.3">
      <c r="A103" s="285" t="s">
        <v>142</v>
      </c>
      <c r="B103" s="291">
        <f>TAB4.4.2!D$26</f>
        <v>0</v>
      </c>
      <c r="C103" s="192">
        <f t="shared" ref="C103:F103" si="68">$B103*C$13</f>
        <v>0</v>
      </c>
      <c r="D103" s="192">
        <f t="shared" si="68"/>
        <v>0</v>
      </c>
      <c r="E103" s="192">
        <f t="shared" si="68"/>
        <v>0</v>
      </c>
      <c r="F103" s="192">
        <f t="shared" si="68"/>
        <v>0</v>
      </c>
    </row>
    <row r="104" spans="1:6" s="1" customFormat="1" ht="30" x14ac:dyDescent="0.3">
      <c r="A104" s="324" t="s">
        <v>360</v>
      </c>
      <c r="B104" s="284"/>
      <c r="C104" s="188">
        <f>SUM(C88,C97:C98,C102:C103)</f>
        <v>0</v>
      </c>
      <c r="D104" s="188">
        <f t="shared" ref="D104:F104" si="69">SUM(D88,D97:D98,D102:D103)</f>
        <v>0</v>
      </c>
      <c r="E104" s="188">
        <f t="shared" si="69"/>
        <v>0</v>
      </c>
      <c r="F104" s="188">
        <f t="shared" si="69"/>
        <v>0</v>
      </c>
    </row>
    <row r="105" spans="1:6" s="1" customFormat="1" ht="15" x14ac:dyDescent="0.3">
      <c r="A105" s="283" t="s">
        <v>359</v>
      </c>
      <c r="C105" s="305"/>
      <c r="D105" s="305"/>
      <c r="E105" s="305"/>
      <c r="F105" s="305"/>
    </row>
    <row r="106" spans="1:6" s="1" customFormat="1" ht="15" x14ac:dyDescent="0.3">
      <c r="A106" s="283" t="s">
        <v>20</v>
      </c>
      <c r="B106" s="284"/>
      <c r="C106" s="188">
        <f>SUM(C102:C103,C97:C98,C93,C94)+C90*C105</f>
        <v>0</v>
      </c>
      <c r="D106" s="188">
        <f t="shared" ref="D106" si="70">SUM(D102:D103,D97:D98,D93,D94)+D90*D105</f>
        <v>0</v>
      </c>
      <c r="E106" s="188">
        <f t="shared" ref="E106" si="71">SUM(E102:E103,E97:E98,E93,E94)+E90*E105</f>
        <v>0</v>
      </c>
      <c r="F106" s="188">
        <f t="shared" ref="F106" si="72">SUM(F102:F103,F97:F98,F93,F94)+F90*F105</f>
        <v>0</v>
      </c>
    </row>
    <row r="107" spans="1:6" s="1" customFormat="1" ht="15" x14ac:dyDescent="0.3">
      <c r="A107" s="25" t="s">
        <v>52</v>
      </c>
      <c r="B107" s="7"/>
      <c r="C107" s="290">
        <f>C82</f>
        <v>0</v>
      </c>
      <c r="D107" s="290">
        <f t="shared" ref="D107:F107" si="73">D82</f>
        <v>0</v>
      </c>
      <c r="E107" s="290">
        <f t="shared" si="73"/>
        <v>0</v>
      </c>
      <c r="F107" s="290">
        <f t="shared" si="73"/>
        <v>0</v>
      </c>
    </row>
    <row r="108" spans="1:6" s="1" customFormat="1" ht="15" x14ac:dyDescent="0.3">
      <c r="A108" s="195" t="s">
        <v>48</v>
      </c>
      <c r="B108" s="196"/>
      <c r="C108" s="197">
        <f>C106-C107</f>
        <v>0</v>
      </c>
      <c r="D108" s="197">
        <f t="shared" ref="D108" si="74">D106-D107</f>
        <v>0</v>
      </c>
      <c r="E108" s="197">
        <f t="shared" ref="E108" si="75">E106-E107</f>
        <v>0</v>
      </c>
      <c r="F108" s="197">
        <f t="shared" ref="F108" si="76">F106-F107</f>
        <v>0</v>
      </c>
    </row>
    <row r="109" spans="1:6" s="1" customFormat="1" ht="15.75" thickBot="1" x14ac:dyDescent="0.35">
      <c r="A109" s="144" t="s">
        <v>299</v>
      </c>
      <c r="B109" s="145"/>
      <c r="C109" s="198" t="str">
        <f>IFERROR((C108/C107)," ")</f>
        <v xml:space="preserve"> </v>
      </c>
      <c r="D109" s="198" t="str">
        <f t="shared" ref="D109:F109" si="77">IFERROR((D108/D107)," ")</f>
        <v xml:space="preserve"> </v>
      </c>
      <c r="E109" s="198" t="str">
        <f t="shared" si="77"/>
        <v xml:space="preserve"> </v>
      </c>
      <c r="F109" s="198" t="str">
        <f t="shared" si="77"/>
        <v xml:space="preserve"> </v>
      </c>
    </row>
    <row r="110" spans="1:6" s="1" customFormat="1" ht="18.75" thickTop="1" x14ac:dyDescent="0.35">
      <c r="A110" s="504" t="s">
        <v>43</v>
      </c>
      <c r="B110" s="505"/>
      <c r="C110" s="505"/>
      <c r="D110" s="505"/>
      <c r="E110" s="505"/>
      <c r="F110" s="505"/>
    </row>
    <row r="111" spans="1:6" s="1" customFormat="1" ht="27" x14ac:dyDescent="0.3">
      <c r="A111" s="11"/>
      <c r="B111" s="209" t="s">
        <v>30</v>
      </c>
      <c r="C111" s="209" t="str">
        <f t="shared" ref="C111:F111" si="78">"Coût annuel estimé      "&amp;C$6</f>
        <v>Coût annuel estimé      Ie1'</v>
      </c>
      <c r="D111" s="209" t="str">
        <f t="shared" si="78"/>
        <v>Coût annuel estimé      Ie2'</v>
      </c>
      <c r="E111" s="209" t="str">
        <f t="shared" si="78"/>
        <v>Coût annuel estimé      If1'</v>
      </c>
      <c r="F111" s="209" t="str">
        <f t="shared" si="78"/>
        <v>Coût annuel estimé      If2'</v>
      </c>
    </row>
    <row r="112" spans="1:6" s="1" customFormat="1" ht="15" x14ac:dyDescent="0.3">
      <c r="A112" s="285" t="s">
        <v>11</v>
      </c>
      <c r="B112" s="140"/>
      <c r="C112" s="192">
        <f t="shared" ref="C112:F112" si="79">SUM(C113,C117:C118)</f>
        <v>0</v>
      </c>
      <c r="D112" s="192">
        <f t="shared" si="79"/>
        <v>0</v>
      </c>
      <c r="E112" s="192">
        <f t="shared" si="79"/>
        <v>0</v>
      </c>
      <c r="F112" s="192">
        <f t="shared" si="79"/>
        <v>0</v>
      </c>
    </row>
    <row r="113" spans="1:6" s="1" customFormat="1" ht="15" x14ac:dyDescent="0.3">
      <c r="A113" s="62" t="s">
        <v>12</v>
      </c>
      <c r="B113" s="140"/>
      <c r="C113" s="192">
        <f t="shared" ref="C113:F113" si="80">C114</f>
        <v>0</v>
      </c>
      <c r="D113" s="192">
        <f t="shared" si="80"/>
        <v>0</v>
      </c>
      <c r="E113" s="192">
        <f t="shared" si="80"/>
        <v>0</v>
      </c>
      <c r="F113" s="192">
        <f t="shared" si="80"/>
        <v>0</v>
      </c>
    </row>
    <row r="114" spans="1:6" s="1" customFormat="1" ht="15" x14ac:dyDescent="0.3">
      <c r="A114" s="63" t="s">
        <v>13</v>
      </c>
      <c r="B114" s="140"/>
      <c r="C114" s="192">
        <f t="shared" ref="C114:F114" si="81">SUM(C115:C116)</f>
        <v>0</v>
      </c>
      <c r="D114" s="192">
        <f t="shared" si="81"/>
        <v>0</v>
      </c>
      <c r="E114" s="192">
        <f t="shared" si="81"/>
        <v>0</v>
      </c>
      <c r="F114" s="192">
        <f t="shared" si="81"/>
        <v>0</v>
      </c>
    </row>
    <row r="115" spans="1:6" s="1" customFormat="1" ht="15" x14ac:dyDescent="0.3">
      <c r="A115" s="286" t="s">
        <v>303</v>
      </c>
      <c r="B115" s="291">
        <f>TAB4.5.2!D$10</f>
        <v>0</v>
      </c>
      <c r="C115" s="192">
        <f t="shared" ref="C115:F116" si="82">$B115*C$12*12</f>
        <v>0</v>
      </c>
      <c r="D115" s="192">
        <f t="shared" si="82"/>
        <v>0</v>
      </c>
      <c r="E115" s="192">
        <f t="shared" si="82"/>
        <v>0</v>
      </c>
      <c r="F115" s="192">
        <f t="shared" si="82"/>
        <v>0</v>
      </c>
    </row>
    <row r="116" spans="1:6" s="1" customFormat="1" ht="15" x14ac:dyDescent="0.3">
      <c r="A116" s="286" t="s">
        <v>304</v>
      </c>
      <c r="B116" s="291">
        <f>TAB4.5.2!D$11</f>
        <v>0</v>
      </c>
      <c r="C116" s="192">
        <f t="shared" si="82"/>
        <v>0</v>
      </c>
      <c r="D116" s="192">
        <f t="shared" si="82"/>
        <v>0</v>
      </c>
      <c r="E116" s="192">
        <f t="shared" si="82"/>
        <v>0</v>
      </c>
      <c r="F116" s="192">
        <f t="shared" si="82"/>
        <v>0</v>
      </c>
    </row>
    <row r="117" spans="1:6" s="1" customFormat="1" ht="15" x14ac:dyDescent="0.3">
      <c r="A117" s="62" t="s">
        <v>14</v>
      </c>
      <c r="B117" s="192">
        <f>TAB4.5.2!D$14</f>
        <v>0</v>
      </c>
      <c r="C117" s="192">
        <f t="shared" ref="C117:F117" si="83">$B117</f>
        <v>0</v>
      </c>
      <c r="D117" s="192">
        <f t="shared" si="83"/>
        <v>0</v>
      </c>
      <c r="E117" s="192">
        <f t="shared" si="83"/>
        <v>0</v>
      </c>
      <c r="F117" s="192">
        <f t="shared" si="83"/>
        <v>0</v>
      </c>
    </row>
    <row r="118" spans="1:6" s="1" customFormat="1" ht="15" x14ac:dyDescent="0.3">
      <c r="A118" s="62" t="s">
        <v>144</v>
      </c>
      <c r="B118" s="140"/>
      <c r="C118" s="192">
        <f t="shared" ref="C118:F118" si="84">SUM(C119:C120)</f>
        <v>0</v>
      </c>
      <c r="D118" s="192">
        <f t="shared" si="84"/>
        <v>0</v>
      </c>
      <c r="E118" s="192">
        <f t="shared" si="84"/>
        <v>0</v>
      </c>
      <c r="F118" s="192">
        <f t="shared" si="84"/>
        <v>0</v>
      </c>
    </row>
    <row r="119" spans="1:6" s="1" customFormat="1" ht="15" x14ac:dyDescent="0.3">
      <c r="A119" s="63" t="s">
        <v>138</v>
      </c>
      <c r="B119" s="291">
        <f>TAB4.5.2!D$17</f>
        <v>0</v>
      </c>
      <c r="C119" s="192">
        <f t="shared" ref="C119:F119" si="85">$B119*C$7</f>
        <v>0</v>
      </c>
      <c r="D119" s="192">
        <f t="shared" si="85"/>
        <v>0</v>
      </c>
      <c r="E119" s="192">
        <f t="shared" si="85"/>
        <v>0</v>
      </c>
      <c r="F119" s="192">
        <f t="shared" si="85"/>
        <v>0</v>
      </c>
    </row>
    <row r="120" spans="1:6" s="1" customFormat="1" ht="15" x14ac:dyDescent="0.3">
      <c r="A120" s="63" t="s">
        <v>16</v>
      </c>
      <c r="B120" s="291">
        <f>TAB4.5.2!D$18</f>
        <v>0</v>
      </c>
      <c r="C120" s="192">
        <f t="shared" ref="C120:F120" si="86">$B120*C$8</f>
        <v>0</v>
      </c>
      <c r="D120" s="192">
        <f t="shared" si="86"/>
        <v>0</v>
      </c>
      <c r="E120" s="192">
        <f t="shared" si="86"/>
        <v>0</v>
      </c>
      <c r="F120" s="192">
        <f t="shared" si="86"/>
        <v>0</v>
      </c>
    </row>
    <row r="121" spans="1:6" s="1" customFormat="1" ht="15" x14ac:dyDescent="0.3">
      <c r="A121" s="285" t="s">
        <v>21</v>
      </c>
      <c r="B121" s="291">
        <f>TAB4.5.2!D$20</f>
        <v>0</v>
      </c>
      <c r="C121" s="192">
        <f t="shared" ref="C121:F121" si="87">$B121*C$11</f>
        <v>0</v>
      </c>
      <c r="D121" s="192">
        <f t="shared" si="87"/>
        <v>0</v>
      </c>
      <c r="E121" s="192">
        <f t="shared" si="87"/>
        <v>0</v>
      </c>
      <c r="F121" s="192">
        <f t="shared" si="87"/>
        <v>0</v>
      </c>
    </row>
    <row r="122" spans="1:6" s="1" customFormat="1" ht="15" x14ac:dyDescent="0.3">
      <c r="A122" s="285" t="s">
        <v>140</v>
      </c>
      <c r="B122" s="291"/>
      <c r="C122" s="192">
        <f t="shared" ref="C122:F122" si="88">SUM(C123:C125)</f>
        <v>0</v>
      </c>
      <c r="D122" s="192">
        <f t="shared" si="88"/>
        <v>0</v>
      </c>
      <c r="E122" s="192">
        <f t="shared" si="88"/>
        <v>0</v>
      </c>
      <c r="F122" s="192">
        <f t="shared" si="88"/>
        <v>0</v>
      </c>
    </row>
    <row r="123" spans="1:6" s="1" customFormat="1" ht="15" x14ac:dyDescent="0.3">
      <c r="A123" s="62" t="s">
        <v>4</v>
      </c>
      <c r="B123" s="291">
        <f>TAB4.5.2!D$22</f>
        <v>0</v>
      </c>
      <c r="C123" s="192">
        <f t="shared" ref="C123:F126" si="89">$B123*C$11</f>
        <v>0</v>
      </c>
      <c r="D123" s="192">
        <f t="shared" si="89"/>
        <v>0</v>
      </c>
      <c r="E123" s="192">
        <f t="shared" si="89"/>
        <v>0</v>
      </c>
      <c r="F123" s="192">
        <f t="shared" si="89"/>
        <v>0</v>
      </c>
    </row>
    <row r="124" spans="1:6" s="1" customFormat="1" ht="15" x14ac:dyDescent="0.3">
      <c r="A124" s="62" t="s">
        <v>161</v>
      </c>
      <c r="B124" s="291">
        <f>TAB4.5.2!D$23</f>
        <v>0</v>
      </c>
      <c r="C124" s="192">
        <f t="shared" si="89"/>
        <v>0</v>
      </c>
      <c r="D124" s="192">
        <f t="shared" si="89"/>
        <v>0</v>
      </c>
      <c r="E124" s="192">
        <f t="shared" si="89"/>
        <v>0</v>
      </c>
      <c r="F124" s="192">
        <f t="shared" si="89"/>
        <v>0</v>
      </c>
    </row>
    <row r="125" spans="1:6" s="1" customFormat="1" ht="15" x14ac:dyDescent="0.3">
      <c r="A125" s="62" t="s">
        <v>163</v>
      </c>
      <c r="B125" s="291">
        <f>TAB4.5.2!D$24</f>
        <v>0</v>
      </c>
      <c r="C125" s="192">
        <f t="shared" si="89"/>
        <v>0</v>
      </c>
      <c r="D125" s="192">
        <f t="shared" si="89"/>
        <v>0</v>
      </c>
      <c r="E125" s="192">
        <f t="shared" si="89"/>
        <v>0</v>
      </c>
      <c r="F125" s="192">
        <f t="shared" si="89"/>
        <v>0</v>
      </c>
    </row>
    <row r="126" spans="1:6" s="1" customFormat="1" ht="15" x14ac:dyDescent="0.3">
      <c r="A126" s="285" t="s">
        <v>141</v>
      </c>
      <c r="B126" s="291">
        <f>TAB4.5.2!D$25</f>
        <v>0</v>
      </c>
      <c r="C126" s="192">
        <f t="shared" si="89"/>
        <v>0</v>
      </c>
      <c r="D126" s="192">
        <f t="shared" si="89"/>
        <v>0</v>
      </c>
      <c r="E126" s="192">
        <f t="shared" si="89"/>
        <v>0</v>
      </c>
      <c r="F126" s="192">
        <f t="shared" si="89"/>
        <v>0</v>
      </c>
    </row>
    <row r="127" spans="1:6" s="1" customFormat="1" ht="15" x14ac:dyDescent="0.3">
      <c r="A127" s="285" t="s">
        <v>142</v>
      </c>
      <c r="B127" s="291">
        <f>TAB4.5.2!D$26</f>
        <v>0</v>
      </c>
      <c r="C127" s="192">
        <f t="shared" ref="C127:F127" si="90">$B127*C$13</f>
        <v>0</v>
      </c>
      <c r="D127" s="192">
        <f t="shared" si="90"/>
        <v>0</v>
      </c>
      <c r="E127" s="192">
        <f t="shared" si="90"/>
        <v>0</v>
      </c>
      <c r="F127" s="192">
        <f t="shared" si="90"/>
        <v>0</v>
      </c>
    </row>
    <row r="128" spans="1:6" s="1" customFormat="1" ht="30" x14ac:dyDescent="0.3">
      <c r="A128" s="324" t="s">
        <v>360</v>
      </c>
      <c r="B128" s="284"/>
      <c r="C128" s="188">
        <f>SUM(C112,C121:C122,C126:C127)</f>
        <v>0</v>
      </c>
      <c r="D128" s="188">
        <f t="shared" ref="D128:F128" si="91">SUM(D112,D121:D122,D126:D127)</f>
        <v>0</v>
      </c>
      <c r="E128" s="188">
        <f t="shared" si="91"/>
        <v>0</v>
      </c>
      <c r="F128" s="188">
        <f t="shared" si="91"/>
        <v>0</v>
      </c>
    </row>
    <row r="129" spans="1:6" s="1" customFormat="1" ht="15" x14ac:dyDescent="0.3">
      <c r="A129" s="283" t="s">
        <v>359</v>
      </c>
      <c r="C129" s="305"/>
      <c r="D129" s="305"/>
      <c r="E129" s="305"/>
      <c r="F129" s="305"/>
    </row>
    <row r="130" spans="1:6" s="1" customFormat="1" ht="15" x14ac:dyDescent="0.3">
      <c r="A130" s="283" t="s">
        <v>20</v>
      </c>
      <c r="B130" s="284"/>
      <c r="C130" s="188">
        <f>SUM(C126:C127,C121:C122,C117,C118)+C114*C129</f>
        <v>0</v>
      </c>
      <c r="D130" s="188">
        <f t="shared" ref="D130" si="92">SUM(D126:D127,D121:D122,D117,D118)+D114*D129</f>
        <v>0</v>
      </c>
      <c r="E130" s="188">
        <f t="shared" ref="E130" si="93">SUM(E126:E127,E121:E122,E117,E118)+E114*E129</f>
        <v>0</v>
      </c>
      <c r="F130" s="188">
        <f t="shared" ref="F130" si="94">SUM(F126:F127,F121:F122,F117,F118)+F114*F129</f>
        <v>0</v>
      </c>
    </row>
    <row r="131" spans="1:6" s="1" customFormat="1" ht="15" x14ac:dyDescent="0.3">
      <c r="A131" s="25" t="s">
        <v>51</v>
      </c>
      <c r="B131" s="7"/>
      <c r="C131" s="290">
        <f>C106</f>
        <v>0</v>
      </c>
      <c r="D131" s="290">
        <f t="shared" ref="D131:F131" si="95">D106</f>
        <v>0</v>
      </c>
      <c r="E131" s="290">
        <f t="shared" si="95"/>
        <v>0</v>
      </c>
      <c r="F131" s="290">
        <f t="shared" si="95"/>
        <v>0</v>
      </c>
    </row>
    <row r="132" spans="1:6" s="1" customFormat="1" ht="15" x14ac:dyDescent="0.3">
      <c r="A132" s="195" t="s">
        <v>50</v>
      </c>
      <c r="B132" s="196"/>
      <c r="C132" s="197">
        <f>C130-C131</f>
        <v>0</v>
      </c>
      <c r="D132" s="197">
        <f t="shared" ref="D132" si="96">D130-D131</f>
        <v>0</v>
      </c>
      <c r="E132" s="197">
        <f t="shared" ref="E132" si="97">E130-E131</f>
        <v>0</v>
      </c>
      <c r="F132" s="197">
        <f t="shared" ref="F132" si="98">F130-F131</f>
        <v>0</v>
      </c>
    </row>
    <row r="133" spans="1:6" s="1" customFormat="1" ht="15.75" thickBot="1" x14ac:dyDescent="0.35">
      <c r="A133" s="144" t="s">
        <v>300</v>
      </c>
      <c r="B133" s="145"/>
      <c r="C133" s="198" t="str">
        <f>IFERROR((C132/C131)," ")</f>
        <v xml:space="preserve"> </v>
      </c>
      <c r="D133" s="198" t="str">
        <f t="shared" ref="D133:F133" si="99">IFERROR((D132/D131)," ")</f>
        <v xml:space="preserve"> </v>
      </c>
      <c r="E133" s="198" t="str">
        <f t="shared" si="99"/>
        <v xml:space="preserve"> </v>
      </c>
      <c r="F133" s="198" t="str">
        <f t="shared" si="99"/>
        <v xml:space="preserve"> </v>
      </c>
    </row>
    <row r="134" spans="1:6" s="1" customFormat="1" ht="15.75" thickTop="1" x14ac:dyDescent="0.3">
      <c r="A134" s="147"/>
    </row>
    <row r="135" spans="1:6" s="1" customFormat="1" ht="15" x14ac:dyDescent="0.3">
      <c r="A135" s="147"/>
    </row>
    <row r="136" spans="1:6" s="1" customFormat="1" ht="15" x14ac:dyDescent="0.3">
      <c r="A136" s="147"/>
    </row>
    <row r="137" spans="1:6" s="1" customFormat="1" ht="15" x14ac:dyDescent="0.3">
      <c r="A137" s="147"/>
    </row>
    <row r="138" spans="1:6" s="1" customFormat="1" ht="15" x14ac:dyDescent="0.3">
      <c r="A138" s="147"/>
    </row>
    <row r="139" spans="1:6" s="1" customFormat="1" ht="15" x14ac:dyDescent="0.3">
      <c r="A139" s="147"/>
    </row>
    <row r="140" spans="1:6" s="1" customFormat="1" ht="15" x14ac:dyDescent="0.3">
      <c r="A140" s="147"/>
    </row>
    <row r="141" spans="1:6" s="1" customFormat="1" ht="15" x14ac:dyDescent="0.3">
      <c r="A141" s="147"/>
    </row>
    <row r="142" spans="1:6" s="1" customFormat="1" ht="15" x14ac:dyDescent="0.3">
      <c r="A142" s="147"/>
    </row>
    <row r="143" spans="1:6" s="1" customFormat="1" ht="15" x14ac:dyDescent="0.3">
      <c r="A143" s="147"/>
    </row>
    <row r="144" spans="1:6" s="1" customFormat="1" ht="15" x14ac:dyDescent="0.3">
      <c r="A144" s="147"/>
    </row>
    <row r="145" spans="1:1" s="1" customFormat="1" ht="15" x14ac:dyDescent="0.3">
      <c r="A145" s="147"/>
    </row>
    <row r="146" spans="1:1" s="1" customFormat="1" ht="15" x14ac:dyDescent="0.3">
      <c r="A146" s="147"/>
    </row>
    <row r="147" spans="1:1" s="1" customFormat="1" ht="15" x14ac:dyDescent="0.3">
      <c r="A147" s="147"/>
    </row>
    <row r="148" spans="1:1" s="1" customFormat="1" ht="15" x14ac:dyDescent="0.3">
      <c r="A148" s="147"/>
    </row>
    <row r="149" spans="1:1" s="1" customFormat="1" ht="15" x14ac:dyDescent="0.3">
      <c r="A149" s="147"/>
    </row>
    <row r="150" spans="1:1" s="1" customFormat="1" ht="15" x14ac:dyDescent="0.3">
      <c r="A150" s="147"/>
    </row>
    <row r="151" spans="1:1" s="1" customFormat="1" ht="15" x14ac:dyDescent="0.3">
      <c r="A151" s="147"/>
    </row>
    <row r="152" spans="1:1" s="1" customFormat="1" ht="15" x14ac:dyDescent="0.3">
      <c r="A152" s="147"/>
    </row>
    <row r="153" spans="1:1" s="1" customFormat="1" ht="15" x14ac:dyDescent="0.3">
      <c r="A153" s="147"/>
    </row>
    <row r="154" spans="1:1" s="1" customFormat="1" ht="15" x14ac:dyDescent="0.3">
      <c r="A154" s="147"/>
    </row>
    <row r="155" spans="1:1" s="1" customFormat="1" ht="15" x14ac:dyDescent="0.3">
      <c r="A155" s="147"/>
    </row>
    <row r="156" spans="1:1" s="1" customFormat="1" ht="15" x14ac:dyDescent="0.3">
      <c r="A156" s="147"/>
    </row>
    <row r="157" spans="1:1" s="1" customFormat="1" ht="15" x14ac:dyDescent="0.3">
      <c r="A157" s="147"/>
    </row>
    <row r="158" spans="1:1" s="1" customFormat="1" ht="15" x14ac:dyDescent="0.3">
      <c r="A158" s="147"/>
    </row>
    <row r="159" spans="1:1" s="1" customFormat="1" ht="15" x14ac:dyDescent="0.3">
      <c r="A159" s="147"/>
    </row>
    <row r="160" spans="1:1" s="1" customFormat="1" ht="15" x14ac:dyDescent="0.3">
      <c r="A160" s="147"/>
    </row>
    <row r="161" spans="1:1" s="1" customFormat="1" ht="15" x14ac:dyDescent="0.3">
      <c r="A161" s="147"/>
    </row>
    <row r="162" spans="1:1" s="1" customFormat="1" ht="15" x14ac:dyDescent="0.3">
      <c r="A162" s="147"/>
    </row>
    <row r="163" spans="1:1" s="1" customFormat="1" ht="15" x14ac:dyDescent="0.3">
      <c r="A163" s="147"/>
    </row>
    <row r="164" spans="1:1" s="1" customFormat="1" ht="15" x14ac:dyDescent="0.3">
      <c r="A164" s="147"/>
    </row>
    <row r="165" spans="1:1" s="1" customFormat="1" ht="15" x14ac:dyDescent="0.3">
      <c r="A165" s="147"/>
    </row>
    <row r="166" spans="1:1" s="1" customFormat="1" ht="15" x14ac:dyDescent="0.3">
      <c r="A166" s="147"/>
    </row>
    <row r="167" spans="1:1" s="1" customFormat="1" ht="15" x14ac:dyDescent="0.3">
      <c r="A167" s="147"/>
    </row>
    <row r="168" spans="1:1" s="1" customFormat="1" ht="15" x14ac:dyDescent="0.3">
      <c r="A168" s="147"/>
    </row>
  </sheetData>
  <mergeCells count="6">
    <mergeCell ref="A110:F110"/>
    <mergeCell ref="A6:B6"/>
    <mergeCell ref="A14:F14"/>
    <mergeCell ref="A38:F38"/>
    <mergeCell ref="A62:F62"/>
    <mergeCell ref="A86:F86"/>
  </mergeCells>
  <conditionalFormatting sqref="C35:F35">
    <cfRule type="containsText" dxfId="111" priority="21" operator="containsText" text="ntitulé">
      <formula>NOT(ISERROR(SEARCH("ntitulé",C35)))</formula>
    </cfRule>
    <cfRule type="containsBlanks" dxfId="110" priority="22">
      <formula>LEN(TRIM(C35))=0</formula>
    </cfRule>
  </conditionalFormatting>
  <conditionalFormatting sqref="C57:F57">
    <cfRule type="containsText" dxfId="109" priority="19" operator="containsText" text="ntitulé">
      <formula>NOT(ISERROR(SEARCH("ntitulé",C57)))</formula>
    </cfRule>
    <cfRule type="containsBlanks" dxfId="108" priority="20">
      <formula>LEN(TRIM(C57))=0</formula>
    </cfRule>
  </conditionalFormatting>
  <conditionalFormatting sqref="C57:F57">
    <cfRule type="containsText" dxfId="107" priority="17" operator="containsText" text="ntitulé">
      <formula>NOT(ISERROR(SEARCH("ntitulé",C57)))</formula>
    </cfRule>
    <cfRule type="containsBlanks" dxfId="106" priority="18">
      <formula>LEN(TRIM(C57))=0</formula>
    </cfRule>
  </conditionalFormatting>
  <conditionalFormatting sqref="C81:F81">
    <cfRule type="containsText" dxfId="105" priority="15" operator="containsText" text="ntitulé">
      <formula>NOT(ISERROR(SEARCH("ntitulé",C81)))</formula>
    </cfRule>
    <cfRule type="containsBlanks" dxfId="104" priority="16">
      <formula>LEN(TRIM(C81))=0</formula>
    </cfRule>
  </conditionalFormatting>
  <conditionalFormatting sqref="C81:F81">
    <cfRule type="containsText" dxfId="103" priority="13" operator="containsText" text="ntitulé">
      <formula>NOT(ISERROR(SEARCH("ntitulé",C81)))</formula>
    </cfRule>
    <cfRule type="containsBlanks" dxfId="102" priority="14">
      <formula>LEN(TRIM(C81))=0</formula>
    </cfRule>
  </conditionalFormatting>
  <conditionalFormatting sqref="C33:F33">
    <cfRule type="containsText" dxfId="101" priority="11" operator="containsText" text="ntitulé">
      <formula>NOT(ISERROR(SEARCH("ntitulé",C33)))</formula>
    </cfRule>
    <cfRule type="containsBlanks" dxfId="100" priority="12">
      <formula>LEN(TRIM(C33))=0</formula>
    </cfRule>
  </conditionalFormatting>
  <conditionalFormatting sqref="C33:F33">
    <cfRule type="containsText" dxfId="99" priority="9" operator="containsText" text="ntitulé">
      <formula>NOT(ISERROR(SEARCH("ntitulé",C33)))</formula>
    </cfRule>
    <cfRule type="containsBlanks" dxfId="98" priority="10">
      <formula>LEN(TRIM(C33))=0</formula>
    </cfRule>
  </conditionalFormatting>
  <conditionalFormatting sqref="C105:F105">
    <cfRule type="containsText" dxfId="97" priority="7" operator="containsText" text="ntitulé">
      <formula>NOT(ISERROR(SEARCH("ntitulé",C105)))</formula>
    </cfRule>
    <cfRule type="containsBlanks" dxfId="96" priority="8">
      <formula>LEN(TRIM(C105))=0</formula>
    </cfRule>
  </conditionalFormatting>
  <conditionalFormatting sqref="C105:F105">
    <cfRule type="containsText" dxfId="95" priority="5" operator="containsText" text="ntitulé">
      <formula>NOT(ISERROR(SEARCH("ntitulé",C105)))</formula>
    </cfRule>
    <cfRule type="containsBlanks" dxfId="94" priority="6">
      <formula>LEN(TRIM(C105))=0</formula>
    </cfRule>
  </conditionalFormatting>
  <conditionalFormatting sqref="C129:F129">
    <cfRule type="containsText" dxfId="93" priority="3" operator="containsText" text="ntitulé">
      <formula>NOT(ISERROR(SEARCH("ntitulé",C129)))</formula>
    </cfRule>
    <cfRule type="containsBlanks" dxfId="92" priority="4">
      <formula>LEN(TRIM(C129))=0</formula>
    </cfRule>
  </conditionalFormatting>
  <conditionalFormatting sqref="C129:F129">
    <cfRule type="containsText" dxfId="91" priority="1" operator="containsText" text="ntitulé">
      <formula>NOT(ISERROR(SEARCH("ntitulé",C129)))</formula>
    </cfRule>
    <cfRule type="containsBlanks" dxfId="90" priority="2">
      <formula>LEN(TRIM(C129))=0</formula>
    </cfRule>
  </conditionalFormatting>
  <pageMargins left="0.7" right="0.7" top="0.75" bottom="0.75" header="0.3" footer="0.3"/>
  <pageSetup paperSize="9" scale="94" orientation="landscape" r:id="rId1"/>
  <rowBreaks count="5" manualBreakCount="5">
    <brk id="37" max="5" man="1"/>
    <brk id="61" max="5" man="1"/>
    <brk id="85" max="5" man="1"/>
    <brk id="109" max="5" man="1"/>
    <brk id="134" max="6"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zoomScale="107" zoomScaleNormal="107" workbookViewId="0">
      <selection activeCell="B10" sqref="A10:XFD10"/>
    </sheetView>
  </sheetViews>
  <sheetFormatPr baseColWidth="10" defaultColWidth="7.85546875" defaultRowHeight="15" x14ac:dyDescent="0.3"/>
  <cols>
    <col min="1" max="1" width="23" style="171" customWidth="1"/>
    <col min="2" max="2" width="48.5703125" style="179" customWidth="1"/>
    <col min="3" max="3" width="106" style="1" customWidth="1"/>
    <col min="4" max="16384" width="7.85546875" style="1"/>
  </cols>
  <sheetData>
    <row r="1" spans="1:4" s="28" customFormat="1" x14ac:dyDescent="0.3">
      <c r="A1" s="165" t="s">
        <v>233</v>
      </c>
      <c r="B1" s="35"/>
    </row>
    <row r="2" spans="1:4" s="28" customFormat="1" x14ac:dyDescent="0.3">
      <c r="A2" s="166"/>
      <c r="B2" s="177"/>
    </row>
    <row r="3" spans="1:4" s="28" customFormat="1" ht="21" x14ac:dyDescent="0.35">
      <c r="A3" s="450" t="s">
        <v>219</v>
      </c>
      <c r="B3" s="450"/>
      <c r="C3" s="450"/>
    </row>
    <row r="4" spans="1:4" s="28" customFormat="1" ht="21.75" thickBot="1" x14ac:dyDescent="0.4">
      <c r="A4" s="167"/>
      <c r="B4" s="178"/>
      <c r="C4" s="168"/>
    </row>
    <row r="5" spans="1:4" s="28" customFormat="1" ht="39" customHeight="1" thickBot="1" x14ac:dyDescent="0.35">
      <c r="A5" s="451" t="s">
        <v>309</v>
      </c>
      <c r="B5" s="452"/>
      <c r="C5" s="453"/>
      <c r="D5" s="169"/>
    </row>
    <row r="6" spans="1:4" s="28" customFormat="1" ht="21.75" thickBot="1" x14ac:dyDescent="0.4">
      <c r="A6" s="167"/>
      <c r="B6" s="178"/>
      <c r="C6" s="170"/>
    </row>
    <row r="7" spans="1:4" s="28" customFormat="1" ht="39" customHeight="1" thickBot="1" x14ac:dyDescent="0.35">
      <c r="A7" s="454" t="s">
        <v>366</v>
      </c>
      <c r="B7" s="455"/>
      <c r="C7" s="456"/>
    </row>
    <row r="8" spans="1:4" x14ac:dyDescent="0.3">
      <c r="C8" s="172"/>
    </row>
    <row r="9" spans="1:4" x14ac:dyDescent="0.3">
      <c r="A9" s="173" t="s">
        <v>235</v>
      </c>
      <c r="B9" s="180"/>
      <c r="C9" s="174" t="s">
        <v>236</v>
      </c>
    </row>
    <row r="10" spans="1:4" s="132" customFormat="1" x14ac:dyDescent="0.3">
      <c r="A10" s="566"/>
      <c r="B10" s="567"/>
    </row>
    <row r="11" spans="1:4" ht="54" x14ac:dyDescent="0.3">
      <c r="A11" s="175" t="str">
        <f>TAB00!B38</f>
        <v>TAB1</v>
      </c>
      <c r="B11" s="176" t="str">
        <f>TAB00!C38</f>
        <v>Transposition du revenu autorisé par niveau de tension</v>
      </c>
      <c r="C11" s="176" t="s">
        <v>367</v>
      </c>
    </row>
    <row r="12" spans="1:4" ht="54" x14ac:dyDescent="0.3">
      <c r="A12" s="175" t="str">
        <f>TAB00!B39</f>
        <v>TAB2</v>
      </c>
      <c r="B12" s="176" t="str">
        <f>TAB00!C39</f>
        <v>Synthèse du revenu autorisé par tarif et par niveau de tension</v>
      </c>
      <c r="C12" s="176" t="s">
        <v>368</v>
      </c>
    </row>
    <row r="13" spans="1:4" ht="135" x14ac:dyDescent="0.3">
      <c r="A13" s="175" t="s">
        <v>120</v>
      </c>
      <c r="B13" s="176" t="str">
        <f>TAB00!C40</f>
        <v>Estimation des volumes et puissances - Synthèse</v>
      </c>
      <c r="C13" s="342" t="s">
        <v>358</v>
      </c>
    </row>
    <row r="14" spans="1:4" ht="148.5" x14ac:dyDescent="0.3">
      <c r="A14" s="175" t="s">
        <v>315</v>
      </c>
      <c r="B14" s="176" t="str">
        <f>TAB00!C41</f>
        <v>Estimation des volumes et puissances - Tarifs de prélèvement avec mesure de pointe</v>
      </c>
      <c r="C14" s="342" t="s">
        <v>397</v>
      </c>
    </row>
    <row r="15" spans="1:4" ht="108" x14ac:dyDescent="0.3">
      <c r="A15" s="175" t="s">
        <v>316</v>
      </c>
      <c r="B15" s="176" t="str">
        <f>TAB00!C42</f>
        <v>Estimation des volumes et puissances - Tarifs de prélèvement sans mesure de pointe</v>
      </c>
      <c r="C15" s="342" t="s">
        <v>379</v>
      </c>
    </row>
    <row r="16" spans="1:4" ht="67.5" x14ac:dyDescent="0.3">
      <c r="A16" s="175" t="s">
        <v>317</v>
      </c>
      <c r="B16" s="176" t="str">
        <f>TAB00!C43</f>
        <v>Estimation des volumes et puissances - Tarifs d'injection</v>
      </c>
      <c r="C16" s="342" t="s">
        <v>380</v>
      </c>
    </row>
    <row r="17" spans="1:3" ht="27" x14ac:dyDescent="0.3">
      <c r="A17" s="175" t="str">
        <f>TAB00!B44</f>
        <v>TAB4.1.1</v>
      </c>
      <c r="B17" s="176" t="str">
        <f>TAB00!C44</f>
        <v>Tarifs de prélèvement 2019</v>
      </c>
      <c r="C17" s="176" t="s">
        <v>264</v>
      </c>
    </row>
    <row r="18" spans="1:3" ht="27" x14ac:dyDescent="0.3">
      <c r="A18" s="175" t="str">
        <f>TAB00!B45</f>
        <v>TAB4.1.2</v>
      </c>
      <c r="B18" s="176" t="str">
        <f>TAB00!C45</f>
        <v>Synthèse des produits prévisionnels issus des tarifs de prélèvement 2019</v>
      </c>
      <c r="C18" s="176" t="s">
        <v>352</v>
      </c>
    </row>
    <row r="19" spans="1:3" ht="27" x14ac:dyDescent="0.3">
      <c r="A19" s="175" t="str">
        <f>TAB00!B46</f>
        <v>TAB4.2.1</v>
      </c>
      <c r="B19" s="176" t="str">
        <f>TAB00!C46</f>
        <v>Tarifs de prélèvement 2020</v>
      </c>
      <c r="C19" s="176" t="s">
        <v>265</v>
      </c>
    </row>
    <row r="20" spans="1:3" ht="27" x14ac:dyDescent="0.3">
      <c r="A20" s="175" t="str">
        <f>TAB00!B47</f>
        <v>TAB4.2.2</v>
      </c>
      <c r="B20" s="176" t="str">
        <f>TAB00!C47</f>
        <v>Synthèse des produits prévisionnels issus des tarifs de prélèvement 2020</v>
      </c>
      <c r="C20" s="176" t="s">
        <v>353</v>
      </c>
    </row>
    <row r="21" spans="1:3" ht="27" x14ac:dyDescent="0.3">
      <c r="A21" s="175" t="str">
        <f>TAB00!B48</f>
        <v>TAB4.3.1</v>
      </c>
      <c r="B21" s="176" t="str">
        <f>TAB00!C48</f>
        <v>Tarifs de prélèvement 2021</v>
      </c>
      <c r="C21" s="176" t="s">
        <v>266</v>
      </c>
    </row>
    <row r="22" spans="1:3" ht="27" x14ac:dyDescent="0.3">
      <c r="A22" s="175" t="str">
        <f>TAB00!B49</f>
        <v>TAB4.3.2</v>
      </c>
      <c r="B22" s="176" t="str">
        <f>TAB00!C49</f>
        <v>Synthèse des produits prévisionnels issus des tarifs de prélèvement 2021</v>
      </c>
      <c r="C22" s="176" t="s">
        <v>354</v>
      </c>
    </row>
    <row r="23" spans="1:3" ht="27" x14ac:dyDescent="0.3">
      <c r="A23" s="175" t="str">
        <f>TAB00!B50</f>
        <v>TAB4.4.1</v>
      </c>
      <c r="B23" s="176" t="str">
        <f>TAB00!C50</f>
        <v>Tarifs de prélèvement 2022</v>
      </c>
      <c r="C23" s="176" t="s">
        <v>267</v>
      </c>
    </row>
    <row r="24" spans="1:3" ht="27" x14ac:dyDescent="0.3">
      <c r="A24" s="175" t="str">
        <f>TAB00!B51</f>
        <v>TAB4.4.2</v>
      </c>
      <c r="B24" s="176" t="str">
        <f>TAB00!C51</f>
        <v>Synthèse des produits prévisionnels issus des tarifs de prélèvement 2022</v>
      </c>
      <c r="C24" s="176" t="s">
        <v>355</v>
      </c>
    </row>
    <row r="25" spans="1:3" ht="27" x14ac:dyDescent="0.3">
      <c r="A25" s="175" t="str">
        <f>TAB00!B52</f>
        <v>TAB4.5.1</v>
      </c>
      <c r="B25" s="176" t="str">
        <f>TAB00!C52</f>
        <v>Tarifs de prélèvement 2023</v>
      </c>
      <c r="C25" s="176" t="s">
        <v>268</v>
      </c>
    </row>
    <row r="26" spans="1:3" ht="27" x14ac:dyDescent="0.3">
      <c r="A26" s="175" t="str">
        <f>TAB00!B53</f>
        <v>TAB4.5.2</v>
      </c>
      <c r="B26" s="176" t="str">
        <f>TAB00!C53</f>
        <v>Synthèse des produits prévisionnels issus des tarifs de prélèvement 2023</v>
      </c>
      <c r="C26" s="176" t="s">
        <v>356</v>
      </c>
    </row>
    <row r="27" spans="1:3" ht="54" x14ac:dyDescent="0.3">
      <c r="A27" s="175" t="str">
        <f>TAB00!B54</f>
        <v>TAB4.6</v>
      </c>
      <c r="B27" s="176" t="str">
        <f>TAB00!C54</f>
        <v>Contrôle calcul tarif capacitaire prosumers</v>
      </c>
      <c r="C27" s="176" t="s">
        <v>382</v>
      </c>
    </row>
    <row r="28" spans="1:3" ht="27" x14ac:dyDescent="0.3">
      <c r="A28" s="175" t="str">
        <f>TAB00!B55</f>
        <v>TAB5</v>
      </c>
      <c r="B28" s="176" t="str">
        <f>TAB00!C55</f>
        <v>Synthèse des produits prévisionnels issus des tarifs d'injection</v>
      </c>
      <c r="C28" s="176" t="s">
        <v>357</v>
      </c>
    </row>
    <row r="29" spans="1:3" ht="27" x14ac:dyDescent="0.3">
      <c r="A29" s="175" t="str">
        <f>TAB00!B56</f>
        <v>TAB5.1</v>
      </c>
      <c r="B29" s="176" t="str">
        <f>TAB00!C56</f>
        <v>Tarifs d'injection 2019</v>
      </c>
      <c r="C29" s="176" t="s">
        <v>269</v>
      </c>
    </row>
    <row r="30" spans="1:3" ht="27" x14ac:dyDescent="0.3">
      <c r="A30" s="175" t="str">
        <f>TAB00!B57</f>
        <v>TAB5.2</v>
      </c>
      <c r="B30" s="176" t="str">
        <f>TAB00!C57</f>
        <v>Tarifs d'injection 2020</v>
      </c>
      <c r="C30" s="176" t="s">
        <v>270</v>
      </c>
    </row>
    <row r="31" spans="1:3" ht="27" x14ac:dyDescent="0.3">
      <c r="A31" s="175" t="str">
        <f>TAB00!B58</f>
        <v>TAB5.3</v>
      </c>
      <c r="B31" s="176" t="str">
        <f>TAB00!C58</f>
        <v>Tarifs d'injection 2021</v>
      </c>
      <c r="C31" s="176" t="s">
        <v>271</v>
      </c>
    </row>
    <row r="32" spans="1:3" ht="27" x14ac:dyDescent="0.3">
      <c r="A32" s="175" t="str">
        <f>TAB00!B59</f>
        <v>TAB5.4</v>
      </c>
      <c r="B32" s="176" t="str">
        <f>TAB00!C59</f>
        <v>Tarifs d'injection 2022</v>
      </c>
      <c r="C32" s="176" t="s">
        <v>272</v>
      </c>
    </row>
    <row r="33" spans="1:3" ht="27" x14ac:dyDescent="0.3">
      <c r="A33" s="175" t="str">
        <f>TAB00!B60</f>
        <v>TAB5.5</v>
      </c>
      <c r="B33" s="176" t="str">
        <f>TAB00!C60</f>
        <v>Tarifs d'injection 2023</v>
      </c>
      <c r="C33" s="176" t="s">
        <v>273</v>
      </c>
    </row>
    <row r="34" spans="1:3" ht="54" x14ac:dyDescent="0.3">
      <c r="A34" s="175" t="str">
        <f>TAB00!B61</f>
        <v>TAB6</v>
      </c>
      <c r="B34" s="176" t="str">
        <f>TAB00!C61</f>
        <v>Réconciliation des charges et produits (prélèvement et injection)</v>
      </c>
      <c r="C34" s="176" t="s">
        <v>374</v>
      </c>
    </row>
    <row r="35" spans="1:3" ht="27" x14ac:dyDescent="0.3">
      <c r="A35" s="175" t="str">
        <f>TAB00!B62</f>
        <v>TAB7</v>
      </c>
      <c r="B35" s="176" t="str">
        <f>TAB00!C62</f>
        <v>Synthèse des simulations pour un client-type de chaque niveau de tension</v>
      </c>
      <c r="C35" s="176" t="s">
        <v>274</v>
      </c>
    </row>
    <row r="36" spans="1:3" ht="54" x14ac:dyDescent="0.3">
      <c r="A36" s="175" t="str">
        <f>TAB00!B63</f>
        <v>TAB7.1</v>
      </c>
      <c r="B36" s="176" t="str">
        <f>TAB00!C63</f>
        <v>Simulations des coûts de distribution pour les clients-type - niveau TMT</v>
      </c>
      <c r="C36" s="176" t="s">
        <v>394</v>
      </c>
    </row>
    <row r="37" spans="1:3" ht="54" x14ac:dyDescent="0.3">
      <c r="A37" s="175" t="str">
        <f>TAB00!B64</f>
        <v>TAB7.2</v>
      </c>
      <c r="B37" s="176" t="str">
        <f>TAB00!C64</f>
        <v>Simulations des coûts de distribution pour les clients-type - niveau MT</v>
      </c>
      <c r="C37" s="176" t="s">
        <v>395</v>
      </c>
    </row>
    <row r="38" spans="1:3" ht="54" x14ac:dyDescent="0.3">
      <c r="A38" s="175" t="str">
        <f>TAB00!B65</f>
        <v>TAB7.3</v>
      </c>
      <c r="B38" s="176" t="str">
        <f>TAB00!C65</f>
        <v>Simulations des coûts de distribution pour les clients-type - niveau TBT</v>
      </c>
      <c r="C38" s="176" t="s">
        <v>396</v>
      </c>
    </row>
    <row r="39" spans="1:3" ht="54" x14ac:dyDescent="0.3">
      <c r="A39" s="175" t="str">
        <f>TAB00!B66</f>
        <v>TAB7.4</v>
      </c>
      <c r="B39" s="176" t="str">
        <f>TAB00!C66</f>
        <v>Simulations des coûts de distribution pour les clients-type - niveau BT</v>
      </c>
      <c r="C39" s="176" t="s">
        <v>393</v>
      </c>
    </row>
    <row r="40" spans="1:3" ht="27" x14ac:dyDescent="0.3">
      <c r="A40" s="171" t="str">
        <f>TAB00!B67</f>
        <v>TAB 8</v>
      </c>
      <c r="B40" s="176" t="str">
        <f>TAB00!C67</f>
        <v>Tarifs applicables aux projets pilotes innovants en vertu de l'article 21 du décret du 19 janvier 2017</v>
      </c>
      <c r="C40" s="176" t="s">
        <v>392</v>
      </c>
    </row>
  </sheetData>
  <mergeCells count="3">
    <mergeCell ref="A3:C3"/>
    <mergeCell ref="A5:C5"/>
    <mergeCell ref="A7:C7"/>
  </mergeCells>
  <hyperlinks>
    <hyperlink ref="A1" location="TAB00!A1" display="Retour page de garde"/>
  </hyperlinks>
  <pageMargins left="0.7" right="0.7" top="0.75" bottom="0.75" header="0.3" footer="0.3"/>
  <pageSetup paperSize="9" scale="66" orientation="landscape" r:id="rId1"/>
  <rowBreaks count="1" manualBreakCount="1">
    <brk id="16"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34"/>
  <sheetViews>
    <sheetView topLeftCell="A85" zoomScale="85" zoomScaleNormal="85" workbookViewId="0">
      <selection activeCell="B10" sqref="A10:XFD10"/>
    </sheetView>
  </sheetViews>
  <sheetFormatPr baseColWidth="10" defaultColWidth="8.85546875" defaultRowHeight="15" x14ac:dyDescent="0.3"/>
  <cols>
    <col min="1" max="1" width="52.28515625" style="147" customWidth="1"/>
    <col min="2" max="2" width="10.28515625" style="1" bestFit="1" customWidth="1"/>
    <col min="3" max="8" width="16.5703125" style="1" customWidth="1"/>
    <col min="9" max="9" width="0.7109375" style="1" customWidth="1"/>
    <col min="10" max="16384" width="8.85546875" style="1"/>
  </cols>
  <sheetData>
    <row r="3" spans="1:8" ht="29.45" customHeight="1" x14ac:dyDescent="0.3">
      <c r="A3" s="41" t="str">
        <f>TAB00!B64&amp;" : "&amp;TAB00!C64</f>
        <v>TAB7.2 : Simulations des coûts de distribution pour les clients-type - niveau MT</v>
      </c>
      <c r="B3" s="36"/>
      <c r="C3" s="36"/>
      <c r="D3" s="36"/>
      <c r="E3" s="36"/>
      <c r="F3" s="36"/>
      <c r="G3" s="36"/>
      <c r="H3" s="36"/>
    </row>
    <row r="5" spans="1:8" x14ac:dyDescent="0.3">
      <c r="A5" s="506" t="s">
        <v>23</v>
      </c>
      <c r="B5" s="507"/>
      <c r="C5" s="181" t="s">
        <v>282</v>
      </c>
      <c r="D5" s="181" t="s">
        <v>283</v>
      </c>
      <c r="E5" s="181" t="s">
        <v>284</v>
      </c>
      <c r="F5" s="181" t="s">
        <v>285</v>
      </c>
      <c r="G5" s="181" t="s">
        <v>286</v>
      </c>
      <c r="H5" s="181" t="s">
        <v>287</v>
      </c>
    </row>
    <row r="6" spans="1:8" s="7" customFormat="1" ht="13.5" x14ac:dyDescent="0.3">
      <c r="A6" s="506" t="s">
        <v>90</v>
      </c>
      <c r="B6" s="507"/>
      <c r="C6" s="181" t="s">
        <v>84</v>
      </c>
      <c r="D6" s="181" t="s">
        <v>85</v>
      </c>
      <c r="E6" s="181" t="s">
        <v>86</v>
      </c>
      <c r="F6" s="181" t="s">
        <v>87</v>
      </c>
      <c r="G6" s="181" t="s">
        <v>88</v>
      </c>
      <c r="H6" s="181" t="s">
        <v>89</v>
      </c>
    </row>
    <row r="7" spans="1:8" s="7" customFormat="1" ht="13.5" x14ac:dyDescent="0.3">
      <c r="A7" s="68" t="s">
        <v>198</v>
      </c>
      <c r="B7" s="68"/>
      <c r="C7" s="140">
        <v>30000</v>
      </c>
      <c r="D7" s="140">
        <v>50000</v>
      </c>
      <c r="E7" s="140">
        <v>160000</v>
      </c>
      <c r="F7" s="140">
        <v>1250000</v>
      </c>
      <c r="G7" s="140">
        <v>2000000</v>
      </c>
      <c r="H7" s="140">
        <v>10000000</v>
      </c>
    </row>
    <row r="8" spans="1:8" s="4" customFormat="1" ht="13.5" x14ac:dyDescent="0.3">
      <c r="A8" s="68" t="s">
        <v>24</v>
      </c>
      <c r="B8" s="68"/>
      <c r="C8" s="140">
        <v>0</v>
      </c>
      <c r="D8" s="140">
        <v>0</v>
      </c>
      <c r="E8" s="140">
        <v>0</v>
      </c>
      <c r="F8" s="140">
        <v>0</v>
      </c>
      <c r="G8" s="140">
        <v>0</v>
      </c>
      <c r="H8" s="140">
        <v>0</v>
      </c>
    </row>
    <row r="9" spans="1:8" s="4" customFormat="1" ht="13.5" x14ac:dyDescent="0.3">
      <c r="A9" s="68" t="s">
        <v>25</v>
      </c>
      <c r="B9" s="68"/>
      <c r="C9" s="140">
        <v>0</v>
      </c>
      <c r="D9" s="140">
        <v>0</v>
      </c>
      <c r="E9" s="140">
        <v>0</v>
      </c>
      <c r="F9" s="140">
        <v>0</v>
      </c>
      <c r="G9" s="140">
        <v>0</v>
      </c>
      <c r="H9" s="140">
        <v>0</v>
      </c>
    </row>
    <row r="10" spans="1:8" s="535" customFormat="1" ht="13.5" x14ac:dyDescent="0.3">
      <c r="A10" s="536" t="s">
        <v>26</v>
      </c>
      <c r="B10" s="536"/>
      <c r="C10" s="537">
        <v>0</v>
      </c>
      <c r="D10" s="537">
        <v>0</v>
      </c>
      <c r="E10" s="537">
        <v>0</v>
      </c>
      <c r="F10" s="537">
        <v>0</v>
      </c>
      <c r="G10" s="537">
        <v>0</v>
      </c>
      <c r="H10" s="537">
        <v>0</v>
      </c>
    </row>
    <row r="11" spans="1:8" s="4" customFormat="1" ht="13.5" x14ac:dyDescent="0.3">
      <c r="A11" s="68" t="s">
        <v>27</v>
      </c>
      <c r="B11" s="68"/>
      <c r="C11" s="140">
        <v>30000</v>
      </c>
      <c r="D11" s="140">
        <v>50000</v>
      </c>
      <c r="E11" s="140">
        <v>160000</v>
      </c>
      <c r="F11" s="140">
        <v>1250000</v>
      </c>
      <c r="G11" s="140">
        <v>2000000</v>
      </c>
      <c r="H11" s="140">
        <v>10000000</v>
      </c>
    </row>
    <row r="12" spans="1:8" s="4" customFormat="1" ht="13.5" x14ac:dyDescent="0.3">
      <c r="A12" s="13" t="s">
        <v>307</v>
      </c>
      <c r="B12" s="68"/>
      <c r="C12" s="184">
        <v>5.9</v>
      </c>
      <c r="D12" s="184">
        <v>9.8000000000000007</v>
      </c>
      <c r="E12" s="184">
        <v>31.4</v>
      </c>
      <c r="F12" s="184">
        <v>245</v>
      </c>
      <c r="G12" s="184">
        <v>392</v>
      </c>
      <c r="H12" s="184">
        <v>1959.9</v>
      </c>
    </row>
    <row r="13" spans="1:8" s="4" customFormat="1" ht="13.5" x14ac:dyDescent="0.3">
      <c r="A13" s="68" t="s">
        <v>28</v>
      </c>
      <c r="B13" s="68"/>
      <c r="C13" s="140">
        <v>0</v>
      </c>
      <c r="D13" s="140">
        <v>0</v>
      </c>
      <c r="E13" s="140">
        <v>0</v>
      </c>
      <c r="F13" s="140">
        <v>0</v>
      </c>
      <c r="G13" s="140">
        <v>0</v>
      </c>
      <c r="H13" s="140">
        <v>0</v>
      </c>
    </row>
    <row r="14" spans="1:8" s="68" customFormat="1" ht="18" x14ac:dyDescent="0.35">
      <c r="A14" s="504" t="s">
        <v>34</v>
      </c>
      <c r="B14" s="505"/>
      <c r="C14" s="505"/>
      <c r="D14" s="505"/>
      <c r="E14" s="505"/>
      <c r="F14" s="505"/>
      <c r="G14" s="505"/>
      <c r="H14" s="508"/>
    </row>
    <row r="15" spans="1:8" s="11" customFormat="1" ht="27" x14ac:dyDescent="0.3">
      <c r="B15" s="183" t="s">
        <v>30</v>
      </c>
      <c r="C15" s="183" t="str">
        <f t="shared" ref="C15:H15" si="0">"Coût annuel estimé      "&amp;C$6</f>
        <v>Coût annuel estimé      E1</v>
      </c>
      <c r="D15" s="183" t="str">
        <f t="shared" si="0"/>
        <v>Coût annuel estimé      E2</v>
      </c>
      <c r="E15" s="183" t="str">
        <f t="shared" si="0"/>
        <v>Coût annuel estimé      E3</v>
      </c>
      <c r="F15" s="183" t="str">
        <f t="shared" si="0"/>
        <v>Coût annuel estimé      E4</v>
      </c>
      <c r="G15" s="183" t="str">
        <f t="shared" si="0"/>
        <v>Coût annuel estimé      E5</v>
      </c>
      <c r="H15" s="183" t="str">
        <f t="shared" si="0"/>
        <v>Coût annuel estimé      E6</v>
      </c>
    </row>
    <row r="16" spans="1:8" x14ac:dyDescent="0.3">
      <c r="A16" s="285" t="s">
        <v>11</v>
      </c>
      <c r="B16" s="140"/>
      <c r="C16" s="192">
        <f>SUM(C17,C21:C22)</f>
        <v>0</v>
      </c>
      <c r="D16" s="192">
        <f t="shared" ref="D16:H16" si="1">SUM(D17,D21:D22)</f>
        <v>0</v>
      </c>
      <c r="E16" s="192">
        <f t="shared" si="1"/>
        <v>0</v>
      </c>
      <c r="F16" s="192">
        <f t="shared" si="1"/>
        <v>0</v>
      </c>
      <c r="G16" s="192">
        <f t="shared" si="1"/>
        <v>0</v>
      </c>
      <c r="H16" s="192">
        <f t="shared" si="1"/>
        <v>0</v>
      </c>
    </row>
    <row r="17" spans="1:8" x14ac:dyDescent="0.3">
      <c r="A17" s="62" t="s">
        <v>12</v>
      </c>
      <c r="B17" s="140"/>
      <c r="C17" s="192">
        <f>C18</f>
        <v>0</v>
      </c>
      <c r="D17" s="192">
        <f t="shared" ref="D17:H17" si="2">D18</f>
        <v>0</v>
      </c>
      <c r="E17" s="192">
        <f t="shared" si="2"/>
        <v>0</v>
      </c>
      <c r="F17" s="192">
        <f t="shared" si="2"/>
        <v>0</v>
      </c>
      <c r="G17" s="192">
        <f t="shared" si="2"/>
        <v>0</v>
      </c>
      <c r="H17" s="192">
        <f t="shared" si="2"/>
        <v>0</v>
      </c>
    </row>
    <row r="18" spans="1:8" x14ac:dyDescent="0.3">
      <c r="A18" s="63" t="s">
        <v>13</v>
      </c>
      <c r="B18" s="140"/>
      <c r="C18" s="192">
        <f>SUM(C19:C20)</f>
        <v>0</v>
      </c>
      <c r="D18" s="192">
        <f t="shared" ref="D18:H18" si="3">SUM(D19:D20)</f>
        <v>0</v>
      </c>
      <c r="E18" s="192">
        <f t="shared" si="3"/>
        <v>0</v>
      </c>
      <c r="F18" s="192">
        <f t="shared" si="3"/>
        <v>0</v>
      </c>
      <c r="G18" s="192">
        <f t="shared" si="3"/>
        <v>0</v>
      </c>
      <c r="H18" s="192">
        <f t="shared" si="3"/>
        <v>0</v>
      </c>
    </row>
    <row r="19" spans="1:8" x14ac:dyDescent="0.3">
      <c r="A19" s="286" t="s">
        <v>303</v>
      </c>
      <c r="B19" s="291">
        <f>TAB4.1.2!G$10</f>
        <v>0</v>
      </c>
      <c r="C19" s="192">
        <f>$B19*C$12*12</f>
        <v>0</v>
      </c>
      <c r="D19" s="192">
        <f t="shared" ref="D19:H20" si="4">$B19*D$12*12</f>
        <v>0</v>
      </c>
      <c r="E19" s="192">
        <f t="shared" si="4"/>
        <v>0</v>
      </c>
      <c r="F19" s="192">
        <f t="shared" si="4"/>
        <v>0</v>
      </c>
      <c r="G19" s="192">
        <f t="shared" si="4"/>
        <v>0</v>
      </c>
      <c r="H19" s="192">
        <f t="shared" si="4"/>
        <v>0</v>
      </c>
    </row>
    <row r="20" spans="1:8" x14ac:dyDescent="0.3">
      <c r="A20" s="286" t="s">
        <v>304</v>
      </c>
      <c r="B20" s="291">
        <f>TAB4.1.2!G$11</f>
        <v>0</v>
      </c>
      <c r="C20" s="192">
        <f>$B20*C$12*12</f>
        <v>0</v>
      </c>
      <c r="D20" s="192">
        <f t="shared" si="4"/>
        <v>0</v>
      </c>
      <c r="E20" s="192">
        <f t="shared" si="4"/>
        <v>0</v>
      </c>
      <c r="F20" s="192">
        <f t="shared" si="4"/>
        <v>0</v>
      </c>
      <c r="G20" s="192">
        <f t="shared" si="4"/>
        <v>0</v>
      </c>
      <c r="H20" s="192">
        <f t="shared" si="4"/>
        <v>0</v>
      </c>
    </row>
    <row r="21" spans="1:8" x14ac:dyDescent="0.3">
      <c r="A21" s="62" t="s">
        <v>14</v>
      </c>
      <c r="B21" s="192">
        <f>TAB4.1.2!G$14</f>
        <v>0</v>
      </c>
      <c r="C21" s="192">
        <f>$B21</f>
        <v>0</v>
      </c>
      <c r="D21" s="192">
        <f t="shared" ref="D21:H21" si="5">$B21</f>
        <v>0</v>
      </c>
      <c r="E21" s="192">
        <f t="shared" si="5"/>
        <v>0</v>
      </c>
      <c r="F21" s="192">
        <f t="shared" si="5"/>
        <v>0</v>
      </c>
      <c r="G21" s="192">
        <f t="shared" si="5"/>
        <v>0</v>
      </c>
      <c r="H21" s="192">
        <f t="shared" si="5"/>
        <v>0</v>
      </c>
    </row>
    <row r="22" spans="1:8" x14ac:dyDescent="0.3">
      <c r="A22" s="62" t="s">
        <v>144</v>
      </c>
      <c r="B22" s="140"/>
      <c r="C22" s="192">
        <f>SUM(C23:C24)</f>
        <v>0</v>
      </c>
      <c r="D22" s="192">
        <f t="shared" ref="D22:H22" si="6">SUM(D23:D24)</f>
        <v>0</v>
      </c>
      <c r="E22" s="192">
        <f t="shared" si="6"/>
        <v>0</v>
      </c>
      <c r="F22" s="192">
        <f t="shared" si="6"/>
        <v>0</v>
      </c>
      <c r="G22" s="192">
        <f t="shared" si="6"/>
        <v>0</v>
      </c>
      <c r="H22" s="192">
        <f t="shared" si="6"/>
        <v>0</v>
      </c>
    </row>
    <row r="23" spans="1:8" x14ac:dyDescent="0.3">
      <c r="A23" s="63" t="s">
        <v>138</v>
      </c>
      <c r="B23" s="291">
        <f>TAB4.1.2!G$17</f>
        <v>0</v>
      </c>
      <c r="C23" s="192">
        <f>$B23*C$7</f>
        <v>0</v>
      </c>
      <c r="D23" s="192">
        <f t="shared" ref="D23:H23" si="7">$B23*D$7</f>
        <v>0</v>
      </c>
      <c r="E23" s="192">
        <f t="shared" si="7"/>
        <v>0</v>
      </c>
      <c r="F23" s="192">
        <f t="shared" si="7"/>
        <v>0</v>
      </c>
      <c r="G23" s="192">
        <f t="shared" si="7"/>
        <v>0</v>
      </c>
      <c r="H23" s="192">
        <f t="shared" si="7"/>
        <v>0</v>
      </c>
    </row>
    <row r="24" spans="1:8" x14ac:dyDescent="0.3">
      <c r="A24" s="63" t="s">
        <v>16</v>
      </c>
      <c r="B24" s="291">
        <f>TAB4.1.2!G$18</f>
        <v>0</v>
      </c>
      <c r="C24" s="192">
        <f>$B24*C$8</f>
        <v>0</v>
      </c>
      <c r="D24" s="192">
        <f t="shared" ref="D24:H24" si="8">$B24*D$8</f>
        <v>0</v>
      </c>
      <c r="E24" s="192">
        <f t="shared" si="8"/>
        <v>0</v>
      </c>
      <c r="F24" s="192">
        <f t="shared" si="8"/>
        <v>0</v>
      </c>
      <c r="G24" s="192">
        <f t="shared" si="8"/>
        <v>0</v>
      </c>
      <c r="H24" s="192">
        <f t="shared" si="8"/>
        <v>0</v>
      </c>
    </row>
    <row r="25" spans="1:8" x14ac:dyDescent="0.3">
      <c r="A25" s="285" t="s">
        <v>21</v>
      </c>
      <c r="B25" s="291">
        <f>TAB4.1.2!G$20</f>
        <v>0</v>
      </c>
      <c r="C25" s="192">
        <f>$B25*C$11</f>
        <v>0</v>
      </c>
      <c r="D25" s="192">
        <f t="shared" ref="D25:H25" si="9">$B25*D$11</f>
        <v>0</v>
      </c>
      <c r="E25" s="192">
        <f t="shared" si="9"/>
        <v>0</v>
      </c>
      <c r="F25" s="192">
        <f t="shared" si="9"/>
        <v>0</v>
      </c>
      <c r="G25" s="192">
        <f t="shared" si="9"/>
        <v>0</v>
      </c>
      <c r="H25" s="192">
        <f t="shared" si="9"/>
        <v>0</v>
      </c>
    </row>
    <row r="26" spans="1:8" x14ac:dyDescent="0.3">
      <c r="A26" s="285" t="s">
        <v>140</v>
      </c>
      <c r="B26" s="291"/>
      <c r="C26" s="192">
        <f>SUM(C27:C29)</f>
        <v>0</v>
      </c>
      <c r="D26" s="192">
        <f t="shared" ref="D26:H26" si="10">SUM(D27:D29)</f>
        <v>0</v>
      </c>
      <c r="E26" s="192">
        <f t="shared" si="10"/>
        <v>0</v>
      </c>
      <c r="F26" s="192">
        <f t="shared" si="10"/>
        <v>0</v>
      </c>
      <c r="G26" s="192">
        <f t="shared" si="10"/>
        <v>0</v>
      </c>
      <c r="H26" s="192">
        <f t="shared" si="10"/>
        <v>0</v>
      </c>
    </row>
    <row r="27" spans="1:8" x14ac:dyDescent="0.3">
      <c r="A27" s="62" t="s">
        <v>4</v>
      </c>
      <c r="B27" s="291">
        <f>TAB4.1.2!G$22</f>
        <v>0</v>
      </c>
      <c r="C27" s="192">
        <f>$B27*C$11</f>
        <v>0</v>
      </c>
      <c r="D27" s="192">
        <f t="shared" ref="D27:H30" si="11">$B27*D$11</f>
        <v>0</v>
      </c>
      <c r="E27" s="192">
        <f t="shared" si="11"/>
        <v>0</v>
      </c>
      <c r="F27" s="192">
        <f t="shared" si="11"/>
        <v>0</v>
      </c>
      <c r="G27" s="192">
        <f t="shared" si="11"/>
        <v>0</v>
      </c>
      <c r="H27" s="192">
        <f t="shared" si="11"/>
        <v>0</v>
      </c>
    </row>
    <row r="28" spans="1:8" x14ac:dyDescent="0.3">
      <c r="A28" s="62" t="s">
        <v>161</v>
      </c>
      <c r="B28" s="291">
        <f>TAB4.1.2!G$23</f>
        <v>0</v>
      </c>
      <c r="C28" s="192">
        <f>$B28*C$11</f>
        <v>0</v>
      </c>
      <c r="D28" s="192">
        <f t="shared" si="11"/>
        <v>0</v>
      </c>
      <c r="E28" s="192">
        <f t="shared" si="11"/>
        <v>0</v>
      </c>
      <c r="F28" s="192">
        <f t="shared" si="11"/>
        <v>0</v>
      </c>
      <c r="G28" s="192">
        <f t="shared" si="11"/>
        <v>0</v>
      </c>
      <c r="H28" s="192">
        <f t="shared" si="11"/>
        <v>0</v>
      </c>
    </row>
    <row r="29" spans="1:8" x14ac:dyDescent="0.3">
      <c r="A29" s="62" t="s">
        <v>163</v>
      </c>
      <c r="B29" s="291">
        <f>TAB4.1.2!G$24</f>
        <v>0</v>
      </c>
      <c r="C29" s="192">
        <f>$B29*C$11</f>
        <v>0</v>
      </c>
      <c r="D29" s="192">
        <f t="shared" si="11"/>
        <v>0</v>
      </c>
      <c r="E29" s="192">
        <f t="shared" si="11"/>
        <v>0</v>
      </c>
      <c r="F29" s="192">
        <f t="shared" si="11"/>
        <v>0</v>
      </c>
      <c r="G29" s="192">
        <f t="shared" si="11"/>
        <v>0</v>
      </c>
      <c r="H29" s="192">
        <f t="shared" si="11"/>
        <v>0</v>
      </c>
    </row>
    <row r="30" spans="1:8" x14ac:dyDescent="0.3">
      <c r="A30" s="285" t="s">
        <v>141</v>
      </c>
      <c r="B30" s="291">
        <f>TAB4.1.2!G$25</f>
        <v>0</v>
      </c>
      <c r="C30" s="192">
        <f>$B30*C$11</f>
        <v>0</v>
      </c>
      <c r="D30" s="192">
        <f t="shared" si="11"/>
        <v>0</v>
      </c>
      <c r="E30" s="192">
        <f t="shared" si="11"/>
        <v>0</v>
      </c>
      <c r="F30" s="192">
        <f t="shared" si="11"/>
        <v>0</v>
      </c>
      <c r="G30" s="192">
        <f t="shared" si="11"/>
        <v>0</v>
      </c>
      <c r="H30" s="192">
        <f t="shared" si="11"/>
        <v>0</v>
      </c>
    </row>
    <row r="31" spans="1:8" x14ac:dyDescent="0.3">
      <c r="A31" s="285" t="s">
        <v>142</v>
      </c>
      <c r="B31" s="291">
        <f>TAB4.1.2!G$26</f>
        <v>0</v>
      </c>
      <c r="C31" s="192">
        <f>$B31*C$13</f>
        <v>0</v>
      </c>
      <c r="D31" s="192">
        <f t="shared" ref="D31:H31" si="12">$B31*D$13</f>
        <v>0</v>
      </c>
      <c r="E31" s="192">
        <f t="shared" si="12"/>
        <v>0</v>
      </c>
      <c r="F31" s="192">
        <f t="shared" si="12"/>
        <v>0</v>
      </c>
      <c r="G31" s="192">
        <f t="shared" si="12"/>
        <v>0</v>
      </c>
      <c r="H31" s="192">
        <f t="shared" si="12"/>
        <v>0</v>
      </c>
    </row>
    <row r="32" spans="1:8" ht="30" x14ac:dyDescent="0.3">
      <c r="A32" s="324" t="s">
        <v>360</v>
      </c>
      <c r="B32" s="284"/>
      <c r="C32" s="188">
        <f>SUM(C16,C25:C26,C30:C31)</f>
        <v>0</v>
      </c>
      <c r="D32" s="188">
        <f t="shared" ref="D32:H32" si="13">SUM(D16,D25:D26,D30:D31)</f>
        <v>0</v>
      </c>
      <c r="E32" s="188">
        <f t="shared" si="13"/>
        <v>0</v>
      </c>
      <c r="F32" s="188">
        <f t="shared" si="13"/>
        <v>0</v>
      </c>
      <c r="G32" s="188">
        <f t="shared" si="13"/>
        <v>0</v>
      </c>
      <c r="H32" s="188">
        <f t="shared" si="13"/>
        <v>0</v>
      </c>
    </row>
    <row r="33" spans="1:8" x14ac:dyDescent="0.3">
      <c r="A33" s="283" t="s">
        <v>359</v>
      </c>
      <c r="C33" s="305"/>
      <c r="D33" s="305"/>
      <c r="E33" s="305"/>
      <c r="F33" s="305"/>
      <c r="G33" s="305"/>
      <c r="H33" s="305"/>
    </row>
    <row r="34" spans="1:8" x14ac:dyDescent="0.3">
      <c r="A34" s="283" t="s">
        <v>20</v>
      </c>
      <c r="B34" s="284"/>
      <c r="C34" s="188">
        <f>SUM(C25:C26,C30:C31,C21:C22)+C18*C33</f>
        <v>0</v>
      </c>
      <c r="D34" s="188">
        <f t="shared" ref="D34:H34" si="14">SUM(D25:D26,D30:D31,D21:D22)+D18*D33</f>
        <v>0</v>
      </c>
      <c r="E34" s="188">
        <f t="shared" si="14"/>
        <v>0</v>
      </c>
      <c r="F34" s="188">
        <f t="shared" si="14"/>
        <v>0</v>
      </c>
      <c r="G34" s="188">
        <f t="shared" si="14"/>
        <v>0</v>
      </c>
      <c r="H34" s="188">
        <f t="shared" si="14"/>
        <v>0</v>
      </c>
    </row>
    <row r="35" spans="1:8" x14ac:dyDescent="0.3">
      <c r="A35" s="25" t="s">
        <v>296</v>
      </c>
      <c r="B35" s="7"/>
      <c r="C35" s="194"/>
      <c r="D35" s="194"/>
      <c r="E35" s="194"/>
      <c r="F35" s="194"/>
      <c r="G35" s="194"/>
      <c r="H35" s="194"/>
    </row>
    <row r="36" spans="1:8" x14ac:dyDescent="0.3">
      <c r="A36" s="195" t="s">
        <v>32</v>
      </c>
      <c r="B36" s="196"/>
      <c r="C36" s="197">
        <f>C34-C35</f>
        <v>0</v>
      </c>
      <c r="D36" s="197">
        <f t="shared" ref="D36:H36" si="15">D34-D35</f>
        <v>0</v>
      </c>
      <c r="E36" s="197">
        <f t="shared" si="15"/>
        <v>0</v>
      </c>
      <c r="F36" s="197">
        <f t="shared" si="15"/>
        <v>0</v>
      </c>
      <c r="G36" s="197">
        <f t="shared" si="15"/>
        <v>0</v>
      </c>
      <c r="H36" s="197">
        <f t="shared" si="15"/>
        <v>0</v>
      </c>
    </row>
    <row r="37" spans="1:8" ht="15.75" thickBot="1" x14ac:dyDescent="0.35">
      <c r="A37" s="144" t="s">
        <v>295</v>
      </c>
      <c r="B37" s="145"/>
      <c r="C37" s="292" t="str">
        <f>IFERROR((C36/C35)," ")</f>
        <v xml:space="preserve"> </v>
      </c>
      <c r="D37" s="292" t="str">
        <f t="shared" ref="D37:H37" si="16">IFERROR((D36/D35)," ")</f>
        <v xml:space="preserve"> </v>
      </c>
      <c r="E37" s="292" t="str">
        <f t="shared" si="16"/>
        <v xml:space="preserve"> </v>
      </c>
      <c r="F37" s="292" t="str">
        <f t="shared" si="16"/>
        <v xml:space="preserve"> </v>
      </c>
      <c r="G37" s="292" t="str">
        <f t="shared" si="16"/>
        <v xml:space="preserve"> </v>
      </c>
      <c r="H37" s="292" t="str">
        <f t="shared" si="16"/>
        <v xml:space="preserve"> </v>
      </c>
    </row>
    <row r="38" spans="1:8" ht="18.75" thickTop="1" x14ac:dyDescent="0.35">
      <c r="A38" s="504" t="s">
        <v>35</v>
      </c>
      <c r="B38" s="505"/>
      <c r="C38" s="505"/>
      <c r="D38" s="505"/>
      <c r="E38" s="505"/>
      <c r="F38" s="505"/>
      <c r="G38" s="505"/>
      <c r="H38" s="508"/>
    </row>
    <row r="39" spans="1:8" ht="27" x14ac:dyDescent="0.3">
      <c r="A39" s="11"/>
      <c r="B39" s="209" t="s">
        <v>30</v>
      </c>
      <c r="C39" s="209" t="str">
        <f t="shared" ref="C39:H39" si="17">"Coût annuel estimé      "&amp;C$6</f>
        <v>Coût annuel estimé      E1</v>
      </c>
      <c r="D39" s="209" t="str">
        <f t="shared" si="17"/>
        <v>Coût annuel estimé      E2</v>
      </c>
      <c r="E39" s="209" t="str">
        <f t="shared" si="17"/>
        <v>Coût annuel estimé      E3</v>
      </c>
      <c r="F39" s="209" t="str">
        <f t="shared" si="17"/>
        <v>Coût annuel estimé      E4</v>
      </c>
      <c r="G39" s="209" t="str">
        <f t="shared" si="17"/>
        <v>Coût annuel estimé      E5</v>
      </c>
      <c r="H39" s="209" t="str">
        <f t="shared" si="17"/>
        <v>Coût annuel estimé      E6</v>
      </c>
    </row>
    <row r="40" spans="1:8" x14ac:dyDescent="0.3">
      <c r="A40" s="285" t="s">
        <v>11</v>
      </c>
      <c r="B40" s="140"/>
      <c r="C40" s="192">
        <f t="shared" ref="C40:H40" si="18">SUM(C41,C45:C46)</f>
        <v>0</v>
      </c>
      <c r="D40" s="192">
        <f t="shared" si="18"/>
        <v>0</v>
      </c>
      <c r="E40" s="192">
        <f t="shared" si="18"/>
        <v>0</v>
      </c>
      <c r="F40" s="192">
        <f t="shared" si="18"/>
        <v>0</v>
      </c>
      <c r="G40" s="192">
        <f t="shared" si="18"/>
        <v>0</v>
      </c>
      <c r="H40" s="192">
        <f t="shared" si="18"/>
        <v>0</v>
      </c>
    </row>
    <row r="41" spans="1:8" x14ac:dyDescent="0.3">
      <c r="A41" s="62" t="s">
        <v>12</v>
      </c>
      <c r="B41" s="140"/>
      <c r="C41" s="192">
        <f t="shared" ref="C41:H41" si="19">C42</f>
        <v>0</v>
      </c>
      <c r="D41" s="192">
        <f t="shared" si="19"/>
        <v>0</v>
      </c>
      <c r="E41" s="192">
        <f t="shared" si="19"/>
        <v>0</v>
      </c>
      <c r="F41" s="192">
        <f t="shared" si="19"/>
        <v>0</v>
      </c>
      <c r="G41" s="192">
        <f t="shared" si="19"/>
        <v>0</v>
      </c>
      <c r="H41" s="192">
        <f t="shared" si="19"/>
        <v>0</v>
      </c>
    </row>
    <row r="42" spans="1:8" x14ac:dyDescent="0.3">
      <c r="A42" s="63" t="s">
        <v>13</v>
      </c>
      <c r="B42" s="140"/>
      <c r="C42" s="192">
        <f t="shared" ref="C42:H42" si="20">SUM(C43:C44)</f>
        <v>0</v>
      </c>
      <c r="D42" s="192">
        <f t="shared" si="20"/>
        <v>0</v>
      </c>
      <c r="E42" s="192">
        <f t="shared" si="20"/>
        <v>0</v>
      </c>
      <c r="F42" s="192">
        <f t="shared" si="20"/>
        <v>0</v>
      </c>
      <c r="G42" s="192">
        <f t="shared" si="20"/>
        <v>0</v>
      </c>
      <c r="H42" s="192">
        <f t="shared" si="20"/>
        <v>0</v>
      </c>
    </row>
    <row r="43" spans="1:8" x14ac:dyDescent="0.3">
      <c r="A43" s="286" t="s">
        <v>303</v>
      </c>
      <c r="B43" s="291">
        <f>TAB4.2.2!G$10</f>
        <v>0</v>
      </c>
      <c r="C43" s="192">
        <f t="shared" ref="C43:H44" si="21">$B43*C$12*12</f>
        <v>0</v>
      </c>
      <c r="D43" s="192">
        <f t="shared" si="21"/>
        <v>0</v>
      </c>
      <c r="E43" s="192">
        <f t="shared" si="21"/>
        <v>0</v>
      </c>
      <c r="F43" s="192">
        <f t="shared" si="21"/>
        <v>0</v>
      </c>
      <c r="G43" s="192">
        <f t="shared" si="21"/>
        <v>0</v>
      </c>
      <c r="H43" s="192">
        <f t="shared" si="21"/>
        <v>0</v>
      </c>
    </row>
    <row r="44" spans="1:8" x14ac:dyDescent="0.3">
      <c r="A44" s="286" t="s">
        <v>304</v>
      </c>
      <c r="B44" s="291">
        <f>TAB4.2.2!G$11</f>
        <v>0</v>
      </c>
      <c r="C44" s="192">
        <f t="shared" si="21"/>
        <v>0</v>
      </c>
      <c r="D44" s="192">
        <f t="shared" si="21"/>
        <v>0</v>
      </c>
      <c r="E44" s="192">
        <f t="shared" si="21"/>
        <v>0</v>
      </c>
      <c r="F44" s="192">
        <f t="shared" si="21"/>
        <v>0</v>
      </c>
      <c r="G44" s="192">
        <f t="shared" si="21"/>
        <v>0</v>
      </c>
      <c r="H44" s="192">
        <f t="shared" si="21"/>
        <v>0</v>
      </c>
    </row>
    <row r="45" spans="1:8" x14ac:dyDescent="0.3">
      <c r="A45" s="62" t="s">
        <v>14</v>
      </c>
      <c r="B45" s="192">
        <f>TAB4.2.2!G$14</f>
        <v>0</v>
      </c>
      <c r="C45" s="192">
        <f t="shared" ref="C45:H45" si="22">$B45</f>
        <v>0</v>
      </c>
      <c r="D45" s="192">
        <f t="shared" si="22"/>
        <v>0</v>
      </c>
      <c r="E45" s="192">
        <f t="shared" si="22"/>
        <v>0</v>
      </c>
      <c r="F45" s="192">
        <f t="shared" si="22"/>
        <v>0</v>
      </c>
      <c r="G45" s="192">
        <f t="shared" si="22"/>
        <v>0</v>
      </c>
      <c r="H45" s="192">
        <f t="shared" si="22"/>
        <v>0</v>
      </c>
    </row>
    <row r="46" spans="1:8" x14ac:dyDescent="0.3">
      <c r="A46" s="62" t="s">
        <v>144</v>
      </c>
      <c r="B46" s="140"/>
      <c r="C46" s="192">
        <f t="shared" ref="C46:H46" si="23">SUM(C47:C48)</f>
        <v>0</v>
      </c>
      <c r="D46" s="192">
        <f t="shared" si="23"/>
        <v>0</v>
      </c>
      <c r="E46" s="192">
        <f t="shared" si="23"/>
        <v>0</v>
      </c>
      <c r="F46" s="192">
        <f t="shared" si="23"/>
        <v>0</v>
      </c>
      <c r="G46" s="192">
        <f t="shared" si="23"/>
        <v>0</v>
      </c>
      <c r="H46" s="192">
        <f t="shared" si="23"/>
        <v>0</v>
      </c>
    </row>
    <row r="47" spans="1:8" x14ac:dyDescent="0.3">
      <c r="A47" s="63" t="s">
        <v>138</v>
      </c>
      <c r="B47" s="291">
        <f>TAB4.2.2!G$17</f>
        <v>0</v>
      </c>
      <c r="C47" s="192">
        <f t="shared" ref="C47:H47" si="24">$B47*C$7</f>
        <v>0</v>
      </c>
      <c r="D47" s="192">
        <f t="shared" si="24"/>
        <v>0</v>
      </c>
      <c r="E47" s="192">
        <f t="shared" si="24"/>
        <v>0</v>
      </c>
      <c r="F47" s="192">
        <f t="shared" si="24"/>
        <v>0</v>
      </c>
      <c r="G47" s="192">
        <f t="shared" si="24"/>
        <v>0</v>
      </c>
      <c r="H47" s="192">
        <f t="shared" si="24"/>
        <v>0</v>
      </c>
    </row>
    <row r="48" spans="1:8" x14ac:dyDescent="0.3">
      <c r="A48" s="63" t="s">
        <v>16</v>
      </c>
      <c r="B48" s="291">
        <f>TAB4.2.2!G$18</f>
        <v>0</v>
      </c>
      <c r="C48" s="192">
        <f t="shared" ref="C48:H48" si="25">$B48*C$8</f>
        <v>0</v>
      </c>
      <c r="D48" s="192">
        <f t="shared" si="25"/>
        <v>0</v>
      </c>
      <c r="E48" s="192">
        <f t="shared" si="25"/>
        <v>0</v>
      </c>
      <c r="F48" s="192">
        <f t="shared" si="25"/>
        <v>0</v>
      </c>
      <c r="G48" s="192">
        <f t="shared" si="25"/>
        <v>0</v>
      </c>
      <c r="H48" s="192">
        <f t="shared" si="25"/>
        <v>0</v>
      </c>
    </row>
    <row r="49" spans="1:10" x14ac:dyDescent="0.3">
      <c r="A49" s="285" t="s">
        <v>21</v>
      </c>
      <c r="B49" s="291">
        <f>TAB4.2.2!G$20</f>
        <v>0</v>
      </c>
      <c r="C49" s="192">
        <f t="shared" ref="C49:H49" si="26">$B49*C$11</f>
        <v>0</v>
      </c>
      <c r="D49" s="192">
        <f t="shared" si="26"/>
        <v>0</v>
      </c>
      <c r="E49" s="192">
        <f t="shared" si="26"/>
        <v>0</v>
      </c>
      <c r="F49" s="192">
        <f t="shared" si="26"/>
        <v>0</v>
      </c>
      <c r="G49" s="192">
        <f t="shared" si="26"/>
        <v>0</v>
      </c>
      <c r="H49" s="192">
        <f t="shared" si="26"/>
        <v>0</v>
      </c>
    </row>
    <row r="50" spans="1:10" x14ac:dyDescent="0.3">
      <c r="A50" s="285" t="s">
        <v>140</v>
      </c>
      <c r="B50" s="291"/>
      <c r="C50" s="192">
        <f t="shared" ref="C50:H50" si="27">SUM(C51:C53)</f>
        <v>0</v>
      </c>
      <c r="D50" s="192">
        <f t="shared" si="27"/>
        <v>0</v>
      </c>
      <c r="E50" s="192">
        <f t="shared" si="27"/>
        <v>0</v>
      </c>
      <c r="F50" s="192">
        <f t="shared" si="27"/>
        <v>0</v>
      </c>
      <c r="G50" s="192">
        <f t="shared" si="27"/>
        <v>0</v>
      </c>
      <c r="H50" s="192">
        <f t="shared" si="27"/>
        <v>0</v>
      </c>
    </row>
    <row r="51" spans="1:10" x14ac:dyDescent="0.3">
      <c r="A51" s="62" t="s">
        <v>4</v>
      </c>
      <c r="B51" s="291">
        <f>TAB4.2.2!G$22</f>
        <v>0</v>
      </c>
      <c r="C51" s="192">
        <f t="shared" ref="C51:H54" si="28">$B51*C$11</f>
        <v>0</v>
      </c>
      <c r="D51" s="192">
        <f t="shared" si="28"/>
        <v>0</v>
      </c>
      <c r="E51" s="192">
        <f t="shared" si="28"/>
        <v>0</v>
      </c>
      <c r="F51" s="192">
        <f t="shared" si="28"/>
        <v>0</v>
      </c>
      <c r="G51" s="192">
        <f t="shared" si="28"/>
        <v>0</v>
      </c>
      <c r="H51" s="192">
        <f t="shared" si="28"/>
        <v>0</v>
      </c>
    </row>
    <row r="52" spans="1:10" x14ac:dyDescent="0.3">
      <c r="A52" s="62" t="s">
        <v>161</v>
      </c>
      <c r="B52" s="291">
        <f>TAB4.2.2!G$23</f>
        <v>0</v>
      </c>
      <c r="C52" s="192">
        <f t="shared" si="28"/>
        <v>0</v>
      </c>
      <c r="D52" s="192">
        <f t="shared" si="28"/>
        <v>0</v>
      </c>
      <c r="E52" s="192">
        <f t="shared" si="28"/>
        <v>0</v>
      </c>
      <c r="F52" s="192">
        <f t="shared" si="28"/>
        <v>0</v>
      </c>
      <c r="G52" s="192">
        <f t="shared" si="28"/>
        <v>0</v>
      </c>
      <c r="H52" s="192">
        <f t="shared" si="28"/>
        <v>0</v>
      </c>
    </row>
    <row r="53" spans="1:10" x14ac:dyDescent="0.3">
      <c r="A53" s="62" t="s">
        <v>163</v>
      </c>
      <c r="B53" s="291">
        <f>TAB4.2.2!G$24</f>
        <v>0</v>
      </c>
      <c r="C53" s="192">
        <f t="shared" si="28"/>
        <v>0</v>
      </c>
      <c r="D53" s="192">
        <f t="shared" si="28"/>
        <v>0</v>
      </c>
      <c r="E53" s="192">
        <f t="shared" si="28"/>
        <v>0</v>
      </c>
      <c r="F53" s="192">
        <f t="shared" si="28"/>
        <v>0</v>
      </c>
      <c r="G53" s="192">
        <f t="shared" si="28"/>
        <v>0</v>
      </c>
      <c r="H53" s="192">
        <f t="shared" si="28"/>
        <v>0</v>
      </c>
    </row>
    <row r="54" spans="1:10" x14ac:dyDescent="0.3">
      <c r="A54" s="285" t="s">
        <v>141</v>
      </c>
      <c r="B54" s="291">
        <f>TAB4.2.2!G$25</f>
        <v>0</v>
      </c>
      <c r="C54" s="192">
        <f t="shared" si="28"/>
        <v>0</v>
      </c>
      <c r="D54" s="192">
        <f t="shared" si="28"/>
        <v>0</v>
      </c>
      <c r="E54" s="192">
        <f t="shared" si="28"/>
        <v>0</v>
      </c>
      <c r="F54" s="192">
        <f t="shared" si="28"/>
        <v>0</v>
      </c>
      <c r="G54" s="192">
        <f t="shared" si="28"/>
        <v>0</v>
      </c>
      <c r="H54" s="192">
        <f t="shared" si="28"/>
        <v>0</v>
      </c>
    </row>
    <row r="55" spans="1:10" x14ac:dyDescent="0.3">
      <c r="A55" s="285" t="s">
        <v>142</v>
      </c>
      <c r="B55" s="291">
        <f>TAB4.2.2!G$26</f>
        <v>0</v>
      </c>
      <c r="C55" s="192">
        <f t="shared" ref="C55:H55" si="29">$B55*C$13</f>
        <v>0</v>
      </c>
      <c r="D55" s="192">
        <f t="shared" si="29"/>
        <v>0</v>
      </c>
      <c r="E55" s="192">
        <f t="shared" si="29"/>
        <v>0</v>
      </c>
      <c r="F55" s="192">
        <f t="shared" si="29"/>
        <v>0</v>
      </c>
      <c r="G55" s="192">
        <f t="shared" si="29"/>
        <v>0</v>
      </c>
      <c r="H55" s="192">
        <f t="shared" si="29"/>
        <v>0</v>
      </c>
    </row>
    <row r="56" spans="1:10" ht="30" x14ac:dyDescent="0.3">
      <c r="A56" s="324" t="s">
        <v>360</v>
      </c>
      <c r="B56" s="284"/>
      <c r="C56" s="188">
        <f>SUM(C40,C49:C50,C54:C55)</f>
        <v>0</v>
      </c>
      <c r="D56" s="188">
        <f t="shared" ref="D56:H56" si="30">SUM(D40,D49:D50,D54:D55)</f>
        <v>0</v>
      </c>
      <c r="E56" s="188">
        <f t="shared" si="30"/>
        <v>0</v>
      </c>
      <c r="F56" s="188">
        <f t="shared" si="30"/>
        <v>0</v>
      </c>
      <c r="G56" s="188">
        <f t="shared" si="30"/>
        <v>0</v>
      </c>
      <c r="H56" s="188">
        <f t="shared" si="30"/>
        <v>0</v>
      </c>
    </row>
    <row r="57" spans="1:10" x14ac:dyDescent="0.3">
      <c r="A57" s="283" t="s">
        <v>359</v>
      </c>
      <c r="C57" s="305"/>
      <c r="D57" s="305"/>
      <c r="E57" s="305"/>
      <c r="F57" s="305"/>
      <c r="G57" s="305"/>
      <c r="H57" s="305"/>
    </row>
    <row r="58" spans="1:10" x14ac:dyDescent="0.3">
      <c r="A58" s="283" t="s">
        <v>20</v>
      </c>
      <c r="B58" s="284"/>
      <c r="C58" s="188">
        <f>SUM(C49:C50,C54:C55,C45:C46)+C42*C57</f>
        <v>0</v>
      </c>
      <c r="D58" s="188">
        <f t="shared" ref="D58" si="31">SUM(D49:D50,D54:D55,D45:D46)+D42*D57</f>
        <v>0</v>
      </c>
      <c r="E58" s="188">
        <f t="shared" ref="E58" si="32">SUM(E49:E50,E54:E55,E45:E46)+E42*E57</f>
        <v>0</v>
      </c>
      <c r="F58" s="188">
        <f t="shared" ref="F58" si="33">SUM(F49:F50,F54:F55,F45:F46)+F42*F57</f>
        <v>0</v>
      </c>
      <c r="G58" s="188">
        <f t="shared" ref="G58" si="34">SUM(G49:G50,G54:G55,G45:G46)+G42*G57</f>
        <v>0</v>
      </c>
      <c r="H58" s="188">
        <f t="shared" ref="H58" si="35">SUM(H49:H50,H54:H55,H45:H46)+H42*H57</f>
        <v>0</v>
      </c>
    </row>
    <row r="59" spans="1:10" x14ac:dyDescent="0.3">
      <c r="A59" s="25" t="s">
        <v>46</v>
      </c>
      <c r="B59" s="7"/>
      <c r="C59" s="290">
        <f>C34</f>
        <v>0</v>
      </c>
      <c r="D59" s="290">
        <f t="shared" ref="D59:H59" si="36">D34</f>
        <v>0</v>
      </c>
      <c r="E59" s="290">
        <f t="shared" si="36"/>
        <v>0</v>
      </c>
      <c r="F59" s="290">
        <f t="shared" si="36"/>
        <v>0</v>
      </c>
      <c r="G59" s="290">
        <f t="shared" si="36"/>
        <v>0</v>
      </c>
      <c r="H59" s="290">
        <f t="shared" si="36"/>
        <v>0</v>
      </c>
      <c r="I59" s="7"/>
      <c r="J59" s="7"/>
    </row>
    <row r="60" spans="1:10" x14ac:dyDescent="0.3">
      <c r="A60" s="195" t="s">
        <v>47</v>
      </c>
      <c r="B60" s="196"/>
      <c r="C60" s="197">
        <f>C58-C59</f>
        <v>0</v>
      </c>
      <c r="D60" s="197">
        <f t="shared" ref="D60" si="37">D58-D59</f>
        <v>0</v>
      </c>
      <c r="E60" s="197">
        <f t="shared" ref="E60" si="38">E58-E59</f>
        <v>0</v>
      </c>
      <c r="F60" s="197">
        <f t="shared" ref="F60" si="39">F58-F59</f>
        <v>0</v>
      </c>
      <c r="G60" s="197">
        <f t="shared" ref="G60" si="40">G58-G59</f>
        <v>0</v>
      </c>
      <c r="H60" s="197">
        <f t="shared" ref="H60" si="41">H58-H59</f>
        <v>0</v>
      </c>
    </row>
    <row r="61" spans="1:10" ht="15.75" thickBot="1" x14ac:dyDescent="0.35">
      <c r="A61" s="144" t="s">
        <v>297</v>
      </c>
      <c r="B61" s="145"/>
      <c r="C61" s="292" t="str">
        <f>IFERROR((C60/C59)," ")</f>
        <v xml:space="preserve"> </v>
      </c>
      <c r="D61" s="292" t="str">
        <f t="shared" ref="D61:H61" si="42">IFERROR((D60/D59)," ")</f>
        <v xml:space="preserve"> </v>
      </c>
      <c r="E61" s="292" t="str">
        <f t="shared" si="42"/>
        <v xml:space="preserve"> </v>
      </c>
      <c r="F61" s="292" t="str">
        <f t="shared" si="42"/>
        <v xml:space="preserve"> </v>
      </c>
      <c r="G61" s="292" t="str">
        <f t="shared" si="42"/>
        <v xml:space="preserve"> </v>
      </c>
      <c r="H61" s="292" t="str">
        <f t="shared" si="42"/>
        <v xml:space="preserve"> </v>
      </c>
    </row>
    <row r="62" spans="1:10" ht="18.75" thickTop="1" x14ac:dyDescent="0.35">
      <c r="A62" s="504" t="s">
        <v>45</v>
      </c>
      <c r="B62" s="505"/>
      <c r="C62" s="505"/>
      <c r="D62" s="505"/>
      <c r="E62" s="505"/>
      <c r="F62" s="505"/>
      <c r="G62" s="505"/>
      <c r="H62" s="508"/>
    </row>
    <row r="63" spans="1:10" ht="27" x14ac:dyDescent="0.3">
      <c r="A63" s="11"/>
      <c r="B63" s="209" t="s">
        <v>30</v>
      </c>
      <c r="C63" s="209" t="str">
        <f t="shared" ref="C63:H63" si="43">"Coût annuel estimé      "&amp;C$6</f>
        <v>Coût annuel estimé      E1</v>
      </c>
      <c r="D63" s="209" t="str">
        <f t="shared" si="43"/>
        <v>Coût annuel estimé      E2</v>
      </c>
      <c r="E63" s="209" t="str">
        <f t="shared" si="43"/>
        <v>Coût annuel estimé      E3</v>
      </c>
      <c r="F63" s="209" t="str">
        <f t="shared" si="43"/>
        <v>Coût annuel estimé      E4</v>
      </c>
      <c r="G63" s="209" t="str">
        <f t="shared" si="43"/>
        <v>Coût annuel estimé      E5</v>
      </c>
      <c r="H63" s="209" t="str">
        <f t="shared" si="43"/>
        <v>Coût annuel estimé      E6</v>
      </c>
    </row>
    <row r="64" spans="1:10" x14ac:dyDescent="0.3">
      <c r="A64" s="285" t="s">
        <v>11</v>
      </c>
      <c r="B64" s="140"/>
      <c r="C64" s="192">
        <f t="shared" ref="C64:H64" si="44">SUM(C65,C69:C70)</f>
        <v>0</v>
      </c>
      <c r="D64" s="192">
        <f t="shared" si="44"/>
        <v>0</v>
      </c>
      <c r="E64" s="192">
        <f t="shared" si="44"/>
        <v>0</v>
      </c>
      <c r="F64" s="192">
        <f t="shared" si="44"/>
        <v>0</v>
      </c>
      <c r="G64" s="192">
        <f t="shared" si="44"/>
        <v>0</v>
      </c>
      <c r="H64" s="192">
        <f t="shared" si="44"/>
        <v>0</v>
      </c>
    </row>
    <row r="65" spans="1:8" x14ac:dyDescent="0.3">
      <c r="A65" s="62" t="s">
        <v>12</v>
      </c>
      <c r="B65" s="140"/>
      <c r="C65" s="192">
        <f t="shared" ref="C65:H65" si="45">C66</f>
        <v>0</v>
      </c>
      <c r="D65" s="192">
        <f t="shared" si="45"/>
        <v>0</v>
      </c>
      <c r="E65" s="192">
        <f t="shared" si="45"/>
        <v>0</v>
      </c>
      <c r="F65" s="192">
        <f t="shared" si="45"/>
        <v>0</v>
      </c>
      <c r="G65" s="192">
        <f t="shared" si="45"/>
        <v>0</v>
      </c>
      <c r="H65" s="192">
        <f t="shared" si="45"/>
        <v>0</v>
      </c>
    </row>
    <row r="66" spans="1:8" x14ac:dyDescent="0.3">
      <c r="A66" s="63" t="s">
        <v>13</v>
      </c>
      <c r="B66" s="140"/>
      <c r="C66" s="192">
        <f t="shared" ref="C66:H66" si="46">SUM(C67:C68)</f>
        <v>0</v>
      </c>
      <c r="D66" s="192">
        <f t="shared" si="46"/>
        <v>0</v>
      </c>
      <c r="E66" s="192">
        <f t="shared" si="46"/>
        <v>0</v>
      </c>
      <c r="F66" s="192">
        <f t="shared" si="46"/>
        <v>0</v>
      </c>
      <c r="G66" s="192">
        <f t="shared" si="46"/>
        <v>0</v>
      </c>
      <c r="H66" s="192">
        <f t="shared" si="46"/>
        <v>0</v>
      </c>
    </row>
    <row r="67" spans="1:8" x14ac:dyDescent="0.3">
      <c r="A67" s="286" t="s">
        <v>303</v>
      </c>
      <c r="B67" s="291">
        <f>TAB4.3.2!G$10</f>
        <v>0</v>
      </c>
      <c r="C67" s="192">
        <f t="shared" ref="C67:H68" si="47">$B67*C$12*12</f>
        <v>0</v>
      </c>
      <c r="D67" s="192">
        <f t="shared" si="47"/>
        <v>0</v>
      </c>
      <c r="E67" s="192">
        <f t="shared" si="47"/>
        <v>0</v>
      </c>
      <c r="F67" s="192">
        <f t="shared" si="47"/>
        <v>0</v>
      </c>
      <c r="G67" s="192">
        <f t="shared" si="47"/>
        <v>0</v>
      </c>
      <c r="H67" s="192">
        <f t="shared" si="47"/>
        <v>0</v>
      </c>
    </row>
    <row r="68" spans="1:8" x14ac:dyDescent="0.3">
      <c r="A68" s="286" t="s">
        <v>304</v>
      </c>
      <c r="B68" s="291">
        <f>TAB4.3.2!G$11</f>
        <v>0</v>
      </c>
      <c r="C68" s="192">
        <f t="shared" si="47"/>
        <v>0</v>
      </c>
      <c r="D68" s="192">
        <f t="shared" si="47"/>
        <v>0</v>
      </c>
      <c r="E68" s="192">
        <f t="shared" si="47"/>
        <v>0</v>
      </c>
      <c r="F68" s="192">
        <f t="shared" si="47"/>
        <v>0</v>
      </c>
      <c r="G68" s="192">
        <f t="shared" si="47"/>
        <v>0</v>
      </c>
      <c r="H68" s="192">
        <f t="shared" si="47"/>
        <v>0</v>
      </c>
    </row>
    <row r="69" spans="1:8" x14ac:dyDescent="0.3">
      <c r="A69" s="62" t="s">
        <v>14</v>
      </c>
      <c r="B69" s="192">
        <f>TAB4.3.2!G$14</f>
        <v>0</v>
      </c>
      <c r="C69" s="192">
        <f t="shared" ref="C69:H69" si="48">$B69</f>
        <v>0</v>
      </c>
      <c r="D69" s="192">
        <f t="shared" si="48"/>
        <v>0</v>
      </c>
      <c r="E69" s="192">
        <f t="shared" si="48"/>
        <v>0</v>
      </c>
      <c r="F69" s="192">
        <f t="shared" si="48"/>
        <v>0</v>
      </c>
      <c r="G69" s="192">
        <f t="shared" si="48"/>
        <v>0</v>
      </c>
      <c r="H69" s="192">
        <f t="shared" si="48"/>
        <v>0</v>
      </c>
    </row>
    <row r="70" spans="1:8" x14ac:dyDescent="0.3">
      <c r="A70" s="62" t="s">
        <v>144</v>
      </c>
      <c r="B70" s="140"/>
      <c r="C70" s="192">
        <f t="shared" ref="C70:H70" si="49">SUM(C71:C72)</f>
        <v>0</v>
      </c>
      <c r="D70" s="192">
        <f t="shared" si="49"/>
        <v>0</v>
      </c>
      <c r="E70" s="192">
        <f t="shared" si="49"/>
        <v>0</v>
      </c>
      <c r="F70" s="192">
        <f t="shared" si="49"/>
        <v>0</v>
      </c>
      <c r="G70" s="192">
        <f t="shared" si="49"/>
        <v>0</v>
      </c>
      <c r="H70" s="192">
        <f t="shared" si="49"/>
        <v>0</v>
      </c>
    </row>
    <row r="71" spans="1:8" x14ac:dyDescent="0.3">
      <c r="A71" s="63" t="s">
        <v>138</v>
      </c>
      <c r="B71" s="291">
        <f>TAB4.3.2!G$17</f>
        <v>0</v>
      </c>
      <c r="C71" s="192">
        <f t="shared" ref="C71:H71" si="50">$B71*C$7</f>
        <v>0</v>
      </c>
      <c r="D71" s="192">
        <f t="shared" si="50"/>
        <v>0</v>
      </c>
      <c r="E71" s="192">
        <f t="shared" si="50"/>
        <v>0</v>
      </c>
      <c r="F71" s="192">
        <f t="shared" si="50"/>
        <v>0</v>
      </c>
      <c r="G71" s="192">
        <f t="shared" si="50"/>
        <v>0</v>
      </c>
      <c r="H71" s="192">
        <f t="shared" si="50"/>
        <v>0</v>
      </c>
    </row>
    <row r="72" spans="1:8" x14ac:dyDescent="0.3">
      <c r="A72" s="63" t="s">
        <v>16</v>
      </c>
      <c r="B72" s="291">
        <f>TAB4.3.2!G$18</f>
        <v>0</v>
      </c>
      <c r="C72" s="192">
        <f t="shared" ref="C72:H72" si="51">$B72*C$8</f>
        <v>0</v>
      </c>
      <c r="D72" s="192">
        <f t="shared" si="51"/>
        <v>0</v>
      </c>
      <c r="E72" s="192">
        <f t="shared" si="51"/>
        <v>0</v>
      </c>
      <c r="F72" s="192">
        <f t="shared" si="51"/>
        <v>0</v>
      </c>
      <c r="G72" s="192">
        <f t="shared" si="51"/>
        <v>0</v>
      </c>
      <c r="H72" s="192">
        <f t="shared" si="51"/>
        <v>0</v>
      </c>
    </row>
    <row r="73" spans="1:8" x14ac:dyDescent="0.3">
      <c r="A73" s="285" t="s">
        <v>21</v>
      </c>
      <c r="B73" s="291">
        <f>TAB4.3.2!G$20</f>
        <v>0</v>
      </c>
      <c r="C73" s="192">
        <f t="shared" ref="C73:H73" si="52">$B73*C$11</f>
        <v>0</v>
      </c>
      <c r="D73" s="192">
        <f t="shared" si="52"/>
        <v>0</v>
      </c>
      <c r="E73" s="192">
        <f t="shared" si="52"/>
        <v>0</v>
      </c>
      <c r="F73" s="192">
        <f t="shared" si="52"/>
        <v>0</v>
      </c>
      <c r="G73" s="192">
        <f t="shared" si="52"/>
        <v>0</v>
      </c>
      <c r="H73" s="192">
        <f t="shared" si="52"/>
        <v>0</v>
      </c>
    </row>
    <row r="74" spans="1:8" x14ac:dyDescent="0.3">
      <c r="A74" s="285" t="s">
        <v>140</v>
      </c>
      <c r="B74" s="291"/>
      <c r="C74" s="192">
        <f t="shared" ref="C74:H74" si="53">SUM(C75:C77)</f>
        <v>0</v>
      </c>
      <c r="D74" s="192">
        <f t="shared" si="53"/>
        <v>0</v>
      </c>
      <c r="E74" s="192">
        <f t="shared" si="53"/>
        <v>0</v>
      </c>
      <c r="F74" s="192">
        <f t="shared" si="53"/>
        <v>0</v>
      </c>
      <c r="G74" s="192">
        <f t="shared" si="53"/>
        <v>0</v>
      </c>
      <c r="H74" s="192">
        <f t="shared" si="53"/>
        <v>0</v>
      </c>
    </row>
    <row r="75" spans="1:8" x14ac:dyDescent="0.3">
      <c r="A75" s="62" t="s">
        <v>4</v>
      </c>
      <c r="B75" s="291">
        <f>TAB4.3.2!G$22</f>
        <v>0</v>
      </c>
      <c r="C75" s="192">
        <f t="shared" ref="C75:H78" si="54">$B75*C$11</f>
        <v>0</v>
      </c>
      <c r="D75" s="192">
        <f t="shared" si="54"/>
        <v>0</v>
      </c>
      <c r="E75" s="192">
        <f t="shared" si="54"/>
        <v>0</v>
      </c>
      <c r="F75" s="192">
        <f t="shared" si="54"/>
        <v>0</v>
      </c>
      <c r="G75" s="192">
        <f t="shared" si="54"/>
        <v>0</v>
      </c>
      <c r="H75" s="192">
        <f t="shared" si="54"/>
        <v>0</v>
      </c>
    </row>
    <row r="76" spans="1:8" x14ac:dyDescent="0.3">
      <c r="A76" s="62" t="s">
        <v>161</v>
      </c>
      <c r="B76" s="291">
        <f>TAB4.3.2!G$23</f>
        <v>0</v>
      </c>
      <c r="C76" s="192">
        <f t="shared" si="54"/>
        <v>0</v>
      </c>
      <c r="D76" s="192">
        <f t="shared" si="54"/>
        <v>0</v>
      </c>
      <c r="E76" s="192">
        <f t="shared" si="54"/>
        <v>0</v>
      </c>
      <c r="F76" s="192">
        <f t="shared" si="54"/>
        <v>0</v>
      </c>
      <c r="G76" s="192">
        <f t="shared" si="54"/>
        <v>0</v>
      </c>
      <c r="H76" s="192">
        <f t="shared" si="54"/>
        <v>0</v>
      </c>
    </row>
    <row r="77" spans="1:8" x14ac:dyDescent="0.3">
      <c r="A77" s="62" t="s">
        <v>163</v>
      </c>
      <c r="B77" s="291">
        <f>TAB4.3.2!G$24</f>
        <v>0</v>
      </c>
      <c r="C77" s="192">
        <f t="shared" si="54"/>
        <v>0</v>
      </c>
      <c r="D77" s="192">
        <f t="shared" si="54"/>
        <v>0</v>
      </c>
      <c r="E77" s="192">
        <f t="shared" si="54"/>
        <v>0</v>
      </c>
      <c r="F77" s="192">
        <f t="shared" si="54"/>
        <v>0</v>
      </c>
      <c r="G77" s="192">
        <f t="shared" si="54"/>
        <v>0</v>
      </c>
      <c r="H77" s="192">
        <f t="shared" si="54"/>
        <v>0</v>
      </c>
    </row>
    <row r="78" spans="1:8" x14ac:dyDescent="0.3">
      <c r="A78" s="285" t="s">
        <v>141</v>
      </c>
      <c r="B78" s="291">
        <f>TAB4.3.2!G$25</f>
        <v>0</v>
      </c>
      <c r="C78" s="192">
        <f t="shared" si="54"/>
        <v>0</v>
      </c>
      <c r="D78" s="192">
        <f t="shared" si="54"/>
        <v>0</v>
      </c>
      <c r="E78" s="192">
        <f t="shared" si="54"/>
        <v>0</v>
      </c>
      <c r="F78" s="192">
        <f t="shared" si="54"/>
        <v>0</v>
      </c>
      <c r="G78" s="192">
        <f t="shared" si="54"/>
        <v>0</v>
      </c>
      <c r="H78" s="192">
        <f t="shared" si="54"/>
        <v>0</v>
      </c>
    </row>
    <row r="79" spans="1:8" x14ac:dyDescent="0.3">
      <c r="A79" s="285" t="s">
        <v>142</v>
      </c>
      <c r="B79" s="291">
        <f>TAB4.3.2!G$26</f>
        <v>0</v>
      </c>
      <c r="C79" s="192">
        <f t="shared" ref="C79:H79" si="55">$B79*C$13</f>
        <v>0</v>
      </c>
      <c r="D79" s="192">
        <f t="shared" si="55"/>
        <v>0</v>
      </c>
      <c r="E79" s="192">
        <f t="shared" si="55"/>
        <v>0</v>
      </c>
      <c r="F79" s="192">
        <f t="shared" si="55"/>
        <v>0</v>
      </c>
      <c r="G79" s="192">
        <f t="shared" si="55"/>
        <v>0</v>
      </c>
      <c r="H79" s="192">
        <f t="shared" si="55"/>
        <v>0</v>
      </c>
    </row>
    <row r="80" spans="1:8" ht="30" x14ac:dyDescent="0.3">
      <c r="A80" s="324" t="s">
        <v>360</v>
      </c>
      <c r="B80" s="284"/>
      <c r="C80" s="188">
        <f>SUM(C64,C73:C74,C78:C79)</f>
        <v>0</v>
      </c>
      <c r="D80" s="188">
        <f t="shared" ref="D80:H80" si="56">SUM(D64,D73:D74,D78:D79)</f>
        <v>0</v>
      </c>
      <c r="E80" s="188">
        <f t="shared" si="56"/>
        <v>0</v>
      </c>
      <c r="F80" s="188">
        <f t="shared" si="56"/>
        <v>0</v>
      </c>
      <c r="G80" s="188">
        <f t="shared" si="56"/>
        <v>0</v>
      </c>
      <c r="H80" s="188">
        <f t="shared" si="56"/>
        <v>0</v>
      </c>
    </row>
    <row r="81" spans="1:8" x14ac:dyDescent="0.3">
      <c r="A81" s="283" t="s">
        <v>359</v>
      </c>
      <c r="C81" s="305"/>
      <c r="D81" s="305"/>
      <c r="E81" s="305"/>
      <c r="F81" s="305"/>
      <c r="G81" s="305"/>
      <c r="H81" s="305"/>
    </row>
    <row r="82" spans="1:8" x14ac:dyDescent="0.3">
      <c r="A82" s="283" t="s">
        <v>20</v>
      </c>
      <c r="B82" s="284"/>
      <c r="C82" s="188">
        <f>SUM(C73:C74,C78:C79,C69:C70)+C66*C81</f>
        <v>0</v>
      </c>
      <c r="D82" s="188">
        <f t="shared" ref="D82" si="57">SUM(D73:D74,D78:D79,D69:D70)+D66*D81</f>
        <v>0</v>
      </c>
      <c r="E82" s="188">
        <f t="shared" ref="E82" si="58">SUM(E73:E74,E78:E79,E69:E70)+E66*E81</f>
        <v>0</v>
      </c>
      <c r="F82" s="188">
        <f t="shared" ref="F82" si="59">SUM(F73:F74,F78:F79,F69:F70)+F66*F81</f>
        <v>0</v>
      </c>
      <c r="G82" s="188">
        <f t="shared" ref="G82" si="60">SUM(G73:G74,G78:G79,G69:G70)+G66*G81</f>
        <v>0</v>
      </c>
      <c r="H82" s="188">
        <f t="shared" ref="H82" si="61">SUM(H73:H74,H78:H79,H69:H70)+H66*H81</f>
        <v>0</v>
      </c>
    </row>
    <row r="83" spans="1:8" s="4" customFormat="1" ht="13.5" x14ac:dyDescent="0.3">
      <c r="A83" s="25" t="s">
        <v>53</v>
      </c>
      <c r="B83" s="7"/>
      <c r="C83" s="290">
        <f>C58</f>
        <v>0</v>
      </c>
      <c r="D83" s="290">
        <f t="shared" ref="D83:H83" si="62">D58</f>
        <v>0</v>
      </c>
      <c r="E83" s="290">
        <f t="shared" si="62"/>
        <v>0</v>
      </c>
      <c r="F83" s="290">
        <f t="shared" si="62"/>
        <v>0</v>
      </c>
      <c r="G83" s="290">
        <f t="shared" si="62"/>
        <v>0</v>
      </c>
      <c r="H83" s="290">
        <f t="shared" si="62"/>
        <v>0</v>
      </c>
    </row>
    <row r="84" spans="1:8" s="68" customFormat="1" ht="13.5" x14ac:dyDescent="0.3">
      <c r="A84" s="195" t="s">
        <v>49</v>
      </c>
      <c r="B84" s="196"/>
      <c r="C84" s="197">
        <f>C82-C83</f>
        <v>0</v>
      </c>
      <c r="D84" s="197">
        <f t="shared" ref="D84" si="63">D82-D83</f>
        <v>0</v>
      </c>
      <c r="E84" s="197">
        <f t="shared" ref="E84" si="64">E82-E83</f>
        <v>0</v>
      </c>
      <c r="F84" s="197">
        <f t="shared" ref="F84" si="65">F82-F83</f>
        <v>0</v>
      </c>
      <c r="G84" s="197">
        <f t="shared" ref="G84" si="66">G82-G83</f>
        <v>0</v>
      </c>
      <c r="H84" s="197">
        <f t="shared" ref="H84" si="67">H82-H83</f>
        <v>0</v>
      </c>
    </row>
    <row r="85" spans="1:8" s="68" customFormat="1" ht="14.25" thickBot="1" x14ac:dyDescent="0.35">
      <c r="A85" s="144" t="s">
        <v>298</v>
      </c>
      <c r="B85" s="145"/>
      <c r="C85" s="198" t="str">
        <f>IFERROR((C84/C83)," ")</f>
        <v xml:space="preserve"> </v>
      </c>
      <c r="D85" s="198" t="str">
        <f t="shared" ref="D85:H85" si="68">IFERROR((D84/D83)," ")</f>
        <v xml:space="preserve"> </v>
      </c>
      <c r="E85" s="198" t="str">
        <f t="shared" si="68"/>
        <v xml:space="preserve"> </v>
      </c>
      <c r="F85" s="198" t="str">
        <f t="shared" si="68"/>
        <v xml:space="preserve"> </v>
      </c>
      <c r="G85" s="198" t="str">
        <f t="shared" si="68"/>
        <v xml:space="preserve"> </v>
      </c>
      <c r="H85" s="198" t="str">
        <f t="shared" si="68"/>
        <v xml:space="preserve"> </v>
      </c>
    </row>
    <row r="86" spans="1:8" ht="18.75" thickTop="1" x14ac:dyDescent="0.35">
      <c r="A86" s="504" t="s">
        <v>44</v>
      </c>
      <c r="B86" s="505"/>
      <c r="C86" s="505"/>
      <c r="D86" s="505"/>
      <c r="E86" s="505"/>
      <c r="F86" s="505"/>
      <c r="G86" s="505"/>
      <c r="H86" s="508"/>
    </row>
    <row r="87" spans="1:8" ht="27" x14ac:dyDescent="0.3">
      <c r="A87" s="11"/>
      <c r="B87" s="209" t="s">
        <v>30</v>
      </c>
      <c r="C87" s="209" t="str">
        <f t="shared" ref="C87:H87" si="69">"Coût annuel estimé      "&amp;C$6</f>
        <v>Coût annuel estimé      E1</v>
      </c>
      <c r="D87" s="209" t="str">
        <f t="shared" si="69"/>
        <v>Coût annuel estimé      E2</v>
      </c>
      <c r="E87" s="209" t="str">
        <f t="shared" si="69"/>
        <v>Coût annuel estimé      E3</v>
      </c>
      <c r="F87" s="209" t="str">
        <f t="shared" si="69"/>
        <v>Coût annuel estimé      E4</v>
      </c>
      <c r="G87" s="209" t="str">
        <f t="shared" si="69"/>
        <v>Coût annuel estimé      E5</v>
      </c>
      <c r="H87" s="209" t="str">
        <f t="shared" si="69"/>
        <v>Coût annuel estimé      E6</v>
      </c>
    </row>
    <row r="88" spans="1:8" x14ac:dyDescent="0.3">
      <c r="A88" s="285" t="s">
        <v>11</v>
      </c>
      <c r="B88" s="140"/>
      <c r="C88" s="192">
        <f t="shared" ref="C88" si="70">SUM(C89,C93:C94)</f>
        <v>0</v>
      </c>
      <c r="D88" s="192">
        <f t="shared" ref="D88" si="71">SUM(D89,D93:D94)</f>
        <v>0</v>
      </c>
      <c r="E88" s="192">
        <f t="shared" ref="E88" si="72">SUM(E89,E93:E94)</f>
        <v>0</v>
      </c>
      <c r="F88" s="192">
        <f t="shared" ref="F88" si="73">SUM(F89,F93:F94)</f>
        <v>0</v>
      </c>
      <c r="G88" s="192">
        <f t="shared" ref="G88" si="74">SUM(G89,G93:G94)</f>
        <v>0</v>
      </c>
      <c r="H88" s="192">
        <f t="shared" ref="H88" si="75">SUM(H89,H93:H94)</f>
        <v>0</v>
      </c>
    </row>
    <row r="89" spans="1:8" x14ac:dyDescent="0.3">
      <c r="A89" s="62" t="s">
        <v>12</v>
      </c>
      <c r="B89" s="140"/>
      <c r="C89" s="192">
        <f t="shared" ref="C89" si="76">C90</f>
        <v>0</v>
      </c>
      <c r="D89" s="192">
        <f t="shared" ref="D89" si="77">D90</f>
        <v>0</v>
      </c>
      <c r="E89" s="192">
        <f t="shared" ref="E89" si="78">E90</f>
        <v>0</v>
      </c>
      <c r="F89" s="192">
        <f t="shared" ref="F89" si="79">F90</f>
        <v>0</v>
      </c>
      <c r="G89" s="192">
        <f t="shared" ref="G89" si="80">G90</f>
        <v>0</v>
      </c>
      <c r="H89" s="192">
        <f t="shared" ref="H89" si="81">H90</f>
        <v>0</v>
      </c>
    </row>
    <row r="90" spans="1:8" x14ac:dyDescent="0.3">
      <c r="A90" s="63" t="s">
        <v>13</v>
      </c>
      <c r="B90" s="140"/>
      <c r="C90" s="192">
        <f t="shared" ref="C90" si="82">SUM(C91:C92)</f>
        <v>0</v>
      </c>
      <c r="D90" s="192">
        <f t="shared" ref="D90" si="83">SUM(D91:D92)</f>
        <v>0</v>
      </c>
      <c r="E90" s="192">
        <f t="shared" ref="E90" si="84">SUM(E91:E92)</f>
        <v>0</v>
      </c>
      <c r="F90" s="192">
        <f t="shared" ref="F90" si="85">SUM(F91:F92)</f>
        <v>0</v>
      </c>
      <c r="G90" s="192">
        <f t="shared" ref="G90" si="86">SUM(G91:G92)</f>
        <v>0</v>
      </c>
      <c r="H90" s="192">
        <f t="shared" ref="H90" si="87">SUM(H91:H92)</f>
        <v>0</v>
      </c>
    </row>
    <row r="91" spans="1:8" x14ac:dyDescent="0.3">
      <c r="A91" s="286" t="s">
        <v>303</v>
      </c>
      <c r="B91" s="291">
        <f>TAB4.4.2!G$10</f>
        <v>0</v>
      </c>
      <c r="C91" s="192">
        <f t="shared" ref="C91:H92" si="88">$B91*C$12*12</f>
        <v>0</v>
      </c>
      <c r="D91" s="192">
        <f t="shared" si="88"/>
        <v>0</v>
      </c>
      <c r="E91" s="192">
        <f t="shared" si="88"/>
        <v>0</v>
      </c>
      <c r="F91" s="192">
        <f t="shared" si="88"/>
        <v>0</v>
      </c>
      <c r="G91" s="192">
        <f t="shared" si="88"/>
        <v>0</v>
      </c>
      <c r="H91" s="192">
        <f t="shared" si="88"/>
        <v>0</v>
      </c>
    </row>
    <row r="92" spans="1:8" x14ac:dyDescent="0.3">
      <c r="A92" s="286" t="s">
        <v>304</v>
      </c>
      <c r="B92" s="291">
        <f>TAB4.4.2!G$11</f>
        <v>0</v>
      </c>
      <c r="C92" s="192">
        <f t="shared" si="88"/>
        <v>0</v>
      </c>
      <c r="D92" s="192">
        <f t="shared" si="88"/>
        <v>0</v>
      </c>
      <c r="E92" s="192">
        <f t="shared" si="88"/>
        <v>0</v>
      </c>
      <c r="F92" s="192">
        <f t="shared" si="88"/>
        <v>0</v>
      </c>
      <c r="G92" s="192">
        <f t="shared" si="88"/>
        <v>0</v>
      </c>
      <c r="H92" s="192">
        <f t="shared" si="88"/>
        <v>0</v>
      </c>
    </row>
    <row r="93" spans="1:8" x14ac:dyDescent="0.3">
      <c r="A93" s="62" t="s">
        <v>14</v>
      </c>
      <c r="B93" s="192">
        <f>TAB4.4.2!G$14</f>
        <v>0</v>
      </c>
      <c r="C93" s="192">
        <f t="shared" ref="C93:H93" si="89">$B93</f>
        <v>0</v>
      </c>
      <c r="D93" s="192">
        <f t="shared" si="89"/>
        <v>0</v>
      </c>
      <c r="E93" s="192">
        <f t="shared" si="89"/>
        <v>0</v>
      </c>
      <c r="F93" s="192">
        <f t="shared" si="89"/>
        <v>0</v>
      </c>
      <c r="G93" s="192">
        <f t="shared" si="89"/>
        <v>0</v>
      </c>
      <c r="H93" s="192">
        <f t="shared" si="89"/>
        <v>0</v>
      </c>
    </row>
    <row r="94" spans="1:8" x14ac:dyDescent="0.3">
      <c r="A94" s="62" t="s">
        <v>144</v>
      </c>
      <c r="B94" s="140"/>
      <c r="C94" s="192">
        <f t="shared" ref="C94" si="90">SUM(C95:C96)</f>
        <v>0</v>
      </c>
      <c r="D94" s="192">
        <f t="shared" ref="D94" si="91">SUM(D95:D96)</f>
        <v>0</v>
      </c>
      <c r="E94" s="192">
        <f t="shared" ref="E94" si="92">SUM(E95:E96)</f>
        <v>0</v>
      </c>
      <c r="F94" s="192">
        <f t="shared" ref="F94" si="93">SUM(F95:F96)</f>
        <v>0</v>
      </c>
      <c r="G94" s="192">
        <f t="shared" ref="G94" si="94">SUM(G95:G96)</f>
        <v>0</v>
      </c>
      <c r="H94" s="192">
        <f t="shared" ref="H94" si="95">SUM(H95:H96)</f>
        <v>0</v>
      </c>
    </row>
    <row r="95" spans="1:8" x14ac:dyDescent="0.3">
      <c r="A95" s="63" t="s">
        <v>138</v>
      </c>
      <c r="B95" s="291">
        <f>TAB4.4.2!G$17</f>
        <v>0</v>
      </c>
      <c r="C95" s="192">
        <f t="shared" ref="C95:H95" si="96">$B95*C$7</f>
        <v>0</v>
      </c>
      <c r="D95" s="192">
        <f t="shared" si="96"/>
        <v>0</v>
      </c>
      <c r="E95" s="192">
        <f t="shared" si="96"/>
        <v>0</v>
      </c>
      <c r="F95" s="192">
        <f t="shared" si="96"/>
        <v>0</v>
      </c>
      <c r="G95" s="192">
        <f t="shared" si="96"/>
        <v>0</v>
      </c>
      <c r="H95" s="192">
        <f t="shared" si="96"/>
        <v>0</v>
      </c>
    </row>
    <row r="96" spans="1:8" x14ac:dyDescent="0.3">
      <c r="A96" s="63" t="s">
        <v>16</v>
      </c>
      <c r="B96" s="291">
        <f>TAB4.4.2!G$18</f>
        <v>0</v>
      </c>
      <c r="C96" s="192">
        <f t="shared" ref="C96:H96" si="97">$B96*C$8</f>
        <v>0</v>
      </c>
      <c r="D96" s="192">
        <f t="shared" si="97"/>
        <v>0</v>
      </c>
      <c r="E96" s="192">
        <f t="shared" si="97"/>
        <v>0</v>
      </c>
      <c r="F96" s="192">
        <f t="shared" si="97"/>
        <v>0</v>
      </c>
      <c r="G96" s="192">
        <f t="shared" si="97"/>
        <v>0</v>
      </c>
      <c r="H96" s="192">
        <f t="shared" si="97"/>
        <v>0</v>
      </c>
    </row>
    <row r="97" spans="1:8" x14ac:dyDescent="0.3">
      <c r="A97" s="285" t="s">
        <v>21</v>
      </c>
      <c r="B97" s="291">
        <f>TAB4.4.2!G$20</f>
        <v>0</v>
      </c>
      <c r="C97" s="192">
        <f t="shared" ref="C97:H97" si="98">$B97*C$11</f>
        <v>0</v>
      </c>
      <c r="D97" s="192">
        <f t="shared" si="98"/>
        <v>0</v>
      </c>
      <c r="E97" s="192">
        <f t="shared" si="98"/>
        <v>0</v>
      </c>
      <c r="F97" s="192">
        <f t="shared" si="98"/>
        <v>0</v>
      </c>
      <c r="G97" s="192">
        <f t="shared" si="98"/>
        <v>0</v>
      </c>
      <c r="H97" s="192">
        <f t="shared" si="98"/>
        <v>0</v>
      </c>
    </row>
    <row r="98" spans="1:8" x14ac:dyDescent="0.3">
      <c r="A98" s="285" t="s">
        <v>140</v>
      </c>
      <c r="B98" s="291"/>
      <c r="C98" s="192">
        <f t="shared" ref="C98" si="99">SUM(C99:C101)</f>
        <v>0</v>
      </c>
      <c r="D98" s="192">
        <f t="shared" ref="D98" si="100">SUM(D99:D101)</f>
        <v>0</v>
      </c>
      <c r="E98" s="192">
        <f t="shared" ref="E98" si="101">SUM(E99:E101)</f>
        <v>0</v>
      </c>
      <c r="F98" s="192">
        <f t="shared" ref="F98" si="102">SUM(F99:F101)</f>
        <v>0</v>
      </c>
      <c r="G98" s="192">
        <f t="shared" ref="G98" si="103">SUM(G99:G101)</f>
        <v>0</v>
      </c>
      <c r="H98" s="192">
        <f t="shared" ref="H98" si="104">SUM(H99:H101)</f>
        <v>0</v>
      </c>
    </row>
    <row r="99" spans="1:8" x14ac:dyDescent="0.3">
      <c r="A99" s="62" t="s">
        <v>4</v>
      </c>
      <c r="B99" s="291">
        <f>TAB4.4.2!G$22</f>
        <v>0</v>
      </c>
      <c r="C99" s="192">
        <f t="shared" ref="C99:H102" si="105">$B99*C$11</f>
        <v>0</v>
      </c>
      <c r="D99" s="192">
        <f t="shared" si="105"/>
        <v>0</v>
      </c>
      <c r="E99" s="192">
        <f t="shared" si="105"/>
        <v>0</v>
      </c>
      <c r="F99" s="192">
        <f t="shared" si="105"/>
        <v>0</v>
      </c>
      <c r="G99" s="192">
        <f t="shared" si="105"/>
        <v>0</v>
      </c>
      <c r="H99" s="192">
        <f t="shared" si="105"/>
        <v>0</v>
      </c>
    </row>
    <row r="100" spans="1:8" x14ac:dyDescent="0.3">
      <c r="A100" s="62" t="s">
        <v>161</v>
      </c>
      <c r="B100" s="291">
        <f>TAB4.4.2!G$23</f>
        <v>0</v>
      </c>
      <c r="C100" s="192">
        <f t="shared" si="105"/>
        <v>0</v>
      </c>
      <c r="D100" s="192">
        <f t="shared" si="105"/>
        <v>0</v>
      </c>
      <c r="E100" s="192">
        <f t="shared" si="105"/>
        <v>0</v>
      </c>
      <c r="F100" s="192">
        <f t="shared" si="105"/>
        <v>0</v>
      </c>
      <c r="G100" s="192">
        <f t="shared" si="105"/>
        <v>0</v>
      </c>
      <c r="H100" s="192">
        <f t="shared" si="105"/>
        <v>0</v>
      </c>
    </row>
    <row r="101" spans="1:8" x14ac:dyDescent="0.3">
      <c r="A101" s="62" t="s">
        <v>163</v>
      </c>
      <c r="B101" s="291">
        <f>TAB4.4.2!G$24</f>
        <v>0</v>
      </c>
      <c r="C101" s="192">
        <f t="shared" si="105"/>
        <v>0</v>
      </c>
      <c r="D101" s="192">
        <f t="shared" si="105"/>
        <v>0</v>
      </c>
      <c r="E101" s="192">
        <f t="shared" si="105"/>
        <v>0</v>
      </c>
      <c r="F101" s="192">
        <f t="shared" si="105"/>
        <v>0</v>
      </c>
      <c r="G101" s="192">
        <f t="shared" si="105"/>
        <v>0</v>
      </c>
      <c r="H101" s="192">
        <f t="shared" si="105"/>
        <v>0</v>
      </c>
    </row>
    <row r="102" spans="1:8" x14ac:dyDescent="0.3">
      <c r="A102" s="285" t="s">
        <v>141</v>
      </c>
      <c r="B102" s="291">
        <f>TAB4.4.2!G$25</f>
        <v>0</v>
      </c>
      <c r="C102" s="192">
        <f t="shared" si="105"/>
        <v>0</v>
      </c>
      <c r="D102" s="192">
        <f t="shared" si="105"/>
        <v>0</v>
      </c>
      <c r="E102" s="192">
        <f t="shared" si="105"/>
        <v>0</v>
      </c>
      <c r="F102" s="192">
        <f t="shared" si="105"/>
        <v>0</v>
      </c>
      <c r="G102" s="192">
        <f t="shared" si="105"/>
        <v>0</v>
      </c>
      <c r="H102" s="192">
        <f t="shared" si="105"/>
        <v>0</v>
      </c>
    </row>
    <row r="103" spans="1:8" x14ac:dyDescent="0.3">
      <c r="A103" s="285" t="s">
        <v>142</v>
      </c>
      <c r="B103" s="291">
        <f>TAB4.4.2!G$26</f>
        <v>0</v>
      </c>
      <c r="C103" s="192">
        <f t="shared" ref="C103:H103" si="106">$B103*C$13</f>
        <v>0</v>
      </c>
      <c r="D103" s="192">
        <f t="shared" si="106"/>
        <v>0</v>
      </c>
      <c r="E103" s="192">
        <f t="shared" si="106"/>
        <v>0</v>
      </c>
      <c r="F103" s="192">
        <f t="shared" si="106"/>
        <v>0</v>
      </c>
      <c r="G103" s="192">
        <f t="shared" si="106"/>
        <v>0</v>
      </c>
      <c r="H103" s="192">
        <f t="shared" si="106"/>
        <v>0</v>
      </c>
    </row>
    <row r="104" spans="1:8" ht="30" x14ac:dyDescent="0.3">
      <c r="A104" s="324" t="s">
        <v>360</v>
      </c>
      <c r="B104" s="284"/>
      <c r="C104" s="188">
        <f>SUM(C88,C97:C98,C102:C103)</f>
        <v>0</v>
      </c>
      <c r="D104" s="188">
        <f t="shared" ref="D104:H104" si="107">SUM(D88,D97:D98,D102:D103)</f>
        <v>0</v>
      </c>
      <c r="E104" s="188">
        <f t="shared" si="107"/>
        <v>0</v>
      </c>
      <c r="F104" s="188">
        <f t="shared" si="107"/>
        <v>0</v>
      </c>
      <c r="G104" s="188">
        <f t="shared" si="107"/>
        <v>0</v>
      </c>
      <c r="H104" s="188">
        <f t="shared" si="107"/>
        <v>0</v>
      </c>
    </row>
    <row r="105" spans="1:8" x14ac:dyDescent="0.3">
      <c r="A105" s="283" t="s">
        <v>359</v>
      </c>
      <c r="C105" s="305"/>
      <c r="D105" s="305"/>
      <c r="E105" s="305"/>
      <c r="F105" s="305"/>
      <c r="G105" s="305"/>
      <c r="H105" s="305"/>
    </row>
    <row r="106" spans="1:8" x14ac:dyDescent="0.3">
      <c r="A106" s="283" t="s">
        <v>20</v>
      </c>
      <c r="B106" s="284"/>
      <c r="C106" s="188">
        <f>SUM(C97:C98,C102:C103,C93:C94)+C90*C105</f>
        <v>0</v>
      </c>
      <c r="D106" s="188">
        <f t="shared" ref="D106" si="108">SUM(D97:D98,D102:D103,D93:D94)+D90*D105</f>
        <v>0</v>
      </c>
      <c r="E106" s="188">
        <f t="shared" ref="E106" si="109">SUM(E97:E98,E102:E103,E93:E94)+E90*E105</f>
        <v>0</v>
      </c>
      <c r="F106" s="188">
        <f t="shared" ref="F106" si="110">SUM(F97:F98,F102:F103,F93:F94)+F90*F105</f>
        <v>0</v>
      </c>
      <c r="G106" s="188">
        <f t="shared" ref="G106" si="111">SUM(G97:G98,G102:G103,G93:G94)+G90*G105</f>
        <v>0</v>
      </c>
      <c r="H106" s="188">
        <f t="shared" ref="H106" si="112">SUM(H97:H98,H102:H103,H93:H94)+H90*H105</f>
        <v>0</v>
      </c>
    </row>
    <row r="107" spans="1:8" x14ac:dyDescent="0.3">
      <c r="A107" s="25" t="s">
        <v>52</v>
      </c>
      <c r="B107" s="7"/>
      <c r="C107" s="290">
        <f>C82</f>
        <v>0</v>
      </c>
      <c r="D107" s="290">
        <f t="shared" ref="D107:H107" si="113">D82</f>
        <v>0</v>
      </c>
      <c r="E107" s="290">
        <f t="shared" si="113"/>
        <v>0</v>
      </c>
      <c r="F107" s="290">
        <f t="shared" si="113"/>
        <v>0</v>
      </c>
      <c r="G107" s="290">
        <f t="shared" si="113"/>
        <v>0</v>
      </c>
      <c r="H107" s="290">
        <f t="shared" si="113"/>
        <v>0</v>
      </c>
    </row>
    <row r="108" spans="1:8" x14ac:dyDescent="0.3">
      <c r="A108" s="195" t="s">
        <v>48</v>
      </c>
      <c r="B108" s="196"/>
      <c r="C108" s="197">
        <f>C106-C107</f>
        <v>0</v>
      </c>
      <c r="D108" s="197">
        <f t="shared" ref="D108" si="114">D106-D107</f>
        <v>0</v>
      </c>
      <c r="E108" s="197">
        <f t="shared" ref="E108" si="115">E106-E107</f>
        <v>0</v>
      </c>
      <c r="F108" s="197">
        <f t="shared" ref="F108" si="116">F106-F107</f>
        <v>0</v>
      </c>
      <c r="G108" s="197">
        <f t="shared" ref="G108" si="117">G106-G107</f>
        <v>0</v>
      </c>
      <c r="H108" s="197">
        <f t="shared" ref="H108" si="118">H106-H107</f>
        <v>0</v>
      </c>
    </row>
    <row r="109" spans="1:8" ht="15.75" thickBot="1" x14ac:dyDescent="0.35">
      <c r="A109" s="144" t="s">
        <v>299</v>
      </c>
      <c r="B109" s="145"/>
      <c r="C109" s="198" t="str">
        <f>IFERROR((C108/C107)," ")</f>
        <v xml:space="preserve"> </v>
      </c>
      <c r="D109" s="198" t="str">
        <f t="shared" ref="D109:H109" si="119">IFERROR((D108/D107)," ")</f>
        <v xml:space="preserve"> </v>
      </c>
      <c r="E109" s="198" t="str">
        <f t="shared" si="119"/>
        <v xml:space="preserve"> </v>
      </c>
      <c r="F109" s="198" t="str">
        <f t="shared" si="119"/>
        <v xml:space="preserve"> </v>
      </c>
      <c r="G109" s="198" t="str">
        <f t="shared" si="119"/>
        <v xml:space="preserve"> </v>
      </c>
      <c r="H109" s="198" t="str">
        <f t="shared" si="119"/>
        <v xml:space="preserve"> </v>
      </c>
    </row>
    <row r="110" spans="1:8" ht="18.75" thickTop="1" x14ac:dyDescent="0.35">
      <c r="A110" s="504" t="s">
        <v>43</v>
      </c>
      <c r="B110" s="505"/>
      <c r="C110" s="505"/>
      <c r="D110" s="505"/>
      <c r="E110" s="505"/>
      <c r="F110" s="505"/>
      <c r="G110" s="505"/>
      <c r="H110" s="508"/>
    </row>
    <row r="111" spans="1:8" ht="27" x14ac:dyDescent="0.3">
      <c r="A111" s="11"/>
      <c r="B111" s="209" t="s">
        <v>30</v>
      </c>
      <c r="C111" s="209" t="str">
        <f t="shared" ref="C111:H111" si="120">"Coût annuel estimé      "&amp;C$6</f>
        <v>Coût annuel estimé      E1</v>
      </c>
      <c r="D111" s="209" t="str">
        <f t="shared" si="120"/>
        <v>Coût annuel estimé      E2</v>
      </c>
      <c r="E111" s="209" t="str">
        <f t="shared" si="120"/>
        <v>Coût annuel estimé      E3</v>
      </c>
      <c r="F111" s="209" t="str">
        <f t="shared" si="120"/>
        <v>Coût annuel estimé      E4</v>
      </c>
      <c r="G111" s="209" t="str">
        <f t="shared" si="120"/>
        <v>Coût annuel estimé      E5</v>
      </c>
      <c r="H111" s="209" t="str">
        <f t="shared" si="120"/>
        <v>Coût annuel estimé      E6</v>
      </c>
    </row>
    <row r="112" spans="1:8" x14ac:dyDescent="0.3">
      <c r="A112" s="285" t="s">
        <v>11</v>
      </c>
      <c r="B112" s="140"/>
      <c r="C112" s="192">
        <f t="shared" ref="C112" si="121">SUM(C113,C117:C118)</f>
        <v>0</v>
      </c>
      <c r="D112" s="192">
        <f t="shared" ref="D112" si="122">SUM(D113,D117:D118)</f>
        <v>0</v>
      </c>
      <c r="E112" s="192">
        <f t="shared" ref="E112" si="123">SUM(E113,E117:E118)</f>
        <v>0</v>
      </c>
      <c r="F112" s="192">
        <f t="shared" ref="F112" si="124">SUM(F113,F117:F118)</f>
        <v>0</v>
      </c>
      <c r="G112" s="192">
        <f t="shared" ref="G112" si="125">SUM(G113,G117:G118)</f>
        <v>0</v>
      </c>
      <c r="H112" s="192">
        <f t="shared" ref="H112" si="126">SUM(H113,H117:H118)</f>
        <v>0</v>
      </c>
    </row>
    <row r="113" spans="1:8" x14ac:dyDescent="0.3">
      <c r="A113" s="62" t="s">
        <v>12</v>
      </c>
      <c r="B113" s="140"/>
      <c r="C113" s="192">
        <f t="shared" ref="C113" si="127">C114</f>
        <v>0</v>
      </c>
      <c r="D113" s="192">
        <f t="shared" ref="D113" si="128">D114</f>
        <v>0</v>
      </c>
      <c r="E113" s="192">
        <f t="shared" ref="E113" si="129">E114</f>
        <v>0</v>
      </c>
      <c r="F113" s="192">
        <f t="shared" ref="F113" si="130">F114</f>
        <v>0</v>
      </c>
      <c r="G113" s="192">
        <f t="shared" ref="G113" si="131">G114</f>
        <v>0</v>
      </c>
      <c r="H113" s="192">
        <f t="shared" ref="H113" si="132">H114</f>
        <v>0</v>
      </c>
    </row>
    <row r="114" spans="1:8" x14ac:dyDescent="0.3">
      <c r="A114" s="63" t="s">
        <v>13</v>
      </c>
      <c r="B114" s="140"/>
      <c r="C114" s="192">
        <f t="shared" ref="C114" si="133">SUM(C115:C116)</f>
        <v>0</v>
      </c>
      <c r="D114" s="192">
        <f t="shared" ref="D114" si="134">SUM(D115:D116)</f>
        <v>0</v>
      </c>
      <c r="E114" s="192">
        <f t="shared" ref="E114" si="135">SUM(E115:E116)</f>
        <v>0</v>
      </c>
      <c r="F114" s="192">
        <f t="shared" ref="F114" si="136">SUM(F115:F116)</f>
        <v>0</v>
      </c>
      <c r="G114" s="192">
        <f t="shared" ref="G114" si="137">SUM(G115:G116)</f>
        <v>0</v>
      </c>
      <c r="H114" s="192">
        <f t="shared" ref="H114" si="138">SUM(H115:H116)</f>
        <v>0</v>
      </c>
    </row>
    <row r="115" spans="1:8" x14ac:dyDescent="0.3">
      <c r="A115" s="286" t="s">
        <v>303</v>
      </c>
      <c r="B115" s="291">
        <f>TAB4.5.2!G$10</f>
        <v>0</v>
      </c>
      <c r="C115" s="192">
        <f t="shared" ref="C115:H116" si="139">$B115*C$12*12</f>
        <v>0</v>
      </c>
      <c r="D115" s="192">
        <f t="shared" si="139"/>
        <v>0</v>
      </c>
      <c r="E115" s="192">
        <f t="shared" si="139"/>
        <v>0</v>
      </c>
      <c r="F115" s="192">
        <f t="shared" si="139"/>
        <v>0</v>
      </c>
      <c r="G115" s="192">
        <f t="shared" si="139"/>
        <v>0</v>
      </c>
      <c r="H115" s="192">
        <f t="shared" si="139"/>
        <v>0</v>
      </c>
    </row>
    <row r="116" spans="1:8" x14ac:dyDescent="0.3">
      <c r="A116" s="286" t="s">
        <v>304</v>
      </c>
      <c r="B116" s="291">
        <f>TAB4.5.2!G$11</f>
        <v>0</v>
      </c>
      <c r="C116" s="192">
        <f t="shared" si="139"/>
        <v>0</v>
      </c>
      <c r="D116" s="192">
        <f t="shared" si="139"/>
        <v>0</v>
      </c>
      <c r="E116" s="192">
        <f t="shared" si="139"/>
        <v>0</v>
      </c>
      <c r="F116" s="192">
        <f t="shared" si="139"/>
        <v>0</v>
      </c>
      <c r="G116" s="192">
        <f t="shared" si="139"/>
        <v>0</v>
      </c>
      <c r="H116" s="192">
        <f t="shared" si="139"/>
        <v>0</v>
      </c>
    </row>
    <row r="117" spans="1:8" x14ac:dyDescent="0.3">
      <c r="A117" s="62" t="s">
        <v>14</v>
      </c>
      <c r="B117" s="192">
        <f>TAB4.5.2!G$14</f>
        <v>0</v>
      </c>
      <c r="C117" s="192">
        <f t="shared" ref="C117:H117" si="140">$B117</f>
        <v>0</v>
      </c>
      <c r="D117" s="192">
        <f t="shared" si="140"/>
        <v>0</v>
      </c>
      <c r="E117" s="192">
        <f t="shared" si="140"/>
        <v>0</v>
      </c>
      <c r="F117" s="192">
        <f t="shared" si="140"/>
        <v>0</v>
      </c>
      <c r="G117" s="192">
        <f t="shared" si="140"/>
        <v>0</v>
      </c>
      <c r="H117" s="192">
        <f t="shared" si="140"/>
        <v>0</v>
      </c>
    </row>
    <row r="118" spans="1:8" x14ac:dyDescent="0.3">
      <c r="A118" s="62" t="s">
        <v>144</v>
      </c>
      <c r="B118" s="140"/>
      <c r="C118" s="192">
        <f t="shared" ref="C118" si="141">SUM(C119:C120)</f>
        <v>0</v>
      </c>
      <c r="D118" s="192">
        <f t="shared" ref="D118" si="142">SUM(D119:D120)</f>
        <v>0</v>
      </c>
      <c r="E118" s="192">
        <f t="shared" ref="E118" si="143">SUM(E119:E120)</f>
        <v>0</v>
      </c>
      <c r="F118" s="192">
        <f t="shared" ref="F118" si="144">SUM(F119:F120)</f>
        <v>0</v>
      </c>
      <c r="G118" s="192">
        <f t="shared" ref="G118" si="145">SUM(G119:G120)</f>
        <v>0</v>
      </c>
      <c r="H118" s="192">
        <f t="shared" ref="H118" si="146">SUM(H119:H120)</f>
        <v>0</v>
      </c>
    </row>
    <row r="119" spans="1:8" x14ac:dyDescent="0.3">
      <c r="A119" s="63" t="s">
        <v>138</v>
      </c>
      <c r="B119" s="291">
        <f>TAB4.5.2!G$17</f>
        <v>0</v>
      </c>
      <c r="C119" s="192">
        <f t="shared" ref="C119:H119" si="147">$B119*C$7</f>
        <v>0</v>
      </c>
      <c r="D119" s="192">
        <f t="shared" si="147"/>
        <v>0</v>
      </c>
      <c r="E119" s="192">
        <f t="shared" si="147"/>
        <v>0</v>
      </c>
      <c r="F119" s="192">
        <f t="shared" si="147"/>
        <v>0</v>
      </c>
      <c r="G119" s="192">
        <f t="shared" si="147"/>
        <v>0</v>
      </c>
      <c r="H119" s="192">
        <f t="shared" si="147"/>
        <v>0</v>
      </c>
    </row>
    <row r="120" spans="1:8" x14ac:dyDescent="0.3">
      <c r="A120" s="63" t="s">
        <v>16</v>
      </c>
      <c r="B120" s="291">
        <f>TAB4.5.2!G$18</f>
        <v>0</v>
      </c>
      <c r="C120" s="192">
        <f t="shared" ref="C120:H120" si="148">$B120*C$8</f>
        <v>0</v>
      </c>
      <c r="D120" s="192">
        <f t="shared" si="148"/>
        <v>0</v>
      </c>
      <c r="E120" s="192">
        <f t="shared" si="148"/>
        <v>0</v>
      </c>
      <c r="F120" s="192">
        <f t="shared" si="148"/>
        <v>0</v>
      </c>
      <c r="G120" s="192">
        <f t="shared" si="148"/>
        <v>0</v>
      </c>
      <c r="H120" s="192">
        <f t="shared" si="148"/>
        <v>0</v>
      </c>
    </row>
    <row r="121" spans="1:8" x14ac:dyDescent="0.3">
      <c r="A121" s="285" t="s">
        <v>21</v>
      </c>
      <c r="B121" s="291">
        <f>TAB4.5.2!G$20</f>
        <v>0</v>
      </c>
      <c r="C121" s="192">
        <f t="shared" ref="C121:H121" si="149">$B121*C$11</f>
        <v>0</v>
      </c>
      <c r="D121" s="192">
        <f t="shared" si="149"/>
        <v>0</v>
      </c>
      <c r="E121" s="192">
        <f t="shared" si="149"/>
        <v>0</v>
      </c>
      <c r="F121" s="192">
        <f t="shared" si="149"/>
        <v>0</v>
      </c>
      <c r="G121" s="192">
        <f t="shared" si="149"/>
        <v>0</v>
      </c>
      <c r="H121" s="192">
        <f t="shared" si="149"/>
        <v>0</v>
      </c>
    </row>
    <row r="122" spans="1:8" x14ac:dyDescent="0.3">
      <c r="A122" s="285" t="s">
        <v>140</v>
      </c>
      <c r="B122" s="291"/>
      <c r="C122" s="192">
        <f t="shared" ref="C122" si="150">SUM(C123:C125)</f>
        <v>0</v>
      </c>
      <c r="D122" s="192">
        <f t="shared" ref="D122" si="151">SUM(D123:D125)</f>
        <v>0</v>
      </c>
      <c r="E122" s="192">
        <f t="shared" ref="E122" si="152">SUM(E123:E125)</f>
        <v>0</v>
      </c>
      <c r="F122" s="192">
        <f t="shared" ref="F122" si="153">SUM(F123:F125)</f>
        <v>0</v>
      </c>
      <c r="G122" s="192">
        <f t="shared" ref="G122" si="154">SUM(G123:G125)</f>
        <v>0</v>
      </c>
      <c r="H122" s="192">
        <f t="shared" ref="H122" si="155">SUM(H123:H125)</f>
        <v>0</v>
      </c>
    </row>
    <row r="123" spans="1:8" x14ac:dyDescent="0.3">
      <c r="A123" s="62" t="s">
        <v>4</v>
      </c>
      <c r="B123" s="291">
        <f>TAB4.5.2!G$22</f>
        <v>0</v>
      </c>
      <c r="C123" s="192">
        <f t="shared" ref="C123:H126" si="156">$B123*C$11</f>
        <v>0</v>
      </c>
      <c r="D123" s="192">
        <f t="shared" si="156"/>
        <v>0</v>
      </c>
      <c r="E123" s="192">
        <f t="shared" si="156"/>
        <v>0</v>
      </c>
      <c r="F123" s="192">
        <f t="shared" si="156"/>
        <v>0</v>
      </c>
      <c r="G123" s="192">
        <f t="shared" si="156"/>
        <v>0</v>
      </c>
      <c r="H123" s="192">
        <f t="shared" si="156"/>
        <v>0</v>
      </c>
    </row>
    <row r="124" spans="1:8" x14ac:dyDescent="0.3">
      <c r="A124" s="62" t="s">
        <v>161</v>
      </c>
      <c r="B124" s="291">
        <f>TAB4.5.2!G$23</f>
        <v>0</v>
      </c>
      <c r="C124" s="192">
        <f t="shared" si="156"/>
        <v>0</v>
      </c>
      <c r="D124" s="192">
        <f t="shared" si="156"/>
        <v>0</v>
      </c>
      <c r="E124" s="192">
        <f t="shared" si="156"/>
        <v>0</v>
      </c>
      <c r="F124" s="192">
        <f t="shared" si="156"/>
        <v>0</v>
      </c>
      <c r="G124" s="192">
        <f t="shared" si="156"/>
        <v>0</v>
      </c>
      <c r="H124" s="192">
        <f t="shared" si="156"/>
        <v>0</v>
      </c>
    </row>
    <row r="125" spans="1:8" x14ac:dyDescent="0.3">
      <c r="A125" s="62" t="s">
        <v>163</v>
      </c>
      <c r="B125" s="291">
        <f>TAB4.5.2!G$24</f>
        <v>0</v>
      </c>
      <c r="C125" s="192">
        <f t="shared" si="156"/>
        <v>0</v>
      </c>
      <c r="D125" s="192">
        <f t="shared" si="156"/>
        <v>0</v>
      </c>
      <c r="E125" s="192">
        <f t="shared" si="156"/>
        <v>0</v>
      </c>
      <c r="F125" s="192">
        <f t="shared" si="156"/>
        <v>0</v>
      </c>
      <c r="G125" s="192">
        <f t="shared" si="156"/>
        <v>0</v>
      </c>
      <c r="H125" s="192">
        <f t="shared" si="156"/>
        <v>0</v>
      </c>
    </row>
    <row r="126" spans="1:8" x14ac:dyDescent="0.3">
      <c r="A126" s="285" t="s">
        <v>141</v>
      </c>
      <c r="B126" s="291">
        <f>TAB4.5.2!G$25</f>
        <v>0</v>
      </c>
      <c r="C126" s="192">
        <f t="shared" si="156"/>
        <v>0</v>
      </c>
      <c r="D126" s="192">
        <f t="shared" si="156"/>
        <v>0</v>
      </c>
      <c r="E126" s="192">
        <f t="shared" si="156"/>
        <v>0</v>
      </c>
      <c r="F126" s="192">
        <f t="shared" si="156"/>
        <v>0</v>
      </c>
      <c r="G126" s="192">
        <f t="shared" si="156"/>
        <v>0</v>
      </c>
      <c r="H126" s="192">
        <f t="shared" si="156"/>
        <v>0</v>
      </c>
    </row>
    <row r="127" spans="1:8" x14ac:dyDescent="0.3">
      <c r="A127" s="285" t="s">
        <v>142</v>
      </c>
      <c r="B127" s="291">
        <f>TAB4.5.2!G$26</f>
        <v>0</v>
      </c>
      <c r="C127" s="192">
        <f t="shared" ref="C127:H127" si="157">$B127*C$13</f>
        <v>0</v>
      </c>
      <c r="D127" s="192">
        <f t="shared" si="157"/>
        <v>0</v>
      </c>
      <c r="E127" s="192">
        <f t="shared" si="157"/>
        <v>0</v>
      </c>
      <c r="F127" s="192">
        <f t="shared" si="157"/>
        <v>0</v>
      </c>
      <c r="G127" s="192">
        <f t="shared" si="157"/>
        <v>0</v>
      </c>
      <c r="H127" s="192">
        <f t="shared" si="157"/>
        <v>0</v>
      </c>
    </row>
    <row r="128" spans="1:8" ht="30" x14ac:dyDescent="0.3">
      <c r="A128" s="324" t="s">
        <v>360</v>
      </c>
      <c r="B128" s="284"/>
      <c r="C128" s="188">
        <f>SUM(C112,C121:C122,C126:C127)</f>
        <v>0</v>
      </c>
      <c r="D128" s="188">
        <f t="shared" ref="D128:H128" si="158">SUM(D112,D121:D122,D126:D127)</f>
        <v>0</v>
      </c>
      <c r="E128" s="188">
        <f t="shared" si="158"/>
        <v>0</v>
      </c>
      <c r="F128" s="188">
        <f t="shared" si="158"/>
        <v>0</v>
      </c>
      <c r="G128" s="188">
        <f t="shared" si="158"/>
        <v>0</v>
      </c>
      <c r="H128" s="188">
        <f t="shared" si="158"/>
        <v>0</v>
      </c>
    </row>
    <row r="129" spans="1:8" x14ac:dyDescent="0.3">
      <c r="A129" s="283" t="s">
        <v>359</v>
      </c>
      <c r="C129" s="305"/>
      <c r="D129" s="305"/>
      <c r="E129" s="305"/>
      <c r="F129" s="305"/>
      <c r="G129" s="305"/>
      <c r="H129" s="305"/>
    </row>
    <row r="130" spans="1:8" x14ac:dyDescent="0.3">
      <c r="A130" s="283" t="s">
        <v>20</v>
      </c>
      <c r="B130" s="284"/>
      <c r="C130" s="188">
        <f>SUM(C121:C122,C126:C127,C117:C118)+C114*C129</f>
        <v>0</v>
      </c>
      <c r="D130" s="188">
        <f t="shared" ref="D130" si="159">SUM(D121:D122,D126:D127,D117:D118)+D114*D129</f>
        <v>0</v>
      </c>
      <c r="E130" s="188">
        <f t="shared" ref="E130" si="160">SUM(E121:E122,E126:E127,E117:E118)+E114*E129</f>
        <v>0</v>
      </c>
      <c r="F130" s="188">
        <f t="shared" ref="F130" si="161">SUM(F121:F122,F126:F127,F117:F118)+F114*F129</f>
        <v>0</v>
      </c>
      <c r="G130" s="188">
        <f t="shared" ref="G130" si="162">SUM(G121:G122,G126:G127,G117:G118)+G114*G129</f>
        <v>0</v>
      </c>
      <c r="H130" s="188">
        <f t="shared" ref="H130" si="163">SUM(H121:H122,H126:H127,H117:H118)+H114*H129</f>
        <v>0</v>
      </c>
    </row>
    <row r="131" spans="1:8" x14ac:dyDescent="0.3">
      <c r="A131" s="25" t="s">
        <v>51</v>
      </c>
      <c r="B131" s="7"/>
      <c r="C131" s="290">
        <f>C106</f>
        <v>0</v>
      </c>
      <c r="D131" s="290">
        <f t="shared" ref="D131:H131" si="164">D106</f>
        <v>0</v>
      </c>
      <c r="E131" s="290">
        <f t="shared" si="164"/>
        <v>0</v>
      </c>
      <c r="F131" s="290">
        <f t="shared" si="164"/>
        <v>0</v>
      </c>
      <c r="G131" s="290">
        <f t="shared" si="164"/>
        <v>0</v>
      </c>
      <c r="H131" s="290">
        <f t="shared" si="164"/>
        <v>0</v>
      </c>
    </row>
    <row r="132" spans="1:8" x14ac:dyDescent="0.3">
      <c r="A132" s="195" t="s">
        <v>50</v>
      </c>
      <c r="B132" s="196"/>
      <c r="C132" s="197">
        <f>C130-C131</f>
        <v>0</v>
      </c>
      <c r="D132" s="197">
        <f t="shared" ref="D132" si="165">D130-D131</f>
        <v>0</v>
      </c>
      <c r="E132" s="197">
        <f t="shared" ref="E132" si="166">E130-E131</f>
        <v>0</v>
      </c>
      <c r="F132" s="197">
        <f t="shared" ref="F132" si="167">F130-F131</f>
        <v>0</v>
      </c>
      <c r="G132" s="197">
        <f t="shared" ref="G132" si="168">G130-G131</f>
        <v>0</v>
      </c>
      <c r="H132" s="197">
        <f t="shared" ref="H132" si="169">H130-H131</f>
        <v>0</v>
      </c>
    </row>
    <row r="133" spans="1:8" ht="15.75" thickBot="1" x14ac:dyDescent="0.35">
      <c r="A133" s="144" t="s">
        <v>300</v>
      </c>
      <c r="B133" s="145"/>
      <c r="C133" s="198" t="str">
        <f>IFERROR((C132/C131)," ")</f>
        <v xml:space="preserve"> </v>
      </c>
      <c r="D133" s="198" t="str">
        <f t="shared" ref="D133:H133" si="170">IFERROR((D132/D131)," ")</f>
        <v xml:space="preserve"> </v>
      </c>
      <c r="E133" s="198" t="str">
        <f t="shared" si="170"/>
        <v xml:space="preserve"> </v>
      </c>
      <c r="F133" s="198" t="str">
        <f t="shared" si="170"/>
        <v xml:space="preserve"> </v>
      </c>
      <c r="G133" s="198" t="str">
        <f t="shared" si="170"/>
        <v xml:space="preserve"> </v>
      </c>
      <c r="H133" s="198" t="str">
        <f t="shared" si="170"/>
        <v xml:space="preserve"> </v>
      </c>
    </row>
    <row r="134" spans="1:8" ht="15.75" thickTop="1" x14ac:dyDescent="0.3"/>
  </sheetData>
  <mergeCells count="7">
    <mergeCell ref="A38:H38"/>
    <mergeCell ref="A62:H62"/>
    <mergeCell ref="A86:H86"/>
    <mergeCell ref="A110:H110"/>
    <mergeCell ref="A5:B5"/>
    <mergeCell ref="A6:B6"/>
    <mergeCell ref="A14:H14"/>
  </mergeCells>
  <conditionalFormatting sqref="C35:H35">
    <cfRule type="containsText" dxfId="89" priority="41" operator="containsText" text="ntitulé">
      <formula>NOT(ISERROR(SEARCH("ntitulé",C35)))</formula>
    </cfRule>
    <cfRule type="containsBlanks" dxfId="88" priority="42">
      <formula>LEN(TRIM(C35))=0</formula>
    </cfRule>
  </conditionalFormatting>
  <conditionalFormatting sqref="C33:F33">
    <cfRule type="containsText" dxfId="87" priority="35" operator="containsText" text="ntitulé">
      <formula>NOT(ISERROR(SEARCH("ntitulé",C33)))</formula>
    </cfRule>
    <cfRule type="containsBlanks" dxfId="86" priority="36">
      <formula>LEN(TRIM(C33))=0</formula>
    </cfRule>
  </conditionalFormatting>
  <conditionalFormatting sqref="C33:F33">
    <cfRule type="containsText" dxfId="85" priority="33" operator="containsText" text="ntitulé">
      <formula>NOT(ISERROR(SEARCH("ntitulé",C33)))</formula>
    </cfRule>
    <cfRule type="containsBlanks" dxfId="84" priority="34">
      <formula>LEN(TRIM(C33))=0</formula>
    </cfRule>
  </conditionalFormatting>
  <conditionalFormatting sqref="C57:F57">
    <cfRule type="containsText" dxfId="83" priority="31" operator="containsText" text="ntitulé">
      <formula>NOT(ISERROR(SEARCH("ntitulé",C57)))</formula>
    </cfRule>
    <cfRule type="containsBlanks" dxfId="82" priority="32">
      <formula>LEN(TRIM(C57))=0</formula>
    </cfRule>
  </conditionalFormatting>
  <conditionalFormatting sqref="C57:F57">
    <cfRule type="containsText" dxfId="81" priority="29" operator="containsText" text="ntitulé">
      <formula>NOT(ISERROR(SEARCH("ntitulé",C57)))</formula>
    </cfRule>
    <cfRule type="containsBlanks" dxfId="80" priority="30">
      <formula>LEN(TRIM(C57))=0</formula>
    </cfRule>
  </conditionalFormatting>
  <conditionalFormatting sqref="C81:F81">
    <cfRule type="containsText" dxfId="79" priority="27" operator="containsText" text="ntitulé">
      <formula>NOT(ISERROR(SEARCH("ntitulé",C81)))</formula>
    </cfRule>
    <cfRule type="containsBlanks" dxfId="78" priority="28">
      <formula>LEN(TRIM(C81))=0</formula>
    </cfRule>
  </conditionalFormatting>
  <conditionalFormatting sqref="C81:F81">
    <cfRule type="containsText" dxfId="77" priority="25" operator="containsText" text="ntitulé">
      <formula>NOT(ISERROR(SEARCH("ntitulé",C81)))</formula>
    </cfRule>
    <cfRule type="containsBlanks" dxfId="76" priority="26">
      <formula>LEN(TRIM(C81))=0</formula>
    </cfRule>
  </conditionalFormatting>
  <conditionalFormatting sqref="C105:H105">
    <cfRule type="containsText" dxfId="75" priority="23" operator="containsText" text="ntitulé">
      <formula>NOT(ISERROR(SEARCH("ntitulé",C105)))</formula>
    </cfRule>
    <cfRule type="containsBlanks" dxfId="74" priority="24">
      <formula>LEN(TRIM(C105))=0</formula>
    </cfRule>
  </conditionalFormatting>
  <conditionalFormatting sqref="C105:H105">
    <cfRule type="containsText" dxfId="73" priority="21" operator="containsText" text="ntitulé">
      <formula>NOT(ISERROR(SEARCH("ntitulé",C105)))</formula>
    </cfRule>
    <cfRule type="containsBlanks" dxfId="72" priority="22">
      <formula>LEN(TRIM(C105))=0</formula>
    </cfRule>
  </conditionalFormatting>
  <conditionalFormatting sqref="C129:F129">
    <cfRule type="containsText" dxfId="71" priority="19" operator="containsText" text="ntitulé">
      <formula>NOT(ISERROR(SEARCH("ntitulé",C129)))</formula>
    </cfRule>
    <cfRule type="containsBlanks" dxfId="70" priority="20">
      <formula>LEN(TRIM(C129))=0</formula>
    </cfRule>
  </conditionalFormatting>
  <conditionalFormatting sqref="C129:F129">
    <cfRule type="containsText" dxfId="69" priority="17" operator="containsText" text="ntitulé">
      <formula>NOT(ISERROR(SEARCH("ntitulé",C129)))</formula>
    </cfRule>
    <cfRule type="containsBlanks" dxfId="68" priority="18">
      <formula>LEN(TRIM(C129))=0</formula>
    </cfRule>
  </conditionalFormatting>
  <conditionalFormatting sqref="G129:H129">
    <cfRule type="containsText" dxfId="67" priority="15" operator="containsText" text="ntitulé">
      <formula>NOT(ISERROR(SEARCH("ntitulé",G129)))</formula>
    </cfRule>
    <cfRule type="containsBlanks" dxfId="66" priority="16">
      <formula>LEN(TRIM(G129))=0</formula>
    </cfRule>
  </conditionalFormatting>
  <conditionalFormatting sqref="G129:H129">
    <cfRule type="containsText" dxfId="65" priority="13" operator="containsText" text="ntitulé">
      <formula>NOT(ISERROR(SEARCH("ntitulé",G129)))</formula>
    </cfRule>
    <cfRule type="containsBlanks" dxfId="64" priority="14">
      <formula>LEN(TRIM(G129))=0</formula>
    </cfRule>
  </conditionalFormatting>
  <conditionalFormatting sqref="G81:H81">
    <cfRule type="containsText" dxfId="63" priority="11" operator="containsText" text="ntitulé">
      <formula>NOT(ISERROR(SEARCH("ntitulé",G81)))</formula>
    </cfRule>
    <cfRule type="containsBlanks" dxfId="62" priority="12">
      <formula>LEN(TRIM(G81))=0</formula>
    </cfRule>
  </conditionalFormatting>
  <conditionalFormatting sqref="G81:H81">
    <cfRule type="containsText" dxfId="61" priority="9" operator="containsText" text="ntitulé">
      <formula>NOT(ISERROR(SEARCH("ntitulé",G81)))</formula>
    </cfRule>
    <cfRule type="containsBlanks" dxfId="60" priority="10">
      <formula>LEN(TRIM(G81))=0</formula>
    </cfRule>
  </conditionalFormatting>
  <conditionalFormatting sqref="G57:H57">
    <cfRule type="containsText" dxfId="59" priority="7" operator="containsText" text="ntitulé">
      <formula>NOT(ISERROR(SEARCH("ntitulé",G57)))</formula>
    </cfRule>
    <cfRule type="containsBlanks" dxfId="58" priority="8">
      <formula>LEN(TRIM(G57))=0</formula>
    </cfRule>
  </conditionalFormatting>
  <conditionalFormatting sqref="G57:H57">
    <cfRule type="containsText" dxfId="57" priority="5" operator="containsText" text="ntitulé">
      <formula>NOT(ISERROR(SEARCH("ntitulé",G57)))</formula>
    </cfRule>
    <cfRule type="containsBlanks" dxfId="56" priority="6">
      <formula>LEN(TRIM(G57))=0</formula>
    </cfRule>
  </conditionalFormatting>
  <conditionalFormatting sqref="G33:H33">
    <cfRule type="containsText" dxfId="55" priority="3" operator="containsText" text="ntitulé">
      <formula>NOT(ISERROR(SEARCH("ntitulé",G33)))</formula>
    </cfRule>
    <cfRule type="containsBlanks" dxfId="54" priority="4">
      <formula>LEN(TRIM(G33))=0</formula>
    </cfRule>
  </conditionalFormatting>
  <conditionalFormatting sqref="G33:H33">
    <cfRule type="containsText" dxfId="53" priority="1" operator="containsText" text="ntitulé">
      <formula>NOT(ISERROR(SEARCH("ntitulé",G33)))</formula>
    </cfRule>
    <cfRule type="containsBlanks" dxfId="52" priority="2">
      <formula>LEN(TRIM(G33))=0</formula>
    </cfRule>
  </conditionalFormatting>
  <pageMargins left="0.7" right="0.7" top="0.75" bottom="0.75" header="0.3" footer="0.3"/>
  <pageSetup paperSize="9" scale="85" orientation="landscape" verticalDpi="300" r:id="rId1"/>
  <rowBreaks count="4" manualBreakCount="4">
    <brk id="37" max="8" man="1"/>
    <brk id="61" max="8" man="1"/>
    <brk id="85" max="8" man="1"/>
    <brk id="109" max="8" man="1"/>
  </rowBreaks>
  <colBreaks count="1" manualBreakCount="1">
    <brk id="9" max="133"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67"/>
  <sheetViews>
    <sheetView topLeftCell="A85" zoomScaleNormal="100" workbookViewId="0">
      <selection activeCell="B10" sqref="A10:XFD10"/>
    </sheetView>
  </sheetViews>
  <sheetFormatPr baseColWidth="10" defaultColWidth="8.85546875" defaultRowHeight="15" x14ac:dyDescent="0.3"/>
  <cols>
    <col min="1" max="1" width="46.28515625" style="1" bestFit="1" customWidth="1"/>
    <col min="2" max="2" width="15.85546875" style="1" customWidth="1"/>
    <col min="3" max="7" width="16.5703125" style="1" customWidth="1"/>
    <col min="8" max="16384" width="8.85546875" style="1"/>
  </cols>
  <sheetData>
    <row r="3" spans="1:8" ht="29.45" customHeight="1" x14ac:dyDescent="0.3">
      <c r="A3" s="41" t="s">
        <v>33</v>
      </c>
      <c r="B3" s="36"/>
      <c r="C3" s="36"/>
      <c r="D3" s="36"/>
      <c r="E3" s="36"/>
      <c r="F3" s="36"/>
      <c r="G3" s="36"/>
    </row>
    <row r="5" spans="1:8" s="7" customFormat="1" ht="13.5" x14ac:dyDescent="0.3">
      <c r="A5" s="146" t="s">
        <v>23</v>
      </c>
      <c r="B5" s="146"/>
      <c r="C5" s="8" t="s">
        <v>282</v>
      </c>
      <c r="D5" s="8" t="s">
        <v>283</v>
      </c>
      <c r="E5" s="8" t="s">
        <v>284</v>
      </c>
      <c r="F5" s="8" t="s">
        <v>293</v>
      </c>
      <c r="G5" s="8" t="s">
        <v>294</v>
      </c>
    </row>
    <row r="6" spans="1:8" s="7" customFormat="1" ht="13.5" x14ac:dyDescent="0.3">
      <c r="A6" s="146" t="s">
        <v>90</v>
      </c>
      <c r="B6" s="146"/>
      <c r="C6" s="8" t="s">
        <v>84</v>
      </c>
      <c r="D6" s="8" t="s">
        <v>85</v>
      </c>
      <c r="E6" s="8" t="s">
        <v>86</v>
      </c>
      <c r="F6" s="8" t="s">
        <v>87</v>
      </c>
      <c r="G6" s="8" t="s">
        <v>88</v>
      </c>
    </row>
    <row r="7" spans="1:8" s="7" customFormat="1" ht="13.5" x14ac:dyDescent="0.3">
      <c r="A7" s="68" t="s">
        <v>198</v>
      </c>
      <c r="B7" s="68"/>
      <c r="C7" s="140">
        <v>30000</v>
      </c>
      <c r="D7" s="140">
        <v>50000</v>
      </c>
      <c r="E7" s="140">
        <v>160000</v>
      </c>
      <c r="F7" s="140">
        <v>250000</v>
      </c>
      <c r="G7" s="140">
        <v>350000</v>
      </c>
    </row>
    <row r="8" spans="1:8" s="4" customFormat="1" ht="13.5" x14ac:dyDescent="0.3">
      <c r="A8" s="68" t="s">
        <v>24</v>
      </c>
      <c r="B8" s="68"/>
      <c r="C8" s="140">
        <v>0</v>
      </c>
      <c r="D8" s="140">
        <v>0</v>
      </c>
      <c r="E8" s="140">
        <v>0</v>
      </c>
      <c r="F8" s="140">
        <v>0</v>
      </c>
      <c r="G8" s="140">
        <v>0</v>
      </c>
      <c r="H8" s="7"/>
    </row>
    <row r="9" spans="1:8" s="4" customFormat="1" ht="13.5" x14ac:dyDescent="0.3">
      <c r="A9" s="68" t="s">
        <v>25</v>
      </c>
      <c r="B9" s="68"/>
      <c r="C9" s="140">
        <v>0</v>
      </c>
      <c r="D9" s="140">
        <v>0</v>
      </c>
      <c r="E9" s="140">
        <v>0</v>
      </c>
      <c r="F9" s="140">
        <v>0</v>
      </c>
      <c r="G9" s="140">
        <v>0</v>
      </c>
      <c r="H9" s="7"/>
    </row>
    <row r="10" spans="1:8" s="535" customFormat="1" ht="13.5" x14ac:dyDescent="0.3">
      <c r="A10" s="536" t="s">
        <v>26</v>
      </c>
      <c r="B10" s="536"/>
      <c r="C10" s="537">
        <v>0</v>
      </c>
      <c r="D10" s="537">
        <v>0</v>
      </c>
      <c r="E10" s="537">
        <v>0</v>
      </c>
      <c r="F10" s="537">
        <v>0</v>
      </c>
      <c r="G10" s="537">
        <v>0</v>
      </c>
      <c r="H10" s="533"/>
    </row>
    <row r="11" spans="1:8" s="4" customFormat="1" ht="13.5" x14ac:dyDescent="0.3">
      <c r="A11" s="68" t="s">
        <v>27</v>
      </c>
      <c r="B11" s="68"/>
      <c r="C11" s="140">
        <v>30000</v>
      </c>
      <c r="D11" s="140">
        <v>50000</v>
      </c>
      <c r="E11" s="140">
        <v>160000</v>
      </c>
      <c r="F11" s="140">
        <v>250000</v>
      </c>
      <c r="G11" s="140">
        <v>350000</v>
      </c>
      <c r="H11" s="7"/>
    </row>
    <row r="12" spans="1:8" s="4" customFormat="1" ht="13.5" x14ac:dyDescent="0.3">
      <c r="A12" s="13" t="s">
        <v>307</v>
      </c>
      <c r="B12" s="68"/>
      <c r="C12" s="184">
        <v>5.9</v>
      </c>
      <c r="D12" s="184">
        <v>9.8000000000000007</v>
      </c>
      <c r="E12" s="184">
        <v>31.4</v>
      </c>
      <c r="F12" s="184">
        <v>49</v>
      </c>
      <c r="G12" s="184">
        <v>68.599999999999994</v>
      </c>
      <c r="H12" s="7"/>
    </row>
    <row r="13" spans="1:8" s="4" customFormat="1" ht="13.5" x14ac:dyDescent="0.3">
      <c r="A13" s="68" t="s">
        <v>28</v>
      </c>
      <c r="B13" s="68"/>
      <c r="C13" s="140">
        <v>0</v>
      </c>
      <c r="D13" s="140">
        <v>0</v>
      </c>
      <c r="E13" s="140">
        <v>0</v>
      </c>
      <c r="F13" s="140">
        <v>0</v>
      </c>
      <c r="G13" s="140">
        <v>0</v>
      </c>
      <c r="H13" s="7"/>
    </row>
    <row r="14" spans="1:8" s="68" customFormat="1" ht="18" x14ac:dyDescent="0.35">
      <c r="A14" s="504" t="s">
        <v>34</v>
      </c>
      <c r="B14" s="505"/>
      <c r="C14" s="505"/>
      <c r="D14" s="505"/>
      <c r="E14" s="505"/>
      <c r="F14" s="505"/>
      <c r="G14" s="505"/>
      <c r="H14" s="7"/>
    </row>
    <row r="15" spans="1:8" s="11" customFormat="1" ht="27" x14ac:dyDescent="0.3">
      <c r="B15" s="209" t="s">
        <v>30</v>
      </c>
      <c r="C15" s="209" t="str">
        <f t="shared" ref="C15:G15" si="0">"Coût annuel estimé      "&amp;C$6</f>
        <v>Coût annuel estimé      E1</v>
      </c>
      <c r="D15" s="209" t="str">
        <f t="shared" si="0"/>
        <v>Coût annuel estimé      E2</v>
      </c>
      <c r="E15" s="209" t="str">
        <f t="shared" si="0"/>
        <v>Coût annuel estimé      E3</v>
      </c>
      <c r="F15" s="209" t="str">
        <f t="shared" si="0"/>
        <v>Coût annuel estimé      E4</v>
      </c>
      <c r="G15" s="209" t="str">
        <f t="shared" si="0"/>
        <v>Coût annuel estimé      E5</v>
      </c>
      <c r="H15" s="7"/>
    </row>
    <row r="16" spans="1:8" s="68" customFormat="1" ht="13.5" x14ac:dyDescent="0.3">
      <c r="A16" s="285" t="s">
        <v>11</v>
      </c>
      <c r="B16" s="140"/>
      <c r="C16" s="192">
        <f>SUM(C17,C21:C22)</f>
        <v>0</v>
      </c>
      <c r="D16" s="192">
        <f t="shared" ref="D16:G16" si="1">SUM(D17,D21:D22)</f>
        <v>0</v>
      </c>
      <c r="E16" s="192">
        <f t="shared" si="1"/>
        <v>0</v>
      </c>
      <c r="F16" s="192">
        <f t="shared" si="1"/>
        <v>0</v>
      </c>
      <c r="G16" s="192">
        <f t="shared" si="1"/>
        <v>0</v>
      </c>
      <c r="H16" s="7"/>
    </row>
    <row r="17" spans="1:8" s="68" customFormat="1" ht="13.5" x14ac:dyDescent="0.3">
      <c r="A17" s="62" t="s">
        <v>12</v>
      </c>
      <c r="B17" s="140"/>
      <c r="C17" s="192">
        <f>C18</f>
        <v>0</v>
      </c>
      <c r="D17" s="192">
        <f t="shared" ref="D17:G17" si="2">D18</f>
        <v>0</v>
      </c>
      <c r="E17" s="192">
        <f t="shared" si="2"/>
        <v>0</v>
      </c>
      <c r="F17" s="192">
        <f t="shared" si="2"/>
        <v>0</v>
      </c>
      <c r="G17" s="192">
        <f t="shared" si="2"/>
        <v>0</v>
      </c>
      <c r="H17" s="7"/>
    </row>
    <row r="18" spans="1:8" s="68" customFormat="1" ht="13.5" x14ac:dyDescent="0.3">
      <c r="A18" s="63" t="s">
        <v>13</v>
      </c>
      <c r="B18" s="140"/>
      <c r="C18" s="192">
        <f>SUM(C19:C20)</f>
        <v>0</v>
      </c>
      <c r="D18" s="192">
        <f t="shared" ref="D18:G18" si="3">SUM(D19:D20)</f>
        <v>0</v>
      </c>
      <c r="E18" s="192">
        <f t="shared" si="3"/>
        <v>0</v>
      </c>
      <c r="F18" s="192">
        <f t="shared" si="3"/>
        <v>0</v>
      </c>
      <c r="G18" s="192">
        <f t="shared" si="3"/>
        <v>0</v>
      </c>
      <c r="H18" s="7"/>
    </row>
    <row r="19" spans="1:8" s="68" customFormat="1" ht="13.5" x14ac:dyDescent="0.3">
      <c r="A19" s="286" t="s">
        <v>303</v>
      </c>
      <c r="B19" s="291">
        <f>TAB4.1.2!J$10</f>
        <v>0</v>
      </c>
      <c r="C19" s="192">
        <f>$B19*C$12*12</f>
        <v>0</v>
      </c>
      <c r="D19" s="192">
        <f t="shared" ref="D19:G20" si="4">$B19*D$12*12</f>
        <v>0</v>
      </c>
      <c r="E19" s="192">
        <f t="shared" si="4"/>
        <v>0</v>
      </c>
      <c r="F19" s="192">
        <f t="shared" si="4"/>
        <v>0</v>
      </c>
      <c r="G19" s="192">
        <f t="shared" si="4"/>
        <v>0</v>
      </c>
      <c r="H19" s="7"/>
    </row>
    <row r="20" spans="1:8" s="68" customFormat="1" ht="13.5" x14ac:dyDescent="0.3">
      <c r="A20" s="286" t="s">
        <v>304</v>
      </c>
      <c r="B20" s="291">
        <f>TAB4.1.2!J$11</f>
        <v>0</v>
      </c>
      <c r="C20" s="192">
        <f>$B20*C$12*12</f>
        <v>0</v>
      </c>
      <c r="D20" s="192">
        <f t="shared" si="4"/>
        <v>0</v>
      </c>
      <c r="E20" s="192">
        <f t="shared" si="4"/>
        <v>0</v>
      </c>
      <c r="F20" s="192">
        <f t="shared" si="4"/>
        <v>0</v>
      </c>
      <c r="G20" s="192">
        <f t="shared" si="4"/>
        <v>0</v>
      </c>
      <c r="H20" s="7"/>
    </row>
    <row r="21" spans="1:8" s="68" customFormat="1" ht="13.5" x14ac:dyDescent="0.3">
      <c r="A21" s="62" t="s">
        <v>14</v>
      </c>
      <c r="B21" s="192">
        <f>TAB4.1.2!J$14</f>
        <v>0</v>
      </c>
      <c r="C21" s="192">
        <f>$B21</f>
        <v>0</v>
      </c>
      <c r="D21" s="192">
        <f t="shared" ref="D21:G21" si="5">$B21</f>
        <v>0</v>
      </c>
      <c r="E21" s="192">
        <f t="shared" si="5"/>
        <v>0</v>
      </c>
      <c r="F21" s="192">
        <f t="shared" si="5"/>
        <v>0</v>
      </c>
      <c r="G21" s="192">
        <f t="shared" si="5"/>
        <v>0</v>
      </c>
      <c r="H21" s="7"/>
    </row>
    <row r="22" spans="1:8" s="68" customFormat="1" ht="13.5" x14ac:dyDescent="0.3">
      <c r="A22" s="62" t="s">
        <v>144</v>
      </c>
      <c r="B22" s="140"/>
      <c r="C22" s="192">
        <f>SUM(C23:C24)</f>
        <v>0</v>
      </c>
      <c r="D22" s="192">
        <f t="shared" ref="D22:G22" si="6">SUM(D23:D24)</f>
        <v>0</v>
      </c>
      <c r="E22" s="192">
        <f t="shared" si="6"/>
        <v>0</v>
      </c>
      <c r="F22" s="192">
        <f t="shared" si="6"/>
        <v>0</v>
      </c>
      <c r="G22" s="192">
        <f t="shared" si="6"/>
        <v>0</v>
      </c>
    </row>
    <row r="23" spans="1:8" s="68" customFormat="1" ht="13.5" x14ac:dyDescent="0.3">
      <c r="A23" s="63" t="s">
        <v>350</v>
      </c>
      <c r="B23" s="291">
        <f>TAB4.1.2!J$17</f>
        <v>0</v>
      </c>
      <c r="C23" s="192">
        <f>$B23*C$7</f>
        <v>0</v>
      </c>
      <c r="D23" s="192">
        <f t="shared" ref="D23:G23" si="7">$B23*D$7</f>
        <v>0</v>
      </c>
      <c r="E23" s="192">
        <f t="shared" si="7"/>
        <v>0</v>
      </c>
      <c r="F23" s="192">
        <f t="shared" si="7"/>
        <v>0</v>
      </c>
      <c r="G23" s="192">
        <f t="shared" si="7"/>
        <v>0</v>
      </c>
    </row>
    <row r="24" spans="1:8" s="68" customFormat="1" ht="13.5" x14ac:dyDescent="0.3">
      <c r="A24" s="63" t="s">
        <v>16</v>
      </c>
      <c r="B24" s="291">
        <f>TAB4.1.2!J$18</f>
        <v>0</v>
      </c>
      <c r="C24" s="192">
        <f>$B24*C$8</f>
        <v>0</v>
      </c>
      <c r="D24" s="192">
        <f t="shared" ref="D24:G24" si="8">$B24*D$8</f>
        <v>0</v>
      </c>
      <c r="E24" s="192">
        <f t="shared" si="8"/>
        <v>0</v>
      </c>
      <c r="F24" s="192">
        <f t="shared" si="8"/>
        <v>0</v>
      </c>
      <c r="G24" s="192">
        <f t="shared" si="8"/>
        <v>0</v>
      </c>
    </row>
    <row r="25" spans="1:8" s="68" customFormat="1" ht="13.5" x14ac:dyDescent="0.3">
      <c r="A25" s="285" t="s">
        <v>21</v>
      </c>
      <c r="B25" s="291">
        <f>TAB4.1.2!J$20</f>
        <v>0</v>
      </c>
      <c r="C25" s="192">
        <f>$B25*C$7</f>
        <v>0</v>
      </c>
      <c r="D25" s="192">
        <f t="shared" ref="D25:G25" si="9">$B25*D$7</f>
        <v>0</v>
      </c>
      <c r="E25" s="192">
        <f t="shared" si="9"/>
        <v>0</v>
      </c>
      <c r="F25" s="192">
        <f t="shared" si="9"/>
        <v>0</v>
      </c>
      <c r="G25" s="192">
        <f t="shared" si="9"/>
        <v>0</v>
      </c>
    </row>
    <row r="26" spans="1:8" s="68" customFormat="1" ht="13.5" x14ac:dyDescent="0.3">
      <c r="A26" s="285" t="s">
        <v>140</v>
      </c>
      <c r="B26" s="291"/>
      <c r="C26" s="192">
        <f>SUM(C27:C29)</f>
        <v>0</v>
      </c>
      <c r="D26" s="192">
        <f t="shared" ref="D26:G26" si="10">SUM(D27:D29)</f>
        <v>0</v>
      </c>
      <c r="E26" s="192">
        <f t="shared" si="10"/>
        <v>0</v>
      </c>
      <c r="F26" s="192">
        <f t="shared" si="10"/>
        <v>0</v>
      </c>
      <c r="G26" s="192">
        <f t="shared" si="10"/>
        <v>0</v>
      </c>
    </row>
    <row r="27" spans="1:8" s="68" customFormat="1" ht="13.5" x14ac:dyDescent="0.3">
      <c r="A27" s="62" t="s">
        <v>4</v>
      </c>
      <c r="B27" s="291">
        <f>TAB4.1.2!J$22</f>
        <v>0</v>
      </c>
      <c r="C27" s="192">
        <f>$B27*C$7</f>
        <v>0</v>
      </c>
      <c r="D27" s="192">
        <f t="shared" ref="D27:G30" si="11">$B27*D$7</f>
        <v>0</v>
      </c>
      <c r="E27" s="192">
        <f t="shared" si="11"/>
        <v>0</v>
      </c>
      <c r="F27" s="192">
        <f t="shared" si="11"/>
        <v>0</v>
      </c>
      <c r="G27" s="192">
        <f t="shared" si="11"/>
        <v>0</v>
      </c>
    </row>
    <row r="28" spans="1:8" s="68" customFormat="1" ht="13.5" x14ac:dyDescent="0.3">
      <c r="A28" s="62" t="s">
        <v>161</v>
      </c>
      <c r="B28" s="291">
        <f>TAB4.1.2!J$23</f>
        <v>0</v>
      </c>
      <c r="C28" s="192">
        <f>$B28*C$7</f>
        <v>0</v>
      </c>
      <c r="D28" s="192">
        <f t="shared" si="11"/>
        <v>0</v>
      </c>
      <c r="E28" s="192">
        <f t="shared" si="11"/>
        <v>0</v>
      </c>
      <c r="F28" s="192">
        <f t="shared" si="11"/>
        <v>0</v>
      </c>
      <c r="G28" s="192">
        <f t="shared" si="11"/>
        <v>0</v>
      </c>
    </row>
    <row r="29" spans="1:8" s="68" customFormat="1" ht="13.5" x14ac:dyDescent="0.3">
      <c r="A29" s="62" t="s">
        <v>163</v>
      </c>
      <c r="B29" s="291">
        <f>TAB4.1.2!J$24</f>
        <v>0</v>
      </c>
      <c r="C29" s="192">
        <f>$B29*C$7</f>
        <v>0</v>
      </c>
      <c r="D29" s="192">
        <f t="shared" si="11"/>
        <v>0</v>
      </c>
      <c r="E29" s="192">
        <f t="shared" si="11"/>
        <v>0</v>
      </c>
      <c r="F29" s="192">
        <f t="shared" si="11"/>
        <v>0</v>
      </c>
      <c r="G29" s="192">
        <f t="shared" si="11"/>
        <v>0</v>
      </c>
    </row>
    <row r="30" spans="1:8" s="68" customFormat="1" ht="13.5" x14ac:dyDescent="0.3">
      <c r="A30" s="285" t="s">
        <v>141</v>
      </c>
      <c r="B30" s="291">
        <f>TAB4.1.2!J$25</f>
        <v>0</v>
      </c>
      <c r="C30" s="192">
        <f>$B30*C$7</f>
        <v>0</v>
      </c>
      <c r="D30" s="192">
        <f t="shared" si="11"/>
        <v>0</v>
      </c>
      <c r="E30" s="192">
        <f t="shared" si="11"/>
        <v>0</v>
      </c>
      <c r="F30" s="192">
        <f t="shared" si="11"/>
        <v>0</v>
      </c>
      <c r="G30" s="192">
        <f t="shared" si="11"/>
        <v>0</v>
      </c>
    </row>
    <row r="31" spans="1:8" s="4" customFormat="1" ht="13.5" x14ac:dyDescent="0.3">
      <c r="A31" s="285" t="s">
        <v>142</v>
      </c>
      <c r="B31" s="291">
        <f>TAB4.1.2!J$26</f>
        <v>0</v>
      </c>
      <c r="C31" s="192">
        <f>$B31*C$13</f>
        <v>0</v>
      </c>
      <c r="D31" s="192">
        <f t="shared" ref="D31:G31" si="12">$B31*D$13</f>
        <v>0</v>
      </c>
      <c r="E31" s="192">
        <f t="shared" si="12"/>
        <v>0</v>
      </c>
      <c r="F31" s="192">
        <f t="shared" si="12"/>
        <v>0</v>
      </c>
      <c r="G31" s="192">
        <f t="shared" si="12"/>
        <v>0</v>
      </c>
    </row>
    <row r="32" spans="1:8" s="68" customFormat="1" ht="30" x14ac:dyDescent="0.3">
      <c r="A32" s="324" t="s">
        <v>360</v>
      </c>
      <c r="B32" s="284"/>
      <c r="C32" s="188">
        <f>SUM(C16,C25:C26,C30:C31)</f>
        <v>0</v>
      </c>
      <c r="D32" s="188">
        <f t="shared" ref="D32:G32" si="13">SUM(D16,D25:D26,D30:D31)</f>
        <v>0</v>
      </c>
      <c r="E32" s="188">
        <f t="shared" si="13"/>
        <v>0</v>
      </c>
      <c r="F32" s="188">
        <f t="shared" si="13"/>
        <v>0</v>
      </c>
      <c r="G32" s="188">
        <f t="shared" si="13"/>
        <v>0</v>
      </c>
    </row>
    <row r="33" spans="1:7" s="68" customFormat="1" x14ac:dyDescent="0.3">
      <c r="A33" s="283" t="s">
        <v>359</v>
      </c>
      <c r="B33" s="1"/>
      <c r="C33" s="305"/>
      <c r="D33" s="305"/>
      <c r="E33" s="305"/>
      <c r="F33" s="305"/>
      <c r="G33" s="305"/>
    </row>
    <row r="34" spans="1:7" s="68" customFormat="1" x14ac:dyDescent="0.3">
      <c r="A34" s="283" t="s">
        <v>20</v>
      </c>
      <c r="B34" s="284"/>
      <c r="C34" s="188">
        <f>+SUM(C21:C22,C25:C26,C30:C31)+C17*C33</f>
        <v>0</v>
      </c>
      <c r="D34" s="188">
        <f t="shared" ref="D34:G34" si="14">+SUM(D21:D22,D25:D26,D30:D31)+D17*D33</f>
        <v>0</v>
      </c>
      <c r="E34" s="188">
        <f t="shared" si="14"/>
        <v>0</v>
      </c>
      <c r="F34" s="188">
        <f t="shared" si="14"/>
        <v>0</v>
      </c>
      <c r="G34" s="188">
        <f t="shared" si="14"/>
        <v>0</v>
      </c>
    </row>
    <row r="35" spans="1:7" s="68" customFormat="1" ht="13.5" x14ac:dyDescent="0.3">
      <c r="A35" s="25" t="s">
        <v>296</v>
      </c>
      <c r="B35" s="7"/>
      <c r="C35" s="194"/>
      <c r="D35" s="194"/>
      <c r="E35" s="194"/>
      <c r="F35" s="194"/>
      <c r="G35" s="194"/>
    </row>
    <row r="36" spans="1:7" s="68" customFormat="1" ht="13.5" x14ac:dyDescent="0.3">
      <c r="A36" s="195" t="s">
        <v>32</v>
      </c>
      <c r="B36" s="196"/>
      <c r="C36" s="197">
        <f>C34-C35</f>
        <v>0</v>
      </c>
      <c r="D36" s="197">
        <f t="shared" ref="D36" si="15">D34-D35</f>
        <v>0</v>
      </c>
      <c r="E36" s="197">
        <f t="shared" ref="E36" si="16">E34-E35</f>
        <v>0</v>
      </c>
      <c r="F36" s="197">
        <f t="shared" ref="F36" si="17">F34-F35</f>
        <v>0</v>
      </c>
      <c r="G36" s="197">
        <f t="shared" ref="G36" si="18">G34-G35</f>
        <v>0</v>
      </c>
    </row>
    <row r="37" spans="1:7" s="11" customFormat="1" ht="14.25" thickBot="1" x14ac:dyDescent="0.35">
      <c r="A37" s="144" t="s">
        <v>295</v>
      </c>
      <c r="B37" s="145"/>
      <c r="C37" s="292" t="str">
        <f>IFERROR((C36/C35)," ")</f>
        <v xml:space="preserve"> </v>
      </c>
      <c r="D37" s="292" t="str">
        <f t="shared" ref="D37:G37" si="19">IFERROR((D36/D35)," ")</f>
        <v xml:space="preserve"> </v>
      </c>
      <c r="E37" s="292" t="str">
        <f t="shared" si="19"/>
        <v xml:space="preserve"> </v>
      </c>
      <c r="F37" s="292" t="str">
        <f t="shared" si="19"/>
        <v xml:space="preserve"> </v>
      </c>
      <c r="G37" s="292" t="str">
        <f t="shared" si="19"/>
        <v xml:space="preserve"> </v>
      </c>
    </row>
    <row r="38" spans="1:7" s="68" customFormat="1" ht="18.75" thickTop="1" x14ac:dyDescent="0.35">
      <c r="A38" s="504" t="s">
        <v>35</v>
      </c>
      <c r="B38" s="505"/>
      <c r="C38" s="505"/>
      <c r="D38" s="505"/>
      <c r="E38" s="505"/>
      <c r="F38" s="505"/>
      <c r="G38" s="505"/>
    </row>
    <row r="39" spans="1:7" s="68" customFormat="1" ht="27" x14ac:dyDescent="0.3">
      <c r="A39" s="11"/>
      <c r="B39" s="209" t="s">
        <v>30</v>
      </c>
      <c r="C39" s="209" t="str">
        <f t="shared" ref="C39:G39" si="20">"Coût annuel estimé      "&amp;C$6</f>
        <v>Coût annuel estimé      E1</v>
      </c>
      <c r="D39" s="209" t="str">
        <f t="shared" si="20"/>
        <v>Coût annuel estimé      E2</v>
      </c>
      <c r="E39" s="209" t="str">
        <f t="shared" si="20"/>
        <v>Coût annuel estimé      E3</v>
      </c>
      <c r="F39" s="209" t="str">
        <f t="shared" si="20"/>
        <v>Coût annuel estimé      E4</v>
      </c>
      <c r="G39" s="209" t="str">
        <f t="shared" si="20"/>
        <v>Coût annuel estimé      E5</v>
      </c>
    </row>
    <row r="40" spans="1:7" s="68" customFormat="1" ht="13.5" x14ac:dyDescent="0.3">
      <c r="A40" s="285" t="s">
        <v>11</v>
      </c>
      <c r="B40" s="140"/>
      <c r="C40" s="192">
        <f>SUM(C41,C45:C46)</f>
        <v>0</v>
      </c>
      <c r="D40" s="192">
        <f t="shared" ref="D40" si="21">SUM(D41,D45:D46)</f>
        <v>0</v>
      </c>
      <c r="E40" s="192">
        <f t="shared" ref="E40" si="22">SUM(E41,E45:E46)</f>
        <v>0</v>
      </c>
      <c r="F40" s="192">
        <f t="shared" ref="F40" si="23">SUM(F41,F45:F46)</f>
        <v>0</v>
      </c>
      <c r="G40" s="192">
        <f t="shared" ref="G40" si="24">SUM(G41,G45:G46)</f>
        <v>0</v>
      </c>
    </row>
    <row r="41" spans="1:7" s="68" customFormat="1" ht="13.5" x14ac:dyDescent="0.3">
      <c r="A41" s="62" t="s">
        <v>12</v>
      </c>
      <c r="B41" s="140"/>
      <c r="C41" s="192">
        <f>C42</f>
        <v>0</v>
      </c>
      <c r="D41" s="192">
        <f t="shared" ref="D41" si="25">D42</f>
        <v>0</v>
      </c>
      <c r="E41" s="192">
        <f t="shared" ref="E41" si="26">E42</f>
        <v>0</v>
      </c>
      <c r="F41" s="192">
        <f t="shared" ref="F41" si="27">F42</f>
        <v>0</v>
      </c>
      <c r="G41" s="192">
        <f t="shared" ref="G41" si="28">G42</f>
        <v>0</v>
      </c>
    </row>
    <row r="42" spans="1:7" s="68" customFormat="1" ht="13.5" x14ac:dyDescent="0.3">
      <c r="A42" s="63" t="s">
        <v>13</v>
      </c>
      <c r="B42" s="140"/>
      <c r="C42" s="192">
        <f>SUM(C43:C44)</f>
        <v>0</v>
      </c>
      <c r="D42" s="192">
        <f t="shared" ref="D42" si="29">SUM(D43:D44)</f>
        <v>0</v>
      </c>
      <c r="E42" s="192">
        <f t="shared" ref="E42" si="30">SUM(E43:E44)</f>
        <v>0</v>
      </c>
      <c r="F42" s="192">
        <f t="shared" ref="F42" si="31">SUM(F43:F44)</f>
        <v>0</v>
      </c>
      <c r="G42" s="192">
        <f t="shared" ref="G42" si="32">SUM(G43:G44)</f>
        <v>0</v>
      </c>
    </row>
    <row r="43" spans="1:7" s="68" customFormat="1" ht="13.5" x14ac:dyDescent="0.3">
      <c r="A43" s="286" t="s">
        <v>303</v>
      </c>
      <c r="B43" s="291">
        <f>TAB4.2.2!J$10</f>
        <v>0</v>
      </c>
      <c r="C43" s="192">
        <f>$B43*C$12*12</f>
        <v>0</v>
      </c>
      <c r="D43" s="192">
        <f t="shared" ref="D43:G44" si="33">$B43*D$12*12</f>
        <v>0</v>
      </c>
      <c r="E43" s="192">
        <f t="shared" si="33"/>
        <v>0</v>
      </c>
      <c r="F43" s="192">
        <f t="shared" si="33"/>
        <v>0</v>
      </c>
      <c r="G43" s="192">
        <f t="shared" si="33"/>
        <v>0</v>
      </c>
    </row>
    <row r="44" spans="1:7" s="68" customFormat="1" ht="13.5" x14ac:dyDescent="0.3">
      <c r="A44" s="286" t="s">
        <v>304</v>
      </c>
      <c r="B44" s="291">
        <f>TAB4.2.2!J$11</f>
        <v>0</v>
      </c>
      <c r="C44" s="192">
        <f>$B44*C$12*12</f>
        <v>0</v>
      </c>
      <c r="D44" s="192">
        <f t="shared" si="33"/>
        <v>0</v>
      </c>
      <c r="E44" s="192">
        <f t="shared" si="33"/>
        <v>0</v>
      </c>
      <c r="F44" s="192">
        <f t="shared" si="33"/>
        <v>0</v>
      </c>
      <c r="G44" s="192">
        <f t="shared" si="33"/>
        <v>0</v>
      </c>
    </row>
    <row r="45" spans="1:7" s="68" customFormat="1" ht="13.5" x14ac:dyDescent="0.3">
      <c r="A45" s="62" t="s">
        <v>14</v>
      </c>
      <c r="B45" s="192">
        <f>TAB4.2.2!J$14</f>
        <v>0</v>
      </c>
      <c r="C45" s="192">
        <f>$B45</f>
        <v>0</v>
      </c>
      <c r="D45" s="192">
        <f t="shared" ref="D45:G45" si="34">$B45</f>
        <v>0</v>
      </c>
      <c r="E45" s="192">
        <f t="shared" si="34"/>
        <v>0</v>
      </c>
      <c r="F45" s="192">
        <f t="shared" si="34"/>
        <v>0</v>
      </c>
      <c r="G45" s="192">
        <f t="shared" si="34"/>
        <v>0</v>
      </c>
    </row>
    <row r="46" spans="1:7" s="68" customFormat="1" ht="13.5" x14ac:dyDescent="0.3">
      <c r="A46" s="62" t="s">
        <v>144</v>
      </c>
      <c r="B46" s="140"/>
      <c r="C46" s="192">
        <f>SUM(C47:C48)</f>
        <v>0</v>
      </c>
      <c r="D46" s="192">
        <f t="shared" ref="D46" si="35">SUM(D47:D48)</f>
        <v>0</v>
      </c>
      <c r="E46" s="192">
        <f t="shared" ref="E46" si="36">SUM(E47:E48)</f>
        <v>0</v>
      </c>
      <c r="F46" s="192">
        <f t="shared" ref="F46" si="37">SUM(F47:F48)</f>
        <v>0</v>
      </c>
      <c r="G46" s="192">
        <f t="shared" ref="G46" si="38">SUM(G47:G48)</f>
        <v>0</v>
      </c>
    </row>
    <row r="47" spans="1:7" s="68" customFormat="1" ht="13.5" x14ac:dyDescent="0.3">
      <c r="A47" s="63" t="s">
        <v>350</v>
      </c>
      <c r="B47" s="291">
        <f>TAB4.2.2!J$17</f>
        <v>0</v>
      </c>
      <c r="C47" s="192">
        <f>$B47*C$7</f>
        <v>0</v>
      </c>
      <c r="D47" s="192">
        <f t="shared" ref="D47:G47" si="39">$B47*D$7</f>
        <v>0</v>
      </c>
      <c r="E47" s="192">
        <f t="shared" si="39"/>
        <v>0</v>
      </c>
      <c r="F47" s="192">
        <f t="shared" si="39"/>
        <v>0</v>
      </c>
      <c r="G47" s="192">
        <f t="shared" si="39"/>
        <v>0</v>
      </c>
    </row>
    <row r="48" spans="1:7" s="68" customFormat="1" ht="13.5" x14ac:dyDescent="0.3">
      <c r="A48" s="63" t="s">
        <v>16</v>
      </c>
      <c r="B48" s="291">
        <f>TAB4.2.2!J$18</f>
        <v>0</v>
      </c>
      <c r="C48" s="192">
        <f>$B48*C$8</f>
        <v>0</v>
      </c>
      <c r="D48" s="192">
        <f t="shared" ref="D48:G48" si="40">$B48*D$8</f>
        <v>0</v>
      </c>
      <c r="E48" s="192">
        <f t="shared" si="40"/>
        <v>0</v>
      </c>
      <c r="F48" s="192">
        <f t="shared" si="40"/>
        <v>0</v>
      </c>
      <c r="G48" s="192">
        <f t="shared" si="40"/>
        <v>0</v>
      </c>
    </row>
    <row r="49" spans="1:7" s="68" customFormat="1" ht="13.5" x14ac:dyDescent="0.3">
      <c r="A49" s="285" t="s">
        <v>21</v>
      </c>
      <c r="B49" s="291">
        <f>TAB4.2.2!J$20</f>
        <v>0</v>
      </c>
      <c r="C49" s="192">
        <f>$B49*C$7</f>
        <v>0</v>
      </c>
      <c r="D49" s="192">
        <f t="shared" ref="D49:G49" si="41">$B49*D$7</f>
        <v>0</v>
      </c>
      <c r="E49" s="192">
        <f t="shared" si="41"/>
        <v>0</v>
      </c>
      <c r="F49" s="192">
        <f t="shared" si="41"/>
        <v>0</v>
      </c>
      <c r="G49" s="192">
        <f t="shared" si="41"/>
        <v>0</v>
      </c>
    </row>
    <row r="50" spans="1:7" s="68" customFormat="1" ht="13.5" x14ac:dyDescent="0.3">
      <c r="A50" s="285" t="s">
        <v>140</v>
      </c>
      <c r="B50" s="291"/>
      <c r="C50" s="192">
        <f>SUM(C51:C53)</f>
        <v>0</v>
      </c>
      <c r="D50" s="192">
        <f t="shared" ref="D50" si="42">SUM(D51:D53)</f>
        <v>0</v>
      </c>
      <c r="E50" s="192">
        <f t="shared" ref="E50" si="43">SUM(E51:E53)</f>
        <v>0</v>
      </c>
      <c r="F50" s="192">
        <f t="shared" ref="F50" si="44">SUM(F51:F53)</f>
        <v>0</v>
      </c>
      <c r="G50" s="192">
        <f t="shared" ref="G50" si="45">SUM(G51:G53)</f>
        <v>0</v>
      </c>
    </row>
    <row r="51" spans="1:7" s="68" customFormat="1" ht="13.5" x14ac:dyDescent="0.3">
      <c r="A51" s="62" t="s">
        <v>4</v>
      </c>
      <c r="B51" s="291">
        <f>TAB4.2.2!J$22</f>
        <v>0</v>
      </c>
      <c r="C51" s="192">
        <f>$B51*C$7</f>
        <v>0</v>
      </c>
      <c r="D51" s="192">
        <f t="shared" ref="D51:G54" si="46">$B51*D$7</f>
        <v>0</v>
      </c>
      <c r="E51" s="192">
        <f t="shared" si="46"/>
        <v>0</v>
      </c>
      <c r="F51" s="192">
        <f t="shared" si="46"/>
        <v>0</v>
      </c>
      <c r="G51" s="192">
        <f t="shared" si="46"/>
        <v>0</v>
      </c>
    </row>
    <row r="52" spans="1:7" s="68" customFormat="1" ht="13.5" x14ac:dyDescent="0.3">
      <c r="A52" s="62" t="s">
        <v>161</v>
      </c>
      <c r="B52" s="291">
        <f>TAB4.2.2!J$23</f>
        <v>0</v>
      </c>
      <c r="C52" s="192">
        <f>$B52*C$7</f>
        <v>0</v>
      </c>
      <c r="D52" s="192">
        <f t="shared" si="46"/>
        <v>0</v>
      </c>
      <c r="E52" s="192">
        <f t="shared" si="46"/>
        <v>0</v>
      </c>
      <c r="F52" s="192">
        <f t="shared" si="46"/>
        <v>0</v>
      </c>
      <c r="G52" s="192">
        <f t="shared" si="46"/>
        <v>0</v>
      </c>
    </row>
    <row r="53" spans="1:7" s="4" customFormat="1" ht="13.5" x14ac:dyDescent="0.3">
      <c r="A53" s="62" t="s">
        <v>163</v>
      </c>
      <c r="B53" s="291">
        <f>TAB4.2.2!J$24</f>
        <v>0</v>
      </c>
      <c r="C53" s="192">
        <f>$B53*C$7</f>
        <v>0</v>
      </c>
      <c r="D53" s="192">
        <f t="shared" si="46"/>
        <v>0</v>
      </c>
      <c r="E53" s="192">
        <f t="shared" si="46"/>
        <v>0</v>
      </c>
      <c r="F53" s="192">
        <f t="shared" si="46"/>
        <v>0</v>
      </c>
      <c r="G53" s="192">
        <f t="shared" si="46"/>
        <v>0</v>
      </c>
    </row>
    <row r="54" spans="1:7" s="68" customFormat="1" ht="13.5" x14ac:dyDescent="0.3">
      <c r="A54" s="285" t="s">
        <v>141</v>
      </c>
      <c r="B54" s="291">
        <f>TAB4.2.2!J$25</f>
        <v>0</v>
      </c>
      <c r="C54" s="192">
        <f>$B54*C$7</f>
        <v>0</v>
      </c>
      <c r="D54" s="192">
        <f t="shared" si="46"/>
        <v>0</v>
      </c>
      <c r="E54" s="192">
        <f t="shared" si="46"/>
        <v>0</v>
      </c>
      <c r="F54" s="192">
        <f t="shared" si="46"/>
        <v>0</v>
      </c>
      <c r="G54" s="192">
        <f t="shared" si="46"/>
        <v>0</v>
      </c>
    </row>
    <row r="55" spans="1:7" s="68" customFormat="1" ht="13.5" x14ac:dyDescent="0.3">
      <c r="A55" s="285" t="s">
        <v>142</v>
      </c>
      <c r="B55" s="291">
        <f>TAB4.2.2!J$26</f>
        <v>0</v>
      </c>
      <c r="C55" s="192">
        <f>$B55*C$13</f>
        <v>0</v>
      </c>
      <c r="D55" s="192">
        <f t="shared" ref="D55:G55" si="47">$B55*D$13</f>
        <v>0</v>
      </c>
      <c r="E55" s="192">
        <f t="shared" si="47"/>
        <v>0</v>
      </c>
      <c r="F55" s="192">
        <f t="shared" si="47"/>
        <v>0</v>
      </c>
      <c r="G55" s="192">
        <f t="shared" si="47"/>
        <v>0</v>
      </c>
    </row>
    <row r="56" spans="1:7" s="68" customFormat="1" ht="30" x14ac:dyDescent="0.3">
      <c r="A56" s="324" t="s">
        <v>360</v>
      </c>
      <c r="B56" s="284"/>
      <c r="C56" s="188">
        <f>SUM(C40,C49:C50,C54:C55)</f>
        <v>0</v>
      </c>
      <c r="D56" s="188">
        <f t="shared" ref="D56:G56" si="48">SUM(D40,D49:D50,D54:D55)</f>
        <v>0</v>
      </c>
      <c r="E56" s="188">
        <f t="shared" si="48"/>
        <v>0</v>
      </c>
      <c r="F56" s="188">
        <f t="shared" si="48"/>
        <v>0</v>
      </c>
      <c r="G56" s="188">
        <f t="shared" si="48"/>
        <v>0</v>
      </c>
    </row>
    <row r="57" spans="1:7" s="68" customFormat="1" x14ac:dyDescent="0.3">
      <c r="A57" s="283" t="s">
        <v>359</v>
      </c>
      <c r="B57" s="1"/>
      <c r="C57" s="305"/>
      <c r="D57" s="305"/>
      <c r="E57" s="305"/>
      <c r="F57" s="305"/>
      <c r="G57" s="305"/>
    </row>
    <row r="58" spans="1:7" s="68" customFormat="1" x14ac:dyDescent="0.3">
      <c r="A58" s="283" t="s">
        <v>20</v>
      </c>
      <c r="B58" s="284"/>
      <c r="C58" s="188">
        <f>+SUM(C45:C46,C49:C50,C54:C55)+C41*C57</f>
        <v>0</v>
      </c>
      <c r="D58" s="188">
        <f t="shared" ref="D58" si="49">+SUM(D45:D46,D49:D50,D54:D55)+D41*D57</f>
        <v>0</v>
      </c>
      <c r="E58" s="188">
        <f t="shared" ref="E58" si="50">+SUM(E45:E46,E49:E50,E54:E55)+E41*E57</f>
        <v>0</v>
      </c>
      <c r="F58" s="188">
        <f t="shared" ref="F58" si="51">+SUM(F45:F46,F49:F50,F54:F55)+F41*F57</f>
        <v>0</v>
      </c>
      <c r="G58" s="188">
        <f t="shared" ref="G58" si="52">+SUM(G45:G46,G49:G50,G54:G55)+G41*G57</f>
        <v>0</v>
      </c>
    </row>
    <row r="59" spans="1:7" s="68" customFormat="1" ht="13.5" x14ac:dyDescent="0.3">
      <c r="A59" s="25" t="s">
        <v>46</v>
      </c>
      <c r="B59" s="7"/>
      <c r="C59" s="290">
        <f t="shared" ref="C59:G59" si="53">C34</f>
        <v>0</v>
      </c>
      <c r="D59" s="290">
        <f t="shared" si="53"/>
        <v>0</v>
      </c>
      <c r="E59" s="290">
        <f t="shared" si="53"/>
        <v>0</v>
      </c>
      <c r="F59" s="290">
        <f t="shared" si="53"/>
        <v>0</v>
      </c>
      <c r="G59" s="290">
        <f t="shared" si="53"/>
        <v>0</v>
      </c>
    </row>
    <row r="60" spans="1:7" s="68" customFormat="1" ht="13.5" x14ac:dyDescent="0.3">
      <c r="A60" s="195" t="s">
        <v>47</v>
      </c>
      <c r="B60" s="196"/>
      <c r="C60" s="197">
        <f>C58-C59</f>
        <v>0</v>
      </c>
      <c r="D60" s="197">
        <f t="shared" ref="D60:G60" si="54">D58-D59</f>
        <v>0</v>
      </c>
      <c r="E60" s="197">
        <f t="shared" si="54"/>
        <v>0</v>
      </c>
      <c r="F60" s="197">
        <f t="shared" si="54"/>
        <v>0</v>
      </c>
      <c r="G60" s="197">
        <f t="shared" si="54"/>
        <v>0</v>
      </c>
    </row>
    <row r="61" spans="1:7" s="68" customFormat="1" ht="14.25" thickBot="1" x14ac:dyDescent="0.35">
      <c r="A61" s="144" t="s">
        <v>297</v>
      </c>
      <c r="B61" s="145"/>
      <c r="C61" s="292" t="str">
        <f>IFERROR((C60/C59)," ")</f>
        <v xml:space="preserve"> </v>
      </c>
      <c r="D61" s="292" t="str">
        <f t="shared" ref="D61:G61" si="55">IFERROR((D60/D59)," ")</f>
        <v xml:space="preserve"> </v>
      </c>
      <c r="E61" s="292" t="str">
        <f t="shared" si="55"/>
        <v xml:space="preserve"> </v>
      </c>
      <c r="F61" s="292" t="str">
        <f t="shared" si="55"/>
        <v xml:space="preserve"> </v>
      </c>
      <c r="G61" s="292" t="str">
        <f t="shared" si="55"/>
        <v xml:space="preserve"> </v>
      </c>
    </row>
    <row r="62" spans="1:7" s="68" customFormat="1" ht="18.75" thickTop="1" x14ac:dyDescent="0.35">
      <c r="A62" s="504" t="s">
        <v>45</v>
      </c>
      <c r="B62" s="505"/>
      <c r="C62" s="505"/>
      <c r="D62" s="505"/>
      <c r="E62" s="505"/>
      <c r="F62" s="505"/>
      <c r="G62" s="505"/>
    </row>
    <row r="63" spans="1:7" s="68" customFormat="1" ht="27" x14ac:dyDescent="0.3">
      <c r="A63" s="11"/>
      <c r="B63" s="209" t="s">
        <v>30</v>
      </c>
      <c r="C63" s="209" t="str">
        <f t="shared" ref="C63:G63" si="56">"Coût annuel estimé      "&amp;C$6</f>
        <v>Coût annuel estimé      E1</v>
      </c>
      <c r="D63" s="209" t="str">
        <f t="shared" si="56"/>
        <v>Coût annuel estimé      E2</v>
      </c>
      <c r="E63" s="209" t="str">
        <f t="shared" si="56"/>
        <v>Coût annuel estimé      E3</v>
      </c>
      <c r="F63" s="209" t="str">
        <f t="shared" si="56"/>
        <v>Coût annuel estimé      E4</v>
      </c>
      <c r="G63" s="209" t="str">
        <f t="shared" si="56"/>
        <v>Coût annuel estimé      E5</v>
      </c>
    </row>
    <row r="64" spans="1:7" s="68" customFormat="1" ht="13.5" x14ac:dyDescent="0.3">
      <c r="A64" s="285" t="s">
        <v>11</v>
      </c>
      <c r="B64" s="140"/>
      <c r="C64" s="192">
        <f>SUM(C65,C69:C70)</f>
        <v>0</v>
      </c>
      <c r="D64" s="192">
        <f t="shared" ref="D64" si="57">SUM(D65,D69:D70)</f>
        <v>0</v>
      </c>
      <c r="E64" s="192">
        <f t="shared" ref="E64" si="58">SUM(E65,E69:E70)</f>
        <v>0</v>
      </c>
      <c r="F64" s="192">
        <f t="shared" ref="F64" si="59">SUM(F65,F69:F70)</f>
        <v>0</v>
      </c>
      <c r="G64" s="192">
        <f t="shared" ref="G64" si="60">SUM(G65,G69:G70)</f>
        <v>0</v>
      </c>
    </row>
    <row r="65" spans="1:7" s="68" customFormat="1" ht="13.5" x14ac:dyDescent="0.3">
      <c r="A65" s="62" t="s">
        <v>12</v>
      </c>
      <c r="B65" s="140"/>
      <c r="C65" s="192">
        <f>C66</f>
        <v>0</v>
      </c>
      <c r="D65" s="192">
        <f t="shared" ref="D65" si="61">D66</f>
        <v>0</v>
      </c>
      <c r="E65" s="192">
        <f t="shared" ref="E65" si="62">E66</f>
        <v>0</v>
      </c>
      <c r="F65" s="192">
        <f t="shared" ref="F65" si="63">F66</f>
        <v>0</v>
      </c>
      <c r="G65" s="192">
        <f t="shared" ref="G65" si="64">G66</f>
        <v>0</v>
      </c>
    </row>
    <row r="66" spans="1:7" s="68" customFormat="1" ht="13.5" x14ac:dyDescent="0.3">
      <c r="A66" s="63" t="s">
        <v>13</v>
      </c>
      <c r="B66" s="140"/>
      <c r="C66" s="192">
        <f>SUM(C67:C68)</f>
        <v>0</v>
      </c>
      <c r="D66" s="192">
        <f t="shared" ref="D66" si="65">SUM(D67:D68)</f>
        <v>0</v>
      </c>
      <c r="E66" s="192">
        <f t="shared" ref="E66" si="66">SUM(E67:E68)</f>
        <v>0</v>
      </c>
      <c r="F66" s="192">
        <f t="shared" ref="F66" si="67">SUM(F67:F68)</f>
        <v>0</v>
      </c>
      <c r="G66" s="192">
        <f t="shared" ref="G66" si="68">SUM(G67:G68)</f>
        <v>0</v>
      </c>
    </row>
    <row r="67" spans="1:7" s="68" customFormat="1" ht="13.5" x14ac:dyDescent="0.3">
      <c r="A67" s="286" t="s">
        <v>303</v>
      </c>
      <c r="B67" s="291">
        <f>TAB4.3.2!J$10</f>
        <v>0</v>
      </c>
      <c r="C67" s="192">
        <f>$B67*C$12*12</f>
        <v>0</v>
      </c>
      <c r="D67" s="192">
        <f t="shared" ref="D67:G68" si="69">$B67*D$12*12</f>
        <v>0</v>
      </c>
      <c r="E67" s="192">
        <f t="shared" si="69"/>
        <v>0</v>
      </c>
      <c r="F67" s="192">
        <f t="shared" si="69"/>
        <v>0</v>
      </c>
      <c r="G67" s="192">
        <f t="shared" si="69"/>
        <v>0</v>
      </c>
    </row>
    <row r="68" spans="1:7" s="68" customFormat="1" ht="13.5" x14ac:dyDescent="0.3">
      <c r="A68" s="286" t="s">
        <v>304</v>
      </c>
      <c r="B68" s="291">
        <f>TAB4.3.2!J$11</f>
        <v>0</v>
      </c>
      <c r="C68" s="192">
        <f>$B68*C$12*12</f>
        <v>0</v>
      </c>
      <c r="D68" s="192">
        <f t="shared" si="69"/>
        <v>0</v>
      </c>
      <c r="E68" s="192">
        <f t="shared" si="69"/>
        <v>0</v>
      </c>
      <c r="F68" s="192">
        <f t="shared" si="69"/>
        <v>0</v>
      </c>
      <c r="G68" s="192">
        <f t="shared" si="69"/>
        <v>0</v>
      </c>
    </row>
    <row r="69" spans="1:7" s="68" customFormat="1" ht="13.5" x14ac:dyDescent="0.3">
      <c r="A69" s="62" t="s">
        <v>14</v>
      </c>
      <c r="B69" s="192">
        <f>TAB4.3.2!J$14</f>
        <v>0</v>
      </c>
      <c r="C69" s="192">
        <f>$B69</f>
        <v>0</v>
      </c>
      <c r="D69" s="192">
        <f t="shared" ref="D69:G69" si="70">$B69</f>
        <v>0</v>
      </c>
      <c r="E69" s="192">
        <f t="shared" si="70"/>
        <v>0</v>
      </c>
      <c r="F69" s="192">
        <f t="shared" si="70"/>
        <v>0</v>
      </c>
      <c r="G69" s="192">
        <f t="shared" si="70"/>
        <v>0</v>
      </c>
    </row>
    <row r="70" spans="1:7" s="68" customFormat="1" ht="13.5" x14ac:dyDescent="0.3">
      <c r="A70" s="62" t="s">
        <v>144</v>
      </c>
      <c r="B70" s="140"/>
      <c r="C70" s="192">
        <f>SUM(C71:C72)</f>
        <v>0</v>
      </c>
      <c r="D70" s="192">
        <f t="shared" ref="D70" si="71">SUM(D71:D72)</f>
        <v>0</v>
      </c>
      <c r="E70" s="192">
        <f t="shared" ref="E70" si="72">SUM(E71:E72)</f>
        <v>0</v>
      </c>
      <c r="F70" s="192">
        <f t="shared" ref="F70" si="73">SUM(F71:F72)</f>
        <v>0</v>
      </c>
      <c r="G70" s="192">
        <f t="shared" ref="G70" si="74">SUM(G71:G72)</f>
        <v>0</v>
      </c>
    </row>
    <row r="71" spans="1:7" s="68" customFormat="1" ht="13.5" x14ac:dyDescent="0.3">
      <c r="A71" s="63" t="s">
        <v>350</v>
      </c>
      <c r="B71" s="291">
        <f>TAB4.3.2!J$17</f>
        <v>0</v>
      </c>
      <c r="C71" s="192">
        <f>$B71*C$7</f>
        <v>0</v>
      </c>
      <c r="D71" s="192">
        <f t="shared" ref="D71:G71" si="75">$B71*D$7</f>
        <v>0</v>
      </c>
      <c r="E71" s="192">
        <f t="shared" si="75"/>
        <v>0</v>
      </c>
      <c r="F71" s="192">
        <f t="shared" si="75"/>
        <v>0</v>
      </c>
      <c r="G71" s="192">
        <f t="shared" si="75"/>
        <v>0</v>
      </c>
    </row>
    <row r="72" spans="1:7" s="68" customFormat="1" ht="13.5" x14ac:dyDescent="0.3">
      <c r="A72" s="63" t="s">
        <v>16</v>
      </c>
      <c r="B72" s="291">
        <f>TAB4.3.2!J$18</f>
        <v>0</v>
      </c>
      <c r="C72" s="192">
        <f>$B72*C$8</f>
        <v>0</v>
      </c>
      <c r="D72" s="192">
        <f t="shared" ref="D72:G72" si="76">$B72*D$8</f>
        <v>0</v>
      </c>
      <c r="E72" s="192">
        <f t="shared" si="76"/>
        <v>0</v>
      </c>
      <c r="F72" s="192">
        <f t="shared" si="76"/>
        <v>0</v>
      </c>
      <c r="G72" s="192">
        <f t="shared" si="76"/>
        <v>0</v>
      </c>
    </row>
    <row r="73" spans="1:7" s="68" customFormat="1" ht="13.5" x14ac:dyDescent="0.3">
      <c r="A73" s="285" t="s">
        <v>21</v>
      </c>
      <c r="B73" s="291">
        <f>TAB4.3.2!J$20</f>
        <v>0</v>
      </c>
      <c r="C73" s="192">
        <f>$B73*C$7</f>
        <v>0</v>
      </c>
      <c r="D73" s="192">
        <f t="shared" ref="D73:G73" si="77">$B73*D$7</f>
        <v>0</v>
      </c>
      <c r="E73" s="192">
        <f t="shared" si="77"/>
        <v>0</v>
      </c>
      <c r="F73" s="192">
        <f t="shared" si="77"/>
        <v>0</v>
      </c>
      <c r="G73" s="192">
        <f t="shared" si="77"/>
        <v>0</v>
      </c>
    </row>
    <row r="74" spans="1:7" s="68" customFormat="1" ht="13.5" x14ac:dyDescent="0.3">
      <c r="A74" s="285" t="s">
        <v>140</v>
      </c>
      <c r="B74" s="291"/>
      <c r="C74" s="192">
        <f>SUM(C75:C77)</f>
        <v>0</v>
      </c>
      <c r="D74" s="192">
        <f t="shared" ref="D74" si="78">SUM(D75:D77)</f>
        <v>0</v>
      </c>
      <c r="E74" s="192">
        <f t="shared" ref="E74" si="79">SUM(E75:E77)</f>
        <v>0</v>
      </c>
      <c r="F74" s="192">
        <f t="shared" ref="F74" si="80">SUM(F75:F77)</f>
        <v>0</v>
      </c>
      <c r="G74" s="192">
        <f t="shared" ref="G74" si="81">SUM(G75:G77)</f>
        <v>0</v>
      </c>
    </row>
    <row r="75" spans="1:7" s="4" customFormat="1" ht="13.5" x14ac:dyDescent="0.3">
      <c r="A75" s="62" t="s">
        <v>4</v>
      </c>
      <c r="B75" s="291">
        <f>TAB4.3.2!J$22</f>
        <v>0</v>
      </c>
      <c r="C75" s="192">
        <f>$B75*C$7</f>
        <v>0</v>
      </c>
      <c r="D75" s="192">
        <f t="shared" ref="D75:G78" si="82">$B75*D$7</f>
        <v>0</v>
      </c>
      <c r="E75" s="192">
        <f t="shared" si="82"/>
        <v>0</v>
      </c>
      <c r="F75" s="192">
        <f t="shared" si="82"/>
        <v>0</v>
      </c>
      <c r="G75" s="192">
        <f t="shared" si="82"/>
        <v>0</v>
      </c>
    </row>
    <row r="76" spans="1:7" s="68" customFormat="1" ht="13.5" x14ac:dyDescent="0.3">
      <c r="A76" s="62" t="s">
        <v>161</v>
      </c>
      <c r="B76" s="291">
        <f>TAB4.3.2!J$23</f>
        <v>0</v>
      </c>
      <c r="C76" s="192">
        <f>$B76*C$7</f>
        <v>0</v>
      </c>
      <c r="D76" s="192">
        <f t="shared" si="82"/>
        <v>0</v>
      </c>
      <c r="E76" s="192">
        <f t="shared" si="82"/>
        <v>0</v>
      </c>
      <c r="F76" s="192">
        <f t="shared" si="82"/>
        <v>0</v>
      </c>
      <c r="G76" s="192">
        <f t="shared" si="82"/>
        <v>0</v>
      </c>
    </row>
    <row r="77" spans="1:7" s="68" customFormat="1" ht="13.5" x14ac:dyDescent="0.3">
      <c r="A77" s="62" t="s">
        <v>163</v>
      </c>
      <c r="B77" s="291">
        <f>TAB4.3.2!J$24</f>
        <v>0</v>
      </c>
      <c r="C77" s="192">
        <f>$B77*C$7</f>
        <v>0</v>
      </c>
      <c r="D77" s="192">
        <f t="shared" si="82"/>
        <v>0</v>
      </c>
      <c r="E77" s="192">
        <f t="shared" si="82"/>
        <v>0</v>
      </c>
      <c r="F77" s="192">
        <f t="shared" si="82"/>
        <v>0</v>
      </c>
      <c r="G77" s="192">
        <f t="shared" si="82"/>
        <v>0</v>
      </c>
    </row>
    <row r="78" spans="1:7" s="68" customFormat="1" ht="13.5" x14ac:dyDescent="0.3">
      <c r="A78" s="285" t="s">
        <v>141</v>
      </c>
      <c r="B78" s="291">
        <f>TAB4.3.2!J$25</f>
        <v>0</v>
      </c>
      <c r="C78" s="192">
        <f>$B78*C$7</f>
        <v>0</v>
      </c>
      <c r="D78" s="192">
        <f t="shared" si="82"/>
        <v>0</v>
      </c>
      <c r="E78" s="192">
        <f t="shared" si="82"/>
        <v>0</v>
      </c>
      <c r="F78" s="192">
        <f t="shared" si="82"/>
        <v>0</v>
      </c>
      <c r="G78" s="192">
        <f t="shared" si="82"/>
        <v>0</v>
      </c>
    </row>
    <row r="79" spans="1:7" s="68" customFormat="1" ht="13.5" x14ac:dyDescent="0.3">
      <c r="A79" s="285" t="s">
        <v>142</v>
      </c>
      <c r="B79" s="291">
        <f>TAB4.3.2!J$26</f>
        <v>0</v>
      </c>
      <c r="C79" s="192">
        <f>$B79*C$13</f>
        <v>0</v>
      </c>
      <c r="D79" s="192">
        <f t="shared" ref="D79:G79" si="83">$B79*D$13</f>
        <v>0</v>
      </c>
      <c r="E79" s="192">
        <f t="shared" si="83"/>
        <v>0</v>
      </c>
      <c r="F79" s="192">
        <f t="shared" si="83"/>
        <v>0</v>
      </c>
      <c r="G79" s="192">
        <f t="shared" si="83"/>
        <v>0</v>
      </c>
    </row>
    <row r="80" spans="1:7" s="68" customFormat="1" ht="30" x14ac:dyDescent="0.3">
      <c r="A80" s="324" t="s">
        <v>360</v>
      </c>
      <c r="B80" s="284"/>
      <c r="C80" s="188">
        <f>SUM(C64,C73:C74,C78:C79)</f>
        <v>0</v>
      </c>
      <c r="D80" s="188">
        <f t="shared" ref="D80:G80" si="84">SUM(D64,D73:D74,D78:D79)</f>
        <v>0</v>
      </c>
      <c r="E80" s="188">
        <f t="shared" si="84"/>
        <v>0</v>
      </c>
      <c r="F80" s="188">
        <f t="shared" si="84"/>
        <v>0</v>
      </c>
      <c r="G80" s="188">
        <f t="shared" si="84"/>
        <v>0</v>
      </c>
    </row>
    <row r="81" spans="1:7" s="68" customFormat="1" x14ac:dyDescent="0.3">
      <c r="A81" s="283" t="s">
        <v>359</v>
      </c>
      <c r="B81" s="1"/>
      <c r="C81" s="305"/>
      <c r="D81" s="305"/>
      <c r="E81" s="305"/>
      <c r="F81" s="305"/>
      <c r="G81" s="305"/>
    </row>
    <row r="82" spans="1:7" s="68" customFormat="1" x14ac:dyDescent="0.3">
      <c r="A82" s="283" t="s">
        <v>20</v>
      </c>
      <c r="B82" s="284"/>
      <c r="C82" s="188">
        <f>+SUM(C69:C70,C73:C74,C78:C79)+C65*C81</f>
        <v>0</v>
      </c>
      <c r="D82" s="188">
        <f t="shared" ref="D82" si="85">+SUM(D69:D70,D73:D74,D78:D79)+D65*D81</f>
        <v>0</v>
      </c>
      <c r="E82" s="188">
        <f t="shared" ref="E82" si="86">+SUM(E69:E70,E73:E74,E78:E79)+E65*E81</f>
        <v>0</v>
      </c>
      <c r="F82" s="188">
        <f t="shared" ref="F82" si="87">+SUM(F69:F70,F73:F74,F78:F79)+F65*F81</f>
        <v>0</v>
      </c>
      <c r="G82" s="188">
        <f t="shared" ref="G82" si="88">+SUM(G69:G70,G73:G74,G78:G79)+G65*G81</f>
        <v>0</v>
      </c>
    </row>
    <row r="83" spans="1:7" s="68" customFormat="1" ht="13.5" x14ac:dyDescent="0.3">
      <c r="A83" s="25" t="s">
        <v>53</v>
      </c>
      <c r="B83" s="7"/>
      <c r="C83" s="290">
        <f t="shared" ref="C83:G83" si="89">C58</f>
        <v>0</v>
      </c>
      <c r="D83" s="290">
        <f t="shared" si="89"/>
        <v>0</v>
      </c>
      <c r="E83" s="290">
        <f t="shared" si="89"/>
        <v>0</v>
      </c>
      <c r="F83" s="290">
        <f t="shared" si="89"/>
        <v>0</v>
      </c>
      <c r="G83" s="290">
        <f t="shared" si="89"/>
        <v>0</v>
      </c>
    </row>
    <row r="84" spans="1:7" s="68" customFormat="1" ht="13.5" x14ac:dyDescent="0.3">
      <c r="A84" s="195" t="s">
        <v>49</v>
      </c>
      <c r="B84" s="196"/>
      <c r="C84" s="197">
        <f>C82-C83</f>
        <v>0</v>
      </c>
      <c r="D84" s="197">
        <f t="shared" ref="D84" si="90">D82-D83</f>
        <v>0</v>
      </c>
      <c r="E84" s="197">
        <f t="shared" ref="E84" si="91">E82-E83</f>
        <v>0</v>
      </c>
      <c r="F84" s="197">
        <f t="shared" ref="F84" si="92">F82-F83</f>
        <v>0</v>
      </c>
      <c r="G84" s="197">
        <f t="shared" ref="G84" si="93">G82-G83</f>
        <v>0</v>
      </c>
    </row>
    <row r="85" spans="1:7" s="68" customFormat="1" ht="14.25" thickBot="1" x14ac:dyDescent="0.35">
      <c r="A85" s="144" t="s">
        <v>298</v>
      </c>
      <c r="B85" s="145"/>
      <c r="C85" s="198" t="str">
        <f>IFERROR((C84/C83)," ")</f>
        <v xml:space="preserve"> </v>
      </c>
      <c r="D85" s="198" t="str">
        <f t="shared" ref="D85:G85" si="94">IFERROR((D84/D83)," ")</f>
        <v xml:space="preserve"> </v>
      </c>
      <c r="E85" s="198" t="str">
        <f t="shared" si="94"/>
        <v xml:space="preserve"> </v>
      </c>
      <c r="F85" s="198" t="str">
        <f t="shared" si="94"/>
        <v xml:space="preserve"> </v>
      </c>
      <c r="G85" s="198" t="str">
        <f t="shared" si="94"/>
        <v xml:space="preserve"> </v>
      </c>
    </row>
    <row r="86" spans="1:7" s="68" customFormat="1" ht="18.75" thickTop="1" x14ac:dyDescent="0.35">
      <c r="A86" s="504" t="s">
        <v>44</v>
      </c>
      <c r="B86" s="505"/>
      <c r="C86" s="505"/>
      <c r="D86" s="505"/>
      <c r="E86" s="505"/>
      <c r="F86" s="505"/>
      <c r="G86" s="505"/>
    </row>
    <row r="87" spans="1:7" s="68" customFormat="1" ht="27" x14ac:dyDescent="0.3">
      <c r="A87" s="11"/>
      <c r="B87" s="209" t="s">
        <v>30</v>
      </c>
      <c r="C87" s="209" t="str">
        <f t="shared" ref="C87:G87" si="95">"Coût annuel estimé      "&amp;C$6</f>
        <v>Coût annuel estimé      E1</v>
      </c>
      <c r="D87" s="209" t="str">
        <f t="shared" si="95"/>
        <v>Coût annuel estimé      E2</v>
      </c>
      <c r="E87" s="209" t="str">
        <f t="shared" si="95"/>
        <v>Coût annuel estimé      E3</v>
      </c>
      <c r="F87" s="209" t="str">
        <f t="shared" si="95"/>
        <v>Coût annuel estimé      E4</v>
      </c>
      <c r="G87" s="209" t="str">
        <f t="shared" si="95"/>
        <v>Coût annuel estimé      E5</v>
      </c>
    </row>
    <row r="88" spans="1:7" s="68" customFormat="1" ht="13.5" x14ac:dyDescent="0.3">
      <c r="A88" s="285" t="s">
        <v>11</v>
      </c>
      <c r="B88" s="140"/>
      <c r="C88" s="192">
        <f>SUM(C89,C93:C94)</f>
        <v>0</v>
      </c>
      <c r="D88" s="192">
        <f t="shared" ref="D88" si="96">SUM(D89,D93:D94)</f>
        <v>0</v>
      </c>
      <c r="E88" s="192">
        <f t="shared" ref="E88" si="97">SUM(E89,E93:E94)</f>
        <v>0</v>
      </c>
      <c r="F88" s="192">
        <f t="shared" ref="F88" si="98">SUM(F89,F93:F94)</f>
        <v>0</v>
      </c>
      <c r="G88" s="192">
        <f t="shared" ref="G88" si="99">SUM(G89,G93:G94)</f>
        <v>0</v>
      </c>
    </row>
    <row r="89" spans="1:7" s="68" customFormat="1" ht="13.5" x14ac:dyDescent="0.3">
      <c r="A89" s="62" t="s">
        <v>12</v>
      </c>
      <c r="B89" s="140"/>
      <c r="C89" s="192">
        <f>C90</f>
        <v>0</v>
      </c>
      <c r="D89" s="192">
        <f t="shared" ref="D89" si="100">D90</f>
        <v>0</v>
      </c>
      <c r="E89" s="192">
        <f t="shared" ref="E89" si="101">E90</f>
        <v>0</v>
      </c>
      <c r="F89" s="192">
        <f t="shared" ref="F89" si="102">F90</f>
        <v>0</v>
      </c>
      <c r="G89" s="192">
        <f t="shared" ref="G89" si="103">G90</f>
        <v>0</v>
      </c>
    </row>
    <row r="90" spans="1:7" s="68" customFormat="1" ht="13.5" x14ac:dyDescent="0.3">
      <c r="A90" s="63" t="s">
        <v>13</v>
      </c>
      <c r="B90" s="140"/>
      <c r="C90" s="192">
        <f>SUM(C91:C92)</f>
        <v>0</v>
      </c>
      <c r="D90" s="192">
        <f t="shared" ref="D90" si="104">SUM(D91:D92)</f>
        <v>0</v>
      </c>
      <c r="E90" s="192">
        <f t="shared" ref="E90" si="105">SUM(E91:E92)</f>
        <v>0</v>
      </c>
      <c r="F90" s="192">
        <f t="shared" ref="F90" si="106">SUM(F91:F92)</f>
        <v>0</v>
      </c>
      <c r="G90" s="192">
        <f t="shared" ref="G90" si="107">SUM(G91:G92)</f>
        <v>0</v>
      </c>
    </row>
    <row r="91" spans="1:7" s="68" customFormat="1" ht="13.5" x14ac:dyDescent="0.3">
      <c r="A91" s="286" t="s">
        <v>303</v>
      </c>
      <c r="B91" s="291">
        <f>TAB4.4.2!J$10</f>
        <v>0</v>
      </c>
      <c r="C91" s="192">
        <f>$B91*C$12*12</f>
        <v>0</v>
      </c>
      <c r="D91" s="192">
        <f t="shared" ref="D91:G92" si="108">$B91*D$12*12</f>
        <v>0</v>
      </c>
      <c r="E91" s="192">
        <f t="shared" si="108"/>
        <v>0</v>
      </c>
      <c r="F91" s="192">
        <f t="shared" si="108"/>
        <v>0</v>
      </c>
      <c r="G91" s="192">
        <f t="shared" si="108"/>
        <v>0</v>
      </c>
    </row>
    <row r="92" spans="1:7" s="68" customFormat="1" ht="13.5" x14ac:dyDescent="0.3">
      <c r="A92" s="286" t="s">
        <v>304</v>
      </c>
      <c r="B92" s="291">
        <f>TAB4.4.2!J$11</f>
        <v>0</v>
      </c>
      <c r="C92" s="192">
        <f>$B92*C$12*12</f>
        <v>0</v>
      </c>
      <c r="D92" s="192">
        <f t="shared" si="108"/>
        <v>0</v>
      </c>
      <c r="E92" s="192">
        <f t="shared" si="108"/>
        <v>0</v>
      </c>
      <c r="F92" s="192">
        <f t="shared" si="108"/>
        <v>0</v>
      </c>
      <c r="G92" s="192">
        <f t="shared" si="108"/>
        <v>0</v>
      </c>
    </row>
    <row r="93" spans="1:7" s="68" customFormat="1" ht="13.5" x14ac:dyDescent="0.3">
      <c r="A93" s="62" t="s">
        <v>14</v>
      </c>
      <c r="B93" s="192">
        <f>TAB4.4.2!J$14</f>
        <v>0</v>
      </c>
      <c r="C93" s="192">
        <f>$B93</f>
        <v>0</v>
      </c>
      <c r="D93" s="192">
        <f t="shared" ref="D93:G93" si="109">$B93</f>
        <v>0</v>
      </c>
      <c r="E93" s="192">
        <f t="shared" si="109"/>
        <v>0</v>
      </c>
      <c r="F93" s="192">
        <f t="shared" si="109"/>
        <v>0</v>
      </c>
      <c r="G93" s="192">
        <f t="shared" si="109"/>
        <v>0</v>
      </c>
    </row>
    <row r="94" spans="1:7" s="68" customFormat="1" ht="13.5" x14ac:dyDescent="0.3">
      <c r="A94" s="62" t="s">
        <v>144</v>
      </c>
      <c r="B94" s="140"/>
      <c r="C94" s="192">
        <f>SUM(C95:C96)</f>
        <v>0</v>
      </c>
      <c r="D94" s="192">
        <f t="shared" ref="D94" si="110">SUM(D95:D96)</f>
        <v>0</v>
      </c>
      <c r="E94" s="192">
        <f t="shared" ref="E94" si="111">SUM(E95:E96)</f>
        <v>0</v>
      </c>
      <c r="F94" s="192">
        <f t="shared" ref="F94" si="112">SUM(F95:F96)</f>
        <v>0</v>
      </c>
      <c r="G94" s="192">
        <f t="shared" ref="G94" si="113">SUM(G95:G96)</f>
        <v>0</v>
      </c>
    </row>
    <row r="95" spans="1:7" s="68" customFormat="1" ht="13.5" x14ac:dyDescent="0.3">
      <c r="A95" s="63" t="s">
        <v>350</v>
      </c>
      <c r="B95" s="291">
        <f>TAB4.4.2!J$17</f>
        <v>0</v>
      </c>
      <c r="C95" s="192">
        <f>$B95*C$7</f>
        <v>0</v>
      </c>
      <c r="D95" s="192">
        <f t="shared" ref="D95:G95" si="114">$B95*D$7</f>
        <v>0</v>
      </c>
      <c r="E95" s="192">
        <f t="shared" si="114"/>
        <v>0</v>
      </c>
      <c r="F95" s="192">
        <f t="shared" si="114"/>
        <v>0</v>
      </c>
      <c r="G95" s="192">
        <f t="shared" si="114"/>
        <v>0</v>
      </c>
    </row>
    <row r="96" spans="1:7" s="68" customFormat="1" ht="13.5" x14ac:dyDescent="0.3">
      <c r="A96" s="63" t="s">
        <v>16</v>
      </c>
      <c r="B96" s="291">
        <f>TAB4.4.2!J$18</f>
        <v>0</v>
      </c>
      <c r="C96" s="192">
        <f>$B96*C$8</f>
        <v>0</v>
      </c>
      <c r="D96" s="192">
        <f t="shared" ref="D96:G96" si="115">$B96*D$8</f>
        <v>0</v>
      </c>
      <c r="E96" s="192">
        <f t="shared" si="115"/>
        <v>0</v>
      </c>
      <c r="F96" s="192">
        <f t="shared" si="115"/>
        <v>0</v>
      </c>
      <c r="G96" s="192">
        <f t="shared" si="115"/>
        <v>0</v>
      </c>
    </row>
    <row r="97" spans="1:7" s="4" customFormat="1" ht="13.5" x14ac:dyDescent="0.3">
      <c r="A97" s="285" t="s">
        <v>21</v>
      </c>
      <c r="B97" s="291">
        <f>TAB4.4.2!J$20</f>
        <v>0</v>
      </c>
      <c r="C97" s="192">
        <f>$B97*C$7</f>
        <v>0</v>
      </c>
      <c r="D97" s="192">
        <f t="shared" ref="D97:G97" si="116">$B97*D$7</f>
        <v>0</v>
      </c>
      <c r="E97" s="192">
        <f t="shared" si="116"/>
        <v>0</v>
      </c>
      <c r="F97" s="192">
        <f t="shared" si="116"/>
        <v>0</v>
      </c>
      <c r="G97" s="192">
        <f t="shared" si="116"/>
        <v>0</v>
      </c>
    </row>
    <row r="98" spans="1:7" s="68" customFormat="1" ht="13.5" x14ac:dyDescent="0.3">
      <c r="A98" s="285" t="s">
        <v>140</v>
      </c>
      <c r="B98" s="291"/>
      <c r="C98" s="192">
        <f>SUM(C99:C101)</f>
        <v>0</v>
      </c>
      <c r="D98" s="192">
        <f t="shared" ref="D98" si="117">SUM(D99:D101)</f>
        <v>0</v>
      </c>
      <c r="E98" s="192">
        <f t="shared" ref="E98" si="118">SUM(E99:E101)</f>
        <v>0</v>
      </c>
      <c r="F98" s="192">
        <f t="shared" ref="F98" si="119">SUM(F99:F101)</f>
        <v>0</v>
      </c>
      <c r="G98" s="192">
        <f t="shared" ref="G98" si="120">SUM(G99:G101)</f>
        <v>0</v>
      </c>
    </row>
    <row r="99" spans="1:7" s="68" customFormat="1" ht="13.5" x14ac:dyDescent="0.3">
      <c r="A99" s="62" t="s">
        <v>4</v>
      </c>
      <c r="B99" s="291">
        <f>TAB4.4.2!J$22</f>
        <v>0</v>
      </c>
      <c r="C99" s="192">
        <f>$B99*C$7</f>
        <v>0</v>
      </c>
      <c r="D99" s="192">
        <f t="shared" ref="D99:G102" si="121">$B99*D$7</f>
        <v>0</v>
      </c>
      <c r="E99" s="192">
        <f t="shared" si="121"/>
        <v>0</v>
      </c>
      <c r="F99" s="192">
        <f t="shared" si="121"/>
        <v>0</v>
      </c>
      <c r="G99" s="192">
        <f t="shared" si="121"/>
        <v>0</v>
      </c>
    </row>
    <row r="100" spans="1:7" s="68" customFormat="1" ht="13.5" x14ac:dyDescent="0.3">
      <c r="A100" s="62" t="s">
        <v>161</v>
      </c>
      <c r="B100" s="291">
        <f>TAB4.4.2!J$23</f>
        <v>0</v>
      </c>
      <c r="C100" s="192">
        <f>$B100*C$7</f>
        <v>0</v>
      </c>
      <c r="D100" s="192">
        <f t="shared" si="121"/>
        <v>0</v>
      </c>
      <c r="E100" s="192">
        <f t="shared" si="121"/>
        <v>0</v>
      </c>
      <c r="F100" s="192">
        <f t="shared" si="121"/>
        <v>0</v>
      </c>
      <c r="G100" s="192">
        <f t="shared" si="121"/>
        <v>0</v>
      </c>
    </row>
    <row r="101" spans="1:7" s="68" customFormat="1" ht="13.5" x14ac:dyDescent="0.3">
      <c r="A101" s="62" t="s">
        <v>163</v>
      </c>
      <c r="B101" s="291">
        <f>TAB4.4.2!J$24</f>
        <v>0</v>
      </c>
      <c r="C101" s="192">
        <f>$B101*C$7</f>
        <v>0</v>
      </c>
      <c r="D101" s="192">
        <f t="shared" si="121"/>
        <v>0</v>
      </c>
      <c r="E101" s="192">
        <f t="shared" si="121"/>
        <v>0</v>
      </c>
      <c r="F101" s="192">
        <f t="shared" si="121"/>
        <v>0</v>
      </c>
      <c r="G101" s="192">
        <f t="shared" si="121"/>
        <v>0</v>
      </c>
    </row>
    <row r="102" spans="1:7" s="68" customFormat="1" ht="13.5" x14ac:dyDescent="0.3">
      <c r="A102" s="285" t="s">
        <v>141</v>
      </c>
      <c r="B102" s="291">
        <f>TAB4.4.2!J$25</f>
        <v>0</v>
      </c>
      <c r="C102" s="192">
        <f>$B102*C$7</f>
        <v>0</v>
      </c>
      <c r="D102" s="192">
        <f t="shared" si="121"/>
        <v>0</v>
      </c>
      <c r="E102" s="192">
        <f t="shared" si="121"/>
        <v>0</v>
      </c>
      <c r="F102" s="192">
        <f t="shared" si="121"/>
        <v>0</v>
      </c>
      <c r="G102" s="192">
        <f t="shared" si="121"/>
        <v>0</v>
      </c>
    </row>
    <row r="103" spans="1:7" s="68" customFormat="1" ht="13.5" x14ac:dyDescent="0.3">
      <c r="A103" s="285" t="s">
        <v>142</v>
      </c>
      <c r="B103" s="291">
        <f>TAB4.4.2!J$26</f>
        <v>0</v>
      </c>
      <c r="C103" s="192">
        <f>$B103*C$13</f>
        <v>0</v>
      </c>
      <c r="D103" s="192">
        <f t="shared" ref="D103:G103" si="122">$B103*D$13</f>
        <v>0</v>
      </c>
      <c r="E103" s="192">
        <f t="shared" si="122"/>
        <v>0</v>
      </c>
      <c r="F103" s="192">
        <f t="shared" si="122"/>
        <v>0</v>
      </c>
      <c r="G103" s="192">
        <f t="shared" si="122"/>
        <v>0</v>
      </c>
    </row>
    <row r="104" spans="1:7" s="68" customFormat="1" ht="30" x14ac:dyDescent="0.3">
      <c r="A104" s="324" t="s">
        <v>360</v>
      </c>
      <c r="B104" s="284"/>
      <c r="C104" s="188">
        <f>SUM(C88,C97:C98,C102:C103)</f>
        <v>0</v>
      </c>
      <c r="D104" s="188">
        <f t="shared" ref="D104:G104" si="123">SUM(D88,D97:D98,D102:D103)</f>
        <v>0</v>
      </c>
      <c r="E104" s="188">
        <f t="shared" si="123"/>
        <v>0</v>
      </c>
      <c r="F104" s="188">
        <f t="shared" si="123"/>
        <v>0</v>
      </c>
      <c r="G104" s="188">
        <f t="shared" si="123"/>
        <v>0</v>
      </c>
    </row>
    <row r="105" spans="1:7" s="68" customFormat="1" x14ac:dyDescent="0.3">
      <c r="A105" s="283" t="s">
        <v>359</v>
      </c>
      <c r="B105" s="1"/>
      <c r="C105" s="305"/>
      <c r="D105" s="305"/>
      <c r="E105" s="305"/>
      <c r="F105" s="305"/>
      <c r="G105" s="305"/>
    </row>
    <row r="106" spans="1:7" s="68" customFormat="1" x14ac:dyDescent="0.3">
      <c r="A106" s="283" t="s">
        <v>20</v>
      </c>
      <c r="B106" s="284"/>
      <c r="C106" s="188">
        <f>+SUM(C93:C94,C97:C98,C102:C103)+C89*C105</f>
        <v>0</v>
      </c>
      <c r="D106" s="188">
        <f t="shared" ref="D106" si="124">+SUM(D93:D94,D97:D98,D102:D103)+D89*D105</f>
        <v>0</v>
      </c>
      <c r="E106" s="188">
        <f t="shared" ref="E106" si="125">+SUM(E93:E94,E97:E98,E102:E103)+E89*E105</f>
        <v>0</v>
      </c>
      <c r="F106" s="188">
        <f t="shared" ref="F106" si="126">+SUM(F93:F94,F97:F98,F102:F103)+F89*F105</f>
        <v>0</v>
      </c>
      <c r="G106" s="188">
        <f t="shared" ref="G106" si="127">+SUM(G93:G94,G97:G98,G102:G103)+G89*G105</f>
        <v>0</v>
      </c>
    </row>
    <row r="107" spans="1:7" s="68" customFormat="1" ht="13.5" x14ac:dyDescent="0.3">
      <c r="A107" s="25" t="s">
        <v>52</v>
      </c>
      <c r="B107" s="7"/>
      <c r="C107" s="290">
        <f t="shared" ref="C107:G107" si="128">C82</f>
        <v>0</v>
      </c>
      <c r="D107" s="290">
        <f t="shared" si="128"/>
        <v>0</v>
      </c>
      <c r="E107" s="290">
        <f t="shared" si="128"/>
        <v>0</v>
      </c>
      <c r="F107" s="290">
        <f t="shared" si="128"/>
        <v>0</v>
      </c>
      <c r="G107" s="290">
        <f t="shared" si="128"/>
        <v>0</v>
      </c>
    </row>
    <row r="108" spans="1:7" s="68" customFormat="1" ht="13.5" x14ac:dyDescent="0.3">
      <c r="A108" s="195" t="s">
        <v>48</v>
      </c>
      <c r="B108" s="196"/>
      <c r="C108" s="197">
        <f>C106-C107</f>
        <v>0</v>
      </c>
      <c r="D108" s="197">
        <f t="shared" ref="D108" si="129">D106-D107</f>
        <v>0</v>
      </c>
      <c r="E108" s="197">
        <f t="shared" ref="E108" si="130">E106-E107</f>
        <v>0</v>
      </c>
      <c r="F108" s="197">
        <f t="shared" ref="F108" si="131">F106-F107</f>
        <v>0</v>
      </c>
      <c r="G108" s="197">
        <f t="shared" ref="G108" si="132">G106-G107</f>
        <v>0</v>
      </c>
    </row>
    <row r="109" spans="1:7" s="68" customFormat="1" ht="14.25" thickBot="1" x14ac:dyDescent="0.35">
      <c r="A109" s="144" t="s">
        <v>299</v>
      </c>
      <c r="B109" s="145"/>
      <c r="C109" s="198" t="str">
        <f>IFERROR((C108/C107)," ")</f>
        <v xml:space="preserve"> </v>
      </c>
      <c r="D109" s="198" t="str">
        <f t="shared" ref="D109:G109" si="133">IFERROR((D108/D107)," ")</f>
        <v xml:space="preserve"> </v>
      </c>
      <c r="E109" s="198" t="str">
        <f t="shared" si="133"/>
        <v xml:space="preserve"> </v>
      </c>
      <c r="F109" s="198" t="str">
        <f t="shared" si="133"/>
        <v xml:space="preserve"> </v>
      </c>
      <c r="G109" s="198" t="str">
        <f t="shared" si="133"/>
        <v xml:space="preserve"> </v>
      </c>
    </row>
    <row r="110" spans="1:7" s="68" customFormat="1" ht="18.75" thickTop="1" x14ac:dyDescent="0.35">
      <c r="A110" s="504" t="s">
        <v>43</v>
      </c>
      <c r="B110" s="505"/>
      <c r="C110" s="505"/>
      <c r="D110" s="505"/>
      <c r="E110" s="505"/>
      <c r="F110" s="505"/>
      <c r="G110" s="505"/>
    </row>
    <row r="111" spans="1:7" s="68" customFormat="1" ht="27" x14ac:dyDescent="0.3">
      <c r="A111" s="11"/>
      <c r="B111" s="209" t="s">
        <v>30</v>
      </c>
      <c r="C111" s="209" t="str">
        <f t="shared" ref="C111:G111" si="134">"Coût annuel estimé      "&amp;C$6</f>
        <v>Coût annuel estimé      E1</v>
      </c>
      <c r="D111" s="209" t="str">
        <f t="shared" si="134"/>
        <v>Coût annuel estimé      E2</v>
      </c>
      <c r="E111" s="209" t="str">
        <f t="shared" si="134"/>
        <v>Coût annuel estimé      E3</v>
      </c>
      <c r="F111" s="209" t="str">
        <f t="shared" si="134"/>
        <v>Coût annuel estimé      E4</v>
      </c>
      <c r="G111" s="209" t="str">
        <f t="shared" si="134"/>
        <v>Coût annuel estimé      E5</v>
      </c>
    </row>
    <row r="112" spans="1:7" s="68" customFormat="1" ht="13.5" x14ac:dyDescent="0.3">
      <c r="A112" s="285" t="s">
        <v>11</v>
      </c>
      <c r="B112" s="140"/>
      <c r="C112" s="192">
        <f>SUM(C113,C117:C118)</f>
        <v>0</v>
      </c>
      <c r="D112" s="192">
        <f t="shared" ref="D112" si="135">SUM(D113,D117:D118)</f>
        <v>0</v>
      </c>
      <c r="E112" s="192">
        <f t="shared" ref="E112" si="136">SUM(E113,E117:E118)</f>
        <v>0</v>
      </c>
      <c r="F112" s="192">
        <f t="shared" ref="F112" si="137">SUM(F113,F117:F118)</f>
        <v>0</v>
      </c>
      <c r="G112" s="192">
        <f t="shared" ref="G112" si="138">SUM(G113,G117:G118)</f>
        <v>0</v>
      </c>
    </row>
    <row r="113" spans="1:7" s="68" customFormat="1" ht="13.5" x14ac:dyDescent="0.3">
      <c r="A113" s="62" t="s">
        <v>12</v>
      </c>
      <c r="B113" s="140"/>
      <c r="C113" s="192">
        <f>C114</f>
        <v>0</v>
      </c>
      <c r="D113" s="192">
        <f t="shared" ref="D113" si="139">D114</f>
        <v>0</v>
      </c>
      <c r="E113" s="192">
        <f t="shared" ref="E113" si="140">E114</f>
        <v>0</v>
      </c>
      <c r="F113" s="192">
        <f t="shared" ref="F113" si="141">F114</f>
        <v>0</v>
      </c>
      <c r="G113" s="192">
        <f t="shared" ref="G113" si="142">G114</f>
        <v>0</v>
      </c>
    </row>
    <row r="114" spans="1:7" s="68" customFormat="1" ht="13.5" x14ac:dyDescent="0.3">
      <c r="A114" s="63" t="s">
        <v>13</v>
      </c>
      <c r="B114" s="140"/>
      <c r="C114" s="192">
        <f>SUM(C115:C116)</f>
        <v>0</v>
      </c>
      <c r="D114" s="192">
        <f t="shared" ref="D114" si="143">SUM(D115:D116)</f>
        <v>0</v>
      </c>
      <c r="E114" s="192">
        <f t="shared" ref="E114" si="144">SUM(E115:E116)</f>
        <v>0</v>
      </c>
      <c r="F114" s="192">
        <f t="shared" ref="F114" si="145">SUM(F115:F116)</f>
        <v>0</v>
      </c>
      <c r="G114" s="192">
        <f t="shared" ref="G114" si="146">SUM(G115:G116)</f>
        <v>0</v>
      </c>
    </row>
    <row r="115" spans="1:7" s="68" customFormat="1" ht="13.5" x14ac:dyDescent="0.3">
      <c r="A115" s="286" t="s">
        <v>303</v>
      </c>
      <c r="B115" s="291">
        <f>TAB4.5.2!J$10</f>
        <v>0</v>
      </c>
      <c r="C115" s="192">
        <f>$B115*C$12*12</f>
        <v>0</v>
      </c>
      <c r="D115" s="192">
        <f t="shared" ref="D115:G116" si="147">$B115*D$12*12</f>
        <v>0</v>
      </c>
      <c r="E115" s="192">
        <f t="shared" si="147"/>
        <v>0</v>
      </c>
      <c r="F115" s="192">
        <f t="shared" si="147"/>
        <v>0</v>
      </c>
      <c r="G115" s="192">
        <f t="shared" si="147"/>
        <v>0</v>
      </c>
    </row>
    <row r="116" spans="1:7" s="68" customFormat="1" ht="13.5" x14ac:dyDescent="0.3">
      <c r="A116" s="286" t="s">
        <v>304</v>
      </c>
      <c r="B116" s="291">
        <f>TAB4.5.2!J$11</f>
        <v>0</v>
      </c>
      <c r="C116" s="192">
        <f>$B116*C$12*12</f>
        <v>0</v>
      </c>
      <c r="D116" s="192">
        <f t="shared" si="147"/>
        <v>0</v>
      </c>
      <c r="E116" s="192">
        <f t="shared" si="147"/>
        <v>0</v>
      </c>
      <c r="F116" s="192">
        <f t="shared" si="147"/>
        <v>0</v>
      </c>
      <c r="G116" s="192">
        <f t="shared" si="147"/>
        <v>0</v>
      </c>
    </row>
    <row r="117" spans="1:7" s="68" customFormat="1" ht="13.5" x14ac:dyDescent="0.3">
      <c r="A117" s="62" t="s">
        <v>14</v>
      </c>
      <c r="B117" s="192">
        <f>TAB4.5.2!J$14</f>
        <v>0</v>
      </c>
      <c r="C117" s="192">
        <f>$B117</f>
        <v>0</v>
      </c>
      <c r="D117" s="192">
        <f t="shared" ref="D117:G117" si="148">$B117</f>
        <v>0</v>
      </c>
      <c r="E117" s="192">
        <f t="shared" si="148"/>
        <v>0</v>
      </c>
      <c r="F117" s="192">
        <f t="shared" si="148"/>
        <v>0</v>
      </c>
      <c r="G117" s="192">
        <f t="shared" si="148"/>
        <v>0</v>
      </c>
    </row>
    <row r="118" spans="1:7" s="68" customFormat="1" ht="13.5" x14ac:dyDescent="0.3">
      <c r="A118" s="62" t="s">
        <v>144</v>
      </c>
      <c r="B118" s="140"/>
      <c r="C118" s="192">
        <f>SUM(C119:C120)</f>
        <v>0</v>
      </c>
      <c r="D118" s="192">
        <f t="shared" ref="D118" si="149">SUM(D119:D120)</f>
        <v>0</v>
      </c>
      <c r="E118" s="192">
        <f t="shared" ref="E118" si="150">SUM(E119:E120)</f>
        <v>0</v>
      </c>
      <c r="F118" s="192">
        <f t="shared" ref="F118" si="151">SUM(F119:F120)</f>
        <v>0</v>
      </c>
      <c r="G118" s="192">
        <f t="shared" ref="G118" si="152">SUM(G119:G120)</f>
        <v>0</v>
      </c>
    </row>
    <row r="119" spans="1:7" s="4" customFormat="1" ht="13.5" x14ac:dyDescent="0.3">
      <c r="A119" s="63" t="s">
        <v>350</v>
      </c>
      <c r="B119" s="291">
        <f>TAB4.5.2!J$17</f>
        <v>0</v>
      </c>
      <c r="C119" s="192">
        <f>$B119*C$7</f>
        <v>0</v>
      </c>
      <c r="D119" s="192">
        <f t="shared" ref="D119:G119" si="153">$B119*D$7</f>
        <v>0</v>
      </c>
      <c r="E119" s="192">
        <f t="shared" si="153"/>
        <v>0</v>
      </c>
      <c r="F119" s="192">
        <f t="shared" si="153"/>
        <v>0</v>
      </c>
      <c r="G119" s="192">
        <f t="shared" si="153"/>
        <v>0</v>
      </c>
    </row>
    <row r="120" spans="1:7" s="68" customFormat="1" ht="13.5" x14ac:dyDescent="0.3">
      <c r="A120" s="63" t="s">
        <v>16</v>
      </c>
      <c r="B120" s="291">
        <f>TAB4.5.2!J$18</f>
        <v>0</v>
      </c>
      <c r="C120" s="192">
        <f>$B120*C$8</f>
        <v>0</v>
      </c>
      <c r="D120" s="192">
        <f t="shared" ref="D120:G120" si="154">$B120*D$8</f>
        <v>0</v>
      </c>
      <c r="E120" s="192">
        <f t="shared" si="154"/>
        <v>0</v>
      </c>
      <c r="F120" s="192">
        <f t="shared" si="154"/>
        <v>0</v>
      </c>
      <c r="G120" s="192">
        <f t="shared" si="154"/>
        <v>0</v>
      </c>
    </row>
    <row r="121" spans="1:7" s="68" customFormat="1" ht="13.5" x14ac:dyDescent="0.3">
      <c r="A121" s="285" t="s">
        <v>21</v>
      </c>
      <c r="B121" s="291">
        <f>TAB4.5.2!J$20</f>
        <v>0</v>
      </c>
      <c r="C121" s="192">
        <f>$B121*C$7</f>
        <v>0</v>
      </c>
      <c r="D121" s="192">
        <f t="shared" ref="D121:G121" si="155">$B121*D$7</f>
        <v>0</v>
      </c>
      <c r="E121" s="192">
        <f t="shared" si="155"/>
        <v>0</v>
      </c>
      <c r="F121" s="192">
        <f t="shared" si="155"/>
        <v>0</v>
      </c>
      <c r="G121" s="192">
        <f t="shared" si="155"/>
        <v>0</v>
      </c>
    </row>
    <row r="122" spans="1:7" x14ac:dyDescent="0.3">
      <c r="A122" s="285" t="s">
        <v>140</v>
      </c>
      <c r="B122" s="291"/>
      <c r="C122" s="192">
        <f>SUM(C123:C125)</f>
        <v>0</v>
      </c>
      <c r="D122" s="192">
        <f t="shared" ref="D122" si="156">SUM(D123:D125)</f>
        <v>0</v>
      </c>
      <c r="E122" s="192">
        <f t="shared" ref="E122" si="157">SUM(E123:E125)</f>
        <v>0</v>
      </c>
      <c r="F122" s="192">
        <f t="shared" ref="F122" si="158">SUM(F123:F125)</f>
        <v>0</v>
      </c>
      <c r="G122" s="192">
        <f t="shared" ref="G122" si="159">SUM(G123:G125)</f>
        <v>0</v>
      </c>
    </row>
    <row r="123" spans="1:7" x14ac:dyDescent="0.3">
      <c r="A123" s="62" t="s">
        <v>4</v>
      </c>
      <c r="B123" s="291">
        <f>TAB4.5.2!J$22</f>
        <v>0</v>
      </c>
      <c r="C123" s="192">
        <f>$B123*C$7</f>
        <v>0</v>
      </c>
      <c r="D123" s="192">
        <f t="shared" ref="D123:G126" si="160">$B123*D$7</f>
        <v>0</v>
      </c>
      <c r="E123" s="192">
        <f t="shared" si="160"/>
        <v>0</v>
      </c>
      <c r="F123" s="192">
        <f t="shared" si="160"/>
        <v>0</v>
      </c>
      <c r="G123" s="192">
        <f t="shared" si="160"/>
        <v>0</v>
      </c>
    </row>
    <row r="124" spans="1:7" x14ac:dyDescent="0.3">
      <c r="A124" s="62" t="s">
        <v>161</v>
      </c>
      <c r="B124" s="291">
        <f>TAB4.5.2!J$23</f>
        <v>0</v>
      </c>
      <c r="C124" s="192">
        <f>$B124*C$7</f>
        <v>0</v>
      </c>
      <c r="D124" s="192">
        <f t="shared" si="160"/>
        <v>0</v>
      </c>
      <c r="E124" s="192">
        <f t="shared" si="160"/>
        <v>0</v>
      </c>
      <c r="F124" s="192">
        <f t="shared" si="160"/>
        <v>0</v>
      </c>
      <c r="G124" s="192">
        <f t="shared" si="160"/>
        <v>0</v>
      </c>
    </row>
    <row r="125" spans="1:7" x14ac:dyDescent="0.3">
      <c r="A125" s="62" t="s">
        <v>163</v>
      </c>
      <c r="B125" s="291">
        <f>TAB4.5.2!J$24</f>
        <v>0</v>
      </c>
      <c r="C125" s="192">
        <f>$B125*C$7</f>
        <v>0</v>
      </c>
      <c r="D125" s="192">
        <f t="shared" si="160"/>
        <v>0</v>
      </c>
      <c r="E125" s="192">
        <f t="shared" si="160"/>
        <v>0</v>
      </c>
      <c r="F125" s="192">
        <f t="shared" si="160"/>
        <v>0</v>
      </c>
      <c r="G125" s="192">
        <f t="shared" si="160"/>
        <v>0</v>
      </c>
    </row>
    <row r="126" spans="1:7" x14ac:dyDescent="0.3">
      <c r="A126" s="285" t="s">
        <v>141</v>
      </c>
      <c r="B126" s="291">
        <f>TAB4.5.2!J$25</f>
        <v>0</v>
      </c>
      <c r="C126" s="192">
        <f>$B126*C$7</f>
        <v>0</v>
      </c>
      <c r="D126" s="192">
        <f t="shared" si="160"/>
        <v>0</v>
      </c>
      <c r="E126" s="192">
        <f t="shared" si="160"/>
        <v>0</v>
      </c>
      <c r="F126" s="192">
        <f t="shared" si="160"/>
        <v>0</v>
      </c>
      <c r="G126" s="192">
        <f t="shared" si="160"/>
        <v>0</v>
      </c>
    </row>
    <row r="127" spans="1:7" x14ac:dyDescent="0.3">
      <c r="A127" s="285" t="s">
        <v>142</v>
      </c>
      <c r="B127" s="291">
        <f>TAB4.5.2!J$26</f>
        <v>0</v>
      </c>
      <c r="C127" s="192">
        <f>$B127*C$13</f>
        <v>0</v>
      </c>
      <c r="D127" s="192">
        <f t="shared" ref="D127:G127" si="161">$B127*D$13</f>
        <v>0</v>
      </c>
      <c r="E127" s="192">
        <f t="shared" si="161"/>
        <v>0</v>
      </c>
      <c r="F127" s="192">
        <f t="shared" si="161"/>
        <v>0</v>
      </c>
      <c r="G127" s="192">
        <f t="shared" si="161"/>
        <v>0</v>
      </c>
    </row>
    <row r="128" spans="1:7" ht="30" x14ac:dyDescent="0.3">
      <c r="A128" s="324" t="s">
        <v>360</v>
      </c>
      <c r="B128" s="284"/>
      <c r="C128" s="188">
        <f>SUM(C112,C121:C122,C126:C127)</f>
        <v>0</v>
      </c>
      <c r="D128" s="188">
        <f t="shared" ref="D128:G128" si="162">SUM(D112,D121:D122,D126:D127)</f>
        <v>0</v>
      </c>
      <c r="E128" s="188">
        <f t="shared" si="162"/>
        <v>0</v>
      </c>
      <c r="F128" s="188">
        <f t="shared" si="162"/>
        <v>0</v>
      </c>
      <c r="G128" s="188">
        <f t="shared" si="162"/>
        <v>0</v>
      </c>
    </row>
    <row r="129" spans="1:7" x14ac:dyDescent="0.3">
      <c r="A129" s="283" t="s">
        <v>359</v>
      </c>
      <c r="C129" s="305"/>
      <c r="D129" s="305"/>
      <c r="E129" s="305"/>
      <c r="F129" s="305"/>
      <c r="G129" s="305"/>
    </row>
    <row r="130" spans="1:7" x14ac:dyDescent="0.3">
      <c r="A130" s="283" t="s">
        <v>20</v>
      </c>
      <c r="B130" s="284"/>
      <c r="C130" s="188">
        <f>+SUM(C117:C118,C121:C122,C126:C127)+C113*C129</f>
        <v>0</v>
      </c>
      <c r="D130" s="188">
        <f t="shared" ref="D130" si="163">+SUM(D117:D118,D121:D122,D126:D127)+D113*D129</f>
        <v>0</v>
      </c>
      <c r="E130" s="188">
        <f t="shared" ref="E130" si="164">+SUM(E117:E118,E121:E122,E126:E127)+E113*E129</f>
        <v>0</v>
      </c>
      <c r="F130" s="188">
        <f t="shared" ref="F130" si="165">+SUM(F117:F118,F121:F122,F126:F127)+F113*F129</f>
        <v>0</v>
      </c>
      <c r="G130" s="188">
        <f t="shared" ref="G130" si="166">+SUM(G117:G118,G121:G122,G126:G127)+G113*G129</f>
        <v>0</v>
      </c>
    </row>
    <row r="131" spans="1:7" x14ac:dyDescent="0.3">
      <c r="A131" s="25" t="s">
        <v>51</v>
      </c>
      <c r="B131" s="7"/>
      <c r="C131" s="290">
        <f>C106</f>
        <v>0</v>
      </c>
      <c r="D131" s="290">
        <f t="shared" ref="D131:G131" si="167">D106</f>
        <v>0</v>
      </c>
      <c r="E131" s="290">
        <f t="shared" si="167"/>
        <v>0</v>
      </c>
      <c r="F131" s="290">
        <f t="shared" si="167"/>
        <v>0</v>
      </c>
      <c r="G131" s="290">
        <f t="shared" si="167"/>
        <v>0</v>
      </c>
    </row>
    <row r="132" spans="1:7" x14ac:dyDescent="0.3">
      <c r="A132" s="195" t="s">
        <v>50</v>
      </c>
      <c r="B132" s="196"/>
      <c r="C132" s="197">
        <f>C130-C131</f>
        <v>0</v>
      </c>
      <c r="D132" s="197">
        <f t="shared" ref="D132" si="168">D130-D131</f>
        <v>0</v>
      </c>
      <c r="E132" s="197">
        <f t="shared" ref="E132" si="169">E130-E131</f>
        <v>0</v>
      </c>
      <c r="F132" s="197">
        <f t="shared" ref="F132" si="170">F130-F131</f>
        <v>0</v>
      </c>
      <c r="G132" s="197">
        <f t="shared" ref="G132" si="171">G130-G131</f>
        <v>0</v>
      </c>
    </row>
    <row r="133" spans="1:7" ht="15.75" thickBot="1" x14ac:dyDescent="0.35">
      <c r="A133" s="144" t="s">
        <v>300</v>
      </c>
      <c r="B133" s="145"/>
      <c r="C133" s="198" t="str">
        <f>IFERROR((C132/C131)," ")</f>
        <v xml:space="preserve"> </v>
      </c>
      <c r="D133" s="198" t="str">
        <f t="shared" ref="D133:G133" si="172">IFERROR((D132/D131)," ")</f>
        <v xml:space="preserve"> </v>
      </c>
      <c r="E133" s="198" t="str">
        <f t="shared" si="172"/>
        <v xml:space="preserve"> </v>
      </c>
      <c r="F133" s="198" t="str">
        <f t="shared" si="172"/>
        <v xml:space="preserve"> </v>
      </c>
      <c r="G133" s="198" t="str">
        <f t="shared" si="172"/>
        <v xml:space="preserve"> </v>
      </c>
    </row>
    <row r="134" spans="1:7" ht="15.75" thickTop="1" x14ac:dyDescent="0.3">
      <c r="A134" s="147"/>
    </row>
    <row r="135" spans="1:7" x14ac:dyDescent="0.3">
      <c r="A135" s="147"/>
    </row>
    <row r="136" spans="1:7" x14ac:dyDescent="0.3">
      <c r="A136" s="147"/>
    </row>
    <row r="137" spans="1:7" x14ac:dyDescent="0.3">
      <c r="A137" s="147"/>
    </row>
    <row r="138" spans="1:7" x14ac:dyDescent="0.3">
      <c r="A138" s="147"/>
    </row>
    <row r="139" spans="1:7" x14ac:dyDescent="0.3">
      <c r="A139" s="147"/>
    </row>
    <row r="140" spans="1:7" x14ac:dyDescent="0.3">
      <c r="A140" s="147"/>
    </row>
    <row r="141" spans="1:7" x14ac:dyDescent="0.3">
      <c r="A141" s="147"/>
    </row>
    <row r="142" spans="1:7" x14ac:dyDescent="0.3">
      <c r="A142" s="147"/>
    </row>
    <row r="143" spans="1:7" x14ac:dyDescent="0.3">
      <c r="A143" s="147"/>
    </row>
    <row r="144" spans="1:7" x14ac:dyDescent="0.3">
      <c r="A144" s="147"/>
    </row>
    <row r="145" spans="1:1" x14ac:dyDescent="0.3">
      <c r="A145" s="147"/>
    </row>
    <row r="146" spans="1:1" x14ac:dyDescent="0.3">
      <c r="A146" s="147"/>
    </row>
    <row r="147" spans="1:1" x14ac:dyDescent="0.3">
      <c r="A147" s="147"/>
    </row>
    <row r="148" spans="1:1" x14ac:dyDescent="0.3">
      <c r="A148" s="147"/>
    </row>
    <row r="149" spans="1:1" x14ac:dyDescent="0.3">
      <c r="A149" s="147"/>
    </row>
    <row r="150" spans="1:1" x14ac:dyDescent="0.3">
      <c r="A150" s="147"/>
    </row>
    <row r="151" spans="1:1" x14ac:dyDescent="0.3">
      <c r="A151" s="147"/>
    </row>
    <row r="152" spans="1:1" x14ac:dyDescent="0.3">
      <c r="A152" s="147"/>
    </row>
    <row r="153" spans="1:1" x14ac:dyDescent="0.3">
      <c r="A153" s="147"/>
    </row>
    <row r="154" spans="1:1" x14ac:dyDescent="0.3">
      <c r="A154" s="147"/>
    </row>
    <row r="155" spans="1:1" x14ac:dyDescent="0.3">
      <c r="A155" s="147"/>
    </row>
    <row r="156" spans="1:1" x14ac:dyDescent="0.3">
      <c r="A156" s="147"/>
    </row>
    <row r="157" spans="1:1" x14ac:dyDescent="0.3">
      <c r="A157" s="147"/>
    </row>
    <row r="158" spans="1:1" x14ac:dyDescent="0.3">
      <c r="A158" s="147"/>
    </row>
    <row r="159" spans="1:1" x14ac:dyDescent="0.3">
      <c r="A159" s="147"/>
    </row>
    <row r="160" spans="1:1" x14ac:dyDescent="0.3">
      <c r="A160" s="147"/>
    </row>
    <row r="161" spans="1:1" x14ac:dyDescent="0.3">
      <c r="A161" s="147"/>
    </row>
    <row r="162" spans="1:1" x14ac:dyDescent="0.3">
      <c r="A162" s="147"/>
    </row>
    <row r="163" spans="1:1" x14ac:dyDescent="0.3">
      <c r="A163" s="147"/>
    </row>
    <row r="164" spans="1:1" x14ac:dyDescent="0.3">
      <c r="A164" s="147"/>
    </row>
    <row r="165" spans="1:1" x14ac:dyDescent="0.3">
      <c r="A165" s="147"/>
    </row>
    <row r="166" spans="1:1" x14ac:dyDescent="0.3">
      <c r="A166" s="147"/>
    </row>
    <row r="167" spans="1:1" x14ac:dyDescent="0.3">
      <c r="A167" s="147"/>
    </row>
  </sheetData>
  <mergeCells count="5">
    <mergeCell ref="A110:G110"/>
    <mergeCell ref="A14:G14"/>
    <mergeCell ref="A38:G38"/>
    <mergeCell ref="A62:G62"/>
    <mergeCell ref="A86:G86"/>
  </mergeCells>
  <conditionalFormatting sqref="C35:G35">
    <cfRule type="containsText" dxfId="51" priority="21" operator="containsText" text="ntitulé">
      <formula>NOT(ISERROR(SEARCH("ntitulé",C35)))</formula>
    </cfRule>
    <cfRule type="containsBlanks" dxfId="50" priority="22">
      <formula>LEN(TRIM(C35))=0</formula>
    </cfRule>
  </conditionalFormatting>
  <conditionalFormatting sqref="C33:G33">
    <cfRule type="containsText" dxfId="49" priority="19" operator="containsText" text="ntitulé">
      <formula>NOT(ISERROR(SEARCH("ntitulé",C33)))</formula>
    </cfRule>
    <cfRule type="containsBlanks" dxfId="48" priority="20">
      <formula>LEN(TRIM(C33))=0</formula>
    </cfRule>
  </conditionalFormatting>
  <conditionalFormatting sqref="C33:G33">
    <cfRule type="containsText" dxfId="47" priority="17" operator="containsText" text="ntitulé">
      <formula>NOT(ISERROR(SEARCH("ntitulé",C33)))</formula>
    </cfRule>
    <cfRule type="containsBlanks" dxfId="46" priority="18">
      <formula>LEN(TRIM(C33))=0</formula>
    </cfRule>
  </conditionalFormatting>
  <conditionalFormatting sqref="C57:G57">
    <cfRule type="containsText" dxfId="45" priority="15" operator="containsText" text="ntitulé">
      <formula>NOT(ISERROR(SEARCH("ntitulé",C57)))</formula>
    </cfRule>
    <cfRule type="containsBlanks" dxfId="44" priority="16">
      <formula>LEN(TRIM(C57))=0</formula>
    </cfRule>
  </conditionalFormatting>
  <conditionalFormatting sqref="C57:G57">
    <cfRule type="containsText" dxfId="43" priority="13" operator="containsText" text="ntitulé">
      <formula>NOT(ISERROR(SEARCH("ntitulé",C57)))</formula>
    </cfRule>
    <cfRule type="containsBlanks" dxfId="42" priority="14">
      <formula>LEN(TRIM(C57))=0</formula>
    </cfRule>
  </conditionalFormatting>
  <conditionalFormatting sqref="C81:G81">
    <cfRule type="containsText" dxfId="41" priority="11" operator="containsText" text="ntitulé">
      <formula>NOT(ISERROR(SEARCH("ntitulé",C81)))</formula>
    </cfRule>
    <cfRule type="containsBlanks" dxfId="40" priority="12">
      <formula>LEN(TRIM(C81))=0</formula>
    </cfRule>
  </conditionalFormatting>
  <conditionalFormatting sqref="C81:G81">
    <cfRule type="containsText" dxfId="39" priority="9" operator="containsText" text="ntitulé">
      <formula>NOT(ISERROR(SEARCH("ntitulé",C81)))</formula>
    </cfRule>
    <cfRule type="containsBlanks" dxfId="38" priority="10">
      <formula>LEN(TRIM(C81))=0</formula>
    </cfRule>
  </conditionalFormatting>
  <conditionalFormatting sqref="C105:G105">
    <cfRule type="containsText" dxfId="37" priority="7" operator="containsText" text="ntitulé">
      <formula>NOT(ISERROR(SEARCH("ntitulé",C105)))</formula>
    </cfRule>
    <cfRule type="containsBlanks" dxfId="36" priority="8">
      <formula>LEN(TRIM(C105))=0</formula>
    </cfRule>
  </conditionalFormatting>
  <conditionalFormatting sqref="C105:G105">
    <cfRule type="containsText" dxfId="35" priority="5" operator="containsText" text="ntitulé">
      <formula>NOT(ISERROR(SEARCH("ntitulé",C105)))</formula>
    </cfRule>
    <cfRule type="containsBlanks" dxfId="34" priority="6">
      <formula>LEN(TRIM(C105))=0</formula>
    </cfRule>
  </conditionalFormatting>
  <conditionalFormatting sqref="C129:G129">
    <cfRule type="containsText" dxfId="33" priority="3" operator="containsText" text="ntitulé">
      <formula>NOT(ISERROR(SEARCH("ntitulé",C129)))</formula>
    </cfRule>
    <cfRule type="containsBlanks" dxfId="32" priority="4">
      <formula>LEN(TRIM(C129))=0</formula>
    </cfRule>
  </conditionalFormatting>
  <conditionalFormatting sqref="C129:G129">
    <cfRule type="containsText" dxfId="31" priority="1" operator="containsText" text="ntitulé">
      <formula>NOT(ISERROR(SEARCH("ntitulé",C129)))</formula>
    </cfRule>
    <cfRule type="containsBlanks" dxfId="30" priority="2">
      <formula>LEN(TRIM(C129))=0</formula>
    </cfRule>
  </conditionalFormatting>
  <pageMargins left="0.7" right="0.7" top="0.75" bottom="0.75" header="0.3" footer="0.3"/>
  <pageSetup paperSize="9" scale="75" orientation="landscape" verticalDpi="300" r:id="rId1"/>
  <rowBreaks count="5" manualBreakCount="5">
    <brk id="37" max="6" man="1"/>
    <brk id="61" max="6" man="1"/>
    <brk id="85" max="6" man="1"/>
    <brk id="109" max="6" man="1"/>
    <brk id="133" max="6" man="1"/>
  </rowBreaks>
  <colBreaks count="1" manualBreakCount="1">
    <brk id="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25"/>
  <sheetViews>
    <sheetView topLeftCell="A82" zoomScaleNormal="100" workbookViewId="0">
      <selection activeCell="B10" sqref="A10:XFD10"/>
    </sheetView>
  </sheetViews>
  <sheetFormatPr baseColWidth="10" defaultColWidth="8.85546875" defaultRowHeight="15" x14ac:dyDescent="0.3"/>
  <cols>
    <col min="1" max="1" width="49.5703125" style="1" bestFit="1" customWidth="1"/>
    <col min="2" max="2" width="15.85546875" style="1" customWidth="1"/>
    <col min="3" max="8" width="16.5703125" style="1" customWidth="1"/>
    <col min="9" max="16384" width="8.85546875" style="1"/>
  </cols>
  <sheetData>
    <row r="3" spans="1:8" ht="29.45" customHeight="1" x14ac:dyDescent="0.3">
      <c r="A3" s="511" t="s">
        <v>54</v>
      </c>
      <c r="B3" s="511"/>
      <c r="C3" s="511"/>
      <c r="D3" s="511"/>
      <c r="E3" s="511"/>
      <c r="F3" s="511"/>
      <c r="G3" s="511"/>
      <c r="H3" s="511"/>
    </row>
    <row r="4" spans="1:8" ht="15.75" thickBot="1" x14ac:dyDescent="0.35"/>
    <row r="5" spans="1:8" s="7" customFormat="1" ht="13.5" x14ac:dyDescent="0.3">
      <c r="A5" s="512" t="s">
        <v>23</v>
      </c>
      <c r="B5" s="513"/>
      <c r="C5" s="26" t="s">
        <v>55</v>
      </c>
      <c r="D5" s="26" t="s">
        <v>56</v>
      </c>
      <c r="E5" s="26" t="s">
        <v>57</v>
      </c>
      <c r="F5" s="26" t="s">
        <v>58</v>
      </c>
      <c r="G5" s="26" t="s">
        <v>59</v>
      </c>
      <c r="H5" s="26" t="s">
        <v>60</v>
      </c>
    </row>
    <row r="6" spans="1:8" s="7" customFormat="1" ht="14.45" customHeight="1" x14ac:dyDescent="0.3">
      <c r="A6" s="13" t="s">
        <v>338</v>
      </c>
      <c r="C6" s="9">
        <v>600</v>
      </c>
      <c r="D6" s="9">
        <v>1200</v>
      </c>
      <c r="E6" s="9">
        <v>0</v>
      </c>
      <c r="F6" s="9">
        <v>3500</v>
      </c>
      <c r="G6" s="9">
        <v>0</v>
      </c>
      <c r="H6" s="9">
        <v>0</v>
      </c>
    </row>
    <row r="7" spans="1:8" s="7" customFormat="1" ht="14.45" customHeight="1" x14ac:dyDescent="0.3">
      <c r="A7" s="13" t="s">
        <v>337</v>
      </c>
      <c r="C7" s="9">
        <v>0</v>
      </c>
      <c r="D7" s="9">
        <v>0</v>
      </c>
      <c r="E7" s="9">
        <v>1600</v>
      </c>
      <c r="F7" s="9">
        <v>0</v>
      </c>
      <c r="G7" s="9">
        <v>3600</v>
      </c>
      <c r="H7" s="9">
        <v>3600</v>
      </c>
    </row>
    <row r="8" spans="1:8" s="4" customFormat="1" ht="14.45" customHeight="1" x14ac:dyDescent="0.3">
      <c r="A8" s="13" t="s">
        <v>336</v>
      </c>
      <c r="B8" s="7"/>
      <c r="C8" s="9">
        <v>0</v>
      </c>
      <c r="D8" s="9">
        <v>0</v>
      </c>
      <c r="E8" s="9">
        <v>1900</v>
      </c>
      <c r="F8" s="9">
        <v>0</v>
      </c>
      <c r="G8" s="9">
        <v>3900</v>
      </c>
      <c r="H8" s="9">
        <v>3900</v>
      </c>
    </row>
    <row r="9" spans="1:8" s="4" customFormat="1" ht="14.45" customHeight="1" x14ac:dyDescent="0.3">
      <c r="A9" s="13" t="s">
        <v>335</v>
      </c>
      <c r="B9" s="7"/>
      <c r="C9" s="9">
        <v>0</v>
      </c>
      <c r="D9" s="9">
        <v>0</v>
      </c>
      <c r="E9" s="9">
        <v>0</v>
      </c>
      <c r="F9" s="9">
        <v>0</v>
      </c>
      <c r="G9" s="9">
        <v>0</v>
      </c>
      <c r="H9" s="9">
        <v>12500</v>
      </c>
    </row>
    <row r="10" spans="1:8" s="535" customFormat="1" ht="14.45" customHeight="1" x14ac:dyDescent="0.3">
      <c r="A10" s="532" t="s">
        <v>27</v>
      </c>
      <c r="B10" s="533"/>
      <c r="C10" s="534">
        <v>600</v>
      </c>
      <c r="D10" s="534">
        <v>1200</v>
      </c>
      <c r="E10" s="534">
        <v>3500</v>
      </c>
      <c r="F10" s="534">
        <v>3500</v>
      </c>
      <c r="G10" s="534">
        <v>7500</v>
      </c>
      <c r="H10" s="534">
        <v>20000</v>
      </c>
    </row>
    <row r="11" spans="1:8" s="4" customFormat="1" ht="14.45" customHeight="1" x14ac:dyDescent="0.3">
      <c r="A11" s="13" t="s">
        <v>61</v>
      </c>
      <c r="B11" s="7"/>
      <c r="C11" s="9">
        <v>3</v>
      </c>
      <c r="D11" s="9">
        <v>3.5</v>
      </c>
      <c r="E11" s="9">
        <v>6.5</v>
      </c>
      <c r="F11" s="9">
        <v>10</v>
      </c>
      <c r="G11" s="9">
        <v>7.5</v>
      </c>
      <c r="H11" s="9">
        <v>9</v>
      </c>
    </row>
    <row r="12" spans="1:8" s="4" customFormat="1" ht="14.45" customHeight="1" x14ac:dyDescent="0.3">
      <c r="A12" s="13" t="s">
        <v>91</v>
      </c>
      <c r="B12" s="7"/>
      <c r="C12" s="27"/>
      <c r="D12" s="27"/>
      <c r="E12" s="27"/>
      <c r="F12" s="27"/>
      <c r="G12" s="27"/>
      <c r="H12" s="27"/>
    </row>
    <row r="13" spans="1:8" s="4" customFormat="1" ht="13.5" x14ac:dyDescent="0.3">
      <c r="A13" s="13"/>
      <c r="B13" s="7"/>
      <c r="C13" s="9"/>
      <c r="D13" s="9"/>
      <c r="E13" s="9"/>
      <c r="F13" s="9"/>
      <c r="G13" s="9"/>
      <c r="H13" s="9"/>
    </row>
    <row r="14" spans="1:8" s="4" customFormat="1" ht="18" x14ac:dyDescent="0.35">
      <c r="A14" s="509" t="s">
        <v>34</v>
      </c>
      <c r="B14" s="510"/>
      <c r="C14" s="510"/>
      <c r="D14" s="510"/>
      <c r="E14" s="510"/>
      <c r="F14" s="510"/>
      <c r="G14" s="510"/>
      <c r="H14" s="510"/>
    </row>
    <row r="15" spans="1:8" s="11" customFormat="1" ht="27" x14ac:dyDescent="0.3">
      <c r="B15" s="12" t="s">
        <v>30</v>
      </c>
      <c r="C15" s="12" t="str">
        <f>"Coût annuel estimé      "&amp;C$5</f>
        <v>Coût annuel estimé      Da</v>
      </c>
      <c r="D15" s="12" t="str">
        <f>"Coût annuel estimé      "&amp;D$5</f>
        <v>Coût annuel estimé      Db</v>
      </c>
      <c r="E15" s="12" t="str">
        <f>"Coût annuel estimé      "&amp;E$5</f>
        <v>Coût annuel estimé      Dc</v>
      </c>
      <c r="F15" s="12" t="str">
        <f>"Coût annuel estimé      "&amp;F$5</f>
        <v>Coût annuel estimé      Dc1</v>
      </c>
      <c r="G15" s="151" t="str">
        <f t="shared" ref="G15:H15" si="0">"Coût annuel estimé      "&amp;G$5</f>
        <v>Coût annuel estimé      Dd</v>
      </c>
      <c r="H15" s="151" t="str">
        <f t="shared" si="0"/>
        <v>Coût annuel estimé      De</v>
      </c>
    </row>
    <row r="16" spans="1:8" x14ac:dyDescent="0.3">
      <c r="A16" s="285" t="s">
        <v>11</v>
      </c>
      <c r="B16" s="293"/>
      <c r="C16" s="9">
        <f t="shared" ref="C16:H16" si="1">SUM(C17:C19)</f>
        <v>0</v>
      </c>
      <c r="D16" s="9">
        <f t="shared" si="1"/>
        <v>0</v>
      </c>
      <c r="E16" s="9">
        <f t="shared" si="1"/>
        <v>0</v>
      </c>
      <c r="F16" s="9">
        <f t="shared" si="1"/>
        <v>0</v>
      </c>
      <c r="G16" s="9">
        <f t="shared" si="1"/>
        <v>0</v>
      </c>
      <c r="H16" s="9">
        <f t="shared" si="1"/>
        <v>0</v>
      </c>
    </row>
    <row r="17" spans="1:8" x14ac:dyDescent="0.3">
      <c r="A17" s="62" t="s">
        <v>12</v>
      </c>
      <c r="B17" s="293"/>
      <c r="C17" s="9">
        <v>0</v>
      </c>
      <c r="D17" s="9">
        <v>0</v>
      </c>
      <c r="E17" s="9">
        <v>0</v>
      </c>
      <c r="F17" s="9">
        <v>0</v>
      </c>
      <c r="G17" s="9">
        <v>0</v>
      </c>
      <c r="H17" s="9">
        <v>0</v>
      </c>
    </row>
    <row r="18" spans="1:8" x14ac:dyDescent="0.3">
      <c r="A18" s="62" t="s">
        <v>14</v>
      </c>
      <c r="B18" s="290">
        <f>TAB4.1.2!$M$14</f>
        <v>0</v>
      </c>
      <c r="C18" s="9">
        <f>$B18*1</f>
        <v>0</v>
      </c>
      <c r="D18" s="9">
        <f t="shared" ref="D18:H18" si="2">$B18*1</f>
        <v>0</v>
      </c>
      <c r="E18" s="9">
        <f t="shared" si="2"/>
        <v>0</v>
      </c>
      <c r="F18" s="9">
        <f t="shared" si="2"/>
        <v>0</v>
      </c>
      <c r="G18" s="9">
        <f t="shared" si="2"/>
        <v>0</v>
      </c>
      <c r="H18" s="9">
        <f t="shared" si="2"/>
        <v>0</v>
      </c>
    </row>
    <row r="19" spans="1:8" x14ac:dyDescent="0.3">
      <c r="A19" s="62" t="s">
        <v>144</v>
      </c>
      <c r="B19" s="293"/>
      <c r="C19" s="9">
        <f t="shared" ref="C19:H19" si="3">SUM(C20:C23)</f>
        <v>0</v>
      </c>
      <c r="D19" s="9">
        <f t="shared" si="3"/>
        <v>0</v>
      </c>
      <c r="E19" s="9">
        <f t="shared" si="3"/>
        <v>0</v>
      </c>
      <c r="F19" s="9">
        <f t="shared" si="3"/>
        <v>0</v>
      </c>
      <c r="G19" s="9">
        <f t="shared" si="3"/>
        <v>0</v>
      </c>
      <c r="H19" s="9">
        <f t="shared" si="3"/>
        <v>0</v>
      </c>
    </row>
    <row r="20" spans="1:8" x14ac:dyDescent="0.3">
      <c r="A20" s="63" t="s">
        <v>137</v>
      </c>
      <c r="B20" s="293">
        <f>TAB4.1.2!$M$16</f>
        <v>0</v>
      </c>
      <c r="C20" s="9">
        <f>$B20*C$6</f>
        <v>0</v>
      </c>
      <c r="D20" s="9">
        <f t="shared" ref="D20:H20" si="4">$B20*D$6</f>
        <v>0</v>
      </c>
      <c r="E20" s="9">
        <f t="shared" si="4"/>
        <v>0</v>
      </c>
      <c r="F20" s="9">
        <f t="shared" si="4"/>
        <v>0</v>
      </c>
      <c r="G20" s="9">
        <f t="shared" si="4"/>
        <v>0</v>
      </c>
      <c r="H20" s="9">
        <f t="shared" si="4"/>
        <v>0</v>
      </c>
    </row>
    <row r="21" spans="1:8" x14ac:dyDescent="0.3">
      <c r="A21" s="63" t="s">
        <v>138</v>
      </c>
      <c r="B21" s="293">
        <f>TAB4.1.2!$M$17</f>
        <v>0</v>
      </c>
      <c r="C21" s="9">
        <f>$B21*C$7</f>
        <v>0</v>
      </c>
      <c r="D21" s="9">
        <f t="shared" ref="D21:H21" si="5">$B21*D$7</f>
        <v>0</v>
      </c>
      <c r="E21" s="9">
        <f t="shared" si="5"/>
        <v>0</v>
      </c>
      <c r="F21" s="9">
        <f t="shared" si="5"/>
        <v>0</v>
      </c>
      <c r="G21" s="9">
        <f t="shared" si="5"/>
        <v>0</v>
      </c>
      <c r="H21" s="9">
        <f t="shared" si="5"/>
        <v>0</v>
      </c>
    </row>
    <row r="22" spans="1:8" x14ac:dyDescent="0.3">
      <c r="A22" s="63" t="s">
        <v>16</v>
      </c>
      <c r="B22" s="293">
        <f>TAB4.1.2!$M$18</f>
        <v>0</v>
      </c>
      <c r="C22" s="9">
        <f>$B22*C$8</f>
        <v>0</v>
      </c>
      <c r="D22" s="9">
        <f t="shared" ref="D22:H22" si="6">$B22*D$8</f>
        <v>0</v>
      </c>
      <c r="E22" s="9">
        <f t="shared" si="6"/>
        <v>0</v>
      </c>
      <c r="F22" s="9">
        <f t="shared" si="6"/>
        <v>0</v>
      </c>
      <c r="G22" s="9">
        <f t="shared" si="6"/>
        <v>0</v>
      </c>
      <c r="H22" s="9">
        <f t="shared" si="6"/>
        <v>0</v>
      </c>
    </row>
    <row r="23" spans="1:8" x14ac:dyDescent="0.3">
      <c r="A23" s="63" t="s">
        <v>139</v>
      </c>
      <c r="B23" s="293">
        <f>TAB4.1.2!$M$19</f>
        <v>0</v>
      </c>
      <c r="C23" s="9">
        <f>$B23*C$9</f>
        <v>0</v>
      </c>
      <c r="D23" s="9">
        <f t="shared" ref="D23:H23" si="7">$B23*D$9</f>
        <v>0</v>
      </c>
      <c r="E23" s="9">
        <f t="shared" si="7"/>
        <v>0</v>
      </c>
      <c r="F23" s="9">
        <f t="shared" si="7"/>
        <v>0</v>
      </c>
      <c r="G23" s="9">
        <f t="shared" si="7"/>
        <v>0</v>
      </c>
      <c r="H23" s="9">
        <f t="shared" si="7"/>
        <v>0</v>
      </c>
    </row>
    <row r="24" spans="1:8" x14ac:dyDescent="0.3">
      <c r="A24" s="285" t="s">
        <v>21</v>
      </c>
      <c r="B24" s="293">
        <f>TAB4.1.2!$M$20</f>
        <v>0</v>
      </c>
      <c r="C24" s="9">
        <f>$B24*C$10</f>
        <v>0</v>
      </c>
      <c r="D24" s="9">
        <f t="shared" ref="D24:H24" si="8">$B24*D$10</f>
        <v>0</v>
      </c>
      <c r="E24" s="9">
        <f t="shared" si="8"/>
        <v>0</v>
      </c>
      <c r="F24" s="9">
        <f t="shared" si="8"/>
        <v>0</v>
      </c>
      <c r="G24" s="9">
        <f t="shared" si="8"/>
        <v>0</v>
      </c>
      <c r="H24" s="9">
        <f t="shared" si="8"/>
        <v>0</v>
      </c>
    </row>
    <row r="25" spans="1:8" x14ac:dyDescent="0.3">
      <c r="A25" s="285" t="s">
        <v>140</v>
      </c>
      <c r="B25" s="293"/>
      <c r="C25" s="9">
        <f>SUM(C26:C28)</f>
        <v>0</v>
      </c>
      <c r="D25" s="9">
        <f t="shared" ref="D25:H25" si="9">SUM(D26:D28)</f>
        <v>0</v>
      </c>
      <c r="E25" s="9">
        <f t="shared" si="9"/>
        <v>0</v>
      </c>
      <c r="F25" s="9">
        <f t="shared" si="9"/>
        <v>0</v>
      </c>
      <c r="G25" s="9">
        <f t="shared" si="9"/>
        <v>0</v>
      </c>
      <c r="H25" s="9">
        <f t="shared" si="9"/>
        <v>0</v>
      </c>
    </row>
    <row r="26" spans="1:8" x14ac:dyDescent="0.3">
      <c r="A26" s="62" t="s">
        <v>4</v>
      </c>
      <c r="B26" s="293">
        <f>TAB4.1.2!$M$22</f>
        <v>0</v>
      </c>
      <c r="C26" s="9">
        <f>$B26*C$10</f>
        <v>0</v>
      </c>
      <c r="D26" s="9">
        <f t="shared" ref="D26:H29" si="10">$B26*D$10</f>
        <v>0</v>
      </c>
      <c r="E26" s="9">
        <f t="shared" si="10"/>
        <v>0</v>
      </c>
      <c r="F26" s="9">
        <f t="shared" si="10"/>
        <v>0</v>
      </c>
      <c r="G26" s="9">
        <f t="shared" si="10"/>
        <v>0</v>
      </c>
      <c r="H26" s="9">
        <f t="shared" si="10"/>
        <v>0</v>
      </c>
    </row>
    <row r="27" spans="1:8" x14ac:dyDescent="0.3">
      <c r="A27" s="62" t="s">
        <v>161</v>
      </c>
      <c r="B27" s="293">
        <f>TAB4.1.2!$M$23</f>
        <v>0</v>
      </c>
      <c r="C27" s="9">
        <f>$B27*C$10</f>
        <v>0</v>
      </c>
      <c r="D27" s="9">
        <f t="shared" si="10"/>
        <v>0</v>
      </c>
      <c r="E27" s="9">
        <f t="shared" si="10"/>
        <v>0</v>
      </c>
      <c r="F27" s="9">
        <f t="shared" si="10"/>
        <v>0</v>
      </c>
      <c r="G27" s="9">
        <f t="shared" si="10"/>
        <v>0</v>
      </c>
      <c r="H27" s="9">
        <f t="shared" si="10"/>
        <v>0</v>
      </c>
    </row>
    <row r="28" spans="1:8" x14ac:dyDescent="0.3">
      <c r="A28" s="62" t="s">
        <v>163</v>
      </c>
      <c r="B28" s="293">
        <f>TAB4.1.2!$M$24</f>
        <v>0</v>
      </c>
      <c r="C28" s="9">
        <f>$B28*C$10</f>
        <v>0</v>
      </c>
      <c r="D28" s="9">
        <f t="shared" si="10"/>
        <v>0</v>
      </c>
      <c r="E28" s="9">
        <f t="shared" si="10"/>
        <v>0</v>
      </c>
      <c r="F28" s="9">
        <f t="shared" si="10"/>
        <v>0</v>
      </c>
      <c r="G28" s="9">
        <f t="shared" si="10"/>
        <v>0</v>
      </c>
      <c r="H28" s="9">
        <f t="shared" si="10"/>
        <v>0</v>
      </c>
    </row>
    <row r="29" spans="1:8" x14ac:dyDescent="0.3">
      <c r="A29" s="285" t="s">
        <v>141</v>
      </c>
      <c r="B29" s="293">
        <f>TAB4.1.2!$M$25</f>
        <v>0</v>
      </c>
      <c r="C29" s="9">
        <f>$B29*C$10</f>
        <v>0</v>
      </c>
      <c r="D29" s="9">
        <f t="shared" si="10"/>
        <v>0</v>
      </c>
      <c r="E29" s="9">
        <f t="shared" si="10"/>
        <v>0</v>
      </c>
      <c r="F29" s="9">
        <f t="shared" si="10"/>
        <v>0</v>
      </c>
      <c r="G29" s="9">
        <f t="shared" si="10"/>
        <v>0</v>
      </c>
      <c r="H29" s="9">
        <f t="shared" si="10"/>
        <v>0</v>
      </c>
    </row>
    <row r="30" spans="1:8" s="68" customFormat="1" ht="30" x14ac:dyDescent="0.3">
      <c r="A30" s="324" t="s">
        <v>360</v>
      </c>
      <c r="B30" s="15"/>
      <c r="C30" s="193">
        <f>SUM(C16,C24:C25,C29)</f>
        <v>0</v>
      </c>
      <c r="D30" s="193">
        <f t="shared" ref="D30:H30" si="11">SUM(D16,D24:D25,D29)</f>
        <v>0</v>
      </c>
      <c r="E30" s="193">
        <f t="shared" si="11"/>
        <v>0</v>
      </c>
      <c r="F30" s="193">
        <f t="shared" si="11"/>
        <v>0</v>
      </c>
      <c r="G30" s="193">
        <f t="shared" si="11"/>
        <v>0</v>
      </c>
      <c r="H30" s="193">
        <f t="shared" si="11"/>
        <v>0</v>
      </c>
    </row>
    <row r="31" spans="1:8" s="7" customFormat="1" x14ac:dyDescent="0.3">
      <c r="A31" s="283" t="s">
        <v>359</v>
      </c>
      <c r="B31" s="1"/>
      <c r="C31" s="305"/>
      <c r="D31" s="305"/>
      <c r="E31" s="305"/>
      <c r="F31" s="305"/>
      <c r="G31" s="305"/>
      <c r="H31" s="305"/>
    </row>
    <row r="32" spans="1:8" s="7" customFormat="1" x14ac:dyDescent="0.3">
      <c r="A32" s="283" t="s">
        <v>20</v>
      </c>
      <c r="B32" s="284"/>
      <c r="C32" s="188">
        <f>C30*C31</f>
        <v>0</v>
      </c>
      <c r="D32" s="188">
        <f t="shared" ref="D32:E32" si="12">D30*D31</f>
        <v>0</v>
      </c>
      <c r="E32" s="188">
        <f t="shared" si="12"/>
        <v>0</v>
      </c>
      <c r="F32" s="188">
        <f t="shared" ref="F32" si="13">F30*F31</f>
        <v>0</v>
      </c>
      <c r="G32" s="188">
        <f t="shared" ref="G32" si="14">G30*G31</f>
        <v>0</v>
      </c>
      <c r="H32" s="188">
        <f t="shared" ref="H32" si="15">H30*H31</f>
        <v>0</v>
      </c>
    </row>
    <row r="33" spans="1:8" s="4" customFormat="1" ht="13.5" x14ac:dyDescent="0.3">
      <c r="A33" s="25" t="s">
        <v>31</v>
      </c>
      <c r="B33" s="7"/>
      <c r="C33" s="194"/>
      <c r="D33" s="194"/>
      <c r="E33" s="194"/>
      <c r="F33" s="194"/>
      <c r="G33" s="194"/>
      <c r="H33" s="194"/>
    </row>
    <row r="34" spans="1:8" s="68" customFormat="1" ht="13.5" x14ac:dyDescent="0.3">
      <c r="A34" s="195" t="s">
        <v>32</v>
      </c>
      <c r="B34" s="196"/>
      <c r="C34" s="197">
        <f>C32-C33</f>
        <v>0</v>
      </c>
      <c r="D34" s="197">
        <f t="shared" ref="D34:H34" si="16">D32-D33</f>
        <v>0</v>
      </c>
      <c r="E34" s="197">
        <f t="shared" si="16"/>
        <v>0</v>
      </c>
      <c r="F34" s="197">
        <f t="shared" si="16"/>
        <v>0</v>
      </c>
      <c r="G34" s="197">
        <f t="shared" si="16"/>
        <v>0</v>
      </c>
      <c r="H34" s="197">
        <f t="shared" si="16"/>
        <v>0</v>
      </c>
    </row>
    <row r="35" spans="1:8" s="68" customFormat="1" ht="14.25" thickBot="1" x14ac:dyDescent="0.35">
      <c r="A35" s="144" t="s">
        <v>295</v>
      </c>
      <c r="B35" s="294"/>
      <c r="C35" s="292" t="str">
        <f>IFERROR((C34/C33)," ")</f>
        <v xml:space="preserve"> </v>
      </c>
      <c r="D35" s="292" t="str">
        <f t="shared" ref="D35:H35" si="17">IFERROR((D34/D33)," ")</f>
        <v xml:space="preserve"> </v>
      </c>
      <c r="E35" s="292" t="str">
        <f t="shared" si="17"/>
        <v xml:space="preserve"> </v>
      </c>
      <c r="F35" s="292" t="str">
        <f t="shared" si="17"/>
        <v xml:space="preserve"> </v>
      </c>
      <c r="G35" s="292" t="str">
        <f t="shared" si="17"/>
        <v xml:space="preserve"> </v>
      </c>
      <c r="H35" s="292" t="str">
        <f t="shared" si="17"/>
        <v xml:space="preserve"> </v>
      </c>
    </row>
    <row r="36" spans="1:8" s="4" customFormat="1" ht="18.75" thickTop="1" x14ac:dyDescent="0.35">
      <c r="A36" s="509" t="s">
        <v>35</v>
      </c>
      <c r="B36" s="510"/>
      <c r="C36" s="510"/>
      <c r="D36" s="510"/>
      <c r="E36" s="510"/>
      <c r="F36" s="510"/>
      <c r="G36" s="510"/>
      <c r="H36" s="510"/>
    </row>
    <row r="37" spans="1:8" s="11" customFormat="1" ht="27" x14ac:dyDescent="0.3">
      <c r="B37" s="209" t="s">
        <v>30</v>
      </c>
      <c r="C37" s="209" t="str">
        <f>"Coût annuel estimé      "&amp;C$5</f>
        <v>Coût annuel estimé      Da</v>
      </c>
      <c r="D37" s="209" t="str">
        <f>"Coût annuel estimé      "&amp;D$5</f>
        <v>Coût annuel estimé      Db</v>
      </c>
      <c r="E37" s="209" t="str">
        <f>"Coût annuel estimé      "&amp;E$5</f>
        <v>Coût annuel estimé      Dc</v>
      </c>
      <c r="F37" s="209" t="str">
        <f>"Coût annuel estimé      "&amp;F$5</f>
        <v>Coût annuel estimé      Dc1</v>
      </c>
      <c r="G37" s="209" t="str">
        <f t="shared" ref="G37:H37" si="18">"Coût annuel estimé      "&amp;G$5</f>
        <v>Coût annuel estimé      Dd</v>
      </c>
      <c r="H37" s="209" t="str">
        <f t="shared" si="18"/>
        <v>Coût annuel estimé      De</v>
      </c>
    </row>
    <row r="38" spans="1:8" x14ac:dyDescent="0.3">
      <c r="A38" s="285" t="s">
        <v>11</v>
      </c>
      <c r="B38" s="293"/>
      <c r="C38" s="9">
        <f t="shared" ref="C38:H38" si="19">SUM(C39:C41)</f>
        <v>0</v>
      </c>
      <c r="D38" s="9">
        <f t="shared" si="19"/>
        <v>0</v>
      </c>
      <c r="E38" s="9">
        <f t="shared" si="19"/>
        <v>0</v>
      </c>
      <c r="F38" s="9">
        <f t="shared" si="19"/>
        <v>0</v>
      </c>
      <c r="G38" s="9">
        <f t="shared" si="19"/>
        <v>0</v>
      </c>
      <c r="H38" s="9">
        <f t="shared" si="19"/>
        <v>0</v>
      </c>
    </row>
    <row r="39" spans="1:8" x14ac:dyDescent="0.3">
      <c r="A39" s="62" t="s">
        <v>12</v>
      </c>
      <c r="B39" s="293"/>
      <c r="C39" s="9">
        <v>0</v>
      </c>
      <c r="D39" s="9">
        <v>0</v>
      </c>
      <c r="E39" s="9">
        <v>0</v>
      </c>
      <c r="F39" s="9">
        <v>0</v>
      </c>
      <c r="G39" s="9">
        <v>0</v>
      </c>
      <c r="H39" s="9">
        <v>0</v>
      </c>
    </row>
    <row r="40" spans="1:8" x14ac:dyDescent="0.3">
      <c r="A40" s="62" t="s">
        <v>14</v>
      </c>
      <c r="B40" s="290">
        <f>TAB4.2.2!$M$14</f>
        <v>0</v>
      </c>
      <c r="C40" s="9">
        <f>$B40*1</f>
        <v>0</v>
      </c>
      <c r="D40" s="9">
        <f t="shared" ref="D40:H40" si="20">$B40*1</f>
        <v>0</v>
      </c>
      <c r="E40" s="9">
        <f t="shared" si="20"/>
        <v>0</v>
      </c>
      <c r="F40" s="9">
        <f t="shared" si="20"/>
        <v>0</v>
      </c>
      <c r="G40" s="9">
        <f t="shared" si="20"/>
        <v>0</v>
      </c>
      <c r="H40" s="9">
        <f t="shared" si="20"/>
        <v>0</v>
      </c>
    </row>
    <row r="41" spans="1:8" x14ac:dyDescent="0.3">
      <c r="A41" s="62" t="s">
        <v>144</v>
      </c>
      <c r="B41" s="293"/>
      <c r="C41" s="9">
        <f t="shared" ref="C41:H41" si="21">SUM(C42:C45)</f>
        <v>0</v>
      </c>
      <c r="D41" s="9">
        <f t="shared" si="21"/>
        <v>0</v>
      </c>
      <c r="E41" s="9">
        <f t="shared" si="21"/>
        <v>0</v>
      </c>
      <c r="F41" s="9">
        <f t="shared" si="21"/>
        <v>0</v>
      </c>
      <c r="G41" s="9">
        <f t="shared" si="21"/>
        <v>0</v>
      </c>
      <c r="H41" s="9">
        <f t="shared" si="21"/>
        <v>0</v>
      </c>
    </row>
    <row r="42" spans="1:8" x14ac:dyDescent="0.3">
      <c r="A42" s="63" t="s">
        <v>137</v>
      </c>
      <c r="B42" s="293">
        <f>TAB4.2.2!$M$16</f>
        <v>0</v>
      </c>
      <c r="C42" s="9">
        <f>$B42*C$6</f>
        <v>0</v>
      </c>
      <c r="D42" s="9">
        <f t="shared" ref="D42:H42" si="22">$B42*D$6</f>
        <v>0</v>
      </c>
      <c r="E42" s="9">
        <f t="shared" si="22"/>
        <v>0</v>
      </c>
      <c r="F42" s="9">
        <f t="shared" si="22"/>
        <v>0</v>
      </c>
      <c r="G42" s="9">
        <f t="shared" si="22"/>
        <v>0</v>
      </c>
      <c r="H42" s="9">
        <f t="shared" si="22"/>
        <v>0</v>
      </c>
    </row>
    <row r="43" spans="1:8" x14ac:dyDescent="0.3">
      <c r="A43" s="63" t="s">
        <v>138</v>
      </c>
      <c r="B43" s="293">
        <f>TAB4.2.2!$M$17</f>
        <v>0</v>
      </c>
      <c r="C43" s="9">
        <f>$B43*C$7</f>
        <v>0</v>
      </c>
      <c r="D43" s="9">
        <f t="shared" ref="D43:H43" si="23">$B43*D$7</f>
        <v>0</v>
      </c>
      <c r="E43" s="9">
        <f t="shared" si="23"/>
        <v>0</v>
      </c>
      <c r="F43" s="9">
        <f t="shared" si="23"/>
        <v>0</v>
      </c>
      <c r="G43" s="9">
        <f t="shared" si="23"/>
        <v>0</v>
      </c>
      <c r="H43" s="9">
        <f t="shared" si="23"/>
        <v>0</v>
      </c>
    </row>
    <row r="44" spans="1:8" x14ac:dyDescent="0.3">
      <c r="A44" s="63" t="s">
        <v>16</v>
      </c>
      <c r="B44" s="293">
        <f>TAB4.2.2!$M$18</f>
        <v>0</v>
      </c>
      <c r="C44" s="9">
        <f>$B44*C$8</f>
        <v>0</v>
      </c>
      <c r="D44" s="9">
        <f t="shared" ref="D44:H44" si="24">$B44*D$8</f>
        <v>0</v>
      </c>
      <c r="E44" s="9">
        <f t="shared" si="24"/>
        <v>0</v>
      </c>
      <c r="F44" s="9">
        <f t="shared" si="24"/>
        <v>0</v>
      </c>
      <c r="G44" s="9">
        <f t="shared" si="24"/>
        <v>0</v>
      </c>
      <c r="H44" s="9">
        <f t="shared" si="24"/>
        <v>0</v>
      </c>
    </row>
    <row r="45" spans="1:8" x14ac:dyDescent="0.3">
      <c r="A45" s="63" t="s">
        <v>139</v>
      </c>
      <c r="B45" s="293">
        <f>TAB4.2.2!$M$19</f>
        <v>0</v>
      </c>
      <c r="C45" s="9">
        <f>$B45*C$9</f>
        <v>0</v>
      </c>
      <c r="D45" s="9">
        <f t="shared" ref="D45:H45" si="25">$B45*D$9</f>
        <v>0</v>
      </c>
      <c r="E45" s="9">
        <f t="shared" si="25"/>
        <v>0</v>
      </c>
      <c r="F45" s="9">
        <f t="shared" si="25"/>
        <v>0</v>
      </c>
      <c r="G45" s="9">
        <f t="shared" si="25"/>
        <v>0</v>
      </c>
      <c r="H45" s="9">
        <f t="shared" si="25"/>
        <v>0</v>
      </c>
    </row>
    <row r="46" spans="1:8" x14ac:dyDescent="0.3">
      <c r="A46" s="285" t="s">
        <v>21</v>
      </c>
      <c r="B46" s="293">
        <f>TAB4.2.2!$M$20</f>
        <v>0</v>
      </c>
      <c r="C46" s="9">
        <f>$B46*C$10</f>
        <v>0</v>
      </c>
      <c r="D46" s="9">
        <f t="shared" ref="D46:H46" si="26">$B46*D$10</f>
        <v>0</v>
      </c>
      <c r="E46" s="9">
        <f t="shared" si="26"/>
        <v>0</v>
      </c>
      <c r="F46" s="9">
        <f t="shared" si="26"/>
        <v>0</v>
      </c>
      <c r="G46" s="9">
        <f t="shared" si="26"/>
        <v>0</v>
      </c>
      <c r="H46" s="9">
        <f t="shared" si="26"/>
        <v>0</v>
      </c>
    </row>
    <row r="47" spans="1:8" x14ac:dyDescent="0.3">
      <c r="A47" s="285" t="s">
        <v>140</v>
      </c>
      <c r="B47" s="293"/>
      <c r="C47" s="9">
        <f>SUM(C48:C50)</f>
        <v>0</v>
      </c>
      <c r="D47" s="9">
        <f t="shared" ref="D47" si="27">SUM(D48:D50)</f>
        <v>0</v>
      </c>
      <c r="E47" s="9">
        <f t="shared" ref="E47" si="28">SUM(E48:E50)</f>
        <v>0</v>
      </c>
      <c r="F47" s="9">
        <f t="shared" ref="F47" si="29">SUM(F48:F50)</f>
        <v>0</v>
      </c>
      <c r="G47" s="9">
        <f t="shared" ref="G47" si="30">SUM(G48:G50)</f>
        <v>0</v>
      </c>
      <c r="H47" s="9">
        <f t="shared" ref="H47" si="31">SUM(H48:H50)</f>
        <v>0</v>
      </c>
    </row>
    <row r="48" spans="1:8" x14ac:dyDescent="0.3">
      <c r="A48" s="62" t="s">
        <v>4</v>
      </c>
      <c r="B48" s="293">
        <f>TAB4.2.2!$M$22</f>
        <v>0</v>
      </c>
      <c r="C48" s="9">
        <f>$B48*C$10</f>
        <v>0</v>
      </c>
      <c r="D48" s="9">
        <f t="shared" ref="D48:H51" si="32">$B48*D$10</f>
        <v>0</v>
      </c>
      <c r="E48" s="9">
        <f t="shared" si="32"/>
        <v>0</v>
      </c>
      <c r="F48" s="9">
        <f t="shared" si="32"/>
        <v>0</v>
      </c>
      <c r="G48" s="9">
        <f t="shared" si="32"/>
        <v>0</v>
      </c>
      <c r="H48" s="9">
        <f t="shared" si="32"/>
        <v>0</v>
      </c>
    </row>
    <row r="49" spans="1:9" x14ac:dyDescent="0.3">
      <c r="A49" s="62" t="s">
        <v>161</v>
      </c>
      <c r="B49" s="293">
        <f>TAB4.2.2!$M$23</f>
        <v>0</v>
      </c>
      <c r="C49" s="9">
        <f>$B49*C$10</f>
        <v>0</v>
      </c>
      <c r="D49" s="9">
        <f t="shared" si="32"/>
        <v>0</v>
      </c>
      <c r="E49" s="9">
        <f t="shared" si="32"/>
        <v>0</v>
      </c>
      <c r="F49" s="9">
        <f t="shared" si="32"/>
        <v>0</v>
      </c>
      <c r="G49" s="9">
        <f t="shared" si="32"/>
        <v>0</v>
      </c>
      <c r="H49" s="9">
        <f t="shared" si="32"/>
        <v>0</v>
      </c>
    </row>
    <row r="50" spans="1:9" x14ac:dyDescent="0.3">
      <c r="A50" s="62" t="s">
        <v>163</v>
      </c>
      <c r="B50" s="293">
        <f>TAB4.2.2!$M$24</f>
        <v>0</v>
      </c>
      <c r="C50" s="9">
        <f>$B50*C$10</f>
        <v>0</v>
      </c>
      <c r="D50" s="9">
        <f t="shared" si="32"/>
        <v>0</v>
      </c>
      <c r="E50" s="9">
        <f t="shared" si="32"/>
        <v>0</v>
      </c>
      <c r="F50" s="9">
        <f t="shared" si="32"/>
        <v>0</v>
      </c>
      <c r="G50" s="9">
        <f t="shared" si="32"/>
        <v>0</v>
      </c>
      <c r="H50" s="9">
        <f t="shared" si="32"/>
        <v>0</v>
      </c>
    </row>
    <row r="51" spans="1:9" x14ac:dyDescent="0.3">
      <c r="A51" s="285" t="s">
        <v>141</v>
      </c>
      <c r="B51" s="293">
        <f>TAB4.2.2!$M$25</f>
        <v>0</v>
      </c>
      <c r="C51" s="9">
        <f>$B51*C$10</f>
        <v>0</v>
      </c>
      <c r="D51" s="9">
        <f t="shared" si="32"/>
        <v>0</v>
      </c>
      <c r="E51" s="9">
        <f t="shared" si="32"/>
        <v>0</v>
      </c>
      <c r="F51" s="9">
        <f t="shared" si="32"/>
        <v>0</v>
      </c>
      <c r="G51" s="9">
        <f t="shared" si="32"/>
        <v>0</v>
      </c>
      <c r="H51" s="9">
        <f t="shared" si="32"/>
        <v>0</v>
      </c>
    </row>
    <row r="52" spans="1:9" s="68" customFormat="1" ht="30" x14ac:dyDescent="0.3">
      <c r="A52" s="324" t="s">
        <v>360</v>
      </c>
      <c r="B52" s="15"/>
      <c r="C52" s="193">
        <f>SUM(C38,C46:C47,C51)</f>
        <v>0</v>
      </c>
      <c r="D52" s="193">
        <f t="shared" ref="D52" si="33">SUM(D38,D46:D47,D51)</f>
        <v>0</v>
      </c>
      <c r="E52" s="193">
        <f t="shared" ref="E52" si="34">SUM(E38,E46:E47,E51)</f>
        <v>0</v>
      </c>
      <c r="F52" s="193">
        <f t="shared" ref="F52" si="35">SUM(F38,F46:F47,F51)</f>
        <v>0</v>
      </c>
      <c r="G52" s="193">
        <f t="shared" ref="G52" si="36">SUM(G38,G46:G47,G51)</f>
        <v>0</v>
      </c>
      <c r="H52" s="193">
        <f t="shared" ref="H52" si="37">SUM(H38,H46:H47,H51)</f>
        <v>0</v>
      </c>
    </row>
    <row r="53" spans="1:9" s="7" customFormat="1" x14ac:dyDescent="0.3">
      <c r="A53" s="283" t="s">
        <v>359</v>
      </c>
      <c r="B53" s="1"/>
      <c r="C53" s="305"/>
      <c r="D53" s="305"/>
      <c r="E53" s="305"/>
      <c r="F53" s="305"/>
      <c r="G53" s="305"/>
      <c r="H53" s="305"/>
    </row>
    <row r="54" spans="1:9" s="7" customFormat="1" x14ac:dyDescent="0.3">
      <c r="A54" s="283" t="s">
        <v>20</v>
      </c>
      <c r="B54" s="284"/>
      <c r="C54" s="188">
        <f>C52*C53</f>
        <v>0</v>
      </c>
      <c r="D54" s="188">
        <f t="shared" ref="D54" si="38">D52*D53</f>
        <v>0</v>
      </c>
      <c r="E54" s="188">
        <f t="shared" ref="E54" si="39">E52*E53</f>
        <v>0</v>
      </c>
      <c r="F54" s="188">
        <f t="shared" ref="F54" si="40">F52*F53</f>
        <v>0</v>
      </c>
      <c r="G54" s="188">
        <f t="shared" ref="G54" si="41">G52*G53</f>
        <v>0</v>
      </c>
      <c r="H54" s="188">
        <f t="shared" ref="H54" si="42">H52*H53</f>
        <v>0</v>
      </c>
    </row>
    <row r="55" spans="1:9" s="4" customFormat="1" ht="13.5" x14ac:dyDescent="0.3">
      <c r="A55" s="25" t="s">
        <v>46</v>
      </c>
      <c r="B55" s="7"/>
      <c r="C55" s="290">
        <f>C32</f>
        <v>0</v>
      </c>
      <c r="D55" s="290">
        <f t="shared" ref="D55:H55" si="43">D32</f>
        <v>0</v>
      </c>
      <c r="E55" s="290">
        <f t="shared" si="43"/>
        <v>0</v>
      </c>
      <c r="F55" s="290">
        <f t="shared" si="43"/>
        <v>0</v>
      </c>
      <c r="G55" s="290">
        <f t="shared" si="43"/>
        <v>0</v>
      </c>
      <c r="H55" s="290">
        <f t="shared" si="43"/>
        <v>0</v>
      </c>
      <c r="I55" s="7"/>
    </row>
    <row r="56" spans="1:9" s="68" customFormat="1" ht="13.5" x14ac:dyDescent="0.3">
      <c r="A56" s="195" t="s">
        <v>47</v>
      </c>
      <c r="B56" s="196"/>
      <c r="C56" s="197">
        <f>C54-C55</f>
        <v>0</v>
      </c>
      <c r="D56" s="197">
        <f t="shared" ref="D56:H56" si="44">D54-D55</f>
        <v>0</v>
      </c>
      <c r="E56" s="197">
        <f t="shared" si="44"/>
        <v>0</v>
      </c>
      <c r="F56" s="197">
        <f t="shared" si="44"/>
        <v>0</v>
      </c>
      <c r="G56" s="197">
        <f t="shared" si="44"/>
        <v>0</v>
      </c>
      <c r="H56" s="197">
        <f t="shared" si="44"/>
        <v>0</v>
      </c>
    </row>
    <row r="57" spans="1:9" s="68" customFormat="1" ht="14.25" thickBot="1" x14ac:dyDescent="0.35">
      <c r="A57" s="144" t="s">
        <v>297</v>
      </c>
      <c r="B57" s="145"/>
      <c r="C57" s="198" t="str">
        <f>IFERROR((C56/C55)," ")</f>
        <v xml:space="preserve"> </v>
      </c>
      <c r="D57" s="198" t="str">
        <f t="shared" ref="D57:H57" si="45">IFERROR((D56/D55)," ")</f>
        <v xml:space="preserve"> </v>
      </c>
      <c r="E57" s="198" t="str">
        <f t="shared" si="45"/>
        <v xml:space="preserve"> </v>
      </c>
      <c r="F57" s="198" t="str">
        <f t="shared" si="45"/>
        <v xml:space="preserve"> </v>
      </c>
      <c r="G57" s="198" t="str">
        <f t="shared" si="45"/>
        <v xml:space="preserve"> </v>
      </c>
      <c r="H57" s="198" t="str">
        <f t="shared" si="45"/>
        <v xml:space="preserve"> </v>
      </c>
    </row>
    <row r="58" spans="1:9" ht="18.75" thickTop="1" x14ac:dyDescent="0.35">
      <c r="A58" s="509" t="s">
        <v>45</v>
      </c>
      <c r="B58" s="510"/>
      <c r="C58" s="510"/>
      <c r="D58" s="510"/>
      <c r="E58" s="510"/>
      <c r="F58" s="510"/>
      <c r="G58" s="510"/>
      <c r="H58" s="510"/>
    </row>
    <row r="59" spans="1:9" ht="27" x14ac:dyDescent="0.3">
      <c r="A59" s="11"/>
      <c r="B59" s="209" t="s">
        <v>30</v>
      </c>
      <c r="C59" s="209" t="str">
        <f>"Coût annuel estimé      "&amp;C$5</f>
        <v>Coût annuel estimé      Da</v>
      </c>
      <c r="D59" s="209" t="str">
        <f>"Coût annuel estimé      "&amp;D$5</f>
        <v>Coût annuel estimé      Db</v>
      </c>
      <c r="E59" s="209" t="str">
        <f>"Coût annuel estimé      "&amp;E$5</f>
        <v>Coût annuel estimé      Dc</v>
      </c>
      <c r="F59" s="209" t="str">
        <f>"Coût annuel estimé      "&amp;F$5</f>
        <v>Coût annuel estimé      Dc1</v>
      </c>
      <c r="G59" s="209" t="str">
        <f t="shared" ref="G59:H59" si="46">"Coût annuel estimé      "&amp;G$5</f>
        <v>Coût annuel estimé      Dd</v>
      </c>
      <c r="H59" s="209" t="str">
        <f t="shared" si="46"/>
        <v>Coût annuel estimé      De</v>
      </c>
    </row>
    <row r="60" spans="1:9" x14ac:dyDescent="0.3">
      <c r="A60" s="285" t="s">
        <v>11</v>
      </c>
      <c r="B60" s="293"/>
      <c r="C60" s="9">
        <f t="shared" ref="C60:H60" si="47">SUM(C61:C63)</f>
        <v>0</v>
      </c>
      <c r="D60" s="9">
        <f t="shared" si="47"/>
        <v>0</v>
      </c>
      <c r="E60" s="9">
        <f t="shared" si="47"/>
        <v>0</v>
      </c>
      <c r="F60" s="9">
        <f t="shared" si="47"/>
        <v>0</v>
      </c>
      <c r="G60" s="9">
        <f t="shared" si="47"/>
        <v>0</v>
      </c>
      <c r="H60" s="9">
        <f t="shared" si="47"/>
        <v>0</v>
      </c>
    </row>
    <row r="61" spans="1:9" x14ac:dyDescent="0.3">
      <c r="A61" s="62" t="s">
        <v>12</v>
      </c>
      <c r="B61" s="293"/>
      <c r="C61" s="9">
        <v>0</v>
      </c>
      <c r="D61" s="9">
        <v>0</v>
      </c>
      <c r="E61" s="9">
        <v>0</v>
      </c>
      <c r="F61" s="9">
        <v>0</v>
      </c>
      <c r="G61" s="9">
        <v>0</v>
      </c>
      <c r="H61" s="9">
        <v>0</v>
      </c>
    </row>
    <row r="62" spans="1:9" x14ac:dyDescent="0.3">
      <c r="A62" s="62" t="s">
        <v>14</v>
      </c>
      <c r="B62" s="290">
        <f>TAB4.3.2!$M$14</f>
        <v>0</v>
      </c>
      <c r="C62" s="9">
        <f>$B62*1</f>
        <v>0</v>
      </c>
      <c r="D62" s="9">
        <f t="shared" ref="D62:H62" si="48">$B62*1</f>
        <v>0</v>
      </c>
      <c r="E62" s="9">
        <f t="shared" si="48"/>
        <v>0</v>
      </c>
      <c r="F62" s="9">
        <f t="shared" si="48"/>
        <v>0</v>
      </c>
      <c r="G62" s="9">
        <f t="shared" si="48"/>
        <v>0</v>
      </c>
      <c r="H62" s="9">
        <f t="shared" si="48"/>
        <v>0</v>
      </c>
    </row>
    <row r="63" spans="1:9" x14ac:dyDescent="0.3">
      <c r="A63" s="62" t="s">
        <v>144</v>
      </c>
      <c r="B63" s="293"/>
      <c r="C63" s="9">
        <f t="shared" ref="C63:H63" si="49">SUM(C64:C67)</f>
        <v>0</v>
      </c>
      <c r="D63" s="9">
        <f t="shared" si="49"/>
        <v>0</v>
      </c>
      <c r="E63" s="9">
        <f t="shared" si="49"/>
        <v>0</v>
      </c>
      <c r="F63" s="9">
        <f t="shared" si="49"/>
        <v>0</v>
      </c>
      <c r="G63" s="9">
        <f t="shared" si="49"/>
        <v>0</v>
      </c>
      <c r="H63" s="9">
        <f t="shared" si="49"/>
        <v>0</v>
      </c>
    </row>
    <row r="64" spans="1:9" x14ac:dyDescent="0.3">
      <c r="A64" s="63" t="s">
        <v>137</v>
      </c>
      <c r="B64" s="293">
        <f>TAB4.3.2!$M$16</f>
        <v>0</v>
      </c>
      <c r="C64" s="9">
        <f>$B64*C$6</f>
        <v>0</v>
      </c>
      <c r="D64" s="9">
        <f t="shared" ref="D64:H64" si="50">$B64*D$6</f>
        <v>0</v>
      </c>
      <c r="E64" s="9">
        <f t="shared" si="50"/>
        <v>0</v>
      </c>
      <c r="F64" s="9">
        <f t="shared" si="50"/>
        <v>0</v>
      </c>
      <c r="G64" s="9">
        <f t="shared" si="50"/>
        <v>0</v>
      </c>
      <c r="H64" s="9">
        <f t="shared" si="50"/>
        <v>0</v>
      </c>
    </row>
    <row r="65" spans="1:8" x14ac:dyDescent="0.3">
      <c r="A65" s="63" t="s">
        <v>138</v>
      </c>
      <c r="B65" s="293">
        <f>TAB4.3.2!$M$17</f>
        <v>0</v>
      </c>
      <c r="C65" s="9">
        <f>$B65*C$7</f>
        <v>0</v>
      </c>
      <c r="D65" s="9">
        <f t="shared" ref="D65:H65" si="51">$B65*D$7</f>
        <v>0</v>
      </c>
      <c r="E65" s="9">
        <f t="shared" si="51"/>
        <v>0</v>
      </c>
      <c r="F65" s="9">
        <f t="shared" si="51"/>
        <v>0</v>
      </c>
      <c r="G65" s="9">
        <f t="shared" si="51"/>
        <v>0</v>
      </c>
      <c r="H65" s="9">
        <f t="shared" si="51"/>
        <v>0</v>
      </c>
    </row>
    <row r="66" spans="1:8" x14ac:dyDescent="0.3">
      <c r="A66" s="63" t="s">
        <v>16</v>
      </c>
      <c r="B66" s="293">
        <f>TAB4.3.2!$M$18</f>
        <v>0</v>
      </c>
      <c r="C66" s="9">
        <f>$B66*C$8</f>
        <v>0</v>
      </c>
      <c r="D66" s="9">
        <f t="shared" ref="D66:H66" si="52">$B66*D$8</f>
        <v>0</v>
      </c>
      <c r="E66" s="9">
        <f t="shared" si="52"/>
        <v>0</v>
      </c>
      <c r="F66" s="9">
        <f t="shared" si="52"/>
        <v>0</v>
      </c>
      <c r="G66" s="9">
        <f t="shared" si="52"/>
        <v>0</v>
      </c>
      <c r="H66" s="9">
        <f t="shared" si="52"/>
        <v>0</v>
      </c>
    </row>
    <row r="67" spans="1:8" x14ac:dyDescent="0.3">
      <c r="A67" s="63" t="s">
        <v>139</v>
      </c>
      <c r="B67" s="293">
        <f>TAB4.3.2!$M$19</f>
        <v>0</v>
      </c>
      <c r="C67" s="9">
        <f>$B67*C$9</f>
        <v>0</v>
      </c>
      <c r="D67" s="9">
        <f t="shared" ref="D67:H67" si="53">$B67*D$9</f>
        <v>0</v>
      </c>
      <c r="E67" s="9">
        <f t="shared" si="53"/>
        <v>0</v>
      </c>
      <c r="F67" s="9">
        <f t="shared" si="53"/>
        <v>0</v>
      </c>
      <c r="G67" s="9">
        <f t="shared" si="53"/>
        <v>0</v>
      </c>
      <c r="H67" s="9">
        <f t="shared" si="53"/>
        <v>0</v>
      </c>
    </row>
    <row r="68" spans="1:8" x14ac:dyDescent="0.3">
      <c r="A68" s="285" t="s">
        <v>21</v>
      </c>
      <c r="B68" s="293">
        <f>TAB4.3.2!$M$20</f>
        <v>0</v>
      </c>
      <c r="C68" s="9">
        <f>$B68*C$10</f>
        <v>0</v>
      </c>
      <c r="D68" s="9">
        <f t="shared" ref="D68:H68" si="54">$B68*D$10</f>
        <v>0</v>
      </c>
      <c r="E68" s="9">
        <f t="shared" si="54"/>
        <v>0</v>
      </c>
      <c r="F68" s="9">
        <f t="shared" si="54"/>
        <v>0</v>
      </c>
      <c r="G68" s="9">
        <f t="shared" si="54"/>
        <v>0</v>
      </c>
      <c r="H68" s="9">
        <f t="shared" si="54"/>
        <v>0</v>
      </c>
    </row>
    <row r="69" spans="1:8" x14ac:dyDescent="0.3">
      <c r="A69" s="285" t="s">
        <v>140</v>
      </c>
      <c r="B69" s="293"/>
      <c r="C69" s="9">
        <f>SUM(C70:C72)</f>
        <v>0</v>
      </c>
      <c r="D69" s="9">
        <f t="shared" ref="D69" si="55">SUM(D70:D72)</f>
        <v>0</v>
      </c>
      <c r="E69" s="9">
        <f t="shared" ref="E69" si="56">SUM(E70:E72)</f>
        <v>0</v>
      </c>
      <c r="F69" s="9">
        <f t="shared" ref="F69" si="57">SUM(F70:F72)</f>
        <v>0</v>
      </c>
      <c r="G69" s="9">
        <f t="shared" ref="G69" si="58">SUM(G70:G72)</f>
        <v>0</v>
      </c>
      <c r="H69" s="9">
        <f t="shared" ref="H69" si="59">SUM(H70:H72)</f>
        <v>0</v>
      </c>
    </row>
    <row r="70" spans="1:8" x14ac:dyDescent="0.3">
      <c r="A70" s="62" t="s">
        <v>4</v>
      </c>
      <c r="B70" s="293">
        <f>TAB4.3.2!$M$22</f>
        <v>0</v>
      </c>
      <c r="C70" s="9">
        <f>$B70*C$10</f>
        <v>0</v>
      </c>
      <c r="D70" s="9">
        <f t="shared" ref="D70:H73" si="60">$B70*D$10</f>
        <v>0</v>
      </c>
      <c r="E70" s="9">
        <f t="shared" si="60"/>
        <v>0</v>
      </c>
      <c r="F70" s="9">
        <f t="shared" si="60"/>
        <v>0</v>
      </c>
      <c r="G70" s="9">
        <f t="shared" si="60"/>
        <v>0</v>
      </c>
      <c r="H70" s="9">
        <f t="shared" si="60"/>
        <v>0</v>
      </c>
    </row>
    <row r="71" spans="1:8" x14ac:dyDescent="0.3">
      <c r="A71" s="62" t="s">
        <v>161</v>
      </c>
      <c r="B71" s="293">
        <f>TAB4.3.2!$M$23</f>
        <v>0</v>
      </c>
      <c r="C71" s="9">
        <f>$B71*C$10</f>
        <v>0</v>
      </c>
      <c r="D71" s="9">
        <f t="shared" si="60"/>
        <v>0</v>
      </c>
      <c r="E71" s="9">
        <f t="shared" si="60"/>
        <v>0</v>
      </c>
      <c r="F71" s="9">
        <f t="shared" si="60"/>
        <v>0</v>
      </c>
      <c r="G71" s="9">
        <f t="shared" si="60"/>
        <v>0</v>
      </c>
      <c r="H71" s="9">
        <f t="shared" si="60"/>
        <v>0</v>
      </c>
    </row>
    <row r="72" spans="1:8" x14ac:dyDescent="0.3">
      <c r="A72" s="62" t="s">
        <v>163</v>
      </c>
      <c r="B72" s="293">
        <f>TAB4.3.2!$M$24</f>
        <v>0</v>
      </c>
      <c r="C72" s="9">
        <f>$B72*C$10</f>
        <v>0</v>
      </c>
      <c r="D72" s="9">
        <f t="shared" si="60"/>
        <v>0</v>
      </c>
      <c r="E72" s="9">
        <f t="shared" si="60"/>
        <v>0</v>
      </c>
      <c r="F72" s="9">
        <f t="shared" si="60"/>
        <v>0</v>
      </c>
      <c r="G72" s="9">
        <f t="shared" si="60"/>
        <v>0</v>
      </c>
      <c r="H72" s="9">
        <f t="shared" si="60"/>
        <v>0</v>
      </c>
    </row>
    <row r="73" spans="1:8" x14ac:dyDescent="0.3">
      <c r="A73" s="285" t="s">
        <v>141</v>
      </c>
      <c r="B73" s="293">
        <f>TAB4.3.2!$M$25</f>
        <v>0</v>
      </c>
      <c r="C73" s="9">
        <f>$B73*C$10</f>
        <v>0</v>
      </c>
      <c r="D73" s="9">
        <f t="shared" si="60"/>
        <v>0</v>
      </c>
      <c r="E73" s="9">
        <f t="shared" si="60"/>
        <v>0</v>
      </c>
      <c r="F73" s="9">
        <f t="shared" si="60"/>
        <v>0</v>
      </c>
      <c r="G73" s="9">
        <f t="shared" si="60"/>
        <v>0</v>
      </c>
      <c r="H73" s="9">
        <f t="shared" si="60"/>
        <v>0</v>
      </c>
    </row>
    <row r="74" spans="1:8" ht="30" x14ac:dyDescent="0.3">
      <c r="A74" s="324" t="s">
        <v>360</v>
      </c>
      <c r="B74" s="15"/>
      <c r="C74" s="193">
        <f>SUM(C60,C68:C69,C73)</f>
        <v>0</v>
      </c>
      <c r="D74" s="193">
        <f t="shared" ref="D74:H74" si="61">SUM(D60,D68:D69,D73)</f>
        <v>0</v>
      </c>
      <c r="E74" s="193">
        <f t="shared" si="61"/>
        <v>0</v>
      </c>
      <c r="F74" s="193">
        <f t="shared" si="61"/>
        <v>0</v>
      </c>
      <c r="G74" s="193">
        <f t="shared" si="61"/>
        <v>0</v>
      </c>
      <c r="H74" s="193">
        <f t="shared" si="61"/>
        <v>0</v>
      </c>
    </row>
    <row r="75" spans="1:8" x14ac:dyDescent="0.3">
      <c r="A75" s="283" t="s">
        <v>359</v>
      </c>
      <c r="C75" s="305"/>
      <c r="D75" s="305"/>
      <c r="E75" s="305"/>
      <c r="F75" s="305"/>
      <c r="G75" s="305"/>
      <c r="H75" s="305"/>
    </row>
    <row r="76" spans="1:8" x14ac:dyDescent="0.3">
      <c r="A76" s="283" t="s">
        <v>20</v>
      </c>
      <c r="B76" s="284"/>
      <c r="C76" s="188">
        <f>C74*C75</f>
        <v>0</v>
      </c>
      <c r="D76" s="188">
        <f t="shared" ref="D76" si="62">D74*D75</f>
        <v>0</v>
      </c>
      <c r="E76" s="188">
        <f t="shared" ref="E76" si="63">E74*E75</f>
        <v>0</v>
      </c>
      <c r="F76" s="188">
        <f t="shared" ref="F76" si="64">F74*F75</f>
        <v>0</v>
      </c>
      <c r="G76" s="188">
        <f t="shared" ref="G76" si="65">G74*G75</f>
        <v>0</v>
      </c>
      <c r="H76" s="188">
        <f t="shared" ref="H76" si="66">H74*H75</f>
        <v>0</v>
      </c>
    </row>
    <row r="77" spans="1:8" x14ac:dyDescent="0.3">
      <c r="A77" s="25" t="s">
        <v>53</v>
      </c>
      <c r="B77" s="7"/>
      <c r="C77" s="290">
        <f>C54</f>
        <v>0</v>
      </c>
      <c r="D77" s="290">
        <f t="shared" ref="D77:H77" si="67">D54</f>
        <v>0</v>
      </c>
      <c r="E77" s="290">
        <f t="shared" si="67"/>
        <v>0</v>
      </c>
      <c r="F77" s="290">
        <f t="shared" si="67"/>
        <v>0</v>
      </c>
      <c r="G77" s="290">
        <f t="shared" si="67"/>
        <v>0</v>
      </c>
      <c r="H77" s="290">
        <f t="shared" si="67"/>
        <v>0</v>
      </c>
    </row>
    <row r="78" spans="1:8" x14ac:dyDescent="0.3">
      <c r="A78" s="195" t="s">
        <v>49</v>
      </c>
      <c r="B78" s="196"/>
      <c r="C78" s="197">
        <f>C76-C77</f>
        <v>0</v>
      </c>
      <c r="D78" s="197">
        <f t="shared" ref="D78" si="68">D76-D77</f>
        <v>0</v>
      </c>
      <c r="E78" s="197">
        <f t="shared" ref="E78" si="69">E76-E77</f>
        <v>0</v>
      </c>
      <c r="F78" s="197">
        <f t="shared" ref="F78" si="70">F76-F77</f>
        <v>0</v>
      </c>
      <c r="G78" s="197">
        <f t="shared" ref="G78" si="71">G76-G77</f>
        <v>0</v>
      </c>
      <c r="H78" s="197">
        <f t="shared" ref="H78" si="72">H76-H77</f>
        <v>0</v>
      </c>
    </row>
    <row r="79" spans="1:8" ht="15.75" thickBot="1" x14ac:dyDescent="0.35">
      <c r="A79" s="144" t="s">
        <v>298</v>
      </c>
      <c r="B79" s="145"/>
      <c r="C79" s="198" t="str">
        <f>IFERROR((C78/C77)," ")</f>
        <v xml:space="preserve"> </v>
      </c>
      <c r="D79" s="198" t="str">
        <f t="shared" ref="D79:H79" si="73">IFERROR((D78/D77)," ")</f>
        <v xml:space="preserve"> </v>
      </c>
      <c r="E79" s="198" t="str">
        <f t="shared" si="73"/>
        <v xml:space="preserve"> </v>
      </c>
      <c r="F79" s="198" t="str">
        <f t="shared" si="73"/>
        <v xml:space="preserve"> </v>
      </c>
      <c r="G79" s="198" t="str">
        <f t="shared" si="73"/>
        <v xml:space="preserve"> </v>
      </c>
      <c r="H79" s="198" t="str">
        <f t="shared" si="73"/>
        <v xml:space="preserve"> </v>
      </c>
    </row>
    <row r="80" spans="1:8" ht="15.75" thickTop="1" x14ac:dyDescent="0.3"/>
    <row r="81" spans="1:8" ht="18" x14ac:dyDescent="0.35">
      <c r="A81" s="509" t="s">
        <v>44</v>
      </c>
      <c r="B81" s="510"/>
      <c r="C81" s="510"/>
      <c r="D81" s="510"/>
      <c r="E81" s="510"/>
      <c r="F81" s="510"/>
      <c r="G81" s="510"/>
      <c r="H81" s="510"/>
    </row>
    <row r="82" spans="1:8" ht="27" x14ac:dyDescent="0.3">
      <c r="A82" s="11"/>
      <c r="B82" s="209" t="s">
        <v>30</v>
      </c>
      <c r="C82" s="209" t="str">
        <f>"Coût annuel estimé      "&amp;C$5</f>
        <v>Coût annuel estimé      Da</v>
      </c>
      <c r="D82" s="209" t="str">
        <f>"Coût annuel estimé      "&amp;D$5</f>
        <v>Coût annuel estimé      Db</v>
      </c>
      <c r="E82" s="209" t="str">
        <f>"Coût annuel estimé      "&amp;E$5</f>
        <v>Coût annuel estimé      Dc</v>
      </c>
      <c r="F82" s="209" t="str">
        <f>"Coût annuel estimé      "&amp;F$5</f>
        <v>Coût annuel estimé      Dc1</v>
      </c>
      <c r="G82" s="209" t="str">
        <f t="shared" ref="G82:H82" si="74">"Coût annuel estimé      "&amp;G$5</f>
        <v>Coût annuel estimé      Dd</v>
      </c>
      <c r="H82" s="209" t="str">
        <f t="shared" si="74"/>
        <v>Coût annuel estimé      De</v>
      </c>
    </row>
    <row r="83" spans="1:8" x14ac:dyDescent="0.3">
      <c r="A83" s="285" t="s">
        <v>11</v>
      </c>
      <c r="B83" s="293"/>
      <c r="C83" s="9">
        <f t="shared" ref="C83:H83" si="75">SUM(C84:C86)</f>
        <v>0</v>
      </c>
      <c r="D83" s="9">
        <f t="shared" si="75"/>
        <v>0</v>
      </c>
      <c r="E83" s="9">
        <f t="shared" si="75"/>
        <v>0</v>
      </c>
      <c r="F83" s="9">
        <f t="shared" si="75"/>
        <v>0</v>
      </c>
      <c r="G83" s="9">
        <f t="shared" si="75"/>
        <v>0</v>
      </c>
      <c r="H83" s="9">
        <f t="shared" si="75"/>
        <v>0</v>
      </c>
    </row>
    <row r="84" spans="1:8" x14ac:dyDescent="0.3">
      <c r="A84" s="62" t="s">
        <v>12</v>
      </c>
      <c r="B84" s="293"/>
      <c r="C84" s="9">
        <v>0</v>
      </c>
      <c r="D84" s="9">
        <v>0</v>
      </c>
      <c r="E84" s="9">
        <v>0</v>
      </c>
      <c r="F84" s="9">
        <v>0</v>
      </c>
      <c r="G84" s="9">
        <v>0</v>
      </c>
      <c r="H84" s="9">
        <v>0</v>
      </c>
    </row>
    <row r="85" spans="1:8" x14ac:dyDescent="0.3">
      <c r="A85" s="62" t="s">
        <v>14</v>
      </c>
      <c r="B85" s="290">
        <f>TAB4.4.2!$M$14</f>
        <v>0</v>
      </c>
      <c r="C85" s="9">
        <f>$B85*1</f>
        <v>0</v>
      </c>
      <c r="D85" s="9">
        <f t="shared" ref="D85:H85" si="76">$B85*1</f>
        <v>0</v>
      </c>
      <c r="E85" s="9">
        <f t="shared" si="76"/>
        <v>0</v>
      </c>
      <c r="F85" s="9">
        <f t="shared" si="76"/>
        <v>0</v>
      </c>
      <c r="G85" s="9">
        <f t="shared" si="76"/>
        <v>0</v>
      </c>
      <c r="H85" s="9">
        <f t="shared" si="76"/>
        <v>0</v>
      </c>
    </row>
    <row r="86" spans="1:8" x14ac:dyDescent="0.3">
      <c r="A86" s="62" t="s">
        <v>144</v>
      </c>
      <c r="B86" s="293"/>
      <c r="C86" s="9">
        <f t="shared" ref="C86:H86" si="77">SUM(C87:C90)</f>
        <v>0</v>
      </c>
      <c r="D86" s="9">
        <f t="shared" si="77"/>
        <v>0</v>
      </c>
      <c r="E86" s="9">
        <f t="shared" si="77"/>
        <v>0</v>
      </c>
      <c r="F86" s="9">
        <f t="shared" si="77"/>
        <v>0</v>
      </c>
      <c r="G86" s="9">
        <f t="shared" si="77"/>
        <v>0</v>
      </c>
      <c r="H86" s="9">
        <f t="shared" si="77"/>
        <v>0</v>
      </c>
    </row>
    <row r="87" spans="1:8" x14ac:dyDescent="0.3">
      <c r="A87" s="63" t="s">
        <v>137</v>
      </c>
      <c r="B87" s="293">
        <f>TAB4.4.2!$M$16</f>
        <v>0</v>
      </c>
      <c r="C87" s="9">
        <f>$B87*C$6</f>
        <v>0</v>
      </c>
      <c r="D87" s="9">
        <f t="shared" ref="D87:H87" si="78">$B87*D$6</f>
        <v>0</v>
      </c>
      <c r="E87" s="9">
        <f t="shared" si="78"/>
        <v>0</v>
      </c>
      <c r="F87" s="9">
        <f t="shared" si="78"/>
        <v>0</v>
      </c>
      <c r="G87" s="9">
        <f t="shared" si="78"/>
        <v>0</v>
      </c>
      <c r="H87" s="9">
        <f t="shared" si="78"/>
        <v>0</v>
      </c>
    </row>
    <row r="88" spans="1:8" x14ac:dyDescent="0.3">
      <c r="A88" s="63" t="s">
        <v>138</v>
      </c>
      <c r="B88" s="293">
        <f>TAB4.4.2!$M$17</f>
        <v>0</v>
      </c>
      <c r="C88" s="9">
        <f>$B88*C$7</f>
        <v>0</v>
      </c>
      <c r="D88" s="9">
        <f t="shared" ref="D88:H88" si="79">$B88*D$7</f>
        <v>0</v>
      </c>
      <c r="E88" s="9">
        <f t="shared" si="79"/>
        <v>0</v>
      </c>
      <c r="F88" s="9">
        <f t="shared" si="79"/>
        <v>0</v>
      </c>
      <c r="G88" s="9">
        <f t="shared" si="79"/>
        <v>0</v>
      </c>
      <c r="H88" s="9">
        <f t="shared" si="79"/>
        <v>0</v>
      </c>
    </row>
    <row r="89" spans="1:8" x14ac:dyDescent="0.3">
      <c r="A89" s="63" t="s">
        <v>16</v>
      </c>
      <c r="B89" s="293">
        <f>TAB4.4.2!$M$18</f>
        <v>0</v>
      </c>
      <c r="C89" s="9">
        <f>$B89*C$8</f>
        <v>0</v>
      </c>
      <c r="D89" s="9">
        <f t="shared" ref="D89:H89" si="80">$B89*D$8</f>
        <v>0</v>
      </c>
      <c r="E89" s="9">
        <f t="shared" si="80"/>
        <v>0</v>
      </c>
      <c r="F89" s="9">
        <f t="shared" si="80"/>
        <v>0</v>
      </c>
      <c r="G89" s="9">
        <f t="shared" si="80"/>
        <v>0</v>
      </c>
      <c r="H89" s="9">
        <f t="shared" si="80"/>
        <v>0</v>
      </c>
    </row>
    <row r="90" spans="1:8" x14ac:dyDescent="0.3">
      <c r="A90" s="63" t="s">
        <v>139</v>
      </c>
      <c r="B90" s="293">
        <f>TAB4.4.2!$M$19</f>
        <v>0</v>
      </c>
      <c r="C90" s="9">
        <f>$B90*C$9</f>
        <v>0</v>
      </c>
      <c r="D90" s="9">
        <f t="shared" ref="D90:H90" si="81">$B90*D$9</f>
        <v>0</v>
      </c>
      <c r="E90" s="9">
        <f t="shared" si="81"/>
        <v>0</v>
      </c>
      <c r="F90" s="9">
        <f t="shared" si="81"/>
        <v>0</v>
      </c>
      <c r="G90" s="9">
        <f t="shared" si="81"/>
        <v>0</v>
      </c>
      <c r="H90" s="9">
        <f t="shared" si="81"/>
        <v>0</v>
      </c>
    </row>
    <row r="91" spans="1:8" x14ac:dyDescent="0.3">
      <c r="A91" s="285" t="s">
        <v>21</v>
      </c>
      <c r="B91" s="293">
        <f>TAB4.4.2!$M$20</f>
        <v>0</v>
      </c>
      <c r="C91" s="9">
        <f>$B91*C$10</f>
        <v>0</v>
      </c>
      <c r="D91" s="9">
        <f t="shared" ref="D91:H91" si="82">$B91*D$10</f>
        <v>0</v>
      </c>
      <c r="E91" s="9">
        <f t="shared" si="82"/>
        <v>0</v>
      </c>
      <c r="F91" s="9">
        <f t="shared" si="82"/>
        <v>0</v>
      </c>
      <c r="G91" s="9">
        <f t="shared" si="82"/>
        <v>0</v>
      </c>
      <c r="H91" s="9">
        <f t="shared" si="82"/>
        <v>0</v>
      </c>
    </row>
    <row r="92" spans="1:8" x14ac:dyDescent="0.3">
      <c r="A92" s="285" t="s">
        <v>140</v>
      </c>
      <c r="B92" s="293"/>
      <c r="C92" s="9">
        <f>SUM(C93:C95)</f>
        <v>0</v>
      </c>
      <c r="D92" s="9">
        <f t="shared" ref="D92" si="83">SUM(D93:D95)</f>
        <v>0</v>
      </c>
      <c r="E92" s="9">
        <f t="shared" ref="E92" si="84">SUM(E93:E95)</f>
        <v>0</v>
      </c>
      <c r="F92" s="9">
        <f t="shared" ref="F92" si="85">SUM(F93:F95)</f>
        <v>0</v>
      </c>
      <c r="G92" s="9">
        <f t="shared" ref="G92" si="86">SUM(G93:G95)</f>
        <v>0</v>
      </c>
      <c r="H92" s="9">
        <f t="shared" ref="H92" si="87">SUM(H93:H95)</f>
        <v>0</v>
      </c>
    </row>
    <row r="93" spans="1:8" x14ac:dyDescent="0.3">
      <c r="A93" s="62" t="s">
        <v>4</v>
      </c>
      <c r="B93" s="293">
        <f>TAB4.4.2!$M$22</f>
        <v>0</v>
      </c>
      <c r="C93" s="9">
        <f>$B93*C$10</f>
        <v>0</v>
      </c>
      <c r="D93" s="9">
        <f t="shared" ref="D93:H96" si="88">$B93*D$10</f>
        <v>0</v>
      </c>
      <c r="E93" s="9">
        <f t="shared" si="88"/>
        <v>0</v>
      </c>
      <c r="F93" s="9">
        <f t="shared" si="88"/>
        <v>0</v>
      </c>
      <c r="G93" s="9">
        <f t="shared" si="88"/>
        <v>0</v>
      </c>
      <c r="H93" s="9">
        <f t="shared" si="88"/>
        <v>0</v>
      </c>
    </row>
    <row r="94" spans="1:8" x14ac:dyDescent="0.3">
      <c r="A94" s="62" t="s">
        <v>161</v>
      </c>
      <c r="B94" s="293">
        <f>TAB4.4.2!$M$23</f>
        <v>0</v>
      </c>
      <c r="C94" s="9">
        <f>$B94*C$10</f>
        <v>0</v>
      </c>
      <c r="D94" s="9">
        <f t="shared" si="88"/>
        <v>0</v>
      </c>
      <c r="E94" s="9">
        <f t="shared" si="88"/>
        <v>0</v>
      </c>
      <c r="F94" s="9">
        <f t="shared" si="88"/>
        <v>0</v>
      </c>
      <c r="G94" s="9">
        <f t="shared" si="88"/>
        <v>0</v>
      </c>
      <c r="H94" s="9">
        <f t="shared" si="88"/>
        <v>0</v>
      </c>
    </row>
    <row r="95" spans="1:8" x14ac:dyDescent="0.3">
      <c r="A95" s="62" t="s">
        <v>163</v>
      </c>
      <c r="B95" s="293">
        <f>TAB4.4.2!$M$24</f>
        <v>0</v>
      </c>
      <c r="C95" s="9">
        <f>$B95*C$10</f>
        <v>0</v>
      </c>
      <c r="D95" s="9">
        <f t="shared" si="88"/>
        <v>0</v>
      </c>
      <c r="E95" s="9">
        <f t="shared" si="88"/>
        <v>0</v>
      </c>
      <c r="F95" s="9">
        <f t="shared" si="88"/>
        <v>0</v>
      </c>
      <c r="G95" s="9">
        <f t="shared" si="88"/>
        <v>0</v>
      </c>
      <c r="H95" s="9">
        <f t="shared" si="88"/>
        <v>0</v>
      </c>
    </row>
    <row r="96" spans="1:8" x14ac:dyDescent="0.3">
      <c r="A96" s="285" t="s">
        <v>141</v>
      </c>
      <c r="B96" s="293">
        <f>TAB4.4.2!$M$25</f>
        <v>0</v>
      </c>
      <c r="C96" s="9">
        <f>$B96*C$10</f>
        <v>0</v>
      </c>
      <c r="D96" s="9">
        <f t="shared" si="88"/>
        <v>0</v>
      </c>
      <c r="E96" s="9">
        <f t="shared" si="88"/>
        <v>0</v>
      </c>
      <c r="F96" s="9">
        <f t="shared" si="88"/>
        <v>0</v>
      </c>
      <c r="G96" s="9">
        <f t="shared" si="88"/>
        <v>0</v>
      </c>
      <c r="H96" s="9">
        <f t="shared" si="88"/>
        <v>0</v>
      </c>
    </row>
    <row r="97" spans="1:8" ht="30" x14ac:dyDescent="0.3">
      <c r="A97" s="324" t="s">
        <v>360</v>
      </c>
      <c r="B97" s="15"/>
      <c r="C97" s="193">
        <f>SUM(C83,C91:C92,C96)</f>
        <v>0</v>
      </c>
      <c r="D97" s="193">
        <f t="shared" ref="D97:H97" si="89">SUM(D83,D91:D92,D96)</f>
        <v>0</v>
      </c>
      <c r="E97" s="193">
        <f t="shared" si="89"/>
        <v>0</v>
      </c>
      <c r="F97" s="193">
        <f t="shared" si="89"/>
        <v>0</v>
      </c>
      <c r="G97" s="193">
        <f t="shared" si="89"/>
        <v>0</v>
      </c>
      <c r="H97" s="193">
        <f t="shared" si="89"/>
        <v>0</v>
      </c>
    </row>
    <row r="98" spans="1:8" x14ac:dyDescent="0.3">
      <c r="A98" s="283" t="s">
        <v>359</v>
      </c>
      <c r="C98" s="305"/>
      <c r="D98" s="305"/>
      <c r="E98" s="305"/>
      <c r="F98" s="305"/>
      <c r="G98" s="305"/>
      <c r="H98" s="305"/>
    </row>
    <row r="99" spans="1:8" x14ac:dyDescent="0.3">
      <c r="A99" s="283" t="s">
        <v>20</v>
      </c>
      <c r="B99" s="284"/>
      <c r="C99" s="188">
        <f>C97*C98</f>
        <v>0</v>
      </c>
      <c r="D99" s="188">
        <f t="shared" ref="D99" si="90">D97*D98</f>
        <v>0</v>
      </c>
      <c r="E99" s="188">
        <f t="shared" ref="E99" si="91">E97*E98</f>
        <v>0</v>
      </c>
      <c r="F99" s="188">
        <f t="shared" ref="F99" si="92">F97*F98</f>
        <v>0</v>
      </c>
      <c r="G99" s="188">
        <f t="shared" ref="G99" si="93">G97*G98</f>
        <v>0</v>
      </c>
      <c r="H99" s="188">
        <f t="shared" ref="H99" si="94">H97*H98</f>
        <v>0</v>
      </c>
    </row>
    <row r="100" spans="1:8" x14ac:dyDescent="0.3">
      <c r="A100" s="25" t="s">
        <v>52</v>
      </c>
      <c r="B100" s="7"/>
      <c r="C100" s="290">
        <f>C77</f>
        <v>0</v>
      </c>
      <c r="D100" s="290">
        <f t="shared" ref="D100:H100" si="95">D77</f>
        <v>0</v>
      </c>
      <c r="E100" s="290">
        <f t="shared" si="95"/>
        <v>0</v>
      </c>
      <c r="F100" s="290">
        <f t="shared" si="95"/>
        <v>0</v>
      </c>
      <c r="G100" s="290">
        <f t="shared" si="95"/>
        <v>0</v>
      </c>
      <c r="H100" s="290">
        <f t="shared" si="95"/>
        <v>0</v>
      </c>
    </row>
    <row r="101" spans="1:8" x14ac:dyDescent="0.3">
      <c r="A101" s="195" t="s">
        <v>48</v>
      </c>
      <c r="B101" s="196"/>
      <c r="C101" s="197">
        <f>C99-C100</f>
        <v>0</v>
      </c>
      <c r="D101" s="197">
        <f t="shared" ref="D101" si="96">D99-D100</f>
        <v>0</v>
      </c>
      <c r="E101" s="197">
        <f t="shared" ref="E101" si="97">E99-E100</f>
        <v>0</v>
      </c>
      <c r="F101" s="197">
        <f t="shared" ref="F101" si="98">F99-F100</f>
        <v>0</v>
      </c>
      <c r="G101" s="197">
        <f t="shared" ref="G101" si="99">G99-G100</f>
        <v>0</v>
      </c>
      <c r="H101" s="197">
        <f t="shared" ref="H101" si="100">H99-H100</f>
        <v>0</v>
      </c>
    </row>
    <row r="102" spans="1:8" ht="15.75" thickBot="1" x14ac:dyDescent="0.35">
      <c r="A102" s="144" t="s">
        <v>299</v>
      </c>
      <c r="B102" s="145"/>
      <c r="C102" s="198" t="str">
        <f>IFERROR((C101/C100)," ")</f>
        <v xml:space="preserve"> </v>
      </c>
      <c r="D102" s="198" t="str">
        <f t="shared" ref="D102:H102" si="101">IFERROR((D101/D100)," ")</f>
        <v xml:space="preserve"> </v>
      </c>
      <c r="E102" s="198" t="str">
        <f t="shared" si="101"/>
        <v xml:space="preserve"> </v>
      </c>
      <c r="F102" s="198" t="str">
        <f t="shared" si="101"/>
        <v xml:space="preserve"> </v>
      </c>
      <c r="G102" s="198" t="str">
        <f t="shared" si="101"/>
        <v xml:space="preserve"> </v>
      </c>
      <c r="H102" s="198" t="str">
        <f t="shared" si="101"/>
        <v xml:space="preserve"> </v>
      </c>
    </row>
    <row r="103" spans="1:8" ht="18.75" thickTop="1" x14ac:dyDescent="0.35">
      <c r="A103" s="509" t="s">
        <v>43</v>
      </c>
      <c r="B103" s="510"/>
      <c r="C103" s="510"/>
      <c r="D103" s="510"/>
      <c r="E103" s="510"/>
      <c r="F103" s="510"/>
      <c r="G103" s="510"/>
      <c r="H103" s="510"/>
    </row>
    <row r="104" spans="1:8" ht="27" x14ac:dyDescent="0.3">
      <c r="A104" s="11"/>
      <c r="B104" s="209" t="s">
        <v>30</v>
      </c>
      <c r="C104" s="209" t="str">
        <f>"Coût annuel estimé      "&amp;C$5</f>
        <v>Coût annuel estimé      Da</v>
      </c>
      <c r="D104" s="209" t="str">
        <f>"Coût annuel estimé      "&amp;D$5</f>
        <v>Coût annuel estimé      Db</v>
      </c>
      <c r="E104" s="209" t="str">
        <f>"Coût annuel estimé      "&amp;E$5</f>
        <v>Coût annuel estimé      Dc</v>
      </c>
      <c r="F104" s="209" t="str">
        <f>"Coût annuel estimé      "&amp;F$5</f>
        <v>Coût annuel estimé      Dc1</v>
      </c>
      <c r="G104" s="209" t="str">
        <f t="shared" ref="G104:H104" si="102">"Coût annuel estimé      "&amp;G$5</f>
        <v>Coût annuel estimé      Dd</v>
      </c>
      <c r="H104" s="209" t="str">
        <f t="shared" si="102"/>
        <v>Coût annuel estimé      De</v>
      </c>
    </row>
    <row r="105" spans="1:8" x14ac:dyDescent="0.3">
      <c r="A105" s="285" t="s">
        <v>11</v>
      </c>
      <c r="B105" s="293"/>
      <c r="C105" s="9">
        <f t="shared" ref="C105:H105" si="103">SUM(C106:C108)</f>
        <v>0</v>
      </c>
      <c r="D105" s="9">
        <f t="shared" si="103"/>
        <v>0</v>
      </c>
      <c r="E105" s="9">
        <f t="shared" si="103"/>
        <v>0</v>
      </c>
      <c r="F105" s="9">
        <f t="shared" si="103"/>
        <v>0</v>
      </c>
      <c r="G105" s="9">
        <f t="shared" si="103"/>
        <v>0</v>
      </c>
      <c r="H105" s="9">
        <f t="shared" si="103"/>
        <v>0</v>
      </c>
    </row>
    <row r="106" spans="1:8" x14ac:dyDescent="0.3">
      <c r="A106" s="62" t="s">
        <v>12</v>
      </c>
      <c r="B106" s="293"/>
      <c r="C106" s="9">
        <v>0</v>
      </c>
      <c r="D106" s="9">
        <v>0</v>
      </c>
      <c r="E106" s="9">
        <v>0</v>
      </c>
      <c r="F106" s="9">
        <v>0</v>
      </c>
      <c r="G106" s="9">
        <v>0</v>
      </c>
      <c r="H106" s="9">
        <v>0</v>
      </c>
    </row>
    <row r="107" spans="1:8" x14ac:dyDescent="0.3">
      <c r="A107" s="62" t="s">
        <v>14</v>
      </c>
      <c r="B107" s="290">
        <f>TAB4.5.2!$M$14</f>
        <v>0</v>
      </c>
      <c r="C107" s="9">
        <f>$B107*1</f>
        <v>0</v>
      </c>
      <c r="D107" s="9">
        <f t="shared" ref="D107:H107" si="104">$B107*1</f>
        <v>0</v>
      </c>
      <c r="E107" s="9">
        <f t="shared" si="104"/>
        <v>0</v>
      </c>
      <c r="F107" s="9">
        <f t="shared" si="104"/>
        <v>0</v>
      </c>
      <c r="G107" s="9">
        <f t="shared" si="104"/>
        <v>0</v>
      </c>
      <c r="H107" s="9">
        <f t="shared" si="104"/>
        <v>0</v>
      </c>
    </row>
    <row r="108" spans="1:8" x14ac:dyDescent="0.3">
      <c r="A108" s="62" t="s">
        <v>144</v>
      </c>
      <c r="B108" s="293"/>
      <c r="C108" s="9">
        <f t="shared" ref="C108:H108" si="105">SUM(C109:C112)</f>
        <v>0</v>
      </c>
      <c r="D108" s="9">
        <f t="shared" si="105"/>
        <v>0</v>
      </c>
      <c r="E108" s="9">
        <f t="shared" si="105"/>
        <v>0</v>
      </c>
      <c r="F108" s="9">
        <f t="shared" si="105"/>
        <v>0</v>
      </c>
      <c r="G108" s="9">
        <f t="shared" si="105"/>
        <v>0</v>
      </c>
      <c r="H108" s="9">
        <f t="shared" si="105"/>
        <v>0</v>
      </c>
    </row>
    <row r="109" spans="1:8" x14ac:dyDescent="0.3">
      <c r="A109" s="63" t="s">
        <v>137</v>
      </c>
      <c r="B109" s="293">
        <f>TAB4.5.2!$M$16</f>
        <v>0</v>
      </c>
      <c r="C109" s="9">
        <f>$B109*C$6</f>
        <v>0</v>
      </c>
      <c r="D109" s="9">
        <f t="shared" ref="D109:H109" si="106">$B109*D$6</f>
        <v>0</v>
      </c>
      <c r="E109" s="9">
        <f t="shared" si="106"/>
        <v>0</v>
      </c>
      <c r="F109" s="9">
        <f t="shared" si="106"/>
        <v>0</v>
      </c>
      <c r="G109" s="9">
        <f t="shared" si="106"/>
        <v>0</v>
      </c>
      <c r="H109" s="9">
        <f t="shared" si="106"/>
        <v>0</v>
      </c>
    </row>
    <row r="110" spans="1:8" x14ac:dyDescent="0.3">
      <c r="A110" s="63" t="s">
        <v>138</v>
      </c>
      <c r="B110" s="293">
        <f>TAB4.5.2!$M$17</f>
        <v>0</v>
      </c>
      <c r="C110" s="9">
        <f>$B110*C$7</f>
        <v>0</v>
      </c>
      <c r="D110" s="9">
        <f t="shared" ref="D110:H110" si="107">$B110*D$7</f>
        <v>0</v>
      </c>
      <c r="E110" s="9">
        <f t="shared" si="107"/>
        <v>0</v>
      </c>
      <c r="F110" s="9">
        <f t="shared" si="107"/>
        <v>0</v>
      </c>
      <c r="G110" s="9">
        <f t="shared" si="107"/>
        <v>0</v>
      </c>
      <c r="H110" s="9">
        <f t="shared" si="107"/>
        <v>0</v>
      </c>
    </row>
    <row r="111" spans="1:8" x14ac:dyDescent="0.3">
      <c r="A111" s="63" t="s">
        <v>16</v>
      </c>
      <c r="B111" s="293">
        <f>TAB4.5.2!$M$18</f>
        <v>0</v>
      </c>
      <c r="C111" s="9">
        <f>$B111*C$8</f>
        <v>0</v>
      </c>
      <c r="D111" s="9">
        <f t="shared" ref="D111:H111" si="108">$B111*D$8</f>
        <v>0</v>
      </c>
      <c r="E111" s="9">
        <f t="shared" si="108"/>
        <v>0</v>
      </c>
      <c r="F111" s="9">
        <f t="shared" si="108"/>
        <v>0</v>
      </c>
      <c r="G111" s="9">
        <f t="shared" si="108"/>
        <v>0</v>
      </c>
      <c r="H111" s="9">
        <f t="shared" si="108"/>
        <v>0</v>
      </c>
    </row>
    <row r="112" spans="1:8" x14ac:dyDescent="0.3">
      <c r="A112" s="63" t="s">
        <v>139</v>
      </c>
      <c r="B112" s="293">
        <f>TAB4.5.2!$M$19</f>
        <v>0</v>
      </c>
      <c r="C112" s="9">
        <f>$B112*C$9</f>
        <v>0</v>
      </c>
      <c r="D112" s="9">
        <f t="shared" ref="D112:H112" si="109">$B112*D$9</f>
        <v>0</v>
      </c>
      <c r="E112" s="9">
        <f t="shared" si="109"/>
        <v>0</v>
      </c>
      <c r="F112" s="9">
        <f t="shared" si="109"/>
        <v>0</v>
      </c>
      <c r="G112" s="9">
        <f t="shared" si="109"/>
        <v>0</v>
      </c>
      <c r="H112" s="9">
        <f t="shared" si="109"/>
        <v>0</v>
      </c>
    </row>
    <row r="113" spans="1:8" x14ac:dyDescent="0.3">
      <c r="A113" s="285" t="s">
        <v>21</v>
      </c>
      <c r="B113" s="293">
        <f>TAB4.5.2!$M$20</f>
        <v>0</v>
      </c>
      <c r="C113" s="9">
        <f>$B113*C$10</f>
        <v>0</v>
      </c>
      <c r="D113" s="9">
        <f t="shared" ref="D113:H113" si="110">$B113*D$10</f>
        <v>0</v>
      </c>
      <c r="E113" s="9">
        <f t="shared" si="110"/>
        <v>0</v>
      </c>
      <c r="F113" s="9">
        <f t="shared" si="110"/>
        <v>0</v>
      </c>
      <c r="G113" s="9">
        <f t="shared" si="110"/>
        <v>0</v>
      </c>
      <c r="H113" s="9">
        <f t="shared" si="110"/>
        <v>0</v>
      </c>
    </row>
    <row r="114" spans="1:8" x14ac:dyDescent="0.3">
      <c r="A114" s="285" t="s">
        <v>140</v>
      </c>
      <c r="B114" s="293"/>
      <c r="C114" s="9">
        <f>SUM(C115:C117)</f>
        <v>0</v>
      </c>
      <c r="D114" s="9">
        <f t="shared" ref="D114" si="111">SUM(D115:D117)</f>
        <v>0</v>
      </c>
      <c r="E114" s="9">
        <f t="shared" ref="E114" si="112">SUM(E115:E117)</f>
        <v>0</v>
      </c>
      <c r="F114" s="9">
        <f t="shared" ref="F114" si="113">SUM(F115:F117)</f>
        <v>0</v>
      </c>
      <c r="G114" s="9">
        <f t="shared" ref="G114" si="114">SUM(G115:G117)</f>
        <v>0</v>
      </c>
      <c r="H114" s="9">
        <f t="shared" ref="H114" si="115">SUM(H115:H117)</f>
        <v>0</v>
      </c>
    </row>
    <row r="115" spans="1:8" x14ac:dyDescent="0.3">
      <c r="A115" s="62" t="s">
        <v>4</v>
      </c>
      <c r="B115" s="293">
        <f>TAB4.5.2!$M$22</f>
        <v>0</v>
      </c>
      <c r="C115" s="9">
        <f>$B115*C$10</f>
        <v>0</v>
      </c>
      <c r="D115" s="9">
        <f t="shared" ref="D115:H118" si="116">$B115*D$10</f>
        <v>0</v>
      </c>
      <c r="E115" s="9">
        <f t="shared" si="116"/>
        <v>0</v>
      </c>
      <c r="F115" s="9">
        <f t="shared" si="116"/>
        <v>0</v>
      </c>
      <c r="G115" s="9">
        <f t="shared" si="116"/>
        <v>0</v>
      </c>
      <c r="H115" s="9">
        <f t="shared" si="116"/>
        <v>0</v>
      </c>
    </row>
    <row r="116" spans="1:8" x14ac:dyDescent="0.3">
      <c r="A116" s="62" t="s">
        <v>161</v>
      </c>
      <c r="B116" s="293">
        <f>TAB4.5.2!$M$23</f>
        <v>0</v>
      </c>
      <c r="C116" s="9">
        <f>$B116*C$10</f>
        <v>0</v>
      </c>
      <c r="D116" s="9">
        <f t="shared" si="116"/>
        <v>0</v>
      </c>
      <c r="E116" s="9">
        <f t="shared" si="116"/>
        <v>0</v>
      </c>
      <c r="F116" s="9">
        <f t="shared" si="116"/>
        <v>0</v>
      </c>
      <c r="G116" s="9">
        <f t="shared" si="116"/>
        <v>0</v>
      </c>
      <c r="H116" s="9">
        <f t="shared" si="116"/>
        <v>0</v>
      </c>
    </row>
    <row r="117" spans="1:8" x14ac:dyDescent="0.3">
      <c r="A117" s="62" t="s">
        <v>163</v>
      </c>
      <c r="B117" s="293">
        <f>TAB4.5.2!$M$24</f>
        <v>0</v>
      </c>
      <c r="C117" s="9">
        <f>$B117*C$10</f>
        <v>0</v>
      </c>
      <c r="D117" s="9">
        <f t="shared" si="116"/>
        <v>0</v>
      </c>
      <c r="E117" s="9">
        <f t="shared" si="116"/>
        <v>0</v>
      </c>
      <c r="F117" s="9">
        <f t="shared" si="116"/>
        <v>0</v>
      </c>
      <c r="G117" s="9">
        <f t="shared" si="116"/>
        <v>0</v>
      </c>
      <c r="H117" s="9">
        <f t="shared" si="116"/>
        <v>0</v>
      </c>
    </row>
    <row r="118" spans="1:8" x14ac:dyDescent="0.3">
      <c r="A118" s="285" t="s">
        <v>141</v>
      </c>
      <c r="B118" s="293">
        <f>TAB4.5.2!$M$25</f>
        <v>0</v>
      </c>
      <c r="C118" s="9">
        <f>$B118*C$10</f>
        <v>0</v>
      </c>
      <c r="D118" s="9">
        <f t="shared" si="116"/>
        <v>0</v>
      </c>
      <c r="E118" s="9">
        <f t="shared" si="116"/>
        <v>0</v>
      </c>
      <c r="F118" s="9">
        <f t="shared" si="116"/>
        <v>0</v>
      </c>
      <c r="G118" s="9">
        <f t="shared" si="116"/>
        <v>0</v>
      </c>
      <c r="H118" s="9">
        <f t="shared" si="116"/>
        <v>0</v>
      </c>
    </row>
    <row r="119" spans="1:8" ht="30" x14ac:dyDescent="0.3">
      <c r="A119" s="324" t="s">
        <v>360</v>
      </c>
      <c r="B119" s="15"/>
      <c r="C119" s="193">
        <f>SUM(C105,C113:C114,C118)</f>
        <v>0</v>
      </c>
      <c r="D119" s="193">
        <f t="shared" ref="D119:H119" si="117">SUM(D105,D113:D114,D118)</f>
        <v>0</v>
      </c>
      <c r="E119" s="193">
        <f t="shared" si="117"/>
        <v>0</v>
      </c>
      <c r="F119" s="193">
        <f t="shared" si="117"/>
        <v>0</v>
      </c>
      <c r="G119" s="193">
        <f t="shared" si="117"/>
        <v>0</v>
      </c>
      <c r="H119" s="193">
        <f t="shared" si="117"/>
        <v>0</v>
      </c>
    </row>
    <row r="120" spans="1:8" x14ac:dyDescent="0.3">
      <c r="A120" s="283" t="s">
        <v>359</v>
      </c>
      <c r="C120" s="305"/>
      <c r="D120" s="305"/>
      <c r="E120" s="305"/>
      <c r="F120" s="305"/>
      <c r="G120" s="305"/>
      <c r="H120" s="305"/>
    </row>
    <row r="121" spans="1:8" x14ac:dyDescent="0.3">
      <c r="A121" s="283" t="s">
        <v>20</v>
      </c>
      <c r="B121" s="284"/>
      <c r="C121" s="188">
        <f>C119*C120</f>
        <v>0</v>
      </c>
      <c r="D121" s="188">
        <f t="shared" ref="D121" si="118">D119*D120</f>
        <v>0</v>
      </c>
      <c r="E121" s="188">
        <f t="shared" ref="E121" si="119">E119*E120</f>
        <v>0</v>
      </c>
      <c r="F121" s="188">
        <f t="shared" ref="F121" si="120">F119*F120</f>
        <v>0</v>
      </c>
      <c r="G121" s="188">
        <f t="shared" ref="G121" si="121">G119*G120</f>
        <v>0</v>
      </c>
      <c r="H121" s="188">
        <f t="shared" ref="H121" si="122">H119*H120</f>
        <v>0</v>
      </c>
    </row>
    <row r="122" spans="1:8" x14ac:dyDescent="0.3">
      <c r="A122" s="25" t="s">
        <v>51</v>
      </c>
      <c r="B122" s="7"/>
      <c r="C122" s="290">
        <f>C99</f>
        <v>0</v>
      </c>
      <c r="D122" s="290">
        <f t="shared" ref="D122:H122" si="123">D99</f>
        <v>0</v>
      </c>
      <c r="E122" s="290">
        <f t="shared" si="123"/>
        <v>0</v>
      </c>
      <c r="F122" s="290">
        <f t="shared" si="123"/>
        <v>0</v>
      </c>
      <c r="G122" s="290">
        <f t="shared" si="123"/>
        <v>0</v>
      </c>
      <c r="H122" s="290">
        <f t="shared" si="123"/>
        <v>0</v>
      </c>
    </row>
    <row r="123" spans="1:8" x14ac:dyDescent="0.3">
      <c r="A123" s="195" t="s">
        <v>50</v>
      </c>
      <c r="B123" s="196"/>
      <c r="C123" s="197">
        <f>C121-C122</f>
        <v>0</v>
      </c>
      <c r="D123" s="197">
        <f t="shared" ref="D123" si="124">D121-D122</f>
        <v>0</v>
      </c>
      <c r="E123" s="197">
        <f t="shared" ref="E123" si="125">E121-E122</f>
        <v>0</v>
      </c>
      <c r="F123" s="197">
        <f t="shared" ref="F123" si="126">F121-F122</f>
        <v>0</v>
      </c>
      <c r="G123" s="197">
        <f t="shared" ref="G123" si="127">G121-G122</f>
        <v>0</v>
      </c>
      <c r="H123" s="197">
        <f t="shared" ref="H123" si="128">H121-H122</f>
        <v>0</v>
      </c>
    </row>
    <row r="124" spans="1:8" ht="15.75" thickBot="1" x14ac:dyDescent="0.35">
      <c r="A124" s="144" t="s">
        <v>300</v>
      </c>
      <c r="B124" s="145"/>
      <c r="C124" s="198" t="str">
        <f>IFERROR((C123/C122)," ")</f>
        <v xml:space="preserve"> </v>
      </c>
      <c r="D124" s="198" t="str">
        <f t="shared" ref="D124:H124" si="129">IFERROR((D123/D122)," ")</f>
        <v xml:space="preserve"> </v>
      </c>
      <c r="E124" s="198" t="str">
        <f t="shared" si="129"/>
        <v xml:space="preserve"> </v>
      </c>
      <c r="F124" s="198" t="str">
        <f t="shared" si="129"/>
        <v xml:space="preserve"> </v>
      </c>
      <c r="G124" s="198" t="str">
        <f t="shared" si="129"/>
        <v xml:space="preserve"> </v>
      </c>
      <c r="H124" s="198" t="str">
        <f t="shared" si="129"/>
        <v xml:space="preserve"> </v>
      </c>
    </row>
    <row r="125" spans="1:8" ht="15.75" thickTop="1" x14ac:dyDescent="0.3"/>
  </sheetData>
  <mergeCells count="7">
    <mergeCell ref="A81:H81"/>
    <mergeCell ref="A103:H103"/>
    <mergeCell ref="A3:H3"/>
    <mergeCell ref="A5:B5"/>
    <mergeCell ref="A14:H14"/>
    <mergeCell ref="A36:H36"/>
    <mergeCell ref="A58:H58"/>
  </mergeCells>
  <conditionalFormatting sqref="C33:H33">
    <cfRule type="containsText" dxfId="29" priority="35" operator="containsText" text="ntitulé">
      <formula>NOT(ISERROR(SEARCH("ntitulé",C33)))</formula>
    </cfRule>
    <cfRule type="containsBlanks" dxfId="28" priority="36">
      <formula>LEN(TRIM(C33))=0</formula>
    </cfRule>
  </conditionalFormatting>
  <conditionalFormatting sqref="C55:H55">
    <cfRule type="containsText" dxfId="27" priority="33" operator="containsText" text="ntitulé">
      <formula>NOT(ISERROR(SEARCH("ntitulé",C55)))</formula>
    </cfRule>
    <cfRule type="containsBlanks" dxfId="26" priority="34">
      <formula>LEN(TRIM(C55))=0</formula>
    </cfRule>
  </conditionalFormatting>
  <conditionalFormatting sqref="C31:H31">
    <cfRule type="containsText" dxfId="25" priority="25" operator="containsText" text="ntitulé">
      <formula>NOT(ISERROR(SEARCH("ntitulé",C31)))</formula>
    </cfRule>
    <cfRule type="containsBlanks" dxfId="24" priority="26">
      <formula>LEN(TRIM(C31))=0</formula>
    </cfRule>
  </conditionalFormatting>
  <conditionalFormatting sqref="C31:H31">
    <cfRule type="containsText" dxfId="23" priority="23" operator="containsText" text="ntitulé">
      <formula>NOT(ISERROR(SEARCH("ntitulé",C31)))</formula>
    </cfRule>
    <cfRule type="containsBlanks" dxfId="22" priority="24">
      <formula>LEN(TRIM(C31))=0</formula>
    </cfRule>
  </conditionalFormatting>
  <conditionalFormatting sqref="C53:H53">
    <cfRule type="containsText" dxfId="21" priority="21" operator="containsText" text="ntitulé">
      <formula>NOT(ISERROR(SEARCH("ntitulé",C53)))</formula>
    </cfRule>
    <cfRule type="containsBlanks" dxfId="20" priority="22">
      <formula>LEN(TRIM(C53))=0</formula>
    </cfRule>
  </conditionalFormatting>
  <conditionalFormatting sqref="C53:H53">
    <cfRule type="containsText" dxfId="19" priority="19" operator="containsText" text="ntitulé">
      <formula>NOT(ISERROR(SEARCH("ntitulé",C53)))</formula>
    </cfRule>
    <cfRule type="containsBlanks" dxfId="18" priority="20">
      <formula>LEN(TRIM(C53))=0</formula>
    </cfRule>
  </conditionalFormatting>
  <conditionalFormatting sqref="C77:H77">
    <cfRule type="containsText" dxfId="17" priority="17" operator="containsText" text="ntitulé">
      <formula>NOT(ISERROR(SEARCH("ntitulé",C77)))</formula>
    </cfRule>
    <cfRule type="containsBlanks" dxfId="16" priority="18">
      <formula>LEN(TRIM(C77))=0</formula>
    </cfRule>
  </conditionalFormatting>
  <conditionalFormatting sqref="C75:H75">
    <cfRule type="containsText" dxfId="15" priority="15" operator="containsText" text="ntitulé">
      <formula>NOT(ISERROR(SEARCH("ntitulé",C75)))</formula>
    </cfRule>
    <cfRule type="containsBlanks" dxfId="14" priority="16">
      <formula>LEN(TRIM(C75))=0</formula>
    </cfRule>
  </conditionalFormatting>
  <conditionalFormatting sqref="C75:H75">
    <cfRule type="containsText" dxfId="13" priority="13" operator="containsText" text="ntitulé">
      <formula>NOT(ISERROR(SEARCH("ntitulé",C75)))</formula>
    </cfRule>
    <cfRule type="containsBlanks" dxfId="12" priority="14">
      <formula>LEN(TRIM(C75))=0</formula>
    </cfRule>
  </conditionalFormatting>
  <conditionalFormatting sqref="C100:H100">
    <cfRule type="containsText" dxfId="11" priority="11" operator="containsText" text="ntitulé">
      <formula>NOT(ISERROR(SEARCH("ntitulé",C100)))</formula>
    </cfRule>
    <cfRule type="containsBlanks" dxfId="10" priority="12">
      <formula>LEN(TRIM(C100))=0</formula>
    </cfRule>
  </conditionalFormatting>
  <conditionalFormatting sqref="C98:H98">
    <cfRule type="containsText" dxfId="9" priority="9" operator="containsText" text="ntitulé">
      <formula>NOT(ISERROR(SEARCH("ntitulé",C98)))</formula>
    </cfRule>
    <cfRule type="containsBlanks" dxfId="8" priority="10">
      <formula>LEN(TRIM(C98))=0</formula>
    </cfRule>
  </conditionalFormatting>
  <conditionalFormatting sqref="C98:H98">
    <cfRule type="containsText" dxfId="7" priority="7" operator="containsText" text="ntitulé">
      <formula>NOT(ISERROR(SEARCH("ntitulé",C98)))</formula>
    </cfRule>
    <cfRule type="containsBlanks" dxfId="6" priority="8">
      <formula>LEN(TRIM(C98))=0</formula>
    </cfRule>
  </conditionalFormatting>
  <conditionalFormatting sqref="C122:H122">
    <cfRule type="containsText" dxfId="5" priority="5" operator="containsText" text="ntitulé">
      <formula>NOT(ISERROR(SEARCH("ntitulé",C122)))</formula>
    </cfRule>
    <cfRule type="containsBlanks" dxfId="4" priority="6">
      <formula>LEN(TRIM(C122))=0</formula>
    </cfRule>
  </conditionalFormatting>
  <conditionalFormatting sqref="C120:H120">
    <cfRule type="containsText" dxfId="3" priority="3" operator="containsText" text="ntitulé">
      <formula>NOT(ISERROR(SEARCH("ntitulé",C120)))</formula>
    </cfRule>
    <cfRule type="containsBlanks" dxfId="2" priority="4">
      <formula>LEN(TRIM(C120))=0</formula>
    </cfRule>
  </conditionalFormatting>
  <conditionalFormatting sqref="C120:H120">
    <cfRule type="containsText" dxfId="1" priority="1" operator="containsText" text="ntitulé">
      <formula>NOT(ISERROR(SEARCH("ntitulé",C120)))</formula>
    </cfRule>
    <cfRule type="containsBlanks" dxfId="0" priority="2">
      <formula>LEN(TRIM(C120))=0</formula>
    </cfRule>
  </conditionalFormatting>
  <pageMargins left="0.7" right="0.7" top="0.75" bottom="0.75" header="0.3" footer="0.3"/>
  <pageSetup paperSize="9" scale="85" orientation="landscape" verticalDpi="300" r:id="rId1"/>
  <rowBreaks count="4" manualBreakCount="4">
    <brk id="35" max="7" man="1"/>
    <brk id="57" max="7" man="1"/>
    <brk id="79" max="7" man="1"/>
    <brk id="102" max="7"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2"/>
  <sheetViews>
    <sheetView showGridLines="0" zoomScaleNormal="100" workbookViewId="0">
      <selection activeCell="B10" sqref="A10:XFD10"/>
    </sheetView>
  </sheetViews>
  <sheetFormatPr baseColWidth="10" defaultColWidth="9.140625" defaultRowHeight="15" x14ac:dyDescent="0.25"/>
  <cols>
    <col min="1" max="1" width="2.7109375" style="347" customWidth="1"/>
    <col min="2" max="3" width="1.7109375" style="347" customWidth="1"/>
    <col min="4" max="5" width="5.7109375" style="347" customWidth="1"/>
    <col min="6" max="7" width="7.7109375" style="347" customWidth="1"/>
    <col min="8" max="8" width="18.7109375" style="347" customWidth="1"/>
    <col min="9" max="9" width="18" style="347" customWidth="1"/>
    <col min="10" max="10" width="13.7109375" style="347" customWidth="1"/>
    <col min="11" max="11" width="9.7109375" style="347" customWidth="1"/>
    <col min="12" max="15" width="17.7109375" style="433" customWidth="1"/>
    <col min="16" max="16" width="1.7109375" style="347" customWidth="1"/>
    <col min="17" max="17" width="2.7109375" style="347" customWidth="1"/>
    <col min="18" max="16384" width="9.140625" style="347"/>
  </cols>
  <sheetData>
    <row r="2" spans="1:19" ht="21" x14ac:dyDescent="0.25">
      <c r="A2" s="36" t="str">
        <f>TAB00!B67&amp;" : "&amp;TAB00!C67</f>
        <v>TAB 8 : Tarifs applicables aux projets pilotes innovants en vertu de l'article 21 du décret du 19 janvier 2017</v>
      </c>
      <c r="B2" s="41"/>
      <c r="C2" s="41"/>
      <c r="D2" s="41"/>
      <c r="E2" s="41"/>
      <c r="F2" s="41"/>
      <c r="G2" s="41"/>
      <c r="H2" s="41"/>
      <c r="I2" s="41"/>
      <c r="J2" s="41"/>
      <c r="K2" s="41"/>
      <c r="L2" s="41"/>
      <c r="M2" s="41"/>
      <c r="N2" s="41"/>
      <c r="O2" s="41"/>
      <c r="P2" s="41"/>
    </row>
    <row r="3" spans="1:19" ht="14.25" customHeight="1" x14ac:dyDescent="0.25">
      <c r="B3" s="345"/>
      <c r="C3" s="345"/>
      <c r="D3" s="345"/>
      <c r="E3" s="345"/>
      <c r="F3" s="345"/>
      <c r="G3" s="345"/>
      <c r="H3" s="345"/>
      <c r="I3" s="345"/>
      <c r="J3" s="345"/>
      <c r="K3" s="345"/>
      <c r="L3" s="346"/>
      <c r="M3" s="346"/>
      <c r="N3" s="346"/>
      <c r="O3" s="346"/>
      <c r="P3" s="345"/>
      <c r="Q3" s="345"/>
      <c r="R3" s="345"/>
      <c r="S3" s="345"/>
    </row>
    <row r="4" spans="1:19" x14ac:dyDescent="0.25">
      <c r="B4" s="348"/>
      <c r="C4" s="349"/>
      <c r="D4" s="349"/>
      <c r="E4" s="349"/>
      <c r="F4" s="349"/>
      <c r="G4" s="349"/>
      <c r="H4" s="349"/>
      <c r="I4" s="349"/>
      <c r="J4" s="349"/>
      <c r="K4" s="349"/>
      <c r="L4" s="350"/>
      <c r="M4" s="350"/>
      <c r="N4" s="350"/>
      <c r="O4" s="350"/>
      <c r="P4" s="351"/>
      <c r="Q4" s="345"/>
      <c r="R4" s="345"/>
      <c r="S4" s="345"/>
    </row>
    <row r="5" spans="1:19" s="355" customFormat="1" ht="15.75" x14ac:dyDescent="0.25">
      <c r="B5" s="352"/>
      <c r="C5" s="515" t="s">
        <v>383</v>
      </c>
      <c r="D5" s="515"/>
      <c r="E5" s="515"/>
      <c r="F5" s="515"/>
      <c r="G5" s="515"/>
      <c r="H5" s="515"/>
      <c r="I5" s="515"/>
      <c r="J5" s="516" t="s">
        <v>384</v>
      </c>
      <c r="K5" s="516"/>
      <c r="L5" s="517"/>
      <c r="M5" s="518" t="s">
        <v>385</v>
      </c>
      <c r="N5" s="518"/>
      <c r="O5" s="518"/>
      <c r="P5" s="353"/>
      <c r="Q5" s="354"/>
      <c r="R5" s="354"/>
      <c r="S5" s="354"/>
    </row>
    <row r="6" spans="1:19" s="365" customFormat="1" ht="5.0999999999999996" customHeight="1" x14ac:dyDescent="0.25">
      <c r="B6" s="356"/>
      <c r="C6" s="357"/>
      <c r="D6" s="358"/>
      <c r="E6" s="358"/>
      <c r="F6" s="358"/>
      <c r="G6" s="358"/>
      <c r="H6" s="358"/>
      <c r="I6" s="358"/>
      <c r="J6" s="359"/>
      <c r="K6" s="359"/>
      <c r="L6" s="360"/>
      <c r="M6" s="361"/>
      <c r="N6" s="362"/>
      <c r="O6" s="362"/>
      <c r="P6" s="363"/>
      <c r="Q6" s="364"/>
      <c r="R6" s="364"/>
      <c r="S6" s="364"/>
    </row>
    <row r="7" spans="1:19" s="365" customFormat="1" ht="15.75" x14ac:dyDescent="0.25">
      <c r="B7" s="356"/>
      <c r="C7" s="519" t="s">
        <v>386</v>
      </c>
      <c r="D7" s="519"/>
      <c r="E7" s="519"/>
      <c r="F7" s="519"/>
      <c r="G7" s="519"/>
      <c r="H7" s="519"/>
      <c r="I7" s="519"/>
      <c r="J7" s="519"/>
      <c r="K7" s="519"/>
      <c r="L7" s="519"/>
      <c r="M7" s="519"/>
      <c r="N7" s="519"/>
      <c r="O7" s="519"/>
      <c r="P7" s="363"/>
      <c r="Q7" s="364"/>
      <c r="R7" s="364"/>
      <c r="S7" s="364"/>
    </row>
    <row r="8" spans="1:19" s="365" customFormat="1" ht="5.0999999999999996" customHeight="1" x14ac:dyDescent="0.25">
      <c r="B8" s="356"/>
      <c r="C8" s="357"/>
      <c r="D8" s="358"/>
      <c r="E8" s="358"/>
      <c r="F8" s="358"/>
      <c r="G8" s="358"/>
      <c r="H8" s="358"/>
      <c r="I8" s="358"/>
      <c r="J8" s="359"/>
      <c r="K8" s="359"/>
      <c r="L8" s="360"/>
      <c r="M8" s="361"/>
      <c r="N8" s="362"/>
      <c r="O8" s="362"/>
      <c r="P8" s="363"/>
      <c r="Q8" s="364"/>
      <c r="R8" s="364"/>
      <c r="S8" s="364"/>
    </row>
    <row r="9" spans="1:19" s="365" customFormat="1" ht="15.75" x14ac:dyDescent="0.25">
      <c r="B9" s="356"/>
      <c r="C9" s="520" t="s">
        <v>167</v>
      </c>
      <c r="D9" s="520"/>
      <c r="E9" s="520"/>
      <c r="F9" s="520"/>
      <c r="G9" s="521" t="s">
        <v>387</v>
      </c>
      <c r="H9" s="521"/>
      <c r="I9" s="366"/>
      <c r="J9" s="359"/>
      <c r="K9" s="359"/>
      <c r="L9" s="360"/>
      <c r="M9" s="361"/>
      <c r="N9" s="362"/>
      <c r="O9" s="362"/>
      <c r="P9" s="363"/>
      <c r="Q9" s="364"/>
      <c r="R9" s="364"/>
      <c r="S9" s="364"/>
    </row>
    <row r="10" spans="1:19" s="373" customFormat="1" ht="15.75" thickBot="1" x14ac:dyDescent="0.3">
      <c r="B10" s="367"/>
      <c r="C10" s="368"/>
      <c r="D10" s="369"/>
      <c r="E10" s="368"/>
      <c r="F10" s="368"/>
      <c r="G10" s="368"/>
      <c r="H10" s="368"/>
      <c r="I10" s="368"/>
      <c r="J10" s="368"/>
      <c r="K10" s="368"/>
      <c r="L10" s="370"/>
      <c r="M10" s="370"/>
      <c r="N10" s="370"/>
      <c r="O10" s="370"/>
      <c r="P10" s="371"/>
      <c r="Q10" s="372"/>
      <c r="R10" s="372"/>
      <c r="S10" s="372"/>
    </row>
    <row r="11" spans="1:19" ht="30.75" customHeight="1" thickBot="1" x14ac:dyDescent="0.3">
      <c r="B11" s="374"/>
      <c r="C11" s="375"/>
      <c r="D11" s="376"/>
      <c r="E11" s="376"/>
      <c r="F11" s="376"/>
      <c r="G11" s="376"/>
      <c r="H11" s="376"/>
      <c r="I11" s="376"/>
      <c r="J11" s="377"/>
      <c r="K11" s="378" t="s">
        <v>149</v>
      </c>
      <c r="L11" s="379" t="s">
        <v>5</v>
      </c>
      <c r="M11" s="380" t="s">
        <v>6</v>
      </c>
      <c r="N11" s="381" t="s">
        <v>7</v>
      </c>
      <c r="O11" s="382" t="s">
        <v>8</v>
      </c>
      <c r="P11" s="383"/>
      <c r="Q11" s="345"/>
      <c r="R11" s="345"/>
      <c r="S11" s="345"/>
    </row>
    <row r="12" spans="1:19" x14ac:dyDescent="0.25">
      <c r="B12" s="374"/>
      <c r="C12" s="384"/>
      <c r="D12" s="212" t="s">
        <v>11</v>
      </c>
      <c r="E12" s="212"/>
      <c r="F12" s="212"/>
      <c r="G12" s="212"/>
      <c r="H12" s="385"/>
      <c r="I12" s="385"/>
      <c r="J12" s="386"/>
      <c r="K12" s="387"/>
      <c r="L12" s="388"/>
      <c r="M12" s="389"/>
      <c r="N12" s="389"/>
      <c r="O12" s="389"/>
      <c r="P12" s="383"/>
      <c r="Q12" s="345"/>
      <c r="R12" s="345"/>
      <c r="S12" s="345"/>
    </row>
    <row r="13" spans="1:19" x14ac:dyDescent="0.25">
      <c r="B13" s="374"/>
      <c r="C13" s="384"/>
      <c r="D13" s="212"/>
      <c r="E13" s="212" t="s">
        <v>12</v>
      </c>
      <c r="F13" s="212"/>
      <c r="G13" s="212"/>
      <c r="H13" s="385"/>
      <c r="I13" s="385"/>
      <c r="J13" s="386"/>
      <c r="K13" s="390"/>
      <c r="L13" s="391"/>
      <c r="M13" s="392"/>
      <c r="N13" s="392"/>
      <c r="O13" s="392"/>
      <c r="P13" s="383"/>
      <c r="Q13" s="345"/>
      <c r="R13" s="345"/>
      <c r="S13" s="345"/>
    </row>
    <row r="14" spans="1:19" x14ac:dyDescent="0.25">
      <c r="B14" s="374"/>
      <c r="C14" s="384"/>
      <c r="D14" s="385"/>
      <c r="E14" s="385"/>
      <c r="F14" s="385"/>
      <c r="G14" s="393" t="s">
        <v>388</v>
      </c>
      <c r="H14" s="394"/>
      <c r="I14" s="394"/>
      <c r="J14" s="395" t="s">
        <v>172</v>
      </c>
      <c r="K14" s="396" t="s">
        <v>151</v>
      </c>
      <c r="L14" s="397" t="s">
        <v>152</v>
      </c>
      <c r="M14" s="398" t="s">
        <v>152</v>
      </c>
      <c r="N14" s="398" t="s">
        <v>152</v>
      </c>
      <c r="O14" s="399"/>
      <c r="P14" s="383"/>
      <c r="Q14" s="345"/>
      <c r="R14" s="345"/>
      <c r="S14" s="345"/>
    </row>
    <row r="15" spans="1:19" x14ac:dyDescent="0.25">
      <c r="B15" s="374"/>
      <c r="C15" s="384"/>
      <c r="D15" s="385"/>
      <c r="E15" s="385"/>
      <c r="F15" s="385"/>
      <c r="G15" s="400" t="s">
        <v>389</v>
      </c>
      <c r="H15" s="401"/>
      <c r="I15" s="401"/>
      <c r="J15" s="395" t="s">
        <v>172</v>
      </c>
      <c r="K15" s="396" t="s">
        <v>151</v>
      </c>
      <c r="L15" s="397" t="s">
        <v>152</v>
      </c>
      <c r="M15" s="398" t="s">
        <v>152</v>
      </c>
      <c r="N15" s="398" t="s">
        <v>152</v>
      </c>
      <c r="O15" s="399"/>
      <c r="P15" s="383"/>
      <c r="Q15" s="345"/>
      <c r="R15" s="345"/>
      <c r="S15" s="345"/>
    </row>
    <row r="16" spans="1:19" x14ac:dyDescent="0.25">
      <c r="B16" s="374"/>
      <c r="C16" s="384"/>
      <c r="D16" s="385"/>
      <c r="E16" s="212" t="s">
        <v>14</v>
      </c>
      <c r="F16" s="213"/>
      <c r="G16" s="400"/>
      <c r="H16" s="401"/>
      <c r="I16" s="401"/>
      <c r="J16" s="402" t="s">
        <v>155</v>
      </c>
      <c r="K16" s="396" t="s">
        <v>151</v>
      </c>
      <c r="L16" s="403" t="s">
        <v>152</v>
      </c>
      <c r="M16" s="404" t="s">
        <v>152</v>
      </c>
      <c r="N16" s="404" t="s">
        <v>152</v>
      </c>
      <c r="O16" s="398" t="s">
        <v>152</v>
      </c>
      <c r="P16" s="383"/>
      <c r="Q16" s="345"/>
      <c r="R16" s="345"/>
      <c r="S16" s="345"/>
    </row>
    <row r="17" spans="2:19" x14ac:dyDescent="0.25">
      <c r="B17" s="374"/>
      <c r="C17" s="384"/>
      <c r="D17" s="385"/>
      <c r="E17" s="212" t="s">
        <v>15</v>
      </c>
      <c r="F17" s="405"/>
      <c r="G17" s="385"/>
      <c r="H17" s="385"/>
      <c r="I17" s="385"/>
      <c r="J17" s="386"/>
      <c r="K17" s="406"/>
      <c r="L17" s="397"/>
      <c r="M17" s="398"/>
      <c r="N17" s="398"/>
      <c r="O17" s="398"/>
      <c r="P17" s="383"/>
      <c r="Q17" s="345"/>
      <c r="R17" s="345"/>
      <c r="S17" s="345"/>
    </row>
    <row r="18" spans="2:19" x14ac:dyDescent="0.25">
      <c r="B18" s="374"/>
      <c r="C18" s="384"/>
      <c r="D18" s="385"/>
      <c r="E18" s="212"/>
      <c r="F18" s="405"/>
      <c r="G18" s="393" t="s">
        <v>137</v>
      </c>
      <c r="H18" s="394"/>
      <c r="I18" s="394"/>
      <c r="J18" s="395" t="s">
        <v>156</v>
      </c>
      <c r="K18" s="396" t="s">
        <v>151</v>
      </c>
      <c r="L18" s="407"/>
      <c r="M18" s="407"/>
      <c r="N18" s="407"/>
      <c r="O18" s="398" t="s">
        <v>152</v>
      </c>
      <c r="P18" s="383"/>
      <c r="Q18" s="345"/>
      <c r="R18" s="345"/>
      <c r="S18" s="345"/>
    </row>
    <row r="19" spans="2:19" x14ac:dyDescent="0.25">
      <c r="B19" s="374"/>
      <c r="C19" s="384"/>
      <c r="D19" s="385"/>
      <c r="E19" s="385"/>
      <c r="F19" s="385"/>
      <c r="G19" s="393" t="s">
        <v>138</v>
      </c>
      <c r="H19" s="394"/>
      <c r="I19" s="394"/>
      <c r="J19" s="395" t="s">
        <v>156</v>
      </c>
      <c r="K19" s="396" t="s">
        <v>151</v>
      </c>
      <c r="L19" s="403" t="s">
        <v>152</v>
      </c>
      <c r="M19" s="398" t="s">
        <v>152</v>
      </c>
      <c r="N19" s="398" t="s">
        <v>152</v>
      </c>
      <c r="O19" s="398" t="s">
        <v>152</v>
      </c>
      <c r="P19" s="383"/>
      <c r="Q19" s="345"/>
      <c r="R19" s="345"/>
      <c r="S19" s="345"/>
    </row>
    <row r="20" spans="2:19" x14ac:dyDescent="0.25">
      <c r="B20" s="374"/>
      <c r="C20" s="384"/>
      <c r="D20" s="385"/>
      <c r="E20" s="385"/>
      <c r="F20" s="385"/>
      <c r="G20" s="400" t="s">
        <v>16</v>
      </c>
      <c r="H20" s="401"/>
      <c r="I20" s="401"/>
      <c r="J20" s="402" t="s">
        <v>156</v>
      </c>
      <c r="K20" s="396" t="s">
        <v>151</v>
      </c>
      <c r="L20" s="403" t="s">
        <v>152</v>
      </c>
      <c r="M20" s="398" t="s">
        <v>152</v>
      </c>
      <c r="N20" s="398" t="s">
        <v>152</v>
      </c>
      <c r="O20" s="398" t="s">
        <v>152</v>
      </c>
      <c r="P20" s="383"/>
      <c r="Q20" s="345"/>
      <c r="R20" s="345"/>
      <c r="S20" s="345"/>
    </row>
    <row r="21" spans="2:19" ht="15.75" thickBot="1" x14ac:dyDescent="0.3">
      <c r="B21" s="374"/>
      <c r="C21" s="384"/>
      <c r="D21" s="385"/>
      <c r="E21" s="385"/>
      <c r="F21" s="385"/>
      <c r="G21" s="400" t="s">
        <v>139</v>
      </c>
      <c r="H21" s="401"/>
      <c r="I21" s="401"/>
      <c r="J21" s="402" t="s">
        <v>156</v>
      </c>
      <c r="K21" s="396" t="s">
        <v>151</v>
      </c>
      <c r="L21" s="407"/>
      <c r="M21" s="407"/>
      <c r="N21" s="407"/>
      <c r="O21" s="398" t="s">
        <v>152</v>
      </c>
      <c r="P21" s="383"/>
      <c r="Q21" s="345"/>
      <c r="R21" s="345"/>
      <c r="S21" s="345"/>
    </row>
    <row r="22" spans="2:19" ht="15.75" thickBot="1" x14ac:dyDescent="0.3">
      <c r="B22" s="374"/>
      <c r="C22" s="408"/>
      <c r="D22" s="409"/>
      <c r="E22" s="409"/>
      <c r="F22" s="409"/>
      <c r="G22" s="410"/>
      <c r="H22" s="409"/>
      <c r="I22" s="409"/>
      <c r="J22" s="409"/>
      <c r="K22" s="411"/>
      <c r="L22" s="380"/>
      <c r="M22" s="380"/>
      <c r="N22" s="380"/>
      <c r="O22" s="412"/>
      <c r="P22" s="383"/>
      <c r="Q22" s="345"/>
      <c r="R22" s="345"/>
      <c r="S22" s="345"/>
    </row>
    <row r="23" spans="2:19" ht="11.25" customHeight="1" x14ac:dyDescent="0.25">
      <c r="B23" s="413"/>
      <c r="C23" s="414"/>
      <c r="D23" s="414"/>
      <c r="E23" s="414"/>
      <c r="F23" s="414"/>
      <c r="G23" s="414"/>
      <c r="H23" s="414"/>
      <c r="I23" s="414"/>
      <c r="J23" s="414"/>
      <c r="K23" s="414"/>
      <c r="L23" s="415"/>
      <c r="M23" s="415"/>
      <c r="N23" s="415"/>
      <c r="O23" s="415"/>
      <c r="P23" s="416"/>
      <c r="Q23" s="345"/>
      <c r="R23" s="345"/>
      <c r="S23" s="345"/>
    </row>
    <row r="24" spans="2:19" ht="11.25" customHeight="1" x14ac:dyDescent="0.25">
      <c r="B24" s="417"/>
      <c r="C24" s="417"/>
      <c r="D24" s="417"/>
      <c r="E24" s="417"/>
      <c r="F24" s="417"/>
      <c r="G24" s="417"/>
      <c r="H24" s="417"/>
      <c r="I24" s="417"/>
      <c r="J24" s="417"/>
      <c r="K24" s="417"/>
      <c r="L24" s="418"/>
      <c r="M24" s="418"/>
      <c r="N24" s="418"/>
      <c r="O24" s="418"/>
      <c r="P24" s="417"/>
      <c r="Q24" s="345"/>
      <c r="R24" s="345"/>
      <c r="S24" s="345"/>
    </row>
    <row r="25" spans="2:19" ht="15" customHeight="1" x14ac:dyDescent="0.25">
      <c r="B25" s="419"/>
      <c r="C25" s="420"/>
      <c r="D25" s="514" t="s">
        <v>168</v>
      </c>
      <c r="E25" s="514"/>
      <c r="F25" s="514"/>
      <c r="G25" s="514"/>
      <c r="H25" s="514"/>
      <c r="I25" s="514"/>
      <c r="J25" s="420"/>
      <c r="K25" s="420"/>
      <c r="L25" s="420"/>
      <c r="M25" s="421"/>
      <c r="N25" s="421"/>
      <c r="O25" s="421"/>
      <c r="P25" s="422"/>
      <c r="Q25" s="345"/>
      <c r="R25" s="345"/>
      <c r="S25" s="345"/>
    </row>
    <row r="26" spans="2:19" x14ac:dyDescent="0.25">
      <c r="B26" s="374"/>
      <c r="C26" s="423"/>
      <c r="D26" s="423"/>
      <c r="E26" s="423"/>
      <c r="F26" s="423"/>
      <c r="G26" s="423"/>
      <c r="H26" s="423"/>
      <c r="I26" s="423"/>
      <c r="J26" s="423"/>
      <c r="K26" s="423"/>
      <c r="L26" s="423"/>
      <c r="M26" s="424"/>
      <c r="N26" s="424"/>
      <c r="O26" s="424"/>
      <c r="P26" s="383"/>
      <c r="Q26" s="345"/>
      <c r="R26" s="345"/>
      <c r="S26" s="345"/>
    </row>
    <row r="27" spans="2:19" x14ac:dyDescent="0.25">
      <c r="B27" s="374"/>
      <c r="C27" s="385"/>
      <c r="D27" s="385"/>
      <c r="E27" s="385"/>
      <c r="F27" s="385"/>
      <c r="G27" s="385"/>
      <c r="H27" s="385"/>
      <c r="I27" s="385"/>
      <c r="J27" s="385"/>
      <c r="K27" s="385"/>
      <c r="L27" s="424"/>
      <c r="M27" s="424"/>
      <c r="N27" s="424"/>
      <c r="O27" s="424"/>
      <c r="P27" s="383"/>
      <c r="Q27" s="345"/>
      <c r="R27" s="345"/>
      <c r="S27" s="345"/>
    </row>
    <row r="28" spans="2:19" x14ac:dyDescent="0.25">
      <c r="B28" s="374"/>
      <c r="C28" s="385"/>
      <c r="D28" s="385"/>
      <c r="E28" s="385"/>
      <c r="F28" s="385"/>
      <c r="G28" s="385"/>
      <c r="H28" s="385"/>
      <c r="I28" s="385"/>
      <c r="J28" s="385"/>
      <c r="K28" s="385"/>
      <c r="L28" s="424"/>
      <c r="M28" s="424"/>
      <c r="N28" s="424"/>
      <c r="O28" s="424"/>
      <c r="P28" s="383"/>
      <c r="Q28" s="345"/>
      <c r="R28" s="345"/>
      <c r="S28" s="345"/>
    </row>
    <row r="29" spans="2:19" x14ac:dyDescent="0.25">
      <c r="B29" s="374"/>
      <c r="C29" s="385"/>
      <c r="D29" s="385"/>
      <c r="E29" s="385"/>
      <c r="F29" s="385"/>
      <c r="G29" s="385"/>
      <c r="H29" s="385"/>
      <c r="I29" s="385"/>
      <c r="J29" s="385"/>
      <c r="K29" s="385"/>
      <c r="L29" s="424"/>
      <c r="M29" s="424"/>
      <c r="N29" s="424"/>
      <c r="O29" s="424"/>
      <c r="P29" s="383"/>
      <c r="Q29" s="345"/>
      <c r="R29" s="345"/>
      <c r="S29" s="345"/>
    </row>
    <row r="30" spans="2:19" x14ac:dyDescent="0.25">
      <c r="B30" s="374"/>
      <c r="C30" s="385"/>
      <c r="D30" s="385"/>
      <c r="E30" s="385"/>
      <c r="F30" s="385"/>
      <c r="G30" s="385"/>
      <c r="H30" s="385"/>
      <c r="I30" s="385"/>
      <c r="J30" s="385"/>
      <c r="K30" s="385"/>
      <c r="L30" s="424"/>
      <c r="M30" s="424"/>
      <c r="N30" s="424"/>
      <c r="O30" s="424"/>
      <c r="P30" s="383"/>
      <c r="Q30" s="345"/>
      <c r="R30" s="345"/>
      <c r="S30" s="345"/>
    </row>
    <row r="31" spans="2:19" x14ac:dyDescent="0.25">
      <c r="B31" s="425"/>
      <c r="C31" s="426"/>
      <c r="D31" s="426"/>
      <c r="E31" s="426"/>
      <c r="F31" s="426"/>
      <c r="G31" s="426"/>
      <c r="H31" s="426"/>
      <c r="I31" s="426"/>
      <c r="J31" s="426"/>
      <c r="K31" s="426"/>
      <c r="L31" s="427"/>
      <c r="M31" s="427"/>
      <c r="N31" s="427"/>
      <c r="O31" s="427"/>
      <c r="P31" s="428"/>
    </row>
    <row r="32" spans="2:19" x14ac:dyDescent="0.25">
      <c r="B32" s="429"/>
      <c r="C32" s="430"/>
      <c r="D32" s="430"/>
      <c r="E32" s="430"/>
      <c r="F32" s="430"/>
      <c r="G32" s="430"/>
      <c r="H32" s="430"/>
      <c r="I32" s="430"/>
      <c r="J32" s="430"/>
      <c r="K32" s="430"/>
      <c r="L32" s="431"/>
      <c r="M32" s="431"/>
      <c r="N32" s="431"/>
      <c r="O32" s="431"/>
      <c r="P32" s="432"/>
    </row>
  </sheetData>
  <mergeCells count="7">
    <mergeCell ref="D25:I25"/>
    <mergeCell ref="C5:I5"/>
    <mergeCell ref="J5:L5"/>
    <mergeCell ref="M5:O5"/>
    <mergeCell ref="C7:O7"/>
    <mergeCell ref="C9:F9"/>
    <mergeCell ref="G9:H9"/>
  </mergeCell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98"/>
  <sheetViews>
    <sheetView topLeftCell="A157" zoomScaleNormal="100" workbookViewId="0">
      <selection activeCell="B10" sqref="A10:XFD10"/>
    </sheetView>
  </sheetViews>
  <sheetFormatPr baseColWidth="10" defaultColWidth="8.85546875" defaultRowHeight="15" x14ac:dyDescent="0.3"/>
  <cols>
    <col min="1" max="1" width="84.42578125" style="2" customWidth="1"/>
    <col min="2" max="2" width="16.7109375" style="1" customWidth="1"/>
    <col min="3" max="3" width="5.28515625" style="1" customWidth="1"/>
    <col min="4" max="4" width="16.7109375" style="1" customWidth="1"/>
    <col min="5" max="5" width="5.28515625" style="1" customWidth="1"/>
    <col min="6" max="6" width="16.7109375" style="1" customWidth="1"/>
    <col min="7" max="7" width="5.28515625" style="1" customWidth="1"/>
    <col min="8" max="8" width="16.7109375" style="1" customWidth="1"/>
    <col min="9" max="9" width="5.28515625" style="1" customWidth="1"/>
    <col min="10" max="10" width="16.7109375" style="1" customWidth="1"/>
    <col min="11" max="11" width="5.28515625" style="1" customWidth="1"/>
    <col min="12" max="12" width="14" style="1" customWidth="1"/>
    <col min="13" max="16384" width="8.85546875" style="1"/>
  </cols>
  <sheetData>
    <row r="3" spans="1:12" ht="29.45" customHeight="1" x14ac:dyDescent="0.3">
      <c r="A3" s="36" t="str">
        <f>TAB00!B38&amp;" : "&amp;TAB00!C38</f>
        <v>TAB1 : Transposition du revenu autorisé par niveau de tension</v>
      </c>
      <c r="B3" s="36"/>
      <c r="C3" s="36"/>
      <c r="D3" s="36"/>
      <c r="E3" s="36"/>
      <c r="F3" s="36"/>
      <c r="G3" s="36"/>
      <c r="H3" s="36"/>
      <c r="I3" s="36"/>
      <c r="J3" s="36"/>
      <c r="K3" s="36"/>
      <c r="L3" s="36"/>
    </row>
    <row r="5" spans="1:12" s="37" customFormat="1" ht="21" x14ac:dyDescent="0.35">
      <c r="A5" s="457" t="s">
        <v>37</v>
      </c>
      <c r="B5" s="458"/>
      <c r="C5" s="458"/>
      <c r="D5" s="458"/>
      <c r="E5" s="458"/>
      <c r="F5" s="458"/>
      <c r="G5" s="458"/>
      <c r="H5" s="458"/>
      <c r="I5" s="458"/>
      <c r="J5" s="458"/>
      <c r="K5" s="458"/>
      <c r="L5" s="458"/>
    </row>
    <row r="6" spans="1:12" s="4" customFormat="1" ht="12" customHeight="1" x14ac:dyDescent="0.3">
      <c r="A6" s="459" t="s">
        <v>0</v>
      </c>
      <c r="B6" s="460" t="s">
        <v>20</v>
      </c>
      <c r="C6" s="460"/>
      <c r="D6" s="460" t="s">
        <v>5</v>
      </c>
      <c r="E6" s="460"/>
      <c r="F6" s="460" t="s">
        <v>6</v>
      </c>
      <c r="G6" s="460"/>
      <c r="H6" s="460" t="s">
        <v>7</v>
      </c>
      <c r="I6" s="460"/>
      <c r="J6" s="460" t="s">
        <v>8</v>
      </c>
      <c r="K6" s="460"/>
      <c r="L6" s="3" t="s">
        <v>132</v>
      </c>
    </row>
    <row r="7" spans="1:12" s="4" customFormat="1" ht="13.5" x14ac:dyDescent="0.3">
      <c r="A7" s="459"/>
      <c r="B7" s="3" t="s">
        <v>9</v>
      </c>
      <c r="C7" s="3" t="s">
        <v>10</v>
      </c>
      <c r="D7" s="3" t="s">
        <v>9</v>
      </c>
      <c r="E7" s="3" t="s">
        <v>10</v>
      </c>
      <c r="F7" s="3" t="s">
        <v>9</v>
      </c>
      <c r="G7" s="3" t="s">
        <v>10</v>
      </c>
      <c r="H7" s="3" t="s">
        <v>9</v>
      </c>
      <c r="I7" s="3" t="s">
        <v>10</v>
      </c>
      <c r="J7" s="3" t="s">
        <v>9</v>
      </c>
      <c r="K7" s="3" t="s">
        <v>10</v>
      </c>
      <c r="L7" s="3" t="s">
        <v>9</v>
      </c>
    </row>
    <row r="8" spans="1:12" x14ac:dyDescent="0.3">
      <c r="A8" s="42" t="s">
        <v>121</v>
      </c>
      <c r="B8" s="199">
        <f>SUM(B9,B12)</f>
        <v>0</v>
      </c>
      <c r="C8" s="200">
        <f>IFERROR(B8/$B$42,0)</f>
        <v>0</v>
      </c>
      <c r="D8" s="199">
        <f>SUM(D9,D12)</f>
        <v>0</v>
      </c>
      <c r="E8" s="200">
        <f>IFERROR(D8/$B8,0)</f>
        <v>0</v>
      </c>
      <c r="F8" s="199">
        <f>SUM(F9,F12)</f>
        <v>0</v>
      </c>
      <c r="G8" s="200">
        <f>IFERROR(F8/$B8,0)</f>
        <v>0</v>
      </c>
      <c r="H8" s="199">
        <f>SUM(H9,H12)</f>
        <v>0</v>
      </c>
      <c r="I8" s="200">
        <f t="shared" ref="I8:I42" si="0">IFERROR(H8/$B8,0)</f>
        <v>0</v>
      </c>
      <c r="J8" s="199">
        <f>SUM(J9,J12)</f>
        <v>0</v>
      </c>
      <c r="K8" s="200">
        <f t="shared" ref="K8:K42" si="1">IFERROR(J8/$B8,0)</f>
        <v>0</v>
      </c>
      <c r="L8" s="199">
        <f>SUM(L9,L12)</f>
        <v>0</v>
      </c>
    </row>
    <row r="9" spans="1:12" x14ac:dyDescent="0.3">
      <c r="A9" s="43" t="s">
        <v>122</v>
      </c>
      <c r="B9" s="199">
        <f>SUM(B10:B11)</f>
        <v>0</v>
      </c>
      <c r="C9" s="200">
        <f t="shared" ref="C9:C42" si="2">IFERROR(B9/$B$42,0)</f>
        <v>0</v>
      </c>
      <c r="D9" s="199">
        <f>SUM(D10:D11)</f>
        <v>0</v>
      </c>
      <c r="E9" s="200">
        <f t="shared" ref="E9:E42" si="3">IFERROR(D9/$B9,0)</f>
        <v>0</v>
      </c>
      <c r="F9" s="199">
        <f>SUM(F10:F11)</f>
        <v>0</v>
      </c>
      <c r="G9" s="200">
        <f t="shared" ref="G9:G42" si="4">IFERROR(F9/$B9,0)</f>
        <v>0</v>
      </c>
      <c r="H9" s="199">
        <f>SUM(H10:H11)</f>
        <v>0</v>
      </c>
      <c r="I9" s="200">
        <f t="shared" si="0"/>
        <v>0</v>
      </c>
      <c r="J9" s="199">
        <f>SUM(J10:J11)</f>
        <v>0</v>
      </c>
      <c r="K9" s="200">
        <f t="shared" si="1"/>
        <v>0</v>
      </c>
      <c r="L9" s="199">
        <f>SUM(L10:L11)</f>
        <v>0</v>
      </c>
    </row>
    <row r="10" spans="1:12" s="132" customFormat="1" x14ac:dyDescent="0.3">
      <c r="A10" s="563" t="s">
        <v>200</v>
      </c>
      <c r="B10" s="557"/>
      <c r="C10" s="564">
        <f t="shared" si="2"/>
        <v>0</v>
      </c>
      <c r="D10" s="557"/>
      <c r="E10" s="564">
        <f t="shared" si="3"/>
        <v>0</v>
      </c>
      <c r="F10" s="557"/>
      <c r="G10" s="564">
        <f t="shared" si="4"/>
        <v>0</v>
      </c>
      <c r="H10" s="557"/>
      <c r="I10" s="564">
        <f t="shared" si="0"/>
        <v>0</v>
      </c>
      <c r="J10" s="557"/>
      <c r="K10" s="564">
        <f t="shared" si="1"/>
        <v>0</v>
      </c>
      <c r="L10" s="565">
        <f>B10-SUM(D10,F10,H10,J10)</f>
        <v>0</v>
      </c>
    </row>
    <row r="11" spans="1:12" x14ac:dyDescent="0.3">
      <c r="A11" s="50" t="s">
        <v>201</v>
      </c>
      <c r="B11" s="51"/>
      <c r="C11" s="53">
        <f t="shared" si="2"/>
        <v>0</v>
      </c>
      <c r="D11" s="51"/>
      <c r="E11" s="53">
        <f t="shared" si="3"/>
        <v>0</v>
      </c>
      <c r="F11" s="51"/>
      <c r="G11" s="53">
        <f t="shared" si="4"/>
        <v>0</v>
      </c>
      <c r="H11" s="51"/>
      <c r="I11" s="53">
        <f t="shared" si="0"/>
        <v>0</v>
      </c>
      <c r="J11" s="51"/>
      <c r="K11" s="53">
        <f t="shared" si="1"/>
        <v>0</v>
      </c>
      <c r="L11" s="52">
        <f>B11-SUM(D11,F11,H11,J11)</f>
        <v>0</v>
      </c>
    </row>
    <row r="12" spans="1:12" x14ac:dyDescent="0.3">
      <c r="A12" s="43" t="s">
        <v>123</v>
      </c>
      <c r="B12" s="199">
        <f>SUM(B13:B15)</f>
        <v>0</v>
      </c>
      <c r="C12" s="200">
        <f t="shared" si="2"/>
        <v>0</v>
      </c>
      <c r="D12" s="199">
        <f>SUM(D13:D15)</f>
        <v>0</v>
      </c>
      <c r="E12" s="200">
        <f t="shared" si="3"/>
        <v>0</v>
      </c>
      <c r="F12" s="199">
        <f>SUM(F13:F15)</f>
        <v>0</v>
      </c>
      <c r="G12" s="200">
        <f t="shared" si="4"/>
        <v>0</v>
      </c>
      <c r="H12" s="199">
        <f>SUM(H13:H15)</f>
        <v>0</v>
      </c>
      <c r="I12" s="200">
        <f t="shared" si="0"/>
        <v>0</v>
      </c>
      <c r="J12" s="199">
        <f>SUM(J13:J15)</f>
        <v>0</v>
      </c>
      <c r="K12" s="200">
        <f t="shared" si="1"/>
        <v>0</v>
      </c>
      <c r="L12" s="199">
        <f>SUM(L13:L15)</f>
        <v>0</v>
      </c>
    </row>
    <row r="13" spans="1:12" x14ac:dyDescent="0.3">
      <c r="A13" s="44" t="s">
        <v>124</v>
      </c>
      <c r="B13" s="51"/>
      <c r="C13" s="53">
        <f t="shared" si="2"/>
        <v>0</v>
      </c>
      <c r="D13" s="51"/>
      <c r="E13" s="53">
        <f t="shared" si="3"/>
        <v>0</v>
      </c>
      <c r="F13" s="51"/>
      <c r="G13" s="53">
        <f t="shared" si="4"/>
        <v>0</v>
      </c>
      <c r="H13" s="51"/>
      <c r="I13" s="53">
        <f t="shared" si="0"/>
        <v>0</v>
      </c>
      <c r="J13" s="51"/>
      <c r="K13" s="53">
        <f t="shared" si="1"/>
        <v>0</v>
      </c>
      <c r="L13" s="52">
        <f>B13-SUM(D13,F13,H13,J13)</f>
        <v>0</v>
      </c>
    </row>
    <row r="14" spans="1:12" x14ac:dyDescent="0.3">
      <c r="A14" s="44" t="s">
        <v>125</v>
      </c>
      <c r="B14" s="51"/>
      <c r="C14" s="53">
        <f t="shared" si="2"/>
        <v>0</v>
      </c>
      <c r="D14" s="51"/>
      <c r="E14" s="53">
        <f t="shared" si="3"/>
        <v>0</v>
      </c>
      <c r="F14" s="51"/>
      <c r="G14" s="53">
        <f t="shared" si="4"/>
        <v>0</v>
      </c>
      <c r="H14" s="51"/>
      <c r="I14" s="53">
        <f t="shared" si="0"/>
        <v>0</v>
      </c>
      <c r="J14" s="51"/>
      <c r="K14" s="53">
        <f t="shared" si="1"/>
        <v>0</v>
      </c>
      <c r="L14" s="52">
        <f>B14-SUM(D14,F14,H14,J14)</f>
        <v>0</v>
      </c>
    </row>
    <row r="15" spans="1:12" x14ac:dyDescent="0.3">
      <c r="A15" s="44" t="s">
        <v>126</v>
      </c>
      <c r="B15" s="51"/>
      <c r="C15" s="53">
        <f t="shared" si="2"/>
        <v>0</v>
      </c>
      <c r="D15" s="51"/>
      <c r="E15" s="53">
        <f t="shared" si="3"/>
        <v>0</v>
      </c>
      <c r="F15" s="51"/>
      <c r="G15" s="53">
        <f t="shared" si="4"/>
        <v>0</v>
      </c>
      <c r="H15" s="51"/>
      <c r="I15" s="53">
        <f t="shared" si="0"/>
        <v>0</v>
      </c>
      <c r="J15" s="51"/>
      <c r="K15" s="53">
        <f t="shared" si="1"/>
        <v>0</v>
      </c>
      <c r="L15" s="52">
        <f>B15-SUM(D15,F15,H15,J15)</f>
        <v>0</v>
      </c>
    </row>
    <row r="16" spans="1:12" x14ac:dyDescent="0.3">
      <c r="A16" s="42" t="s">
        <v>202</v>
      </c>
      <c r="B16" s="199">
        <f>SUM(B17,B26)</f>
        <v>0</v>
      </c>
      <c r="C16" s="200">
        <f t="shared" si="2"/>
        <v>0</v>
      </c>
      <c r="D16" s="199">
        <f>SUM(D17,D26)</f>
        <v>0</v>
      </c>
      <c r="E16" s="200">
        <f t="shared" si="3"/>
        <v>0</v>
      </c>
      <c r="F16" s="199">
        <f>SUM(F17,F26)</f>
        <v>0</v>
      </c>
      <c r="G16" s="200">
        <f t="shared" si="4"/>
        <v>0</v>
      </c>
      <c r="H16" s="199">
        <f>SUM(H17,H26)</f>
        <v>0</v>
      </c>
      <c r="I16" s="200">
        <f t="shared" si="0"/>
        <v>0</v>
      </c>
      <c r="J16" s="199">
        <f>SUM(J17,J26)</f>
        <v>0</v>
      </c>
      <c r="K16" s="200">
        <f t="shared" si="1"/>
        <v>0</v>
      </c>
      <c r="L16" s="199">
        <f>SUM(L17,L26)</f>
        <v>0</v>
      </c>
    </row>
    <row r="17" spans="1:12" x14ac:dyDescent="0.3">
      <c r="A17" s="45" t="s">
        <v>1</v>
      </c>
      <c r="B17" s="199">
        <f>SUM(B18:B25)</f>
        <v>0</v>
      </c>
      <c r="C17" s="200">
        <f t="shared" si="2"/>
        <v>0</v>
      </c>
      <c r="D17" s="199">
        <f>SUM(D18:D25)</f>
        <v>0</v>
      </c>
      <c r="E17" s="200">
        <f t="shared" si="3"/>
        <v>0</v>
      </c>
      <c r="F17" s="199">
        <f>SUM(F18:F25)</f>
        <v>0</v>
      </c>
      <c r="G17" s="200">
        <f t="shared" si="4"/>
        <v>0</v>
      </c>
      <c r="H17" s="199">
        <f>SUM(H18:H25)</f>
        <v>0</v>
      </c>
      <c r="I17" s="200">
        <f t="shared" si="0"/>
        <v>0</v>
      </c>
      <c r="J17" s="199">
        <f>SUM(J18:J25)</f>
        <v>0</v>
      </c>
      <c r="K17" s="200">
        <f t="shared" si="1"/>
        <v>0</v>
      </c>
      <c r="L17" s="199">
        <f>SUM(L18:L25)</f>
        <v>0</v>
      </c>
    </row>
    <row r="18" spans="1:12" x14ac:dyDescent="0.3">
      <c r="A18" s="44" t="s">
        <v>203</v>
      </c>
      <c r="B18" s="51"/>
      <c r="C18" s="53">
        <f t="shared" si="2"/>
        <v>0</v>
      </c>
      <c r="D18" s="51"/>
      <c r="E18" s="53">
        <f t="shared" si="3"/>
        <v>0</v>
      </c>
      <c r="F18" s="51"/>
      <c r="G18" s="53">
        <f t="shared" si="4"/>
        <v>0</v>
      </c>
      <c r="H18" s="51"/>
      <c r="I18" s="53">
        <f t="shared" si="0"/>
        <v>0</v>
      </c>
      <c r="J18" s="51"/>
      <c r="K18" s="53">
        <f t="shared" si="1"/>
        <v>0</v>
      </c>
      <c r="L18" s="52">
        <f t="shared" ref="L18:L25" si="5">B18-SUM(D18,F18,H18,J18)</f>
        <v>0</v>
      </c>
    </row>
    <row r="19" spans="1:12" ht="27" x14ac:dyDescent="0.3">
      <c r="A19" s="44" t="s">
        <v>204</v>
      </c>
      <c r="B19" s="51"/>
      <c r="C19" s="53">
        <f t="shared" si="2"/>
        <v>0</v>
      </c>
      <c r="D19" s="51"/>
      <c r="E19" s="53">
        <f t="shared" si="3"/>
        <v>0</v>
      </c>
      <c r="F19" s="51"/>
      <c r="G19" s="53">
        <f t="shared" si="4"/>
        <v>0</v>
      </c>
      <c r="H19" s="51"/>
      <c r="I19" s="53">
        <f t="shared" si="0"/>
        <v>0</v>
      </c>
      <c r="J19" s="51"/>
      <c r="K19" s="53">
        <f t="shared" si="1"/>
        <v>0</v>
      </c>
      <c r="L19" s="52">
        <f t="shared" si="5"/>
        <v>0</v>
      </c>
    </row>
    <row r="20" spans="1:12" x14ac:dyDescent="0.3">
      <c r="A20" s="44" t="s">
        <v>205</v>
      </c>
      <c r="B20" s="51"/>
      <c r="C20" s="53">
        <f t="shared" si="2"/>
        <v>0</v>
      </c>
      <c r="D20" s="51"/>
      <c r="E20" s="53">
        <f t="shared" si="3"/>
        <v>0</v>
      </c>
      <c r="F20" s="51"/>
      <c r="G20" s="53">
        <f t="shared" si="4"/>
        <v>0</v>
      </c>
      <c r="H20" s="51"/>
      <c r="I20" s="53">
        <f t="shared" si="0"/>
        <v>0</v>
      </c>
      <c r="J20" s="51"/>
      <c r="K20" s="53">
        <f t="shared" si="1"/>
        <v>0</v>
      </c>
      <c r="L20" s="52">
        <f t="shared" si="5"/>
        <v>0</v>
      </c>
    </row>
    <row r="21" spans="1:12" x14ac:dyDescent="0.3">
      <c r="A21" s="44" t="s">
        <v>129</v>
      </c>
      <c r="B21" s="51"/>
      <c r="C21" s="53">
        <f t="shared" si="2"/>
        <v>0</v>
      </c>
      <c r="D21" s="51"/>
      <c r="E21" s="53">
        <f t="shared" si="3"/>
        <v>0</v>
      </c>
      <c r="F21" s="51"/>
      <c r="G21" s="53">
        <f t="shared" si="4"/>
        <v>0</v>
      </c>
      <c r="H21" s="51"/>
      <c r="I21" s="53">
        <f t="shared" si="0"/>
        <v>0</v>
      </c>
      <c r="J21" s="51"/>
      <c r="K21" s="53">
        <f t="shared" si="1"/>
        <v>0</v>
      </c>
      <c r="L21" s="52">
        <f t="shared" si="5"/>
        <v>0</v>
      </c>
    </row>
    <row r="22" spans="1:12" x14ac:dyDescent="0.3">
      <c r="A22" s="44" t="s">
        <v>206</v>
      </c>
      <c r="B22" s="51"/>
      <c r="C22" s="53">
        <f t="shared" si="2"/>
        <v>0</v>
      </c>
      <c r="D22" s="51"/>
      <c r="E22" s="53">
        <f t="shared" si="3"/>
        <v>0</v>
      </c>
      <c r="F22" s="51"/>
      <c r="G22" s="53">
        <f t="shared" si="4"/>
        <v>0</v>
      </c>
      <c r="H22" s="51"/>
      <c r="I22" s="53">
        <f t="shared" si="0"/>
        <v>0</v>
      </c>
      <c r="J22" s="51"/>
      <c r="K22" s="53">
        <f t="shared" si="1"/>
        <v>0</v>
      </c>
      <c r="L22" s="52">
        <f t="shared" si="5"/>
        <v>0</v>
      </c>
    </row>
    <row r="23" spans="1:12" x14ac:dyDescent="0.3">
      <c r="A23" s="44" t="s">
        <v>207</v>
      </c>
      <c r="B23" s="51"/>
      <c r="C23" s="53">
        <f t="shared" si="2"/>
        <v>0</v>
      </c>
      <c r="D23" s="51"/>
      <c r="E23" s="53">
        <f t="shared" si="3"/>
        <v>0</v>
      </c>
      <c r="F23" s="51"/>
      <c r="G23" s="53">
        <f t="shared" si="4"/>
        <v>0</v>
      </c>
      <c r="H23" s="51"/>
      <c r="I23" s="53">
        <f t="shared" si="0"/>
        <v>0</v>
      </c>
      <c r="J23" s="51"/>
      <c r="K23" s="53">
        <f t="shared" si="1"/>
        <v>0</v>
      </c>
      <c r="L23" s="52">
        <f t="shared" si="5"/>
        <v>0</v>
      </c>
    </row>
    <row r="24" spans="1:12" x14ac:dyDescent="0.3">
      <c r="A24" s="44" t="s">
        <v>208</v>
      </c>
      <c r="B24" s="51"/>
      <c r="C24" s="53">
        <f t="shared" si="2"/>
        <v>0</v>
      </c>
      <c r="D24" s="51"/>
      <c r="E24" s="53">
        <f t="shared" si="3"/>
        <v>0</v>
      </c>
      <c r="F24" s="51"/>
      <c r="G24" s="53">
        <f t="shared" si="4"/>
        <v>0</v>
      </c>
      <c r="H24" s="51"/>
      <c r="I24" s="53">
        <f t="shared" si="0"/>
        <v>0</v>
      </c>
      <c r="J24" s="51"/>
      <c r="K24" s="53">
        <f t="shared" si="1"/>
        <v>0</v>
      </c>
      <c r="L24" s="52">
        <f t="shared" si="5"/>
        <v>0</v>
      </c>
    </row>
    <row r="25" spans="1:12" x14ac:dyDescent="0.3">
      <c r="A25" s="44" t="s">
        <v>375</v>
      </c>
      <c r="B25" s="51"/>
      <c r="C25" s="53">
        <f t="shared" si="2"/>
        <v>0</v>
      </c>
      <c r="D25" s="51"/>
      <c r="E25" s="53">
        <f t="shared" si="3"/>
        <v>0</v>
      </c>
      <c r="F25" s="51"/>
      <c r="G25" s="53">
        <f t="shared" si="4"/>
        <v>0</v>
      </c>
      <c r="H25" s="51"/>
      <c r="I25" s="53">
        <f t="shared" si="0"/>
        <v>0</v>
      </c>
      <c r="J25" s="51"/>
      <c r="K25" s="53">
        <f t="shared" si="1"/>
        <v>0</v>
      </c>
      <c r="L25" s="52">
        <f t="shared" si="5"/>
        <v>0</v>
      </c>
    </row>
    <row r="26" spans="1:12" x14ac:dyDescent="0.3">
      <c r="A26" s="46" t="s">
        <v>2</v>
      </c>
      <c r="B26" s="199">
        <f>SUM(B27:B34)</f>
        <v>0</v>
      </c>
      <c r="C26" s="200">
        <f t="shared" si="2"/>
        <v>0</v>
      </c>
      <c r="D26" s="199">
        <f>SUM(D27:D34)</f>
        <v>0</v>
      </c>
      <c r="E26" s="200">
        <f t="shared" si="3"/>
        <v>0</v>
      </c>
      <c r="F26" s="199">
        <f>SUM(F27:F34)</f>
        <v>0</v>
      </c>
      <c r="G26" s="200">
        <f t="shared" si="4"/>
        <v>0</v>
      </c>
      <c r="H26" s="199">
        <f>SUM(H27:H34)</f>
        <v>0</v>
      </c>
      <c r="I26" s="200">
        <f t="shared" si="0"/>
        <v>0</v>
      </c>
      <c r="J26" s="199">
        <f>SUM(J27:J34)</f>
        <v>0</v>
      </c>
      <c r="K26" s="200">
        <f t="shared" si="1"/>
        <v>0</v>
      </c>
      <c r="L26" s="199">
        <f>SUM(L27:L34)</f>
        <v>0</v>
      </c>
    </row>
    <row r="27" spans="1:12" ht="27" x14ac:dyDescent="0.3">
      <c r="A27" s="44" t="s">
        <v>209</v>
      </c>
      <c r="B27" s="51"/>
      <c r="C27" s="53">
        <f t="shared" si="2"/>
        <v>0</v>
      </c>
      <c r="D27" s="51"/>
      <c r="E27" s="53">
        <f t="shared" si="3"/>
        <v>0</v>
      </c>
      <c r="F27" s="51"/>
      <c r="G27" s="53">
        <f t="shared" si="4"/>
        <v>0</v>
      </c>
      <c r="H27" s="51"/>
      <c r="I27" s="53">
        <f t="shared" si="0"/>
        <v>0</v>
      </c>
      <c r="J27" s="51"/>
      <c r="K27" s="53">
        <f t="shared" si="1"/>
        <v>0</v>
      </c>
      <c r="L27" s="52">
        <f t="shared" ref="L27:L34" si="6">B27-SUM(D27,F27,H27,J27)</f>
        <v>0</v>
      </c>
    </row>
    <row r="28" spans="1:12" x14ac:dyDescent="0.3">
      <c r="A28" s="44" t="s">
        <v>210</v>
      </c>
      <c r="B28" s="51"/>
      <c r="C28" s="53">
        <f t="shared" si="2"/>
        <v>0</v>
      </c>
      <c r="D28" s="51"/>
      <c r="E28" s="53">
        <f t="shared" si="3"/>
        <v>0</v>
      </c>
      <c r="F28" s="51"/>
      <c r="G28" s="53">
        <f t="shared" si="4"/>
        <v>0</v>
      </c>
      <c r="H28" s="51"/>
      <c r="I28" s="53">
        <f t="shared" si="0"/>
        <v>0</v>
      </c>
      <c r="J28" s="51"/>
      <c r="K28" s="53">
        <f t="shared" si="1"/>
        <v>0</v>
      </c>
      <c r="L28" s="52">
        <f t="shared" si="6"/>
        <v>0</v>
      </c>
    </row>
    <row r="29" spans="1:12" x14ac:dyDescent="0.3">
      <c r="A29" s="44" t="s">
        <v>211</v>
      </c>
      <c r="B29" s="51"/>
      <c r="C29" s="53">
        <f t="shared" si="2"/>
        <v>0</v>
      </c>
      <c r="D29" s="51"/>
      <c r="E29" s="53">
        <f t="shared" si="3"/>
        <v>0</v>
      </c>
      <c r="F29" s="51"/>
      <c r="G29" s="53">
        <f t="shared" si="4"/>
        <v>0</v>
      </c>
      <c r="H29" s="51"/>
      <c r="I29" s="53">
        <f t="shared" si="0"/>
        <v>0</v>
      </c>
      <c r="J29" s="51"/>
      <c r="K29" s="53">
        <f t="shared" si="1"/>
        <v>0</v>
      </c>
      <c r="L29" s="52">
        <f t="shared" si="6"/>
        <v>0</v>
      </c>
    </row>
    <row r="30" spans="1:12" ht="27" x14ac:dyDescent="0.3">
      <c r="A30" s="44" t="s">
        <v>130</v>
      </c>
      <c r="B30" s="51"/>
      <c r="C30" s="53">
        <f t="shared" si="2"/>
        <v>0</v>
      </c>
      <c r="D30" s="51"/>
      <c r="E30" s="53">
        <f t="shared" si="3"/>
        <v>0</v>
      </c>
      <c r="F30" s="51"/>
      <c r="G30" s="53">
        <f t="shared" si="4"/>
        <v>0</v>
      </c>
      <c r="H30" s="51"/>
      <c r="I30" s="53">
        <f t="shared" si="0"/>
        <v>0</v>
      </c>
      <c r="J30" s="51"/>
      <c r="K30" s="53">
        <f t="shared" si="1"/>
        <v>0</v>
      </c>
      <c r="L30" s="52">
        <f t="shared" si="6"/>
        <v>0</v>
      </c>
    </row>
    <row r="31" spans="1:12" x14ac:dyDescent="0.3">
      <c r="A31" s="44" t="s">
        <v>212</v>
      </c>
      <c r="B31" s="51"/>
      <c r="C31" s="53">
        <f t="shared" si="2"/>
        <v>0</v>
      </c>
      <c r="D31" s="51"/>
      <c r="E31" s="53">
        <f t="shared" si="3"/>
        <v>0</v>
      </c>
      <c r="F31" s="51"/>
      <c r="G31" s="53">
        <f t="shared" si="4"/>
        <v>0</v>
      </c>
      <c r="H31" s="51"/>
      <c r="I31" s="53">
        <f t="shared" si="0"/>
        <v>0</v>
      </c>
      <c r="J31" s="51"/>
      <c r="K31" s="53">
        <f t="shared" si="1"/>
        <v>0</v>
      </c>
      <c r="L31" s="52">
        <f t="shared" si="6"/>
        <v>0</v>
      </c>
    </row>
    <row r="32" spans="1:12" x14ac:dyDescent="0.3">
      <c r="A32" s="44" t="s">
        <v>131</v>
      </c>
      <c r="B32" s="51"/>
      <c r="C32" s="53">
        <f t="shared" si="2"/>
        <v>0</v>
      </c>
      <c r="D32" s="51"/>
      <c r="E32" s="53">
        <f t="shared" si="3"/>
        <v>0</v>
      </c>
      <c r="F32" s="51"/>
      <c r="G32" s="53">
        <f t="shared" si="4"/>
        <v>0</v>
      </c>
      <c r="H32" s="51"/>
      <c r="I32" s="53">
        <f t="shared" si="0"/>
        <v>0</v>
      </c>
      <c r="J32" s="51"/>
      <c r="K32" s="53">
        <f t="shared" si="1"/>
        <v>0</v>
      </c>
      <c r="L32" s="52">
        <f t="shared" si="6"/>
        <v>0</v>
      </c>
    </row>
    <row r="33" spans="1:12" x14ac:dyDescent="0.3">
      <c r="A33" s="44" t="s">
        <v>205</v>
      </c>
      <c r="B33" s="51"/>
      <c r="C33" s="53">
        <f t="shared" si="2"/>
        <v>0</v>
      </c>
      <c r="D33" s="51"/>
      <c r="E33" s="53">
        <f t="shared" si="3"/>
        <v>0</v>
      </c>
      <c r="F33" s="51"/>
      <c r="G33" s="53">
        <f t="shared" si="4"/>
        <v>0</v>
      </c>
      <c r="H33" s="51"/>
      <c r="I33" s="53">
        <f t="shared" si="0"/>
        <v>0</v>
      </c>
      <c r="J33" s="51"/>
      <c r="K33" s="53">
        <f t="shared" si="1"/>
        <v>0</v>
      </c>
      <c r="L33" s="52">
        <f t="shared" si="6"/>
        <v>0</v>
      </c>
    </row>
    <row r="34" spans="1:12" x14ac:dyDescent="0.3">
      <c r="A34" s="44" t="s">
        <v>213</v>
      </c>
      <c r="B34" s="51"/>
      <c r="C34" s="53">
        <f t="shared" si="2"/>
        <v>0</v>
      </c>
      <c r="D34" s="51"/>
      <c r="E34" s="53">
        <f t="shared" si="3"/>
        <v>0</v>
      </c>
      <c r="F34" s="51"/>
      <c r="G34" s="53">
        <f t="shared" si="4"/>
        <v>0</v>
      </c>
      <c r="H34" s="51"/>
      <c r="I34" s="53">
        <f t="shared" si="0"/>
        <v>0</v>
      </c>
      <c r="J34" s="51"/>
      <c r="K34" s="53">
        <f t="shared" si="1"/>
        <v>0</v>
      </c>
      <c r="L34" s="52">
        <f t="shared" si="6"/>
        <v>0</v>
      </c>
    </row>
    <row r="35" spans="1:12" x14ac:dyDescent="0.3">
      <c r="A35" s="47" t="s">
        <v>214</v>
      </c>
      <c r="B35" s="199">
        <f>SUM(B36:B37)</f>
        <v>0</v>
      </c>
      <c r="C35" s="200">
        <f t="shared" si="2"/>
        <v>0</v>
      </c>
      <c r="D35" s="199">
        <f>SUM(D36:D37)</f>
        <v>0</v>
      </c>
      <c r="E35" s="200">
        <f t="shared" si="3"/>
        <v>0</v>
      </c>
      <c r="F35" s="199">
        <f>SUM(F36:F37)</f>
        <v>0</v>
      </c>
      <c r="G35" s="200">
        <f t="shared" si="4"/>
        <v>0</v>
      </c>
      <c r="H35" s="199">
        <f>SUM(H36:H37)</f>
        <v>0</v>
      </c>
      <c r="I35" s="200">
        <f t="shared" si="0"/>
        <v>0</v>
      </c>
      <c r="J35" s="199">
        <f>SUM(J36:J37)</f>
        <v>0</v>
      </c>
      <c r="K35" s="200">
        <f t="shared" si="1"/>
        <v>0</v>
      </c>
      <c r="L35" s="199">
        <f>SUM(L36:L37)</f>
        <v>0</v>
      </c>
    </row>
    <row r="36" spans="1:12" x14ac:dyDescent="0.3">
      <c r="A36" s="48" t="s">
        <v>127</v>
      </c>
      <c r="B36" s="51"/>
      <c r="C36" s="53">
        <f t="shared" si="2"/>
        <v>0</v>
      </c>
      <c r="D36" s="51"/>
      <c r="E36" s="53">
        <f t="shared" si="3"/>
        <v>0</v>
      </c>
      <c r="F36" s="51"/>
      <c r="G36" s="53">
        <f t="shared" si="4"/>
        <v>0</v>
      </c>
      <c r="H36" s="51"/>
      <c r="I36" s="53">
        <f t="shared" si="0"/>
        <v>0</v>
      </c>
      <c r="J36" s="51"/>
      <c r="K36" s="53">
        <f t="shared" si="1"/>
        <v>0</v>
      </c>
      <c r="L36" s="52">
        <f>B36-SUM(D36,F36,H36,J36)</f>
        <v>0</v>
      </c>
    </row>
    <row r="37" spans="1:12" x14ac:dyDescent="0.3">
      <c r="A37" s="48" t="s">
        <v>128</v>
      </c>
      <c r="B37" s="51"/>
      <c r="C37" s="53">
        <f t="shared" si="2"/>
        <v>0</v>
      </c>
      <c r="D37" s="51"/>
      <c r="E37" s="53">
        <f t="shared" si="3"/>
        <v>0</v>
      </c>
      <c r="F37" s="51"/>
      <c r="G37" s="53">
        <f t="shared" si="4"/>
        <v>0</v>
      </c>
      <c r="H37" s="51"/>
      <c r="I37" s="53">
        <f t="shared" si="0"/>
        <v>0</v>
      </c>
      <c r="J37" s="51"/>
      <c r="K37" s="53">
        <f t="shared" si="1"/>
        <v>0</v>
      </c>
      <c r="L37" s="52">
        <f>B37-SUM(D37,F37,H37,J37)</f>
        <v>0</v>
      </c>
    </row>
    <row r="38" spans="1:12" x14ac:dyDescent="0.3">
      <c r="A38" s="47" t="s">
        <v>3</v>
      </c>
      <c r="B38" s="199">
        <f>SUM(B39:B40)</f>
        <v>0</v>
      </c>
      <c r="C38" s="200">
        <f t="shared" si="2"/>
        <v>0</v>
      </c>
      <c r="D38" s="199">
        <f>SUM(D39:D40)</f>
        <v>0</v>
      </c>
      <c r="E38" s="200">
        <f t="shared" si="3"/>
        <v>0</v>
      </c>
      <c r="F38" s="199">
        <f>SUM(F39:F40)</f>
        <v>0</v>
      </c>
      <c r="G38" s="200">
        <f t="shared" si="4"/>
        <v>0</v>
      </c>
      <c r="H38" s="199">
        <f>SUM(H39:H40)</f>
        <v>0</v>
      </c>
      <c r="I38" s="200">
        <f t="shared" si="0"/>
        <v>0</v>
      </c>
      <c r="J38" s="199">
        <f>SUM(J39:J40)</f>
        <v>0</v>
      </c>
      <c r="K38" s="200">
        <f t="shared" si="1"/>
        <v>0</v>
      </c>
      <c r="L38" s="199">
        <f>SUM(L39:L40)</f>
        <v>0</v>
      </c>
    </row>
    <row r="39" spans="1:12" x14ac:dyDescent="0.3">
      <c r="A39" s="45" t="s">
        <v>1</v>
      </c>
      <c r="B39" s="51"/>
      <c r="C39" s="53">
        <f t="shared" si="2"/>
        <v>0</v>
      </c>
      <c r="D39" s="51"/>
      <c r="E39" s="53">
        <f t="shared" si="3"/>
        <v>0</v>
      </c>
      <c r="F39" s="51"/>
      <c r="G39" s="53">
        <f t="shared" si="4"/>
        <v>0</v>
      </c>
      <c r="H39" s="51"/>
      <c r="I39" s="53">
        <f t="shared" si="0"/>
        <v>0</v>
      </c>
      <c r="J39" s="51"/>
      <c r="K39" s="53">
        <f t="shared" si="1"/>
        <v>0</v>
      </c>
      <c r="L39" s="52">
        <f>B39-SUM(D39,F39,H39,J39)</f>
        <v>0</v>
      </c>
    </row>
    <row r="40" spans="1:12" x14ac:dyDescent="0.3">
      <c r="A40" s="46" t="s">
        <v>2</v>
      </c>
      <c r="B40" s="51"/>
      <c r="C40" s="53">
        <f t="shared" si="2"/>
        <v>0</v>
      </c>
      <c r="D40" s="51"/>
      <c r="E40" s="53">
        <f t="shared" si="3"/>
        <v>0</v>
      </c>
      <c r="F40" s="51"/>
      <c r="G40" s="53">
        <f t="shared" si="4"/>
        <v>0</v>
      </c>
      <c r="H40" s="51"/>
      <c r="I40" s="53">
        <f t="shared" si="0"/>
        <v>0</v>
      </c>
      <c r="J40" s="51"/>
      <c r="K40" s="53">
        <f t="shared" si="1"/>
        <v>0</v>
      </c>
      <c r="L40" s="52">
        <f>B40-SUM(D40,F40,H40,J40)</f>
        <v>0</v>
      </c>
    </row>
    <row r="41" spans="1:12" x14ac:dyDescent="0.3">
      <c r="A41" s="47" t="s">
        <v>215</v>
      </c>
      <c r="B41" s="201"/>
      <c r="C41" s="200">
        <f t="shared" si="2"/>
        <v>0</v>
      </c>
      <c r="D41" s="201"/>
      <c r="E41" s="200">
        <f t="shared" si="3"/>
        <v>0</v>
      </c>
      <c r="F41" s="201"/>
      <c r="G41" s="200">
        <f t="shared" si="4"/>
        <v>0</v>
      </c>
      <c r="H41" s="201"/>
      <c r="I41" s="200">
        <f t="shared" si="0"/>
        <v>0</v>
      </c>
      <c r="J41" s="201"/>
      <c r="K41" s="200">
        <f t="shared" si="1"/>
        <v>0</v>
      </c>
      <c r="L41" s="199">
        <f>B41-SUM(D41,F41,H41,J41)</f>
        <v>0</v>
      </c>
    </row>
    <row r="42" spans="1:12" x14ac:dyDescent="0.3">
      <c r="A42" s="49" t="s">
        <v>20</v>
      </c>
      <c r="B42" s="199">
        <f>SUM(B8,B16,B35,B38,B41)</f>
        <v>0</v>
      </c>
      <c r="C42" s="200">
        <f t="shared" si="2"/>
        <v>0</v>
      </c>
      <c r="D42" s="199">
        <f>SUM(D8,D16,D35,D38,D41)</f>
        <v>0</v>
      </c>
      <c r="E42" s="200">
        <f t="shared" si="3"/>
        <v>0</v>
      </c>
      <c r="F42" s="199">
        <f>SUM(F8,F16,F35,F38,F41)</f>
        <v>0</v>
      </c>
      <c r="G42" s="200">
        <f t="shared" si="4"/>
        <v>0</v>
      </c>
      <c r="H42" s="199">
        <f>SUM(H8,H16,H35,H38,H41)</f>
        <v>0</v>
      </c>
      <c r="I42" s="200">
        <f t="shared" si="0"/>
        <v>0</v>
      </c>
      <c r="J42" s="199">
        <f>SUM(J8,J16,J35,J38,J41)</f>
        <v>0</v>
      </c>
      <c r="K42" s="200">
        <f t="shared" si="1"/>
        <v>0</v>
      </c>
      <c r="L42" s="199">
        <f>SUM(L8,L16,L35,L38,L41)</f>
        <v>0</v>
      </c>
    </row>
    <row r="43" spans="1:12" x14ac:dyDescent="0.3">
      <c r="B43" s="4"/>
      <c r="C43" s="4"/>
      <c r="D43" s="4"/>
      <c r="E43" s="4"/>
      <c r="F43" s="4"/>
      <c r="G43" s="4"/>
      <c r="H43" s="4"/>
      <c r="I43" s="4"/>
      <c r="J43" s="4"/>
      <c r="K43" s="4"/>
    </row>
    <row r="44" spans="1:12" ht="21" x14ac:dyDescent="0.35">
      <c r="A44" s="457" t="s">
        <v>36</v>
      </c>
      <c r="B44" s="458"/>
      <c r="C44" s="458"/>
      <c r="D44" s="458"/>
      <c r="E44" s="458"/>
      <c r="F44" s="458"/>
      <c r="G44" s="458"/>
      <c r="H44" s="458"/>
      <c r="I44" s="458"/>
      <c r="J44" s="458"/>
      <c r="K44" s="458"/>
      <c r="L44" s="458"/>
    </row>
    <row r="45" spans="1:12" x14ac:dyDescent="0.3">
      <c r="A45" s="459" t="s">
        <v>0</v>
      </c>
      <c r="B45" s="460" t="s">
        <v>20</v>
      </c>
      <c r="C45" s="460"/>
      <c r="D45" s="460" t="s">
        <v>5</v>
      </c>
      <c r="E45" s="460"/>
      <c r="F45" s="460" t="s">
        <v>6</v>
      </c>
      <c r="G45" s="460"/>
      <c r="H45" s="460" t="s">
        <v>7</v>
      </c>
      <c r="I45" s="460"/>
      <c r="J45" s="460" t="s">
        <v>8</v>
      </c>
      <c r="K45" s="460"/>
      <c r="L45" s="3" t="s">
        <v>132</v>
      </c>
    </row>
    <row r="46" spans="1:12" x14ac:dyDescent="0.3">
      <c r="A46" s="459"/>
      <c r="B46" s="3" t="s">
        <v>9</v>
      </c>
      <c r="C46" s="3" t="s">
        <v>10</v>
      </c>
      <c r="D46" s="3" t="s">
        <v>9</v>
      </c>
      <c r="E46" s="3" t="s">
        <v>10</v>
      </c>
      <c r="F46" s="3" t="s">
        <v>9</v>
      </c>
      <c r="G46" s="3" t="s">
        <v>10</v>
      </c>
      <c r="H46" s="3" t="s">
        <v>9</v>
      </c>
      <c r="I46" s="3" t="s">
        <v>10</v>
      </c>
      <c r="J46" s="3" t="s">
        <v>9</v>
      </c>
      <c r="K46" s="3" t="s">
        <v>10</v>
      </c>
      <c r="L46" s="3" t="s">
        <v>9</v>
      </c>
    </row>
    <row r="47" spans="1:12" x14ac:dyDescent="0.3">
      <c r="A47" s="42" t="s">
        <v>121</v>
      </c>
      <c r="B47" s="199">
        <f>SUM(B48,B51)</f>
        <v>0</v>
      </c>
      <c r="C47" s="200">
        <f>IFERROR(B47/$B$42,0)</f>
        <v>0</v>
      </c>
      <c r="D47" s="199">
        <f>SUM(D48,D51)</f>
        <v>0</v>
      </c>
      <c r="E47" s="200">
        <f>IFERROR(D47/$B47,0)</f>
        <v>0</v>
      </c>
      <c r="F47" s="199">
        <f>SUM(F48,F51)</f>
        <v>0</v>
      </c>
      <c r="G47" s="200">
        <f>IFERROR(F47/$B47,0)</f>
        <v>0</v>
      </c>
      <c r="H47" s="199">
        <f>SUM(H48,H51)</f>
        <v>0</v>
      </c>
      <c r="I47" s="200">
        <f t="shared" ref="I47:I81" si="7">IFERROR(H47/$B47,0)</f>
        <v>0</v>
      </c>
      <c r="J47" s="199">
        <f>SUM(J48,J51)</f>
        <v>0</v>
      </c>
      <c r="K47" s="200">
        <f t="shared" ref="K47:K81" si="8">IFERROR(J47/$B47,0)</f>
        <v>0</v>
      </c>
      <c r="L47" s="199">
        <f>SUM(L48,L51)</f>
        <v>0</v>
      </c>
    </row>
    <row r="48" spans="1:12" x14ac:dyDescent="0.3">
      <c r="A48" s="43" t="s">
        <v>122</v>
      </c>
      <c r="B48" s="199">
        <f>SUM(B49:B50)</f>
        <v>0</v>
      </c>
      <c r="C48" s="200">
        <f t="shared" ref="C48:C81" si="9">IFERROR(B48/$B$42,0)</f>
        <v>0</v>
      </c>
      <c r="D48" s="199">
        <f>SUM(D49:D50)</f>
        <v>0</v>
      </c>
      <c r="E48" s="200">
        <f t="shared" ref="E48:E81" si="10">IFERROR(D48/$B48,0)</f>
        <v>0</v>
      </c>
      <c r="F48" s="199">
        <f>SUM(F49:F50)</f>
        <v>0</v>
      </c>
      <c r="G48" s="200">
        <f t="shared" ref="G48:G81" si="11">IFERROR(F48/$B48,0)</f>
        <v>0</v>
      </c>
      <c r="H48" s="199">
        <f>SUM(H49:H50)</f>
        <v>0</v>
      </c>
      <c r="I48" s="200">
        <f t="shared" si="7"/>
        <v>0</v>
      </c>
      <c r="J48" s="199">
        <f>SUM(J49:J50)</f>
        <v>0</v>
      </c>
      <c r="K48" s="200">
        <f t="shared" si="8"/>
        <v>0</v>
      </c>
      <c r="L48" s="199">
        <f>SUM(L49:L50)</f>
        <v>0</v>
      </c>
    </row>
    <row r="49" spans="1:12" x14ac:dyDescent="0.3">
      <c r="A49" s="50" t="s">
        <v>200</v>
      </c>
      <c r="B49" s="51"/>
      <c r="C49" s="53">
        <f t="shared" si="9"/>
        <v>0</v>
      </c>
      <c r="D49" s="51"/>
      <c r="E49" s="53">
        <f t="shared" si="10"/>
        <v>0</v>
      </c>
      <c r="F49" s="51"/>
      <c r="G49" s="53">
        <f t="shared" si="11"/>
        <v>0</v>
      </c>
      <c r="H49" s="51"/>
      <c r="I49" s="53">
        <f t="shared" si="7"/>
        <v>0</v>
      </c>
      <c r="J49" s="51"/>
      <c r="K49" s="53">
        <f t="shared" si="8"/>
        <v>0</v>
      </c>
      <c r="L49" s="52">
        <f>B49-SUM(D49,F49,H49,J49)</f>
        <v>0</v>
      </c>
    </row>
    <row r="50" spans="1:12" x14ac:dyDescent="0.3">
      <c r="A50" s="50" t="s">
        <v>201</v>
      </c>
      <c r="B50" s="51"/>
      <c r="C50" s="53">
        <f t="shared" si="9"/>
        <v>0</v>
      </c>
      <c r="D50" s="51"/>
      <c r="E50" s="53">
        <f t="shared" si="10"/>
        <v>0</v>
      </c>
      <c r="F50" s="51"/>
      <c r="G50" s="53">
        <f t="shared" si="11"/>
        <v>0</v>
      </c>
      <c r="H50" s="51"/>
      <c r="I50" s="53">
        <f t="shared" si="7"/>
        <v>0</v>
      </c>
      <c r="J50" s="51"/>
      <c r="K50" s="53">
        <f t="shared" si="8"/>
        <v>0</v>
      </c>
      <c r="L50" s="52">
        <f>B50-SUM(D50,F50,H50,J50)</f>
        <v>0</v>
      </c>
    </row>
    <row r="51" spans="1:12" x14ac:dyDescent="0.3">
      <c r="A51" s="43" t="s">
        <v>123</v>
      </c>
      <c r="B51" s="199">
        <f>SUM(B52:B54)</f>
        <v>0</v>
      </c>
      <c r="C51" s="200">
        <f t="shared" si="9"/>
        <v>0</v>
      </c>
      <c r="D51" s="199">
        <f>SUM(D52:D54)</f>
        <v>0</v>
      </c>
      <c r="E51" s="200">
        <f t="shared" si="10"/>
        <v>0</v>
      </c>
      <c r="F51" s="199">
        <f>SUM(F52:F54)</f>
        <v>0</v>
      </c>
      <c r="G51" s="200">
        <f t="shared" si="11"/>
        <v>0</v>
      </c>
      <c r="H51" s="199">
        <f>SUM(H52:H54)</f>
        <v>0</v>
      </c>
      <c r="I51" s="200">
        <f t="shared" si="7"/>
        <v>0</v>
      </c>
      <c r="J51" s="199">
        <f>SUM(J52:J54)</f>
        <v>0</v>
      </c>
      <c r="K51" s="200">
        <f t="shared" si="8"/>
        <v>0</v>
      </c>
      <c r="L51" s="199">
        <f>SUM(L52:L54)</f>
        <v>0</v>
      </c>
    </row>
    <row r="52" spans="1:12" x14ac:dyDescent="0.3">
      <c r="A52" s="44" t="s">
        <v>124</v>
      </c>
      <c r="B52" s="51"/>
      <c r="C52" s="53">
        <f t="shared" si="9"/>
        <v>0</v>
      </c>
      <c r="D52" s="51"/>
      <c r="E52" s="53">
        <f t="shared" si="10"/>
        <v>0</v>
      </c>
      <c r="F52" s="51"/>
      <c r="G52" s="53">
        <f t="shared" si="11"/>
        <v>0</v>
      </c>
      <c r="H52" s="51"/>
      <c r="I52" s="53">
        <f t="shared" si="7"/>
        <v>0</v>
      </c>
      <c r="J52" s="51"/>
      <c r="K52" s="53">
        <f t="shared" si="8"/>
        <v>0</v>
      </c>
      <c r="L52" s="52">
        <f>B52-SUM(D52,F52,H52,J52)</f>
        <v>0</v>
      </c>
    </row>
    <row r="53" spans="1:12" x14ac:dyDescent="0.3">
      <c r="A53" s="44" t="s">
        <v>125</v>
      </c>
      <c r="B53" s="51"/>
      <c r="C53" s="53">
        <f t="shared" si="9"/>
        <v>0</v>
      </c>
      <c r="D53" s="51"/>
      <c r="E53" s="53">
        <f t="shared" si="10"/>
        <v>0</v>
      </c>
      <c r="F53" s="51"/>
      <c r="G53" s="53">
        <f t="shared" si="11"/>
        <v>0</v>
      </c>
      <c r="H53" s="51"/>
      <c r="I53" s="53">
        <f t="shared" si="7"/>
        <v>0</v>
      </c>
      <c r="J53" s="51"/>
      <c r="K53" s="53">
        <f t="shared" si="8"/>
        <v>0</v>
      </c>
      <c r="L53" s="52">
        <f>B53-SUM(D53,F53,H53,J53)</f>
        <v>0</v>
      </c>
    </row>
    <row r="54" spans="1:12" x14ac:dyDescent="0.3">
      <c r="A54" s="44" t="s">
        <v>126</v>
      </c>
      <c r="B54" s="51"/>
      <c r="C54" s="53">
        <f t="shared" si="9"/>
        <v>0</v>
      </c>
      <c r="D54" s="51"/>
      <c r="E54" s="53">
        <f t="shared" si="10"/>
        <v>0</v>
      </c>
      <c r="F54" s="51"/>
      <c r="G54" s="53">
        <f t="shared" si="11"/>
        <v>0</v>
      </c>
      <c r="H54" s="51"/>
      <c r="I54" s="53">
        <f t="shared" si="7"/>
        <v>0</v>
      </c>
      <c r="J54" s="51"/>
      <c r="K54" s="53">
        <f t="shared" si="8"/>
        <v>0</v>
      </c>
      <c r="L54" s="52">
        <f>B54-SUM(D54,F54,H54,J54)</f>
        <v>0</v>
      </c>
    </row>
    <row r="55" spans="1:12" x14ac:dyDescent="0.3">
      <c r="A55" s="42" t="s">
        <v>202</v>
      </c>
      <c r="B55" s="199">
        <f>SUM(B56,B65)</f>
        <v>0</v>
      </c>
      <c r="C55" s="200">
        <f t="shared" si="9"/>
        <v>0</v>
      </c>
      <c r="D55" s="199">
        <f>SUM(D56,D65)</f>
        <v>0</v>
      </c>
      <c r="E55" s="200">
        <f t="shared" si="10"/>
        <v>0</v>
      </c>
      <c r="F55" s="199">
        <f>SUM(F56,F65)</f>
        <v>0</v>
      </c>
      <c r="G55" s="200">
        <f t="shared" si="11"/>
        <v>0</v>
      </c>
      <c r="H55" s="199">
        <f>SUM(H56,H65)</f>
        <v>0</v>
      </c>
      <c r="I55" s="200">
        <f t="shared" si="7"/>
        <v>0</v>
      </c>
      <c r="J55" s="199">
        <f>SUM(J56,J65)</f>
        <v>0</v>
      </c>
      <c r="K55" s="200">
        <f t="shared" si="8"/>
        <v>0</v>
      </c>
      <c r="L55" s="199">
        <f>SUM(L56,L65)</f>
        <v>0</v>
      </c>
    </row>
    <row r="56" spans="1:12" x14ac:dyDescent="0.3">
      <c r="A56" s="45" t="s">
        <v>1</v>
      </c>
      <c r="B56" s="199">
        <f>SUM(B57:B64)</f>
        <v>0</v>
      </c>
      <c r="C56" s="200">
        <f t="shared" si="9"/>
        <v>0</v>
      </c>
      <c r="D56" s="199">
        <f>SUM(D57:D64)</f>
        <v>0</v>
      </c>
      <c r="E56" s="200">
        <f t="shared" si="10"/>
        <v>0</v>
      </c>
      <c r="F56" s="199">
        <f>SUM(F57:F64)</f>
        <v>0</v>
      </c>
      <c r="G56" s="200">
        <f t="shared" si="11"/>
        <v>0</v>
      </c>
      <c r="H56" s="199">
        <f>SUM(H57:H64)</f>
        <v>0</v>
      </c>
      <c r="I56" s="200">
        <f t="shared" si="7"/>
        <v>0</v>
      </c>
      <c r="J56" s="199">
        <f>SUM(J57:J64)</f>
        <v>0</v>
      </c>
      <c r="K56" s="200">
        <f t="shared" si="8"/>
        <v>0</v>
      </c>
      <c r="L56" s="199">
        <f>SUM(L57:L64)</f>
        <v>0</v>
      </c>
    </row>
    <row r="57" spans="1:12" x14ac:dyDescent="0.3">
      <c r="A57" s="44" t="s">
        <v>203</v>
      </c>
      <c r="B57" s="51"/>
      <c r="C57" s="53">
        <f t="shared" si="9"/>
        <v>0</v>
      </c>
      <c r="D57" s="51"/>
      <c r="E57" s="53">
        <f t="shared" si="10"/>
        <v>0</v>
      </c>
      <c r="F57" s="51"/>
      <c r="G57" s="53">
        <f t="shared" si="11"/>
        <v>0</v>
      </c>
      <c r="H57" s="51"/>
      <c r="I57" s="53">
        <f t="shared" si="7"/>
        <v>0</v>
      </c>
      <c r="J57" s="51"/>
      <c r="K57" s="53">
        <f t="shared" si="8"/>
        <v>0</v>
      </c>
      <c r="L57" s="52">
        <f t="shared" ref="L57:L64" si="12">B57-SUM(D57,F57,H57,J57)</f>
        <v>0</v>
      </c>
    </row>
    <row r="58" spans="1:12" ht="27" x14ac:dyDescent="0.3">
      <c r="A58" s="44" t="s">
        <v>204</v>
      </c>
      <c r="B58" s="51"/>
      <c r="C58" s="53">
        <f t="shared" si="9"/>
        <v>0</v>
      </c>
      <c r="D58" s="51"/>
      <c r="E58" s="53">
        <f t="shared" si="10"/>
        <v>0</v>
      </c>
      <c r="F58" s="51"/>
      <c r="G58" s="53">
        <f t="shared" si="11"/>
        <v>0</v>
      </c>
      <c r="H58" s="51"/>
      <c r="I58" s="53">
        <f t="shared" si="7"/>
        <v>0</v>
      </c>
      <c r="J58" s="51"/>
      <c r="K58" s="53">
        <f t="shared" si="8"/>
        <v>0</v>
      </c>
      <c r="L58" s="52">
        <f t="shared" si="12"/>
        <v>0</v>
      </c>
    </row>
    <row r="59" spans="1:12" x14ac:dyDescent="0.3">
      <c r="A59" s="44" t="s">
        <v>205</v>
      </c>
      <c r="B59" s="51"/>
      <c r="C59" s="53">
        <f t="shared" si="9"/>
        <v>0</v>
      </c>
      <c r="D59" s="51"/>
      <c r="E59" s="53">
        <f t="shared" si="10"/>
        <v>0</v>
      </c>
      <c r="F59" s="51"/>
      <c r="G59" s="53">
        <f t="shared" si="11"/>
        <v>0</v>
      </c>
      <c r="H59" s="51"/>
      <c r="I59" s="53">
        <f t="shared" si="7"/>
        <v>0</v>
      </c>
      <c r="J59" s="51"/>
      <c r="K59" s="53">
        <f t="shared" si="8"/>
        <v>0</v>
      </c>
      <c r="L59" s="52">
        <f t="shared" si="12"/>
        <v>0</v>
      </c>
    </row>
    <row r="60" spans="1:12" x14ac:dyDescent="0.3">
      <c r="A60" s="44" t="s">
        <v>129</v>
      </c>
      <c r="B60" s="51"/>
      <c r="C60" s="53">
        <f t="shared" si="9"/>
        <v>0</v>
      </c>
      <c r="D60" s="51"/>
      <c r="E60" s="53">
        <f t="shared" si="10"/>
        <v>0</v>
      </c>
      <c r="F60" s="51"/>
      <c r="G60" s="53">
        <f t="shared" si="11"/>
        <v>0</v>
      </c>
      <c r="H60" s="51"/>
      <c r="I60" s="53">
        <f t="shared" si="7"/>
        <v>0</v>
      </c>
      <c r="J60" s="51"/>
      <c r="K60" s="53">
        <f t="shared" si="8"/>
        <v>0</v>
      </c>
      <c r="L60" s="52">
        <f t="shared" si="12"/>
        <v>0</v>
      </c>
    </row>
    <row r="61" spans="1:12" x14ac:dyDescent="0.3">
      <c r="A61" s="44" t="s">
        <v>206</v>
      </c>
      <c r="B61" s="51"/>
      <c r="C61" s="53">
        <f t="shared" si="9"/>
        <v>0</v>
      </c>
      <c r="D61" s="51"/>
      <c r="E61" s="53">
        <f t="shared" si="10"/>
        <v>0</v>
      </c>
      <c r="F61" s="51"/>
      <c r="G61" s="53">
        <f t="shared" si="11"/>
        <v>0</v>
      </c>
      <c r="H61" s="51"/>
      <c r="I61" s="53">
        <f t="shared" si="7"/>
        <v>0</v>
      </c>
      <c r="J61" s="51"/>
      <c r="K61" s="53">
        <f t="shared" si="8"/>
        <v>0</v>
      </c>
      <c r="L61" s="52">
        <f t="shared" si="12"/>
        <v>0</v>
      </c>
    </row>
    <row r="62" spans="1:12" x14ac:dyDescent="0.3">
      <c r="A62" s="44" t="s">
        <v>207</v>
      </c>
      <c r="B62" s="51"/>
      <c r="C62" s="53">
        <f t="shared" si="9"/>
        <v>0</v>
      </c>
      <c r="D62" s="51"/>
      <c r="E62" s="53">
        <f t="shared" si="10"/>
        <v>0</v>
      </c>
      <c r="F62" s="51"/>
      <c r="G62" s="53">
        <f t="shared" si="11"/>
        <v>0</v>
      </c>
      <c r="H62" s="51"/>
      <c r="I62" s="53">
        <f t="shared" si="7"/>
        <v>0</v>
      </c>
      <c r="J62" s="51"/>
      <c r="K62" s="53">
        <f t="shared" si="8"/>
        <v>0</v>
      </c>
      <c r="L62" s="52">
        <f t="shared" si="12"/>
        <v>0</v>
      </c>
    </row>
    <row r="63" spans="1:12" x14ac:dyDescent="0.3">
      <c r="A63" s="44" t="s">
        <v>208</v>
      </c>
      <c r="B63" s="51"/>
      <c r="C63" s="53">
        <f t="shared" si="9"/>
        <v>0</v>
      </c>
      <c r="D63" s="51"/>
      <c r="E63" s="53">
        <f t="shared" si="10"/>
        <v>0</v>
      </c>
      <c r="F63" s="51"/>
      <c r="G63" s="53">
        <f t="shared" si="11"/>
        <v>0</v>
      </c>
      <c r="H63" s="51"/>
      <c r="I63" s="53">
        <f t="shared" si="7"/>
        <v>0</v>
      </c>
      <c r="J63" s="51"/>
      <c r="K63" s="53">
        <f t="shared" si="8"/>
        <v>0</v>
      </c>
      <c r="L63" s="52">
        <f t="shared" si="12"/>
        <v>0</v>
      </c>
    </row>
    <row r="64" spans="1:12" x14ac:dyDescent="0.3">
      <c r="A64" s="44" t="s">
        <v>376</v>
      </c>
      <c r="B64" s="51"/>
      <c r="C64" s="53">
        <f t="shared" si="9"/>
        <v>0</v>
      </c>
      <c r="D64" s="51"/>
      <c r="E64" s="53">
        <f t="shared" si="10"/>
        <v>0</v>
      </c>
      <c r="F64" s="51"/>
      <c r="G64" s="53">
        <f t="shared" si="11"/>
        <v>0</v>
      </c>
      <c r="H64" s="51"/>
      <c r="I64" s="53">
        <f t="shared" si="7"/>
        <v>0</v>
      </c>
      <c r="J64" s="51"/>
      <c r="K64" s="53">
        <f t="shared" si="8"/>
        <v>0</v>
      </c>
      <c r="L64" s="52">
        <f t="shared" si="12"/>
        <v>0</v>
      </c>
    </row>
    <row r="65" spans="1:12" x14ac:dyDescent="0.3">
      <c r="A65" s="46" t="s">
        <v>2</v>
      </c>
      <c r="B65" s="199">
        <f>SUM(B66:B73)</f>
        <v>0</v>
      </c>
      <c r="C65" s="200">
        <f t="shared" si="9"/>
        <v>0</v>
      </c>
      <c r="D65" s="199">
        <f>SUM(D66:D73)</f>
        <v>0</v>
      </c>
      <c r="E65" s="200">
        <f t="shared" si="10"/>
        <v>0</v>
      </c>
      <c r="F65" s="199">
        <f>SUM(F66:F73)</f>
        <v>0</v>
      </c>
      <c r="G65" s="200">
        <f t="shared" si="11"/>
        <v>0</v>
      </c>
      <c r="H65" s="199">
        <f>SUM(H66:H73)</f>
        <v>0</v>
      </c>
      <c r="I65" s="200">
        <f t="shared" si="7"/>
        <v>0</v>
      </c>
      <c r="J65" s="199">
        <f>SUM(J66:J73)</f>
        <v>0</v>
      </c>
      <c r="K65" s="200">
        <f t="shared" si="8"/>
        <v>0</v>
      </c>
      <c r="L65" s="199">
        <f>SUM(L66:L73)</f>
        <v>0</v>
      </c>
    </row>
    <row r="66" spans="1:12" ht="27" x14ac:dyDescent="0.3">
      <c r="A66" s="44" t="s">
        <v>209</v>
      </c>
      <c r="B66" s="51"/>
      <c r="C66" s="53">
        <f t="shared" si="9"/>
        <v>0</v>
      </c>
      <c r="D66" s="51"/>
      <c r="E66" s="53">
        <f t="shared" si="10"/>
        <v>0</v>
      </c>
      <c r="F66" s="51"/>
      <c r="G66" s="53">
        <f t="shared" si="11"/>
        <v>0</v>
      </c>
      <c r="H66" s="51"/>
      <c r="I66" s="53">
        <f t="shared" si="7"/>
        <v>0</v>
      </c>
      <c r="J66" s="51"/>
      <c r="K66" s="53">
        <f t="shared" si="8"/>
        <v>0</v>
      </c>
      <c r="L66" s="52">
        <f t="shared" ref="L66:L73" si="13">B66-SUM(D66,F66,H66,J66)</f>
        <v>0</v>
      </c>
    </row>
    <row r="67" spans="1:12" x14ac:dyDescent="0.3">
      <c r="A67" s="44" t="s">
        <v>210</v>
      </c>
      <c r="B67" s="51"/>
      <c r="C67" s="53">
        <f t="shared" si="9"/>
        <v>0</v>
      </c>
      <c r="D67" s="51"/>
      <c r="E67" s="53">
        <f t="shared" si="10"/>
        <v>0</v>
      </c>
      <c r="F67" s="51"/>
      <c r="G67" s="53">
        <f t="shared" si="11"/>
        <v>0</v>
      </c>
      <c r="H67" s="51"/>
      <c r="I67" s="53">
        <f t="shared" si="7"/>
        <v>0</v>
      </c>
      <c r="J67" s="51"/>
      <c r="K67" s="53">
        <f t="shared" si="8"/>
        <v>0</v>
      </c>
      <c r="L67" s="52">
        <f t="shared" si="13"/>
        <v>0</v>
      </c>
    </row>
    <row r="68" spans="1:12" x14ac:dyDescent="0.3">
      <c r="A68" s="44" t="s">
        <v>211</v>
      </c>
      <c r="B68" s="51"/>
      <c r="C68" s="53">
        <f t="shared" si="9"/>
        <v>0</v>
      </c>
      <c r="D68" s="51"/>
      <c r="E68" s="53">
        <f t="shared" si="10"/>
        <v>0</v>
      </c>
      <c r="F68" s="51"/>
      <c r="G68" s="53">
        <f t="shared" si="11"/>
        <v>0</v>
      </c>
      <c r="H68" s="51"/>
      <c r="I68" s="53">
        <f t="shared" si="7"/>
        <v>0</v>
      </c>
      <c r="J68" s="51"/>
      <c r="K68" s="53">
        <f t="shared" si="8"/>
        <v>0</v>
      </c>
      <c r="L68" s="52">
        <f t="shared" si="13"/>
        <v>0</v>
      </c>
    </row>
    <row r="69" spans="1:12" ht="27" x14ac:dyDescent="0.3">
      <c r="A69" s="44" t="s">
        <v>130</v>
      </c>
      <c r="B69" s="51"/>
      <c r="C69" s="53">
        <f t="shared" si="9"/>
        <v>0</v>
      </c>
      <c r="D69" s="51"/>
      <c r="E69" s="53">
        <f t="shared" si="10"/>
        <v>0</v>
      </c>
      <c r="F69" s="51"/>
      <c r="G69" s="53">
        <f t="shared" si="11"/>
        <v>0</v>
      </c>
      <c r="H69" s="51"/>
      <c r="I69" s="53">
        <f t="shared" si="7"/>
        <v>0</v>
      </c>
      <c r="J69" s="51"/>
      <c r="K69" s="53">
        <f t="shared" si="8"/>
        <v>0</v>
      </c>
      <c r="L69" s="52">
        <f t="shared" si="13"/>
        <v>0</v>
      </c>
    </row>
    <row r="70" spans="1:12" x14ac:dyDescent="0.3">
      <c r="A70" s="44" t="s">
        <v>212</v>
      </c>
      <c r="B70" s="51"/>
      <c r="C70" s="53">
        <f t="shared" si="9"/>
        <v>0</v>
      </c>
      <c r="D70" s="51"/>
      <c r="E70" s="53">
        <f t="shared" si="10"/>
        <v>0</v>
      </c>
      <c r="F70" s="51"/>
      <c r="G70" s="53">
        <f t="shared" si="11"/>
        <v>0</v>
      </c>
      <c r="H70" s="51"/>
      <c r="I70" s="53">
        <f t="shared" si="7"/>
        <v>0</v>
      </c>
      <c r="J70" s="51"/>
      <c r="K70" s="53">
        <f t="shared" si="8"/>
        <v>0</v>
      </c>
      <c r="L70" s="52">
        <f t="shared" si="13"/>
        <v>0</v>
      </c>
    </row>
    <row r="71" spans="1:12" x14ac:dyDescent="0.3">
      <c r="A71" s="44" t="s">
        <v>131</v>
      </c>
      <c r="B71" s="51"/>
      <c r="C71" s="53">
        <f t="shared" si="9"/>
        <v>0</v>
      </c>
      <c r="D71" s="51"/>
      <c r="E71" s="53">
        <f t="shared" si="10"/>
        <v>0</v>
      </c>
      <c r="F71" s="51"/>
      <c r="G71" s="53">
        <f t="shared" si="11"/>
        <v>0</v>
      </c>
      <c r="H71" s="51"/>
      <c r="I71" s="53">
        <f t="shared" si="7"/>
        <v>0</v>
      </c>
      <c r="J71" s="51"/>
      <c r="K71" s="53">
        <f t="shared" si="8"/>
        <v>0</v>
      </c>
      <c r="L71" s="52">
        <f t="shared" si="13"/>
        <v>0</v>
      </c>
    </row>
    <row r="72" spans="1:12" x14ac:dyDescent="0.3">
      <c r="A72" s="44" t="s">
        <v>205</v>
      </c>
      <c r="B72" s="51"/>
      <c r="C72" s="53">
        <f t="shared" si="9"/>
        <v>0</v>
      </c>
      <c r="D72" s="51"/>
      <c r="E72" s="53">
        <f t="shared" si="10"/>
        <v>0</v>
      </c>
      <c r="F72" s="51"/>
      <c r="G72" s="53">
        <f t="shared" si="11"/>
        <v>0</v>
      </c>
      <c r="H72" s="51"/>
      <c r="I72" s="53">
        <f t="shared" si="7"/>
        <v>0</v>
      </c>
      <c r="J72" s="51"/>
      <c r="K72" s="53">
        <f t="shared" si="8"/>
        <v>0</v>
      </c>
      <c r="L72" s="52">
        <f t="shared" si="13"/>
        <v>0</v>
      </c>
    </row>
    <row r="73" spans="1:12" x14ac:dyDescent="0.3">
      <c r="A73" s="44" t="s">
        <v>213</v>
      </c>
      <c r="B73" s="51"/>
      <c r="C73" s="53">
        <f t="shared" si="9"/>
        <v>0</v>
      </c>
      <c r="D73" s="51"/>
      <c r="E73" s="53">
        <f t="shared" si="10"/>
        <v>0</v>
      </c>
      <c r="F73" s="51"/>
      <c r="G73" s="53">
        <f t="shared" si="11"/>
        <v>0</v>
      </c>
      <c r="H73" s="51"/>
      <c r="I73" s="53">
        <f t="shared" si="7"/>
        <v>0</v>
      </c>
      <c r="J73" s="51"/>
      <c r="K73" s="53">
        <f t="shared" si="8"/>
        <v>0</v>
      </c>
      <c r="L73" s="52">
        <f t="shared" si="13"/>
        <v>0</v>
      </c>
    </row>
    <row r="74" spans="1:12" x14ac:dyDescent="0.3">
      <c r="A74" s="47" t="s">
        <v>214</v>
      </c>
      <c r="B74" s="199">
        <f>SUM(B75:B76)</f>
        <v>0</v>
      </c>
      <c r="C74" s="200">
        <f t="shared" si="9"/>
        <v>0</v>
      </c>
      <c r="D74" s="199">
        <f>SUM(D75:D76)</f>
        <v>0</v>
      </c>
      <c r="E74" s="200">
        <f t="shared" si="10"/>
        <v>0</v>
      </c>
      <c r="F74" s="199">
        <f>SUM(F75:F76)</f>
        <v>0</v>
      </c>
      <c r="G74" s="200">
        <f t="shared" si="11"/>
        <v>0</v>
      </c>
      <c r="H74" s="199">
        <f>SUM(H75:H76)</f>
        <v>0</v>
      </c>
      <c r="I74" s="200">
        <f t="shared" si="7"/>
        <v>0</v>
      </c>
      <c r="J74" s="199">
        <f>SUM(J75:J76)</f>
        <v>0</v>
      </c>
      <c r="K74" s="200">
        <f t="shared" si="8"/>
        <v>0</v>
      </c>
      <c r="L74" s="199">
        <f>SUM(L75:L76)</f>
        <v>0</v>
      </c>
    </row>
    <row r="75" spans="1:12" x14ac:dyDescent="0.3">
      <c r="A75" s="48" t="s">
        <v>127</v>
      </c>
      <c r="B75" s="51"/>
      <c r="C75" s="53">
        <f t="shared" si="9"/>
        <v>0</v>
      </c>
      <c r="D75" s="51"/>
      <c r="E75" s="53">
        <f t="shared" si="10"/>
        <v>0</v>
      </c>
      <c r="F75" s="51"/>
      <c r="G75" s="53">
        <f t="shared" si="11"/>
        <v>0</v>
      </c>
      <c r="H75" s="51"/>
      <c r="I75" s="53">
        <f t="shared" si="7"/>
        <v>0</v>
      </c>
      <c r="J75" s="51"/>
      <c r="K75" s="53">
        <f t="shared" si="8"/>
        <v>0</v>
      </c>
      <c r="L75" s="52">
        <f>B75-SUM(D75,F75,H75,J75)</f>
        <v>0</v>
      </c>
    </row>
    <row r="76" spans="1:12" x14ac:dyDescent="0.3">
      <c r="A76" s="48" t="s">
        <v>128</v>
      </c>
      <c r="B76" s="51"/>
      <c r="C76" s="53">
        <f t="shared" si="9"/>
        <v>0</v>
      </c>
      <c r="D76" s="51"/>
      <c r="E76" s="53">
        <f t="shared" si="10"/>
        <v>0</v>
      </c>
      <c r="F76" s="51"/>
      <c r="G76" s="53">
        <f t="shared" si="11"/>
        <v>0</v>
      </c>
      <c r="H76" s="51"/>
      <c r="I76" s="53">
        <f t="shared" si="7"/>
        <v>0</v>
      </c>
      <c r="J76" s="51"/>
      <c r="K76" s="53">
        <f t="shared" si="8"/>
        <v>0</v>
      </c>
      <c r="L76" s="52">
        <f>B76-SUM(D76,F76,H76,J76)</f>
        <v>0</v>
      </c>
    </row>
    <row r="77" spans="1:12" x14ac:dyDescent="0.3">
      <c r="A77" s="47" t="s">
        <v>3</v>
      </c>
      <c r="B77" s="199">
        <f>SUM(B78:B79)</f>
        <v>0</v>
      </c>
      <c r="C77" s="200">
        <f t="shared" si="9"/>
        <v>0</v>
      </c>
      <c r="D77" s="199">
        <f>SUM(D78:D79)</f>
        <v>0</v>
      </c>
      <c r="E77" s="200">
        <f t="shared" si="10"/>
        <v>0</v>
      </c>
      <c r="F77" s="199">
        <f>SUM(F78:F79)</f>
        <v>0</v>
      </c>
      <c r="G77" s="200">
        <f t="shared" si="11"/>
        <v>0</v>
      </c>
      <c r="H77" s="199">
        <f>SUM(H78:H79)</f>
        <v>0</v>
      </c>
      <c r="I77" s="200">
        <f t="shared" si="7"/>
        <v>0</v>
      </c>
      <c r="J77" s="199">
        <f>SUM(J78:J79)</f>
        <v>0</v>
      </c>
      <c r="K77" s="200">
        <f t="shared" si="8"/>
        <v>0</v>
      </c>
      <c r="L77" s="199">
        <f>SUM(L78:L79)</f>
        <v>0</v>
      </c>
    </row>
    <row r="78" spans="1:12" x14ac:dyDescent="0.3">
      <c r="A78" s="45" t="s">
        <v>1</v>
      </c>
      <c r="B78" s="51"/>
      <c r="C78" s="53">
        <f t="shared" si="9"/>
        <v>0</v>
      </c>
      <c r="D78" s="51"/>
      <c r="E78" s="53">
        <f t="shared" si="10"/>
        <v>0</v>
      </c>
      <c r="F78" s="51"/>
      <c r="G78" s="53">
        <f t="shared" si="11"/>
        <v>0</v>
      </c>
      <c r="H78" s="51"/>
      <c r="I78" s="53">
        <f t="shared" si="7"/>
        <v>0</v>
      </c>
      <c r="J78" s="51"/>
      <c r="K78" s="53">
        <f t="shared" si="8"/>
        <v>0</v>
      </c>
      <c r="L78" s="52">
        <f>B78-SUM(D78,F78,H78,J78)</f>
        <v>0</v>
      </c>
    </row>
    <row r="79" spans="1:12" x14ac:dyDescent="0.3">
      <c r="A79" s="46" t="s">
        <v>2</v>
      </c>
      <c r="B79" s="51"/>
      <c r="C79" s="53">
        <f t="shared" si="9"/>
        <v>0</v>
      </c>
      <c r="D79" s="51"/>
      <c r="E79" s="53">
        <f t="shared" si="10"/>
        <v>0</v>
      </c>
      <c r="F79" s="51"/>
      <c r="G79" s="53">
        <f t="shared" si="11"/>
        <v>0</v>
      </c>
      <c r="H79" s="51"/>
      <c r="I79" s="53">
        <f t="shared" si="7"/>
        <v>0</v>
      </c>
      <c r="J79" s="51"/>
      <c r="K79" s="53">
        <f t="shared" si="8"/>
        <v>0</v>
      </c>
      <c r="L79" s="52">
        <f>B79-SUM(D79,F79,H79,J79)</f>
        <v>0</v>
      </c>
    </row>
    <row r="80" spans="1:12" x14ac:dyDescent="0.3">
      <c r="A80" s="47" t="s">
        <v>215</v>
      </c>
      <c r="B80" s="201"/>
      <c r="C80" s="200">
        <f t="shared" si="9"/>
        <v>0</v>
      </c>
      <c r="D80" s="201"/>
      <c r="E80" s="200">
        <f t="shared" si="10"/>
        <v>0</v>
      </c>
      <c r="F80" s="201"/>
      <c r="G80" s="200">
        <f t="shared" si="11"/>
        <v>0</v>
      </c>
      <c r="H80" s="201"/>
      <c r="I80" s="200">
        <f t="shared" si="7"/>
        <v>0</v>
      </c>
      <c r="J80" s="201"/>
      <c r="K80" s="200">
        <f t="shared" si="8"/>
        <v>0</v>
      </c>
      <c r="L80" s="199">
        <f>B80-SUM(D80,F80,H80,J80)</f>
        <v>0</v>
      </c>
    </row>
    <row r="81" spans="1:12" x14ac:dyDescent="0.3">
      <c r="A81" s="49" t="s">
        <v>20</v>
      </c>
      <c r="B81" s="199">
        <f>SUM(B47,B55,B74,B77,B80)</f>
        <v>0</v>
      </c>
      <c r="C81" s="200">
        <f t="shared" si="9"/>
        <v>0</v>
      </c>
      <c r="D81" s="199">
        <f>SUM(D47,D55,D74,D77,D80)</f>
        <v>0</v>
      </c>
      <c r="E81" s="200">
        <f t="shared" si="10"/>
        <v>0</v>
      </c>
      <c r="F81" s="199">
        <f>SUM(F47,F55,F74,F77,F80)</f>
        <v>0</v>
      </c>
      <c r="G81" s="200">
        <f t="shared" si="11"/>
        <v>0</v>
      </c>
      <c r="H81" s="199">
        <f>SUM(H47,H55,H74,H77,H80)</f>
        <v>0</v>
      </c>
      <c r="I81" s="200">
        <f t="shared" si="7"/>
        <v>0</v>
      </c>
      <c r="J81" s="199">
        <f>SUM(J47,J55,J74,J77,J80)</f>
        <v>0</v>
      </c>
      <c r="K81" s="200">
        <f t="shared" si="8"/>
        <v>0</v>
      </c>
      <c r="L81" s="199">
        <f>SUM(L47,L55,L74,L77,L80)</f>
        <v>0</v>
      </c>
    </row>
    <row r="83" spans="1:12" ht="21" x14ac:dyDescent="0.35">
      <c r="A83" s="457" t="s">
        <v>40</v>
      </c>
      <c r="B83" s="458"/>
      <c r="C83" s="458"/>
      <c r="D83" s="458"/>
      <c r="E83" s="458"/>
      <c r="F83" s="458"/>
      <c r="G83" s="458"/>
      <c r="H83" s="458"/>
      <c r="I83" s="458"/>
      <c r="J83" s="458"/>
      <c r="K83" s="458"/>
      <c r="L83" s="458"/>
    </row>
    <row r="84" spans="1:12" x14ac:dyDescent="0.3">
      <c r="A84" s="459" t="s">
        <v>0</v>
      </c>
      <c r="B84" s="460" t="s">
        <v>20</v>
      </c>
      <c r="C84" s="460"/>
      <c r="D84" s="460" t="s">
        <v>5</v>
      </c>
      <c r="E84" s="460"/>
      <c r="F84" s="460" t="s">
        <v>6</v>
      </c>
      <c r="G84" s="460"/>
      <c r="H84" s="460" t="s">
        <v>7</v>
      </c>
      <c r="I84" s="460"/>
      <c r="J84" s="460" t="s">
        <v>8</v>
      </c>
      <c r="K84" s="460"/>
      <c r="L84" s="3" t="s">
        <v>132</v>
      </c>
    </row>
    <row r="85" spans="1:12" x14ac:dyDescent="0.3">
      <c r="A85" s="459"/>
      <c r="B85" s="3" t="s">
        <v>9</v>
      </c>
      <c r="C85" s="3" t="s">
        <v>10</v>
      </c>
      <c r="D85" s="3" t="s">
        <v>9</v>
      </c>
      <c r="E85" s="3" t="s">
        <v>10</v>
      </c>
      <c r="F85" s="3" t="s">
        <v>9</v>
      </c>
      <c r="G85" s="3" t="s">
        <v>10</v>
      </c>
      <c r="H85" s="3" t="s">
        <v>9</v>
      </c>
      <c r="I85" s="3" t="s">
        <v>10</v>
      </c>
      <c r="J85" s="3" t="s">
        <v>9</v>
      </c>
      <c r="K85" s="3" t="s">
        <v>10</v>
      </c>
      <c r="L85" s="3" t="s">
        <v>9</v>
      </c>
    </row>
    <row r="86" spans="1:12" x14ac:dyDescent="0.3">
      <c r="A86" s="42" t="s">
        <v>121</v>
      </c>
      <c r="B86" s="199">
        <f>SUM(B87,B90)</f>
        <v>0</v>
      </c>
      <c r="C86" s="200">
        <f>IFERROR(B86/$B$42,0)</f>
        <v>0</v>
      </c>
      <c r="D86" s="199">
        <f>SUM(D87,D90)</f>
        <v>0</v>
      </c>
      <c r="E86" s="200">
        <f>IFERROR(D86/$B86,0)</f>
        <v>0</v>
      </c>
      <c r="F86" s="199">
        <f>SUM(F87,F90)</f>
        <v>0</v>
      </c>
      <c r="G86" s="200">
        <f>IFERROR(F86/$B86,0)</f>
        <v>0</v>
      </c>
      <c r="H86" s="199">
        <f>SUM(H87,H90)</f>
        <v>0</v>
      </c>
      <c r="I86" s="200">
        <f t="shared" ref="I86:I120" si="14">IFERROR(H86/$B86,0)</f>
        <v>0</v>
      </c>
      <c r="J86" s="199">
        <f>SUM(J87,J90)</f>
        <v>0</v>
      </c>
      <c r="K86" s="200">
        <f t="shared" ref="K86:K120" si="15">IFERROR(J86/$B86,0)</f>
        <v>0</v>
      </c>
      <c r="L86" s="199">
        <f>SUM(L87,L90)</f>
        <v>0</v>
      </c>
    </row>
    <row r="87" spans="1:12" x14ac:dyDescent="0.3">
      <c r="A87" s="43" t="s">
        <v>122</v>
      </c>
      <c r="B87" s="199">
        <f>SUM(B88:B89)</f>
        <v>0</v>
      </c>
      <c r="C87" s="200">
        <f t="shared" ref="C87:C120" si="16">IFERROR(B87/$B$42,0)</f>
        <v>0</v>
      </c>
      <c r="D87" s="199">
        <f>SUM(D88:D89)</f>
        <v>0</v>
      </c>
      <c r="E87" s="200">
        <f t="shared" ref="E87:E120" si="17">IFERROR(D87/$B87,0)</f>
        <v>0</v>
      </c>
      <c r="F87" s="199">
        <f>SUM(F88:F89)</f>
        <v>0</v>
      </c>
      <c r="G87" s="200">
        <f t="shared" ref="G87:G120" si="18">IFERROR(F87/$B87,0)</f>
        <v>0</v>
      </c>
      <c r="H87" s="199">
        <f>SUM(H88:H89)</f>
        <v>0</v>
      </c>
      <c r="I87" s="200">
        <f t="shared" si="14"/>
        <v>0</v>
      </c>
      <c r="J87" s="199">
        <f>SUM(J88:J89)</f>
        <v>0</v>
      </c>
      <c r="K87" s="200">
        <f t="shared" si="15"/>
        <v>0</v>
      </c>
      <c r="L87" s="199">
        <f>SUM(L88:L89)</f>
        <v>0</v>
      </c>
    </row>
    <row r="88" spans="1:12" x14ac:dyDescent="0.3">
      <c r="A88" s="50" t="s">
        <v>200</v>
      </c>
      <c r="B88" s="51"/>
      <c r="C88" s="53">
        <f t="shared" si="16"/>
        <v>0</v>
      </c>
      <c r="D88" s="51"/>
      <c r="E88" s="53">
        <f t="shared" si="17"/>
        <v>0</v>
      </c>
      <c r="F88" s="51"/>
      <c r="G88" s="53">
        <f t="shared" si="18"/>
        <v>0</v>
      </c>
      <c r="H88" s="51"/>
      <c r="I88" s="53">
        <f t="shared" si="14"/>
        <v>0</v>
      </c>
      <c r="J88" s="51"/>
      <c r="K88" s="53">
        <f t="shared" si="15"/>
        <v>0</v>
      </c>
      <c r="L88" s="52">
        <f>B88-SUM(D88,F88,H88,J88)</f>
        <v>0</v>
      </c>
    </row>
    <row r="89" spans="1:12" x14ac:dyDescent="0.3">
      <c r="A89" s="50" t="s">
        <v>201</v>
      </c>
      <c r="B89" s="51"/>
      <c r="C89" s="53">
        <f t="shared" si="16"/>
        <v>0</v>
      </c>
      <c r="D89" s="51"/>
      <c r="E89" s="53">
        <f t="shared" si="17"/>
        <v>0</v>
      </c>
      <c r="F89" s="51"/>
      <c r="G89" s="53">
        <f t="shared" si="18"/>
        <v>0</v>
      </c>
      <c r="H89" s="51"/>
      <c r="I89" s="53">
        <f t="shared" si="14"/>
        <v>0</v>
      </c>
      <c r="J89" s="51"/>
      <c r="K89" s="53">
        <f t="shared" si="15"/>
        <v>0</v>
      </c>
      <c r="L89" s="52">
        <f>B89-SUM(D89,F89,H89,J89)</f>
        <v>0</v>
      </c>
    </row>
    <row r="90" spans="1:12" x14ac:dyDescent="0.3">
      <c r="A90" s="43" t="s">
        <v>123</v>
      </c>
      <c r="B90" s="199">
        <f>SUM(B91:B93)</f>
        <v>0</v>
      </c>
      <c r="C90" s="200">
        <f t="shared" si="16"/>
        <v>0</v>
      </c>
      <c r="D90" s="199">
        <f>SUM(D91:D93)</f>
        <v>0</v>
      </c>
      <c r="E90" s="200">
        <f t="shared" si="17"/>
        <v>0</v>
      </c>
      <c r="F90" s="199">
        <f>SUM(F91:F93)</f>
        <v>0</v>
      </c>
      <c r="G90" s="200">
        <f t="shared" si="18"/>
        <v>0</v>
      </c>
      <c r="H90" s="199">
        <f>SUM(H91:H93)</f>
        <v>0</v>
      </c>
      <c r="I90" s="200">
        <f t="shared" si="14"/>
        <v>0</v>
      </c>
      <c r="J90" s="199">
        <f>SUM(J91:J93)</f>
        <v>0</v>
      </c>
      <c r="K90" s="200">
        <f t="shared" si="15"/>
        <v>0</v>
      </c>
      <c r="L90" s="199">
        <f>SUM(L91:L93)</f>
        <v>0</v>
      </c>
    </row>
    <row r="91" spans="1:12" x14ac:dyDescent="0.3">
      <c r="A91" s="44" t="s">
        <v>124</v>
      </c>
      <c r="B91" s="51"/>
      <c r="C91" s="53">
        <f t="shared" si="16"/>
        <v>0</v>
      </c>
      <c r="D91" s="51"/>
      <c r="E91" s="53">
        <f t="shared" si="17"/>
        <v>0</v>
      </c>
      <c r="F91" s="51"/>
      <c r="G91" s="53">
        <f t="shared" si="18"/>
        <v>0</v>
      </c>
      <c r="H91" s="51"/>
      <c r="I91" s="53">
        <f t="shared" si="14"/>
        <v>0</v>
      </c>
      <c r="J91" s="51"/>
      <c r="K91" s="53">
        <f t="shared" si="15"/>
        <v>0</v>
      </c>
      <c r="L91" s="52">
        <f>B91-SUM(D91,F91,H91,J91)</f>
        <v>0</v>
      </c>
    </row>
    <row r="92" spans="1:12" x14ac:dyDescent="0.3">
      <c r="A92" s="44" t="s">
        <v>125</v>
      </c>
      <c r="B92" s="51"/>
      <c r="C92" s="53">
        <f t="shared" si="16"/>
        <v>0</v>
      </c>
      <c r="D92" s="51"/>
      <c r="E92" s="53">
        <f t="shared" si="17"/>
        <v>0</v>
      </c>
      <c r="F92" s="51"/>
      <c r="G92" s="53">
        <f t="shared" si="18"/>
        <v>0</v>
      </c>
      <c r="H92" s="51"/>
      <c r="I92" s="53">
        <f t="shared" si="14"/>
        <v>0</v>
      </c>
      <c r="J92" s="51"/>
      <c r="K92" s="53">
        <f t="shared" si="15"/>
        <v>0</v>
      </c>
      <c r="L92" s="52">
        <f>B92-SUM(D92,F92,H92,J92)</f>
        <v>0</v>
      </c>
    </row>
    <row r="93" spans="1:12" x14ac:dyDescent="0.3">
      <c r="A93" s="44" t="s">
        <v>126</v>
      </c>
      <c r="B93" s="51"/>
      <c r="C93" s="53">
        <f t="shared" si="16"/>
        <v>0</v>
      </c>
      <c r="D93" s="51"/>
      <c r="E93" s="53">
        <f t="shared" si="17"/>
        <v>0</v>
      </c>
      <c r="F93" s="51"/>
      <c r="G93" s="53">
        <f t="shared" si="18"/>
        <v>0</v>
      </c>
      <c r="H93" s="51"/>
      <c r="I93" s="53">
        <f t="shared" si="14"/>
        <v>0</v>
      </c>
      <c r="J93" s="51"/>
      <c r="K93" s="53">
        <f t="shared" si="15"/>
        <v>0</v>
      </c>
      <c r="L93" s="52">
        <f>B93-SUM(D93,F93,H93,J93)</f>
        <v>0</v>
      </c>
    </row>
    <row r="94" spans="1:12" x14ac:dyDescent="0.3">
      <c r="A94" s="42" t="s">
        <v>202</v>
      </c>
      <c r="B94" s="199">
        <f>SUM(B95,B104)</f>
        <v>0</v>
      </c>
      <c r="C94" s="200">
        <f t="shared" si="16"/>
        <v>0</v>
      </c>
      <c r="D94" s="199">
        <f>SUM(D95,D104)</f>
        <v>0</v>
      </c>
      <c r="E94" s="200">
        <f t="shared" si="17"/>
        <v>0</v>
      </c>
      <c r="F94" s="199">
        <f>SUM(F95,F104)</f>
        <v>0</v>
      </c>
      <c r="G94" s="200">
        <f t="shared" si="18"/>
        <v>0</v>
      </c>
      <c r="H94" s="199">
        <f>SUM(H95,H104)</f>
        <v>0</v>
      </c>
      <c r="I94" s="200">
        <f t="shared" si="14"/>
        <v>0</v>
      </c>
      <c r="J94" s="199">
        <f>SUM(J95,J104)</f>
        <v>0</v>
      </c>
      <c r="K94" s="200">
        <f t="shared" si="15"/>
        <v>0</v>
      </c>
      <c r="L94" s="199">
        <f>SUM(L95,L104)</f>
        <v>0</v>
      </c>
    </row>
    <row r="95" spans="1:12" x14ac:dyDescent="0.3">
      <c r="A95" s="45" t="s">
        <v>1</v>
      </c>
      <c r="B95" s="199">
        <f>SUM(B96:B103)</f>
        <v>0</v>
      </c>
      <c r="C95" s="200">
        <f t="shared" si="16"/>
        <v>0</v>
      </c>
      <c r="D95" s="199">
        <f>SUM(D96:D103)</f>
        <v>0</v>
      </c>
      <c r="E95" s="200">
        <f t="shared" si="17"/>
        <v>0</v>
      </c>
      <c r="F95" s="199">
        <f>SUM(F96:F103)</f>
        <v>0</v>
      </c>
      <c r="G95" s="200">
        <f t="shared" si="18"/>
        <v>0</v>
      </c>
      <c r="H95" s="199">
        <f>SUM(H96:H103)</f>
        <v>0</v>
      </c>
      <c r="I95" s="200">
        <f t="shared" si="14"/>
        <v>0</v>
      </c>
      <c r="J95" s="199">
        <f>SUM(J96:J103)</f>
        <v>0</v>
      </c>
      <c r="K95" s="200">
        <f t="shared" si="15"/>
        <v>0</v>
      </c>
      <c r="L95" s="199">
        <f>SUM(L96:L103)</f>
        <v>0</v>
      </c>
    </row>
    <row r="96" spans="1:12" x14ac:dyDescent="0.3">
      <c r="A96" s="44" t="s">
        <v>203</v>
      </c>
      <c r="B96" s="51"/>
      <c r="C96" s="53">
        <f t="shared" si="16"/>
        <v>0</v>
      </c>
      <c r="D96" s="51"/>
      <c r="E96" s="53">
        <f t="shared" si="17"/>
        <v>0</v>
      </c>
      <c r="F96" s="51"/>
      <c r="G96" s="53">
        <f t="shared" si="18"/>
        <v>0</v>
      </c>
      <c r="H96" s="51"/>
      <c r="I96" s="53">
        <f t="shared" si="14"/>
        <v>0</v>
      </c>
      <c r="J96" s="51"/>
      <c r="K96" s="53">
        <f t="shared" si="15"/>
        <v>0</v>
      </c>
      <c r="L96" s="52">
        <f t="shared" ref="L96:L103" si="19">B96-SUM(D96,F96,H96,J96)</f>
        <v>0</v>
      </c>
    </row>
    <row r="97" spans="1:12" ht="27" x14ac:dyDescent="0.3">
      <c r="A97" s="44" t="s">
        <v>204</v>
      </c>
      <c r="B97" s="51"/>
      <c r="C97" s="53">
        <f t="shared" si="16"/>
        <v>0</v>
      </c>
      <c r="D97" s="51"/>
      <c r="E97" s="53">
        <f t="shared" si="17"/>
        <v>0</v>
      </c>
      <c r="F97" s="51"/>
      <c r="G97" s="53">
        <f t="shared" si="18"/>
        <v>0</v>
      </c>
      <c r="H97" s="51"/>
      <c r="I97" s="53">
        <f t="shared" si="14"/>
        <v>0</v>
      </c>
      <c r="J97" s="51"/>
      <c r="K97" s="53">
        <f t="shared" si="15"/>
        <v>0</v>
      </c>
      <c r="L97" s="52">
        <f t="shared" si="19"/>
        <v>0</v>
      </c>
    </row>
    <row r="98" spans="1:12" x14ac:dyDescent="0.3">
      <c r="A98" s="44" t="s">
        <v>205</v>
      </c>
      <c r="B98" s="51"/>
      <c r="C98" s="53">
        <f t="shared" si="16"/>
        <v>0</v>
      </c>
      <c r="D98" s="51"/>
      <c r="E98" s="53">
        <f t="shared" si="17"/>
        <v>0</v>
      </c>
      <c r="F98" s="51"/>
      <c r="G98" s="53">
        <f t="shared" si="18"/>
        <v>0</v>
      </c>
      <c r="H98" s="51"/>
      <c r="I98" s="53">
        <f t="shared" si="14"/>
        <v>0</v>
      </c>
      <c r="J98" s="51"/>
      <c r="K98" s="53">
        <f t="shared" si="15"/>
        <v>0</v>
      </c>
      <c r="L98" s="52">
        <f t="shared" si="19"/>
        <v>0</v>
      </c>
    </row>
    <row r="99" spans="1:12" x14ac:dyDescent="0.3">
      <c r="A99" s="44" t="s">
        <v>129</v>
      </c>
      <c r="B99" s="51"/>
      <c r="C99" s="53">
        <f t="shared" si="16"/>
        <v>0</v>
      </c>
      <c r="D99" s="51"/>
      <c r="E99" s="53">
        <f t="shared" si="17"/>
        <v>0</v>
      </c>
      <c r="F99" s="51"/>
      <c r="G99" s="53">
        <f t="shared" si="18"/>
        <v>0</v>
      </c>
      <c r="H99" s="51"/>
      <c r="I99" s="53">
        <f t="shared" si="14"/>
        <v>0</v>
      </c>
      <c r="J99" s="51"/>
      <c r="K99" s="53">
        <f t="shared" si="15"/>
        <v>0</v>
      </c>
      <c r="L99" s="52">
        <f t="shared" si="19"/>
        <v>0</v>
      </c>
    </row>
    <row r="100" spans="1:12" x14ac:dyDescent="0.3">
      <c r="A100" s="44" t="s">
        <v>206</v>
      </c>
      <c r="B100" s="51"/>
      <c r="C100" s="53">
        <f t="shared" si="16"/>
        <v>0</v>
      </c>
      <c r="D100" s="51"/>
      <c r="E100" s="53">
        <f t="shared" si="17"/>
        <v>0</v>
      </c>
      <c r="F100" s="51"/>
      <c r="G100" s="53">
        <f t="shared" si="18"/>
        <v>0</v>
      </c>
      <c r="H100" s="51"/>
      <c r="I100" s="53">
        <f t="shared" si="14"/>
        <v>0</v>
      </c>
      <c r="J100" s="51"/>
      <c r="K100" s="53">
        <f t="shared" si="15"/>
        <v>0</v>
      </c>
      <c r="L100" s="52">
        <f t="shared" si="19"/>
        <v>0</v>
      </c>
    </row>
    <row r="101" spans="1:12" x14ac:dyDescent="0.3">
      <c r="A101" s="44" t="s">
        <v>207</v>
      </c>
      <c r="B101" s="51"/>
      <c r="C101" s="53">
        <f t="shared" si="16"/>
        <v>0</v>
      </c>
      <c r="D101" s="51"/>
      <c r="E101" s="53">
        <f t="shared" si="17"/>
        <v>0</v>
      </c>
      <c r="F101" s="51"/>
      <c r="G101" s="53">
        <f t="shared" si="18"/>
        <v>0</v>
      </c>
      <c r="H101" s="51"/>
      <c r="I101" s="53">
        <f t="shared" si="14"/>
        <v>0</v>
      </c>
      <c r="J101" s="51"/>
      <c r="K101" s="53">
        <f t="shared" si="15"/>
        <v>0</v>
      </c>
      <c r="L101" s="52">
        <f t="shared" si="19"/>
        <v>0</v>
      </c>
    </row>
    <row r="102" spans="1:12" x14ac:dyDescent="0.3">
      <c r="A102" s="44" t="s">
        <v>208</v>
      </c>
      <c r="B102" s="51"/>
      <c r="C102" s="53">
        <f t="shared" si="16"/>
        <v>0</v>
      </c>
      <c r="D102" s="51"/>
      <c r="E102" s="53">
        <f t="shared" si="17"/>
        <v>0</v>
      </c>
      <c r="F102" s="51"/>
      <c r="G102" s="53">
        <f t="shared" si="18"/>
        <v>0</v>
      </c>
      <c r="H102" s="51"/>
      <c r="I102" s="53">
        <f t="shared" si="14"/>
        <v>0</v>
      </c>
      <c r="J102" s="51"/>
      <c r="K102" s="53">
        <f t="shared" si="15"/>
        <v>0</v>
      </c>
      <c r="L102" s="52">
        <f t="shared" si="19"/>
        <v>0</v>
      </c>
    </row>
    <row r="103" spans="1:12" x14ac:dyDescent="0.3">
      <c r="A103" s="44" t="s">
        <v>376</v>
      </c>
      <c r="B103" s="51"/>
      <c r="C103" s="53">
        <f t="shared" si="16"/>
        <v>0</v>
      </c>
      <c r="D103" s="51"/>
      <c r="E103" s="53">
        <f t="shared" si="17"/>
        <v>0</v>
      </c>
      <c r="F103" s="51"/>
      <c r="G103" s="53">
        <f t="shared" si="18"/>
        <v>0</v>
      </c>
      <c r="H103" s="51"/>
      <c r="I103" s="53">
        <f t="shared" si="14"/>
        <v>0</v>
      </c>
      <c r="J103" s="51"/>
      <c r="K103" s="53">
        <f t="shared" si="15"/>
        <v>0</v>
      </c>
      <c r="L103" s="52">
        <f t="shared" si="19"/>
        <v>0</v>
      </c>
    </row>
    <row r="104" spans="1:12" x14ac:dyDescent="0.3">
      <c r="A104" s="46" t="s">
        <v>2</v>
      </c>
      <c r="B104" s="199">
        <f>SUM(B105:B112)</f>
        <v>0</v>
      </c>
      <c r="C104" s="200">
        <f t="shared" si="16"/>
        <v>0</v>
      </c>
      <c r="D104" s="199">
        <f>SUM(D105:D112)</f>
        <v>0</v>
      </c>
      <c r="E104" s="200">
        <f t="shared" si="17"/>
        <v>0</v>
      </c>
      <c r="F104" s="199">
        <f>SUM(F105:F112)</f>
        <v>0</v>
      </c>
      <c r="G104" s="200">
        <f t="shared" si="18"/>
        <v>0</v>
      </c>
      <c r="H104" s="199">
        <f>SUM(H105:H112)</f>
        <v>0</v>
      </c>
      <c r="I104" s="200">
        <f t="shared" si="14"/>
        <v>0</v>
      </c>
      <c r="J104" s="199">
        <f>SUM(J105:J112)</f>
        <v>0</v>
      </c>
      <c r="K104" s="200">
        <f t="shared" si="15"/>
        <v>0</v>
      </c>
      <c r="L104" s="199">
        <f>SUM(L105:L112)</f>
        <v>0</v>
      </c>
    </row>
    <row r="105" spans="1:12" ht="27" x14ac:dyDescent="0.3">
      <c r="A105" s="44" t="s">
        <v>209</v>
      </c>
      <c r="B105" s="51"/>
      <c r="C105" s="53">
        <f t="shared" si="16"/>
        <v>0</v>
      </c>
      <c r="D105" s="51"/>
      <c r="E105" s="53">
        <f t="shared" si="17"/>
        <v>0</v>
      </c>
      <c r="F105" s="51"/>
      <c r="G105" s="53">
        <f t="shared" si="18"/>
        <v>0</v>
      </c>
      <c r="H105" s="51"/>
      <c r="I105" s="53">
        <f t="shared" si="14"/>
        <v>0</v>
      </c>
      <c r="J105" s="51"/>
      <c r="K105" s="53">
        <f t="shared" si="15"/>
        <v>0</v>
      </c>
      <c r="L105" s="52">
        <f t="shared" ref="L105:L112" si="20">B105-SUM(D105,F105,H105,J105)</f>
        <v>0</v>
      </c>
    </row>
    <row r="106" spans="1:12" x14ac:dyDescent="0.3">
      <c r="A106" s="44" t="s">
        <v>210</v>
      </c>
      <c r="B106" s="51"/>
      <c r="C106" s="53">
        <f t="shared" si="16"/>
        <v>0</v>
      </c>
      <c r="D106" s="51"/>
      <c r="E106" s="53">
        <f t="shared" si="17"/>
        <v>0</v>
      </c>
      <c r="F106" s="51"/>
      <c r="G106" s="53">
        <f t="shared" si="18"/>
        <v>0</v>
      </c>
      <c r="H106" s="51"/>
      <c r="I106" s="53">
        <f t="shared" si="14"/>
        <v>0</v>
      </c>
      <c r="J106" s="51"/>
      <c r="K106" s="53">
        <f t="shared" si="15"/>
        <v>0</v>
      </c>
      <c r="L106" s="52">
        <f t="shared" si="20"/>
        <v>0</v>
      </c>
    </row>
    <row r="107" spans="1:12" x14ac:dyDescent="0.3">
      <c r="A107" s="44" t="s">
        <v>211</v>
      </c>
      <c r="B107" s="51"/>
      <c r="C107" s="53">
        <f t="shared" si="16"/>
        <v>0</v>
      </c>
      <c r="D107" s="51"/>
      <c r="E107" s="53">
        <f t="shared" si="17"/>
        <v>0</v>
      </c>
      <c r="F107" s="51"/>
      <c r="G107" s="53">
        <f t="shared" si="18"/>
        <v>0</v>
      </c>
      <c r="H107" s="51"/>
      <c r="I107" s="53">
        <f t="shared" si="14"/>
        <v>0</v>
      </c>
      <c r="J107" s="51"/>
      <c r="K107" s="53">
        <f t="shared" si="15"/>
        <v>0</v>
      </c>
      <c r="L107" s="52">
        <f t="shared" si="20"/>
        <v>0</v>
      </c>
    </row>
    <row r="108" spans="1:12" ht="27" x14ac:dyDescent="0.3">
      <c r="A108" s="44" t="s">
        <v>130</v>
      </c>
      <c r="B108" s="51"/>
      <c r="C108" s="53">
        <f t="shared" si="16"/>
        <v>0</v>
      </c>
      <c r="D108" s="51"/>
      <c r="E108" s="53">
        <f t="shared" si="17"/>
        <v>0</v>
      </c>
      <c r="F108" s="51"/>
      <c r="G108" s="53">
        <f t="shared" si="18"/>
        <v>0</v>
      </c>
      <c r="H108" s="51"/>
      <c r="I108" s="53">
        <f t="shared" si="14"/>
        <v>0</v>
      </c>
      <c r="J108" s="51"/>
      <c r="K108" s="53">
        <f t="shared" si="15"/>
        <v>0</v>
      </c>
      <c r="L108" s="52">
        <f t="shared" si="20"/>
        <v>0</v>
      </c>
    </row>
    <row r="109" spans="1:12" x14ac:dyDescent="0.3">
      <c r="A109" s="44" t="s">
        <v>212</v>
      </c>
      <c r="B109" s="51"/>
      <c r="C109" s="53">
        <f t="shared" si="16"/>
        <v>0</v>
      </c>
      <c r="D109" s="51"/>
      <c r="E109" s="53">
        <f t="shared" si="17"/>
        <v>0</v>
      </c>
      <c r="F109" s="51"/>
      <c r="G109" s="53">
        <f t="shared" si="18"/>
        <v>0</v>
      </c>
      <c r="H109" s="51"/>
      <c r="I109" s="53">
        <f t="shared" si="14"/>
        <v>0</v>
      </c>
      <c r="J109" s="51"/>
      <c r="K109" s="53">
        <f t="shared" si="15"/>
        <v>0</v>
      </c>
      <c r="L109" s="52">
        <f t="shared" si="20"/>
        <v>0</v>
      </c>
    </row>
    <row r="110" spans="1:12" x14ac:dyDescent="0.3">
      <c r="A110" s="44" t="s">
        <v>131</v>
      </c>
      <c r="B110" s="51"/>
      <c r="C110" s="53">
        <f t="shared" si="16"/>
        <v>0</v>
      </c>
      <c r="D110" s="51"/>
      <c r="E110" s="53">
        <f t="shared" si="17"/>
        <v>0</v>
      </c>
      <c r="F110" s="51"/>
      <c r="G110" s="53">
        <f t="shared" si="18"/>
        <v>0</v>
      </c>
      <c r="H110" s="51"/>
      <c r="I110" s="53">
        <f t="shared" si="14"/>
        <v>0</v>
      </c>
      <c r="J110" s="51"/>
      <c r="K110" s="53">
        <f t="shared" si="15"/>
        <v>0</v>
      </c>
      <c r="L110" s="52">
        <f t="shared" si="20"/>
        <v>0</v>
      </c>
    </row>
    <row r="111" spans="1:12" x14ac:dyDescent="0.3">
      <c r="A111" s="44" t="s">
        <v>205</v>
      </c>
      <c r="B111" s="51"/>
      <c r="C111" s="53">
        <f t="shared" si="16"/>
        <v>0</v>
      </c>
      <c r="D111" s="51"/>
      <c r="E111" s="53">
        <f t="shared" si="17"/>
        <v>0</v>
      </c>
      <c r="F111" s="51"/>
      <c r="G111" s="53">
        <f t="shared" si="18"/>
        <v>0</v>
      </c>
      <c r="H111" s="51"/>
      <c r="I111" s="53">
        <f t="shared" si="14"/>
        <v>0</v>
      </c>
      <c r="J111" s="51"/>
      <c r="K111" s="53">
        <f t="shared" si="15"/>
        <v>0</v>
      </c>
      <c r="L111" s="52">
        <f t="shared" si="20"/>
        <v>0</v>
      </c>
    </row>
    <row r="112" spans="1:12" x14ac:dyDescent="0.3">
      <c r="A112" s="44" t="s">
        <v>213</v>
      </c>
      <c r="B112" s="51"/>
      <c r="C112" s="53">
        <f t="shared" si="16"/>
        <v>0</v>
      </c>
      <c r="D112" s="51"/>
      <c r="E112" s="53">
        <f t="shared" si="17"/>
        <v>0</v>
      </c>
      <c r="F112" s="51"/>
      <c r="G112" s="53">
        <f t="shared" si="18"/>
        <v>0</v>
      </c>
      <c r="H112" s="51"/>
      <c r="I112" s="53">
        <f t="shared" si="14"/>
        <v>0</v>
      </c>
      <c r="J112" s="51"/>
      <c r="K112" s="53">
        <f t="shared" si="15"/>
        <v>0</v>
      </c>
      <c r="L112" s="52">
        <f t="shared" si="20"/>
        <v>0</v>
      </c>
    </row>
    <row r="113" spans="1:12" x14ac:dyDescent="0.3">
      <c r="A113" s="47" t="s">
        <v>214</v>
      </c>
      <c r="B113" s="199">
        <f>SUM(B114:B115)</f>
        <v>0</v>
      </c>
      <c r="C113" s="200">
        <f t="shared" si="16"/>
        <v>0</v>
      </c>
      <c r="D113" s="199">
        <f>SUM(D114:D115)</f>
        <v>0</v>
      </c>
      <c r="E113" s="200">
        <f t="shared" si="17"/>
        <v>0</v>
      </c>
      <c r="F113" s="199">
        <f>SUM(F114:F115)</f>
        <v>0</v>
      </c>
      <c r="G113" s="200">
        <f t="shared" si="18"/>
        <v>0</v>
      </c>
      <c r="H113" s="199">
        <f>SUM(H114:H115)</f>
        <v>0</v>
      </c>
      <c r="I113" s="200">
        <f t="shared" si="14"/>
        <v>0</v>
      </c>
      <c r="J113" s="199">
        <f>SUM(J114:J115)</f>
        <v>0</v>
      </c>
      <c r="K113" s="200">
        <f t="shared" si="15"/>
        <v>0</v>
      </c>
      <c r="L113" s="199">
        <f>SUM(L114:L115)</f>
        <v>0</v>
      </c>
    </row>
    <row r="114" spans="1:12" x14ac:dyDescent="0.3">
      <c r="A114" s="48" t="s">
        <v>127</v>
      </c>
      <c r="B114" s="51"/>
      <c r="C114" s="53">
        <f t="shared" si="16"/>
        <v>0</v>
      </c>
      <c r="D114" s="51"/>
      <c r="E114" s="53">
        <f t="shared" si="17"/>
        <v>0</v>
      </c>
      <c r="F114" s="51"/>
      <c r="G114" s="53">
        <f t="shared" si="18"/>
        <v>0</v>
      </c>
      <c r="H114" s="51"/>
      <c r="I114" s="53">
        <f t="shared" si="14"/>
        <v>0</v>
      </c>
      <c r="J114" s="51"/>
      <c r="K114" s="53">
        <f t="shared" si="15"/>
        <v>0</v>
      </c>
      <c r="L114" s="52">
        <f>B114-SUM(D114,F114,H114,J114)</f>
        <v>0</v>
      </c>
    </row>
    <row r="115" spans="1:12" x14ac:dyDescent="0.3">
      <c r="A115" s="48" t="s">
        <v>128</v>
      </c>
      <c r="B115" s="51"/>
      <c r="C115" s="53">
        <f t="shared" si="16"/>
        <v>0</v>
      </c>
      <c r="D115" s="51"/>
      <c r="E115" s="53">
        <f t="shared" si="17"/>
        <v>0</v>
      </c>
      <c r="F115" s="51"/>
      <c r="G115" s="53">
        <f t="shared" si="18"/>
        <v>0</v>
      </c>
      <c r="H115" s="51"/>
      <c r="I115" s="53">
        <f t="shared" si="14"/>
        <v>0</v>
      </c>
      <c r="J115" s="51"/>
      <c r="K115" s="53">
        <f t="shared" si="15"/>
        <v>0</v>
      </c>
      <c r="L115" s="52">
        <f>B115-SUM(D115,F115,H115,J115)</f>
        <v>0</v>
      </c>
    </row>
    <row r="116" spans="1:12" x14ac:dyDescent="0.3">
      <c r="A116" s="47" t="s">
        <v>3</v>
      </c>
      <c r="B116" s="199">
        <f>SUM(B117:B118)</f>
        <v>0</v>
      </c>
      <c r="C116" s="200">
        <f t="shared" si="16"/>
        <v>0</v>
      </c>
      <c r="D116" s="199">
        <f>SUM(D117:D118)</f>
        <v>0</v>
      </c>
      <c r="E116" s="200">
        <f t="shared" si="17"/>
        <v>0</v>
      </c>
      <c r="F116" s="199">
        <f>SUM(F117:F118)</f>
        <v>0</v>
      </c>
      <c r="G116" s="200">
        <f t="shared" si="18"/>
        <v>0</v>
      </c>
      <c r="H116" s="199">
        <f>SUM(H117:H118)</f>
        <v>0</v>
      </c>
      <c r="I116" s="200">
        <f t="shared" si="14"/>
        <v>0</v>
      </c>
      <c r="J116" s="199">
        <f>SUM(J117:J118)</f>
        <v>0</v>
      </c>
      <c r="K116" s="200">
        <f t="shared" si="15"/>
        <v>0</v>
      </c>
      <c r="L116" s="199">
        <f>SUM(L117:L118)</f>
        <v>0</v>
      </c>
    </row>
    <row r="117" spans="1:12" x14ac:dyDescent="0.3">
      <c r="A117" s="45" t="s">
        <v>1</v>
      </c>
      <c r="B117" s="51"/>
      <c r="C117" s="53">
        <f t="shared" si="16"/>
        <v>0</v>
      </c>
      <c r="D117" s="51"/>
      <c r="E117" s="53">
        <f t="shared" si="17"/>
        <v>0</v>
      </c>
      <c r="F117" s="51"/>
      <c r="G117" s="53">
        <f t="shared" si="18"/>
        <v>0</v>
      </c>
      <c r="H117" s="51"/>
      <c r="I117" s="53">
        <f t="shared" si="14"/>
        <v>0</v>
      </c>
      <c r="J117" s="51"/>
      <c r="K117" s="53">
        <f t="shared" si="15"/>
        <v>0</v>
      </c>
      <c r="L117" s="52">
        <f>B117-SUM(D117,F117,H117,J117)</f>
        <v>0</v>
      </c>
    </row>
    <row r="118" spans="1:12" x14ac:dyDescent="0.3">
      <c r="A118" s="46" t="s">
        <v>2</v>
      </c>
      <c r="B118" s="51"/>
      <c r="C118" s="53">
        <f t="shared" si="16"/>
        <v>0</v>
      </c>
      <c r="D118" s="51"/>
      <c r="E118" s="53">
        <f t="shared" si="17"/>
        <v>0</v>
      </c>
      <c r="F118" s="51"/>
      <c r="G118" s="53">
        <f t="shared" si="18"/>
        <v>0</v>
      </c>
      <c r="H118" s="51"/>
      <c r="I118" s="53">
        <f t="shared" si="14"/>
        <v>0</v>
      </c>
      <c r="J118" s="51"/>
      <c r="K118" s="53">
        <f t="shared" si="15"/>
        <v>0</v>
      </c>
      <c r="L118" s="52">
        <f>B118-SUM(D118,F118,H118,J118)</f>
        <v>0</v>
      </c>
    </row>
    <row r="119" spans="1:12" x14ac:dyDescent="0.3">
      <c r="A119" s="47" t="s">
        <v>215</v>
      </c>
      <c r="B119" s="201"/>
      <c r="C119" s="200">
        <f t="shared" si="16"/>
        <v>0</v>
      </c>
      <c r="D119" s="201"/>
      <c r="E119" s="200">
        <f t="shared" si="17"/>
        <v>0</v>
      </c>
      <c r="F119" s="201"/>
      <c r="G119" s="200">
        <f t="shared" si="18"/>
        <v>0</v>
      </c>
      <c r="H119" s="201"/>
      <c r="I119" s="200">
        <f t="shared" si="14"/>
        <v>0</v>
      </c>
      <c r="J119" s="201"/>
      <c r="K119" s="200">
        <f t="shared" si="15"/>
        <v>0</v>
      </c>
      <c r="L119" s="199">
        <f>B119-SUM(D119,F119,H119,J119)</f>
        <v>0</v>
      </c>
    </row>
    <row r="120" spans="1:12" x14ac:dyDescent="0.3">
      <c r="A120" s="49" t="s">
        <v>20</v>
      </c>
      <c r="B120" s="199">
        <f>SUM(B86,B94,B113,B116,B119)</f>
        <v>0</v>
      </c>
      <c r="C120" s="200">
        <f t="shared" si="16"/>
        <v>0</v>
      </c>
      <c r="D120" s="199">
        <f>SUM(D86,D94,D113,D116,D119)</f>
        <v>0</v>
      </c>
      <c r="E120" s="200">
        <f t="shared" si="17"/>
        <v>0</v>
      </c>
      <c r="F120" s="199">
        <f>SUM(F86,F94,F113,F116,F119)</f>
        <v>0</v>
      </c>
      <c r="G120" s="200">
        <f t="shared" si="18"/>
        <v>0</v>
      </c>
      <c r="H120" s="199">
        <f>SUM(H86,H94,H113,H116,H119)</f>
        <v>0</v>
      </c>
      <c r="I120" s="200">
        <f t="shared" si="14"/>
        <v>0</v>
      </c>
      <c r="J120" s="199">
        <f>SUM(J86,J94,J113,J116,J119)</f>
        <v>0</v>
      </c>
      <c r="K120" s="200">
        <f t="shared" si="15"/>
        <v>0</v>
      </c>
      <c r="L120" s="199">
        <f>SUM(L86,L94,L113,L116,L119)</f>
        <v>0</v>
      </c>
    </row>
    <row r="122" spans="1:12" ht="21" x14ac:dyDescent="0.35">
      <c r="A122" s="457" t="s">
        <v>39</v>
      </c>
      <c r="B122" s="458"/>
      <c r="C122" s="458"/>
      <c r="D122" s="458"/>
      <c r="E122" s="458"/>
      <c r="F122" s="458"/>
      <c r="G122" s="458"/>
      <c r="H122" s="458"/>
      <c r="I122" s="458"/>
      <c r="J122" s="458"/>
      <c r="K122" s="458"/>
      <c r="L122" s="458"/>
    </row>
    <row r="123" spans="1:12" x14ac:dyDescent="0.3">
      <c r="A123" s="459" t="s">
        <v>0</v>
      </c>
      <c r="B123" s="460" t="s">
        <v>20</v>
      </c>
      <c r="C123" s="460"/>
      <c r="D123" s="460" t="s">
        <v>5</v>
      </c>
      <c r="E123" s="460"/>
      <c r="F123" s="460" t="s">
        <v>6</v>
      </c>
      <c r="G123" s="460"/>
      <c r="H123" s="460" t="s">
        <v>7</v>
      </c>
      <c r="I123" s="460"/>
      <c r="J123" s="460" t="s">
        <v>8</v>
      </c>
      <c r="K123" s="460"/>
      <c r="L123" s="3" t="s">
        <v>132</v>
      </c>
    </row>
    <row r="124" spans="1:12" x14ac:dyDescent="0.3">
      <c r="A124" s="459"/>
      <c r="B124" s="3" t="s">
        <v>9</v>
      </c>
      <c r="C124" s="3" t="s">
        <v>10</v>
      </c>
      <c r="D124" s="3" t="s">
        <v>9</v>
      </c>
      <c r="E124" s="3" t="s">
        <v>10</v>
      </c>
      <c r="F124" s="3" t="s">
        <v>9</v>
      </c>
      <c r="G124" s="3" t="s">
        <v>10</v>
      </c>
      <c r="H124" s="3" t="s">
        <v>9</v>
      </c>
      <c r="I124" s="3" t="s">
        <v>10</v>
      </c>
      <c r="J124" s="3" t="s">
        <v>9</v>
      </c>
      <c r="K124" s="3" t="s">
        <v>10</v>
      </c>
      <c r="L124" s="3" t="s">
        <v>9</v>
      </c>
    </row>
    <row r="125" spans="1:12" x14ac:dyDescent="0.3">
      <c r="A125" s="42" t="s">
        <v>121</v>
      </c>
      <c r="B125" s="199">
        <f>SUM(B126,B129)</f>
        <v>0</v>
      </c>
      <c r="C125" s="200">
        <f>IFERROR(B125/$B$42,0)</f>
        <v>0</v>
      </c>
      <c r="D125" s="199">
        <f>SUM(D126,D129)</f>
        <v>0</v>
      </c>
      <c r="E125" s="200">
        <f>IFERROR(D125/$B125,0)</f>
        <v>0</v>
      </c>
      <c r="F125" s="199">
        <f>SUM(F126,F129)</f>
        <v>0</v>
      </c>
      <c r="G125" s="200">
        <f>IFERROR(F125/$B125,0)</f>
        <v>0</v>
      </c>
      <c r="H125" s="199">
        <f>SUM(H126,H129)</f>
        <v>0</v>
      </c>
      <c r="I125" s="200">
        <f t="shared" ref="I125:I159" si="21">IFERROR(H125/$B125,0)</f>
        <v>0</v>
      </c>
      <c r="J125" s="199">
        <f>SUM(J126,J129)</f>
        <v>0</v>
      </c>
      <c r="K125" s="200">
        <f t="shared" ref="K125:K159" si="22">IFERROR(J125/$B125,0)</f>
        <v>0</v>
      </c>
      <c r="L125" s="199">
        <f>SUM(L126,L129)</f>
        <v>0</v>
      </c>
    </row>
    <row r="126" spans="1:12" x14ac:dyDescent="0.3">
      <c r="A126" s="43" t="s">
        <v>122</v>
      </c>
      <c r="B126" s="199">
        <f>SUM(B127:B128)</f>
        <v>0</v>
      </c>
      <c r="C126" s="200">
        <f t="shared" ref="C126:C159" si="23">IFERROR(B126/$B$42,0)</f>
        <v>0</v>
      </c>
      <c r="D126" s="199">
        <f>SUM(D127:D128)</f>
        <v>0</v>
      </c>
      <c r="E126" s="200">
        <f t="shared" ref="E126:E159" si="24">IFERROR(D126/$B126,0)</f>
        <v>0</v>
      </c>
      <c r="F126" s="199">
        <f>SUM(F127:F128)</f>
        <v>0</v>
      </c>
      <c r="G126" s="200">
        <f t="shared" ref="G126:G159" si="25">IFERROR(F126/$B126,0)</f>
        <v>0</v>
      </c>
      <c r="H126" s="199">
        <f>SUM(H127:H128)</f>
        <v>0</v>
      </c>
      <c r="I126" s="200">
        <f t="shared" si="21"/>
        <v>0</v>
      </c>
      <c r="J126" s="199">
        <f>SUM(J127:J128)</f>
        <v>0</v>
      </c>
      <c r="K126" s="200">
        <f t="shared" si="22"/>
        <v>0</v>
      </c>
      <c r="L126" s="199">
        <f>SUM(L127:L128)</f>
        <v>0</v>
      </c>
    </row>
    <row r="127" spans="1:12" x14ac:dyDescent="0.3">
      <c r="A127" s="50" t="s">
        <v>200</v>
      </c>
      <c r="B127" s="51"/>
      <c r="C127" s="53">
        <f t="shared" si="23"/>
        <v>0</v>
      </c>
      <c r="D127" s="51"/>
      <c r="E127" s="53">
        <f t="shared" si="24"/>
        <v>0</v>
      </c>
      <c r="F127" s="51"/>
      <c r="G127" s="53">
        <f t="shared" si="25"/>
        <v>0</v>
      </c>
      <c r="H127" s="51"/>
      <c r="I127" s="53">
        <f t="shared" si="21"/>
        <v>0</v>
      </c>
      <c r="J127" s="51"/>
      <c r="K127" s="53">
        <f t="shared" si="22"/>
        <v>0</v>
      </c>
      <c r="L127" s="52">
        <f>B127-SUM(D127,F127,H127,J127)</f>
        <v>0</v>
      </c>
    </row>
    <row r="128" spans="1:12" x14ac:dyDescent="0.3">
      <c r="A128" s="50" t="s">
        <v>201</v>
      </c>
      <c r="B128" s="51"/>
      <c r="C128" s="53">
        <f t="shared" si="23"/>
        <v>0</v>
      </c>
      <c r="D128" s="51"/>
      <c r="E128" s="53">
        <f t="shared" si="24"/>
        <v>0</v>
      </c>
      <c r="F128" s="51"/>
      <c r="G128" s="53">
        <f t="shared" si="25"/>
        <v>0</v>
      </c>
      <c r="H128" s="51"/>
      <c r="I128" s="53">
        <f t="shared" si="21"/>
        <v>0</v>
      </c>
      <c r="J128" s="51"/>
      <c r="K128" s="53">
        <f t="shared" si="22"/>
        <v>0</v>
      </c>
      <c r="L128" s="52">
        <f>B128-SUM(D128,F128,H128,J128)</f>
        <v>0</v>
      </c>
    </row>
    <row r="129" spans="1:12" x14ac:dyDescent="0.3">
      <c r="A129" s="43" t="s">
        <v>123</v>
      </c>
      <c r="B129" s="199">
        <f>SUM(B130:B132)</f>
        <v>0</v>
      </c>
      <c r="C129" s="200">
        <f t="shared" si="23"/>
        <v>0</v>
      </c>
      <c r="D129" s="199">
        <f>SUM(D130:D132)</f>
        <v>0</v>
      </c>
      <c r="E129" s="200">
        <f t="shared" si="24"/>
        <v>0</v>
      </c>
      <c r="F129" s="199">
        <f>SUM(F130:F132)</f>
        <v>0</v>
      </c>
      <c r="G129" s="200">
        <f t="shared" si="25"/>
        <v>0</v>
      </c>
      <c r="H129" s="199">
        <f>SUM(H130:H132)</f>
        <v>0</v>
      </c>
      <c r="I129" s="200">
        <f t="shared" si="21"/>
        <v>0</v>
      </c>
      <c r="J129" s="199">
        <f>SUM(J130:J132)</f>
        <v>0</v>
      </c>
      <c r="K129" s="200">
        <f t="shared" si="22"/>
        <v>0</v>
      </c>
      <c r="L129" s="199">
        <f>SUM(L130:L132)</f>
        <v>0</v>
      </c>
    </row>
    <row r="130" spans="1:12" x14ac:dyDescent="0.3">
      <c r="A130" s="44" t="s">
        <v>124</v>
      </c>
      <c r="B130" s="51"/>
      <c r="C130" s="53">
        <f t="shared" si="23"/>
        <v>0</v>
      </c>
      <c r="D130" s="51"/>
      <c r="E130" s="53">
        <f t="shared" si="24"/>
        <v>0</v>
      </c>
      <c r="F130" s="51"/>
      <c r="G130" s="53">
        <f t="shared" si="25"/>
        <v>0</v>
      </c>
      <c r="H130" s="51"/>
      <c r="I130" s="53">
        <f t="shared" si="21"/>
        <v>0</v>
      </c>
      <c r="J130" s="51"/>
      <c r="K130" s="53">
        <f t="shared" si="22"/>
        <v>0</v>
      </c>
      <c r="L130" s="52">
        <f>B130-SUM(D130,F130,H130,J130)</f>
        <v>0</v>
      </c>
    </row>
    <row r="131" spans="1:12" x14ac:dyDescent="0.3">
      <c r="A131" s="44" t="s">
        <v>125</v>
      </c>
      <c r="B131" s="51"/>
      <c r="C131" s="53">
        <f t="shared" si="23"/>
        <v>0</v>
      </c>
      <c r="D131" s="51"/>
      <c r="E131" s="53">
        <f t="shared" si="24"/>
        <v>0</v>
      </c>
      <c r="F131" s="51"/>
      <c r="G131" s="53">
        <f t="shared" si="25"/>
        <v>0</v>
      </c>
      <c r="H131" s="51"/>
      <c r="I131" s="53">
        <f t="shared" si="21"/>
        <v>0</v>
      </c>
      <c r="J131" s="51"/>
      <c r="K131" s="53">
        <f t="shared" si="22"/>
        <v>0</v>
      </c>
      <c r="L131" s="52">
        <f>B131-SUM(D131,F131,H131,J131)</f>
        <v>0</v>
      </c>
    </row>
    <row r="132" spans="1:12" x14ac:dyDescent="0.3">
      <c r="A132" s="44" t="s">
        <v>126</v>
      </c>
      <c r="B132" s="51"/>
      <c r="C132" s="53">
        <f t="shared" si="23"/>
        <v>0</v>
      </c>
      <c r="D132" s="51"/>
      <c r="E132" s="53">
        <f t="shared" si="24"/>
        <v>0</v>
      </c>
      <c r="F132" s="51"/>
      <c r="G132" s="53">
        <f t="shared" si="25"/>
        <v>0</v>
      </c>
      <c r="H132" s="51"/>
      <c r="I132" s="53">
        <f t="shared" si="21"/>
        <v>0</v>
      </c>
      <c r="J132" s="51"/>
      <c r="K132" s="53">
        <f t="shared" si="22"/>
        <v>0</v>
      </c>
      <c r="L132" s="52">
        <f>B132-SUM(D132,F132,H132,J132)</f>
        <v>0</v>
      </c>
    </row>
    <row r="133" spans="1:12" x14ac:dyDescent="0.3">
      <c r="A133" s="42" t="s">
        <v>202</v>
      </c>
      <c r="B133" s="199">
        <f>SUM(B134,B143)</f>
        <v>0</v>
      </c>
      <c r="C133" s="200">
        <f t="shared" si="23"/>
        <v>0</v>
      </c>
      <c r="D133" s="199">
        <f>SUM(D134,D143)</f>
        <v>0</v>
      </c>
      <c r="E133" s="200">
        <f t="shared" si="24"/>
        <v>0</v>
      </c>
      <c r="F133" s="199">
        <f>SUM(F134,F143)</f>
        <v>0</v>
      </c>
      <c r="G133" s="200">
        <f t="shared" si="25"/>
        <v>0</v>
      </c>
      <c r="H133" s="199">
        <f>SUM(H134,H143)</f>
        <v>0</v>
      </c>
      <c r="I133" s="200">
        <f t="shared" si="21"/>
        <v>0</v>
      </c>
      <c r="J133" s="199">
        <f>SUM(J134,J143)</f>
        <v>0</v>
      </c>
      <c r="K133" s="200">
        <f t="shared" si="22"/>
        <v>0</v>
      </c>
      <c r="L133" s="199">
        <f>SUM(L134,L143)</f>
        <v>0</v>
      </c>
    </row>
    <row r="134" spans="1:12" x14ac:dyDescent="0.3">
      <c r="A134" s="45" t="s">
        <v>1</v>
      </c>
      <c r="B134" s="199">
        <f>SUM(B135:B142)</f>
        <v>0</v>
      </c>
      <c r="C134" s="200">
        <f t="shared" si="23"/>
        <v>0</v>
      </c>
      <c r="D134" s="199">
        <f>SUM(D135:D142)</f>
        <v>0</v>
      </c>
      <c r="E134" s="200">
        <f t="shared" si="24"/>
        <v>0</v>
      </c>
      <c r="F134" s="199">
        <f>SUM(F135:F142)</f>
        <v>0</v>
      </c>
      <c r="G134" s="200">
        <f t="shared" si="25"/>
        <v>0</v>
      </c>
      <c r="H134" s="199">
        <f>SUM(H135:H142)</f>
        <v>0</v>
      </c>
      <c r="I134" s="200">
        <f t="shared" si="21"/>
        <v>0</v>
      </c>
      <c r="J134" s="199">
        <f>SUM(J135:J142)</f>
        <v>0</v>
      </c>
      <c r="K134" s="200">
        <f t="shared" si="22"/>
        <v>0</v>
      </c>
      <c r="L134" s="199">
        <f>SUM(L135:L142)</f>
        <v>0</v>
      </c>
    </row>
    <row r="135" spans="1:12" x14ac:dyDescent="0.3">
      <c r="A135" s="44" t="s">
        <v>203</v>
      </c>
      <c r="B135" s="51"/>
      <c r="C135" s="53">
        <f t="shared" si="23"/>
        <v>0</v>
      </c>
      <c r="D135" s="51"/>
      <c r="E135" s="53">
        <f t="shared" si="24"/>
        <v>0</v>
      </c>
      <c r="F135" s="51"/>
      <c r="G135" s="53">
        <f t="shared" si="25"/>
        <v>0</v>
      </c>
      <c r="H135" s="51"/>
      <c r="I135" s="53">
        <f t="shared" si="21"/>
        <v>0</v>
      </c>
      <c r="J135" s="51"/>
      <c r="K135" s="53">
        <f t="shared" si="22"/>
        <v>0</v>
      </c>
      <c r="L135" s="52">
        <f t="shared" ref="L135:L142" si="26">B135-SUM(D135,F135,H135,J135)</f>
        <v>0</v>
      </c>
    </row>
    <row r="136" spans="1:12" ht="27" x14ac:dyDescent="0.3">
      <c r="A136" s="44" t="s">
        <v>204</v>
      </c>
      <c r="B136" s="51"/>
      <c r="C136" s="53">
        <f t="shared" si="23"/>
        <v>0</v>
      </c>
      <c r="D136" s="51"/>
      <c r="E136" s="53">
        <f t="shared" si="24"/>
        <v>0</v>
      </c>
      <c r="F136" s="51"/>
      <c r="G136" s="53">
        <f t="shared" si="25"/>
        <v>0</v>
      </c>
      <c r="H136" s="51"/>
      <c r="I136" s="53">
        <f t="shared" si="21"/>
        <v>0</v>
      </c>
      <c r="J136" s="51"/>
      <c r="K136" s="53">
        <f t="shared" si="22"/>
        <v>0</v>
      </c>
      <c r="L136" s="52">
        <f t="shared" si="26"/>
        <v>0</v>
      </c>
    </row>
    <row r="137" spans="1:12" x14ac:dyDescent="0.3">
      <c r="A137" s="44" t="s">
        <v>205</v>
      </c>
      <c r="B137" s="51"/>
      <c r="C137" s="53">
        <f t="shared" si="23"/>
        <v>0</v>
      </c>
      <c r="D137" s="51"/>
      <c r="E137" s="53">
        <f t="shared" si="24"/>
        <v>0</v>
      </c>
      <c r="F137" s="51"/>
      <c r="G137" s="53">
        <f t="shared" si="25"/>
        <v>0</v>
      </c>
      <c r="H137" s="51"/>
      <c r="I137" s="53">
        <f t="shared" si="21"/>
        <v>0</v>
      </c>
      <c r="J137" s="51"/>
      <c r="K137" s="53">
        <f t="shared" si="22"/>
        <v>0</v>
      </c>
      <c r="L137" s="52">
        <f t="shared" si="26"/>
        <v>0</v>
      </c>
    </row>
    <row r="138" spans="1:12" x14ac:dyDescent="0.3">
      <c r="A138" s="44" t="s">
        <v>129</v>
      </c>
      <c r="B138" s="51"/>
      <c r="C138" s="53">
        <f t="shared" si="23"/>
        <v>0</v>
      </c>
      <c r="D138" s="51"/>
      <c r="E138" s="53">
        <f t="shared" si="24"/>
        <v>0</v>
      </c>
      <c r="F138" s="51"/>
      <c r="G138" s="53">
        <f t="shared" si="25"/>
        <v>0</v>
      </c>
      <c r="H138" s="51"/>
      <c r="I138" s="53">
        <f t="shared" si="21"/>
        <v>0</v>
      </c>
      <c r="J138" s="51"/>
      <c r="K138" s="53">
        <f t="shared" si="22"/>
        <v>0</v>
      </c>
      <c r="L138" s="52">
        <f t="shared" si="26"/>
        <v>0</v>
      </c>
    </row>
    <row r="139" spans="1:12" x14ac:dyDescent="0.3">
      <c r="A139" s="44" t="s">
        <v>206</v>
      </c>
      <c r="B139" s="51"/>
      <c r="C139" s="53">
        <f t="shared" si="23"/>
        <v>0</v>
      </c>
      <c r="D139" s="51"/>
      <c r="E139" s="53">
        <f t="shared" si="24"/>
        <v>0</v>
      </c>
      <c r="F139" s="51"/>
      <c r="G139" s="53">
        <f t="shared" si="25"/>
        <v>0</v>
      </c>
      <c r="H139" s="51"/>
      <c r="I139" s="53">
        <f t="shared" si="21"/>
        <v>0</v>
      </c>
      <c r="J139" s="51"/>
      <c r="K139" s="53">
        <f t="shared" si="22"/>
        <v>0</v>
      </c>
      <c r="L139" s="52">
        <f t="shared" si="26"/>
        <v>0</v>
      </c>
    </row>
    <row r="140" spans="1:12" x14ac:dyDescent="0.3">
      <c r="A140" s="44" t="s">
        <v>207</v>
      </c>
      <c r="B140" s="51"/>
      <c r="C140" s="53">
        <f t="shared" si="23"/>
        <v>0</v>
      </c>
      <c r="D140" s="51"/>
      <c r="E140" s="53">
        <f t="shared" si="24"/>
        <v>0</v>
      </c>
      <c r="F140" s="51"/>
      <c r="G140" s="53">
        <f t="shared" si="25"/>
        <v>0</v>
      </c>
      <c r="H140" s="51"/>
      <c r="I140" s="53">
        <f t="shared" si="21"/>
        <v>0</v>
      </c>
      <c r="J140" s="51"/>
      <c r="K140" s="53">
        <f t="shared" si="22"/>
        <v>0</v>
      </c>
      <c r="L140" s="52">
        <f t="shared" si="26"/>
        <v>0</v>
      </c>
    </row>
    <row r="141" spans="1:12" x14ac:dyDescent="0.3">
      <c r="A141" s="44" t="s">
        <v>208</v>
      </c>
      <c r="B141" s="51"/>
      <c r="C141" s="53">
        <f t="shared" si="23"/>
        <v>0</v>
      </c>
      <c r="D141" s="51"/>
      <c r="E141" s="53">
        <f t="shared" si="24"/>
        <v>0</v>
      </c>
      <c r="F141" s="51"/>
      <c r="G141" s="53">
        <f t="shared" si="25"/>
        <v>0</v>
      </c>
      <c r="H141" s="51"/>
      <c r="I141" s="53">
        <f t="shared" si="21"/>
        <v>0</v>
      </c>
      <c r="J141" s="51"/>
      <c r="K141" s="53">
        <f t="shared" si="22"/>
        <v>0</v>
      </c>
      <c r="L141" s="52">
        <f t="shared" si="26"/>
        <v>0</v>
      </c>
    </row>
    <row r="142" spans="1:12" x14ac:dyDescent="0.3">
      <c r="A142" s="44" t="s">
        <v>376</v>
      </c>
      <c r="B142" s="51"/>
      <c r="C142" s="53">
        <f t="shared" si="23"/>
        <v>0</v>
      </c>
      <c r="D142" s="51"/>
      <c r="E142" s="53">
        <f t="shared" si="24"/>
        <v>0</v>
      </c>
      <c r="F142" s="51"/>
      <c r="G142" s="53">
        <f t="shared" si="25"/>
        <v>0</v>
      </c>
      <c r="H142" s="51"/>
      <c r="I142" s="53">
        <f t="shared" si="21"/>
        <v>0</v>
      </c>
      <c r="J142" s="51"/>
      <c r="K142" s="53">
        <f t="shared" si="22"/>
        <v>0</v>
      </c>
      <c r="L142" s="52">
        <f t="shared" si="26"/>
        <v>0</v>
      </c>
    </row>
    <row r="143" spans="1:12" x14ac:dyDescent="0.3">
      <c r="A143" s="46" t="s">
        <v>2</v>
      </c>
      <c r="B143" s="199">
        <f>SUM(B144:B151)</f>
        <v>0</v>
      </c>
      <c r="C143" s="200">
        <f t="shared" si="23"/>
        <v>0</v>
      </c>
      <c r="D143" s="199">
        <f>SUM(D144:D151)</f>
        <v>0</v>
      </c>
      <c r="E143" s="200">
        <f t="shared" si="24"/>
        <v>0</v>
      </c>
      <c r="F143" s="199">
        <f>SUM(F144:F151)</f>
        <v>0</v>
      </c>
      <c r="G143" s="200">
        <f t="shared" si="25"/>
        <v>0</v>
      </c>
      <c r="H143" s="199">
        <f>SUM(H144:H151)</f>
        <v>0</v>
      </c>
      <c r="I143" s="200">
        <f t="shared" si="21"/>
        <v>0</v>
      </c>
      <c r="J143" s="199">
        <f>SUM(J144:J151)</f>
        <v>0</v>
      </c>
      <c r="K143" s="200">
        <f t="shared" si="22"/>
        <v>0</v>
      </c>
      <c r="L143" s="199">
        <f>SUM(L144:L151)</f>
        <v>0</v>
      </c>
    </row>
    <row r="144" spans="1:12" ht="27" x14ac:dyDescent="0.3">
      <c r="A144" s="44" t="s">
        <v>209</v>
      </c>
      <c r="B144" s="51"/>
      <c r="C144" s="53">
        <f t="shared" si="23"/>
        <v>0</v>
      </c>
      <c r="D144" s="51"/>
      <c r="E144" s="53">
        <f t="shared" si="24"/>
        <v>0</v>
      </c>
      <c r="F144" s="51"/>
      <c r="G144" s="53">
        <f t="shared" si="25"/>
        <v>0</v>
      </c>
      <c r="H144" s="51"/>
      <c r="I144" s="53">
        <f t="shared" si="21"/>
        <v>0</v>
      </c>
      <c r="J144" s="51"/>
      <c r="K144" s="53">
        <f t="shared" si="22"/>
        <v>0</v>
      </c>
      <c r="L144" s="52">
        <f t="shared" ref="L144:L151" si="27">B144-SUM(D144,F144,H144,J144)</f>
        <v>0</v>
      </c>
    </row>
    <row r="145" spans="1:12" x14ac:dyDescent="0.3">
      <c r="A145" s="44" t="s">
        <v>210</v>
      </c>
      <c r="B145" s="51"/>
      <c r="C145" s="53">
        <f t="shared" si="23"/>
        <v>0</v>
      </c>
      <c r="D145" s="51"/>
      <c r="E145" s="53">
        <f t="shared" si="24"/>
        <v>0</v>
      </c>
      <c r="F145" s="51"/>
      <c r="G145" s="53">
        <f t="shared" si="25"/>
        <v>0</v>
      </c>
      <c r="H145" s="51"/>
      <c r="I145" s="53">
        <f t="shared" si="21"/>
        <v>0</v>
      </c>
      <c r="J145" s="51"/>
      <c r="K145" s="53">
        <f t="shared" si="22"/>
        <v>0</v>
      </c>
      <c r="L145" s="52">
        <f t="shared" si="27"/>
        <v>0</v>
      </c>
    </row>
    <row r="146" spans="1:12" x14ac:dyDescent="0.3">
      <c r="A146" s="44" t="s">
        <v>211</v>
      </c>
      <c r="B146" s="51"/>
      <c r="C146" s="53">
        <f t="shared" si="23"/>
        <v>0</v>
      </c>
      <c r="D146" s="51"/>
      <c r="E146" s="53">
        <f t="shared" si="24"/>
        <v>0</v>
      </c>
      <c r="F146" s="51"/>
      <c r="G146" s="53">
        <f t="shared" si="25"/>
        <v>0</v>
      </c>
      <c r="H146" s="51"/>
      <c r="I146" s="53">
        <f t="shared" si="21"/>
        <v>0</v>
      </c>
      <c r="J146" s="51"/>
      <c r="K146" s="53">
        <f t="shared" si="22"/>
        <v>0</v>
      </c>
      <c r="L146" s="52">
        <f t="shared" si="27"/>
        <v>0</v>
      </c>
    </row>
    <row r="147" spans="1:12" ht="27" x14ac:dyDescent="0.3">
      <c r="A147" s="44" t="s">
        <v>130</v>
      </c>
      <c r="B147" s="51"/>
      <c r="C147" s="53">
        <f t="shared" si="23"/>
        <v>0</v>
      </c>
      <c r="D147" s="51"/>
      <c r="E147" s="53">
        <f t="shared" si="24"/>
        <v>0</v>
      </c>
      <c r="F147" s="51"/>
      <c r="G147" s="53">
        <f t="shared" si="25"/>
        <v>0</v>
      </c>
      <c r="H147" s="51"/>
      <c r="I147" s="53">
        <f t="shared" si="21"/>
        <v>0</v>
      </c>
      <c r="J147" s="51"/>
      <c r="K147" s="53">
        <f t="shared" si="22"/>
        <v>0</v>
      </c>
      <c r="L147" s="52">
        <f t="shared" si="27"/>
        <v>0</v>
      </c>
    </row>
    <row r="148" spans="1:12" x14ac:dyDescent="0.3">
      <c r="A148" s="44" t="s">
        <v>212</v>
      </c>
      <c r="B148" s="51"/>
      <c r="C148" s="53">
        <f t="shared" si="23"/>
        <v>0</v>
      </c>
      <c r="D148" s="51"/>
      <c r="E148" s="53">
        <f t="shared" si="24"/>
        <v>0</v>
      </c>
      <c r="F148" s="51"/>
      <c r="G148" s="53">
        <f t="shared" si="25"/>
        <v>0</v>
      </c>
      <c r="H148" s="51"/>
      <c r="I148" s="53">
        <f t="shared" si="21"/>
        <v>0</v>
      </c>
      <c r="J148" s="51"/>
      <c r="K148" s="53">
        <f t="shared" si="22"/>
        <v>0</v>
      </c>
      <c r="L148" s="52">
        <f t="shared" si="27"/>
        <v>0</v>
      </c>
    </row>
    <row r="149" spans="1:12" x14ac:dyDescent="0.3">
      <c r="A149" s="44" t="s">
        <v>131</v>
      </c>
      <c r="B149" s="51"/>
      <c r="C149" s="53">
        <f t="shared" si="23"/>
        <v>0</v>
      </c>
      <c r="D149" s="51"/>
      <c r="E149" s="53">
        <f t="shared" si="24"/>
        <v>0</v>
      </c>
      <c r="F149" s="51"/>
      <c r="G149" s="53">
        <f t="shared" si="25"/>
        <v>0</v>
      </c>
      <c r="H149" s="51"/>
      <c r="I149" s="53">
        <f t="shared" si="21"/>
        <v>0</v>
      </c>
      <c r="J149" s="51"/>
      <c r="K149" s="53">
        <f t="shared" si="22"/>
        <v>0</v>
      </c>
      <c r="L149" s="52">
        <f t="shared" si="27"/>
        <v>0</v>
      </c>
    </row>
    <row r="150" spans="1:12" x14ac:dyDescent="0.3">
      <c r="A150" s="44" t="s">
        <v>205</v>
      </c>
      <c r="B150" s="51"/>
      <c r="C150" s="53">
        <f t="shared" si="23"/>
        <v>0</v>
      </c>
      <c r="D150" s="51"/>
      <c r="E150" s="53">
        <f t="shared" si="24"/>
        <v>0</v>
      </c>
      <c r="F150" s="51"/>
      <c r="G150" s="53">
        <f t="shared" si="25"/>
        <v>0</v>
      </c>
      <c r="H150" s="51"/>
      <c r="I150" s="53">
        <f t="shared" si="21"/>
        <v>0</v>
      </c>
      <c r="J150" s="51"/>
      <c r="K150" s="53">
        <f t="shared" si="22"/>
        <v>0</v>
      </c>
      <c r="L150" s="52">
        <f t="shared" si="27"/>
        <v>0</v>
      </c>
    </row>
    <row r="151" spans="1:12" x14ac:dyDescent="0.3">
      <c r="A151" s="44" t="s">
        <v>213</v>
      </c>
      <c r="B151" s="51"/>
      <c r="C151" s="53">
        <f t="shared" si="23"/>
        <v>0</v>
      </c>
      <c r="D151" s="51"/>
      <c r="E151" s="53">
        <f t="shared" si="24"/>
        <v>0</v>
      </c>
      <c r="F151" s="51"/>
      <c r="G151" s="53">
        <f t="shared" si="25"/>
        <v>0</v>
      </c>
      <c r="H151" s="51"/>
      <c r="I151" s="53">
        <f t="shared" si="21"/>
        <v>0</v>
      </c>
      <c r="J151" s="51"/>
      <c r="K151" s="53">
        <f t="shared" si="22"/>
        <v>0</v>
      </c>
      <c r="L151" s="52">
        <f t="shared" si="27"/>
        <v>0</v>
      </c>
    </row>
    <row r="152" spans="1:12" x14ac:dyDescent="0.3">
      <c r="A152" s="47" t="s">
        <v>214</v>
      </c>
      <c r="B152" s="199">
        <f>SUM(B153:B154)</f>
        <v>0</v>
      </c>
      <c r="C152" s="200">
        <f t="shared" si="23"/>
        <v>0</v>
      </c>
      <c r="D152" s="199">
        <f>SUM(D153:D154)</f>
        <v>0</v>
      </c>
      <c r="E152" s="200">
        <f t="shared" si="24"/>
        <v>0</v>
      </c>
      <c r="F152" s="199">
        <f>SUM(F153:F154)</f>
        <v>0</v>
      </c>
      <c r="G152" s="200">
        <f t="shared" si="25"/>
        <v>0</v>
      </c>
      <c r="H152" s="199">
        <f>SUM(H153:H154)</f>
        <v>0</v>
      </c>
      <c r="I152" s="200">
        <f t="shared" si="21"/>
        <v>0</v>
      </c>
      <c r="J152" s="199">
        <f>SUM(J153:J154)</f>
        <v>0</v>
      </c>
      <c r="K152" s="200">
        <f t="shared" si="22"/>
        <v>0</v>
      </c>
      <c r="L152" s="199">
        <f>SUM(L153:L154)</f>
        <v>0</v>
      </c>
    </row>
    <row r="153" spans="1:12" x14ac:dyDescent="0.3">
      <c r="A153" s="48" t="s">
        <v>127</v>
      </c>
      <c r="B153" s="51"/>
      <c r="C153" s="53">
        <f t="shared" si="23"/>
        <v>0</v>
      </c>
      <c r="D153" s="51"/>
      <c r="E153" s="53">
        <f t="shared" si="24"/>
        <v>0</v>
      </c>
      <c r="F153" s="51"/>
      <c r="G153" s="53">
        <f t="shared" si="25"/>
        <v>0</v>
      </c>
      <c r="H153" s="51"/>
      <c r="I153" s="53">
        <f t="shared" si="21"/>
        <v>0</v>
      </c>
      <c r="J153" s="51"/>
      <c r="K153" s="53">
        <f t="shared" si="22"/>
        <v>0</v>
      </c>
      <c r="L153" s="52">
        <f>B153-SUM(D153,F153,H153,J153)</f>
        <v>0</v>
      </c>
    </row>
    <row r="154" spans="1:12" x14ac:dyDescent="0.3">
      <c r="A154" s="48" t="s">
        <v>128</v>
      </c>
      <c r="B154" s="51"/>
      <c r="C154" s="53">
        <f t="shared" si="23"/>
        <v>0</v>
      </c>
      <c r="D154" s="51"/>
      <c r="E154" s="53">
        <f t="shared" si="24"/>
        <v>0</v>
      </c>
      <c r="F154" s="51"/>
      <c r="G154" s="53">
        <f t="shared" si="25"/>
        <v>0</v>
      </c>
      <c r="H154" s="51"/>
      <c r="I154" s="53">
        <f t="shared" si="21"/>
        <v>0</v>
      </c>
      <c r="J154" s="51"/>
      <c r="K154" s="53">
        <f t="shared" si="22"/>
        <v>0</v>
      </c>
      <c r="L154" s="52">
        <f>B154-SUM(D154,F154,H154,J154)</f>
        <v>0</v>
      </c>
    </row>
    <row r="155" spans="1:12" x14ac:dyDescent="0.3">
      <c r="A155" s="47" t="s">
        <v>3</v>
      </c>
      <c r="B155" s="199">
        <f>SUM(B156:B157)</f>
        <v>0</v>
      </c>
      <c r="C155" s="200">
        <f t="shared" si="23"/>
        <v>0</v>
      </c>
      <c r="D155" s="199">
        <f>SUM(D156:D157)</f>
        <v>0</v>
      </c>
      <c r="E155" s="200">
        <f t="shared" si="24"/>
        <v>0</v>
      </c>
      <c r="F155" s="199">
        <f>SUM(F156:F157)</f>
        <v>0</v>
      </c>
      <c r="G155" s="200">
        <f t="shared" si="25"/>
        <v>0</v>
      </c>
      <c r="H155" s="199">
        <f>SUM(H156:H157)</f>
        <v>0</v>
      </c>
      <c r="I155" s="200">
        <f t="shared" si="21"/>
        <v>0</v>
      </c>
      <c r="J155" s="199">
        <f>SUM(J156:J157)</f>
        <v>0</v>
      </c>
      <c r="K155" s="200">
        <f t="shared" si="22"/>
        <v>0</v>
      </c>
      <c r="L155" s="199">
        <f>SUM(L156:L157)</f>
        <v>0</v>
      </c>
    </row>
    <row r="156" spans="1:12" x14ac:dyDescent="0.3">
      <c r="A156" s="45" t="s">
        <v>1</v>
      </c>
      <c r="B156" s="51"/>
      <c r="C156" s="53">
        <f t="shared" si="23"/>
        <v>0</v>
      </c>
      <c r="D156" s="51"/>
      <c r="E156" s="53">
        <f t="shared" si="24"/>
        <v>0</v>
      </c>
      <c r="F156" s="51"/>
      <c r="G156" s="53">
        <f t="shared" si="25"/>
        <v>0</v>
      </c>
      <c r="H156" s="51"/>
      <c r="I156" s="53">
        <f t="shared" si="21"/>
        <v>0</v>
      </c>
      <c r="J156" s="51"/>
      <c r="K156" s="53">
        <f t="shared" si="22"/>
        <v>0</v>
      </c>
      <c r="L156" s="52">
        <f>B156-SUM(D156,F156,H156,J156)</f>
        <v>0</v>
      </c>
    </row>
    <row r="157" spans="1:12" x14ac:dyDescent="0.3">
      <c r="A157" s="46" t="s">
        <v>2</v>
      </c>
      <c r="B157" s="51"/>
      <c r="C157" s="53">
        <f t="shared" si="23"/>
        <v>0</v>
      </c>
      <c r="D157" s="51"/>
      <c r="E157" s="53">
        <f t="shared" si="24"/>
        <v>0</v>
      </c>
      <c r="F157" s="51"/>
      <c r="G157" s="53">
        <f t="shared" si="25"/>
        <v>0</v>
      </c>
      <c r="H157" s="51"/>
      <c r="I157" s="53">
        <f t="shared" si="21"/>
        <v>0</v>
      </c>
      <c r="J157" s="51"/>
      <c r="K157" s="53">
        <f t="shared" si="22"/>
        <v>0</v>
      </c>
      <c r="L157" s="52">
        <f>B157-SUM(D157,F157,H157,J157)</f>
        <v>0</v>
      </c>
    </row>
    <row r="158" spans="1:12" x14ac:dyDescent="0.3">
      <c r="A158" s="47" t="s">
        <v>215</v>
      </c>
      <c r="B158" s="201"/>
      <c r="C158" s="200">
        <f t="shared" si="23"/>
        <v>0</v>
      </c>
      <c r="D158" s="201"/>
      <c r="E158" s="200">
        <f t="shared" si="24"/>
        <v>0</v>
      </c>
      <c r="F158" s="201"/>
      <c r="G158" s="200">
        <f t="shared" si="25"/>
        <v>0</v>
      </c>
      <c r="H158" s="201"/>
      <c r="I158" s="200">
        <f t="shared" si="21"/>
        <v>0</v>
      </c>
      <c r="J158" s="201"/>
      <c r="K158" s="200">
        <f t="shared" si="22"/>
        <v>0</v>
      </c>
      <c r="L158" s="199">
        <f>B158-SUM(D158,F158,H158,J158)</f>
        <v>0</v>
      </c>
    </row>
    <row r="159" spans="1:12" x14ac:dyDescent="0.3">
      <c r="A159" s="49" t="s">
        <v>20</v>
      </c>
      <c r="B159" s="199">
        <f>SUM(B125,B133,B152,B155,B158)</f>
        <v>0</v>
      </c>
      <c r="C159" s="200">
        <f t="shared" si="23"/>
        <v>0</v>
      </c>
      <c r="D159" s="199">
        <f>SUM(D125,D133,D152,D155,D158)</f>
        <v>0</v>
      </c>
      <c r="E159" s="200">
        <f t="shared" si="24"/>
        <v>0</v>
      </c>
      <c r="F159" s="199">
        <f>SUM(F125,F133,F152,F155,F158)</f>
        <v>0</v>
      </c>
      <c r="G159" s="200">
        <f t="shared" si="25"/>
        <v>0</v>
      </c>
      <c r="H159" s="199">
        <f>SUM(H125,H133,H152,H155,H158)</f>
        <v>0</v>
      </c>
      <c r="I159" s="200">
        <f t="shared" si="21"/>
        <v>0</v>
      </c>
      <c r="J159" s="199">
        <f>SUM(J125,J133,J152,J155,J158)</f>
        <v>0</v>
      </c>
      <c r="K159" s="200">
        <f t="shared" si="22"/>
        <v>0</v>
      </c>
      <c r="L159" s="199">
        <f>SUM(L125,L133,L152,L155,L158)</f>
        <v>0</v>
      </c>
    </row>
    <row r="161" spans="1:12" ht="21" x14ac:dyDescent="0.35">
      <c r="A161" s="457" t="s">
        <v>38</v>
      </c>
      <c r="B161" s="458"/>
      <c r="C161" s="458"/>
      <c r="D161" s="458"/>
      <c r="E161" s="458"/>
      <c r="F161" s="458"/>
      <c r="G161" s="458"/>
      <c r="H161" s="458"/>
      <c r="I161" s="458"/>
      <c r="J161" s="458"/>
      <c r="K161" s="458"/>
      <c r="L161" s="458"/>
    </row>
    <row r="162" spans="1:12" x14ac:dyDescent="0.3">
      <c r="A162" s="459" t="s">
        <v>0</v>
      </c>
      <c r="B162" s="460" t="s">
        <v>20</v>
      </c>
      <c r="C162" s="460"/>
      <c r="D162" s="460" t="s">
        <v>5</v>
      </c>
      <c r="E162" s="460"/>
      <c r="F162" s="460" t="s">
        <v>6</v>
      </c>
      <c r="G162" s="460"/>
      <c r="H162" s="460" t="s">
        <v>7</v>
      </c>
      <c r="I162" s="460"/>
      <c r="J162" s="460" t="s">
        <v>8</v>
      </c>
      <c r="K162" s="460"/>
      <c r="L162" s="3" t="s">
        <v>132</v>
      </c>
    </row>
    <row r="163" spans="1:12" x14ac:dyDescent="0.3">
      <c r="A163" s="459"/>
      <c r="B163" s="3" t="s">
        <v>9</v>
      </c>
      <c r="C163" s="3" t="s">
        <v>10</v>
      </c>
      <c r="D163" s="3" t="s">
        <v>9</v>
      </c>
      <c r="E163" s="3" t="s">
        <v>10</v>
      </c>
      <c r="F163" s="3" t="s">
        <v>9</v>
      </c>
      <c r="G163" s="3" t="s">
        <v>10</v>
      </c>
      <c r="H163" s="3" t="s">
        <v>9</v>
      </c>
      <c r="I163" s="3" t="s">
        <v>10</v>
      </c>
      <c r="J163" s="3" t="s">
        <v>9</v>
      </c>
      <c r="K163" s="3" t="s">
        <v>10</v>
      </c>
      <c r="L163" s="3" t="s">
        <v>9</v>
      </c>
    </row>
    <row r="164" spans="1:12" x14ac:dyDescent="0.3">
      <c r="A164" s="42" t="s">
        <v>121</v>
      </c>
      <c r="B164" s="199">
        <f>SUM(B165,B168)</f>
        <v>0</v>
      </c>
      <c r="C164" s="200">
        <f>IFERROR(B164/$B$42,0)</f>
        <v>0</v>
      </c>
      <c r="D164" s="199">
        <f>SUM(D165,D168)</f>
        <v>0</v>
      </c>
      <c r="E164" s="200">
        <f>IFERROR(D164/$B164,0)</f>
        <v>0</v>
      </c>
      <c r="F164" s="199">
        <f>SUM(F165,F168)</f>
        <v>0</v>
      </c>
      <c r="G164" s="200">
        <f>IFERROR(F164/$B164,0)</f>
        <v>0</v>
      </c>
      <c r="H164" s="199">
        <f>SUM(H165,H168)</f>
        <v>0</v>
      </c>
      <c r="I164" s="200">
        <f t="shared" ref="I164:I198" si="28">IFERROR(H164/$B164,0)</f>
        <v>0</v>
      </c>
      <c r="J164" s="199">
        <f>SUM(J165,J168)</f>
        <v>0</v>
      </c>
      <c r="K164" s="200">
        <f t="shared" ref="K164:K198" si="29">IFERROR(J164/$B164,0)</f>
        <v>0</v>
      </c>
      <c r="L164" s="199">
        <f>SUM(L165,L168)</f>
        <v>0</v>
      </c>
    </row>
    <row r="165" spans="1:12" x14ac:dyDescent="0.3">
      <c r="A165" s="43" t="s">
        <v>122</v>
      </c>
      <c r="B165" s="199">
        <f>SUM(B166:B167)</f>
        <v>0</v>
      </c>
      <c r="C165" s="200">
        <f t="shared" ref="C165:C198" si="30">IFERROR(B165/$B$42,0)</f>
        <v>0</v>
      </c>
      <c r="D165" s="199">
        <f>SUM(D166:D167)</f>
        <v>0</v>
      </c>
      <c r="E165" s="200">
        <f t="shared" ref="E165:E198" si="31">IFERROR(D165/$B165,0)</f>
        <v>0</v>
      </c>
      <c r="F165" s="199">
        <f>SUM(F166:F167)</f>
        <v>0</v>
      </c>
      <c r="G165" s="200">
        <f t="shared" ref="G165:G198" si="32">IFERROR(F165/$B165,0)</f>
        <v>0</v>
      </c>
      <c r="H165" s="199">
        <f>SUM(H166:H167)</f>
        <v>0</v>
      </c>
      <c r="I165" s="200">
        <f t="shared" si="28"/>
        <v>0</v>
      </c>
      <c r="J165" s="199">
        <f>SUM(J166:J167)</f>
        <v>0</v>
      </c>
      <c r="K165" s="200">
        <f t="shared" si="29"/>
        <v>0</v>
      </c>
      <c r="L165" s="199">
        <f>SUM(L166:L167)</f>
        <v>0</v>
      </c>
    </row>
    <row r="166" spans="1:12" x14ac:dyDescent="0.3">
      <c r="A166" s="50" t="s">
        <v>200</v>
      </c>
      <c r="B166" s="51"/>
      <c r="C166" s="53">
        <f t="shared" si="30"/>
        <v>0</v>
      </c>
      <c r="D166" s="51"/>
      <c r="E166" s="53">
        <f t="shared" si="31"/>
        <v>0</v>
      </c>
      <c r="F166" s="51"/>
      <c r="G166" s="53">
        <f t="shared" si="32"/>
        <v>0</v>
      </c>
      <c r="H166" s="51"/>
      <c r="I166" s="53">
        <f t="shared" si="28"/>
        <v>0</v>
      </c>
      <c r="J166" s="51"/>
      <c r="K166" s="53">
        <f t="shared" si="29"/>
        <v>0</v>
      </c>
      <c r="L166" s="52">
        <f>B166-SUM(D166,F166,H166,J166)</f>
        <v>0</v>
      </c>
    </row>
    <row r="167" spans="1:12" x14ac:dyDescent="0.3">
      <c r="A167" s="50" t="s">
        <v>201</v>
      </c>
      <c r="B167" s="51"/>
      <c r="C167" s="53">
        <f t="shared" si="30"/>
        <v>0</v>
      </c>
      <c r="D167" s="51"/>
      <c r="E167" s="53">
        <f t="shared" si="31"/>
        <v>0</v>
      </c>
      <c r="F167" s="51"/>
      <c r="G167" s="53">
        <f t="shared" si="32"/>
        <v>0</v>
      </c>
      <c r="H167" s="51"/>
      <c r="I167" s="53">
        <f t="shared" si="28"/>
        <v>0</v>
      </c>
      <c r="J167" s="51"/>
      <c r="K167" s="53">
        <f t="shared" si="29"/>
        <v>0</v>
      </c>
      <c r="L167" s="52">
        <f>B167-SUM(D167,F167,H167,J167)</f>
        <v>0</v>
      </c>
    </row>
    <row r="168" spans="1:12" x14ac:dyDescent="0.3">
      <c r="A168" s="43" t="s">
        <v>123</v>
      </c>
      <c r="B168" s="199">
        <f>SUM(B169:B171)</f>
        <v>0</v>
      </c>
      <c r="C168" s="200">
        <f t="shared" si="30"/>
        <v>0</v>
      </c>
      <c r="D168" s="199">
        <f>SUM(D169:D171)</f>
        <v>0</v>
      </c>
      <c r="E168" s="200">
        <f t="shared" si="31"/>
        <v>0</v>
      </c>
      <c r="F168" s="199">
        <f>SUM(F169:F171)</f>
        <v>0</v>
      </c>
      <c r="G168" s="200">
        <f t="shared" si="32"/>
        <v>0</v>
      </c>
      <c r="H168" s="199">
        <f>SUM(H169:H171)</f>
        <v>0</v>
      </c>
      <c r="I168" s="200">
        <f t="shared" si="28"/>
        <v>0</v>
      </c>
      <c r="J168" s="199">
        <f>SUM(J169:J171)</f>
        <v>0</v>
      </c>
      <c r="K168" s="200">
        <f t="shared" si="29"/>
        <v>0</v>
      </c>
      <c r="L168" s="199">
        <f>SUM(L169:L171)</f>
        <v>0</v>
      </c>
    </row>
    <row r="169" spans="1:12" x14ac:dyDescent="0.3">
      <c r="A169" s="44" t="s">
        <v>124</v>
      </c>
      <c r="B169" s="51"/>
      <c r="C169" s="53">
        <f t="shared" si="30"/>
        <v>0</v>
      </c>
      <c r="D169" s="51"/>
      <c r="E169" s="53">
        <f t="shared" si="31"/>
        <v>0</v>
      </c>
      <c r="F169" s="51"/>
      <c r="G169" s="53">
        <f t="shared" si="32"/>
        <v>0</v>
      </c>
      <c r="H169" s="51"/>
      <c r="I169" s="53">
        <f t="shared" si="28"/>
        <v>0</v>
      </c>
      <c r="J169" s="51"/>
      <c r="K169" s="53">
        <f t="shared" si="29"/>
        <v>0</v>
      </c>
      <c r="L169" s="52">
        <f>B169-SUM(D169,F169,H169,J169)</f>
        <v>0</v>
      </c>
    </row>
    <row r="170" spans="1:12" x14ac:dyDescent="0.3">
      <c r="A170" s="44" t="s">
        <v>125</v>
      </c>
      <c r="B170" s="51"/>
      <c r="C170" s="53">
        <f t="shared" si="30"/>
        <v>0</v>
      </c>
      <c r="D170" s="51"/>
      <c r="E170" s="53">
        <f t="shared" si="31"/>
        <v>0</v>
      </c>
      <c r="F170" s="51"/>
      <c r="G170" s="53">
        <f t="shared" si="32"/>
        <v>0</v>
      </c>
      <c r="H170" s="51"/>
      <c r="I170" s="53">
        <f t="shared" si="28"/>
        <v>0</v>
      </c>
      <c r="J170" s="51"/>
      <c r="K170" s="53">
        <f t="shared" si="29"/>
        <v>0</v>
      </c>
      <c r="L170" s="52">
        <f>B170-SUM(D170,F170,H170,J170)</f>
        <v>0</v>
      </c>
    </row>
    <row r="171" spans="1:12" x14ac:dyDescent="0.3">
      <c r="A171" s="44" t="s">
        <v>126</v>
      </c>
      <c r="B171" s="51"/>
      <c r="C171" s="53">
        <f t="shared" si="30"/>
        <v>0</v>
      </c>
      <c r="D171" s="51"/>
      <c r="E171" s="53">
        <f t="shared" si="31"/>
        <v>0</v>
      </c>
      <c r="F171" s="51"/>
      <c r="G171" s="53">
        <f t="shared" si="32"/>
        <v>0</v>
      </c>
      <c r="H171" s="51"/>
      <c r="I171" s="53">
        <f t="shared" si="28"/>
        <v>0</v>
      </c>
      <c r="J171" s="51"/>
      <c r="K171" s="53">
        <f t="shared" si="29"/>
        <v>0</v>
      </c>
      <c r="L171" s="52">
        <f>B171-SUM(D171,F171,H171,J171)</f>
        <v>0</v>
      </c>
    </row>
    <row r="172" spans="1:12" x14ac:dyDescent="0.3">
      <c r="A172" s="42" t="s">
        <v>202</v>
      </c>
      <c r="B172" s="199">
        <f>SUM(B173,B182)</f>
        <v>0</v>
      </c>
      <c r="C172" s="200">
        <f t="shared" si="30"/>
        <v>0</v>
      </c>
      <c r="D172" s="199">
        <f>SUM(D173,D182)</f>
        <v>0</v>
      </c>
      <c r="E172" s="200">
        <f t="shared" si="31"/>
        <v>0</v>
      </c>
      <c r="F172" s="199">
        <f>SUM(F173,F182)</f>
        <v>0</v>
      </c>
      <c r="G172" s="200">
        <f t="shared" si="32"/>
        <v>0</v>
      </c>
      <c r="H172" s="199">
        <f>SUM(H173,H182)</f>
        <v>0</v>
      </c>
      <c r="I172" s="200">
        <f t="shared" si="28"/>
        <v>0</v>
      </c>
      <c r="J172" s="199">
        <f>SUM(J173,J182)</f>
        <v>0</v>
      </c>
      <c r="K172" s="200">
        <f t="shared" si="29"/>
        <v>0</v>
      </c>
      <c r="L172" s="199">
        <f>SUM(L173,L182)</f>
        <v>0</v>
      </c>
    </row>
    <row r="173" spans="1:12" x14ac:dyDescent="0.3">
      <c r="A173" s="45" t="s">
        <v>1</v>
      </c>
      <c r="B173" s="199">
        <f>SUM(B174:B181)</f>
        <v>0</v>
      </c>
      <c r="C173" s="200">
        <f t="shared" si="30"/>
        <v>0</v>
      </c>
      <c r="D173" s="199">
        <f>SUM(D174:D181)</f>
        <v>0</v>
      </c>
      <c r="E173" s="200">
        <f t="shared" si="31"/>
        <v>0</v>
      </c>
      <c r="F173" s="199">
        <f>SUM(F174:F181)</f>
        <v>0</v>
      </c>
      <c r="G173" s="200">
        <f t="shared" si="32"/>
        <v>0</v>
      </c>
      <c r="H173" s="199">
        <f>SUM(H174:H181)</f>
        <v>0</v>
      </c>
      <c r="I173" s="200">
        <f t="shared" si="28"/>
        <v>0</v>
      </c>
      <c r="J173" s="199">
        <f>SUM(J174:J181)</f>
        <v>0</v>
      </c>
      <c r="K173" s="200">
        <f t="shared" si="29"/>
        <v>0</v>
      </c>
      <c r="L173" s="199">
        <f>SUM(L174:L181)</f>
        <v>0</v>
      </c>
    </row>
    <row r="174" spans="1:12" x14ac:dyDescent="0.3">
      <c r="A174" s="44" t="s">
        <v>203</v>
      </c>
      <c r="B174" s="51"/>
      <c r="C174" s="53">
        <f t="shared" si="30"/>
        <v>0</v>
      </c>
      <c r="D174" s="51"/>
      <c r="E174" s="53">
        <f t="shared" si="31"/>
        <v>0</v>
      </c>
      <c r="F174" s="51"/>
      <c r="G174" s="53">
        <f t="shared" si="32"/>
        <v>0</v>
      </c>
      <c r="H174" s="51"/>
      <c r="I174" s="53">
        <f t="shared" si="28"/>
        <v>0</v>
      </c>
      <c r="J174" s="51"/>
      <c r="K174" s="53">
        <f t="shared" si="29"/>
        <v>0</v>
      </c>
      <c r="L174" s="52">
        <f t="shared" ref="L174:L181" si="33">B174-SUM(D174,F174,H174,J174)</f>
        <v>0</v>
      </c>
    </row>
    <row r="175" spans="1:12" ht="27" x14ac:dyDescent="0.3">
      <c r="A175" s="44" t="s">
        <v>204</v>
      </c>
      <c r="B175" s="51"/>
      <c r="C175" s="53">
        <f t="shared" si="30"/>
        <v>0</v>
      </c>
      <c r="D175" s="51"/>
      <c r="E175" s="53">
        <f t="shared" si="31"/>
        <v>0</v>
      </c>
      <c r="F175" s="51"/>
      <c r="G175" s="53">
        <f t="shared" si="32"/>
        <v>0</v>
      </c>
      <c r="H175" s="51"/>
      <c r="I175" s="53">
        <f t="shared" si="28"/>
        <v>0</v>
      </c>
      <c r="J175" s="51"/>
      <c r="K175" s="53">
        <f t="shared" si="29"/>
        <v>0</v>
      </c>
      <c r="L175" s="52">
        <f t="shared" si="33"/>
        <v>0</v>
      </c>
    </row>
    <row r="176" spans="1:12" x14ac:dyDescent="0.3">
      <c r="A176" s="44" t="s">
        <v>205</v>
      </c>
      <c r="B176" s="51"/>
      <c r="C176" s="53">
        <f t="shared" si="30"/>
        <v>0</v>
      </c>
      <c r="D176" s="51"/>
      <c r="E176" s="53">
        <f t="shared" si="31"/>
        <v>0</v>
      </c>
      <c r="F176" s="51"/>
      <c r="G176" s="53">
        <f t="shared" si="32"/>
        <v>0</v>
      </c>
      <c r="H176" s="51"/>
      <c r="I176" s="53">
        <f t="shared" si="28"/>
        <v>0</v>
      </c>
      <c r="J176" s="51"/>
      <c r="K176" s="53">
        <f t="shared" si="29"/>
        <v>0</v>
      </c>
      <c r="L176" s="52">
        <f t="shared" si="33"/>
        <v>0</v>
      </c>
    </row>
    <row r="177" spans="1:12" x14ac:dyDescent="0.3">
      <c r="A177" s="44" t="s">
        <v>129</v>
      </c>
      <c r="B177" s="51"/>
      <c r="C177" s="53">
        <f t="shared" si="30"/>
        <v>0</v>
      </c>
      <c r="D177" s="51"/>
      <c r="E177" s="53">
        <f t="shared" si="31"/>
        <v>0</v>
      </c>
      <c r="F177" s="51"/>
      <c r="G177" s="53">
        <f t="shared" si="32"/>
        <v>0</v>
      </c>
      <c r="H177" s="51"/>
      <c r="I177" s="53">
        <f t="shared" si="28"/>
        <v>0</v>
      </c>
      <c r="J177" s="51"/>
      <c r="K177" s="53">
        <f t="shared" si="29"/>
        <v>0</v>
      </c>
      <c r="L177" s="52">
        <f t="shared" si="33"/>
        <v>0</v>
      </c>
    </row>
    <row r="178" spans="1:12" x14ac:dyDescent="0.3">
      <c r="A178" s="44" t="s">
        <v>206</v>
      </c>
      <c r="B178" s="51"/>
      <c r="C178" s="53">
        <f t="shared" si="30"/>
        <v>0</v>
      </c>
      <c r="D178" s="51"/>
      <c r="E178" s="53">
        <f t="shared" si="31"/>
        <v>0</v>
      </c>
      <c r="F178" s="51"/>
      <c r="G178" s="53">
        <f t="shared" si="32"/>
        <v>0</v>
      </c>
      <c r="H178" s="51"/>
      <c r="I178" s="53">
        <f t="shared" si="28"/>
        <v>0</v>
      </c>
      <c r="J178" s="51"/>
      <c r="K178" s="53">
        <f t="shared" si="29"/>
        <v>0</v>
      </c>
      <c r="L178" s="52">
        <f t="shared" si="33"/>
        <v>0</v>
      </c>
    </row>
    <row r="179" spans="1:12" x14ac:dyDescent="0.3">
      <c r="A179" s="44" t="s">
        <v>207</v>
      </c>
      <c r="B179" s="51"/>
      <c r="C179" s="53">
        <f t="shared" si="30"/>
        <v>0</v>
      </c>
      <c r="D179" s="51"/>
      <c r="E179" s="53">
        <f t="shared" si="31"/>
        <v>0</v>
      </c>
      <c r="F179" s="51"/>
      <c r="G179" s="53">
        <f t="shared" si="32"/>
        <v>0</v>
      </c>
      <c r="H179" s="51"/>
      <c r="I179" s="53">
        <f t="shared" si="28"/>
        <v>0</v>
      </c>
      <c r="J179" s="51"/>
      <c r="K179" s="53">
        <f t="shared" si="29"/>
        <v>0</v>
      </c>
      <c r="L179" s="52">
        <f t="shared" si="33"/>
        <v>0</v>
      </c>
    </row>
    <row r="180" spans="1:12" x14ac:dyDescent="0.3">
      <c r="A180" s="44" t="s">
        <v>208</v>
      </c>
      <c r="B180" s="51"/>
      <c r="C180" s="53">
        <f t="shared" si="30"/>
        <v>0</v>
      </c>
      <c r="D180" s="51"/>
      <c r="E180" s="53">
        <f t="shared" si="31"/>
        <v>0</v>
      </c>
      <c r="F180" s="51"/>
      <c r="G180" s="53">
        <f t="shared" si="32"/>
        <v>0</v>
      </c>
      <c r="H180" s="51"/>
      <c r="I180" s="53">
        <f t="shared" si="28"/>
        <v>0</v>
      </c>
      <c r="J180" s="51"/>
      <c r="K180" s="53">
        <f t="shared" si="29"/>
        <v>0</v>
      </c>
      <c r="L180" s="52">
        <f t="shared" si="33"/>
        <v>0</v>
      </c>
    </row>
    <row r="181" spans="1:12" x14ac:dyDescent="0.3">
      <c r="A181" s="44" t="s">
        <v>376</v>
      </c>
      <c r="B181" s="51"/>
      <c r="C181" s="53">
        <f t="shared" si="30"/>
        <v>0</v>
      </c>
      <c r="D181" s="51"/>
      <c r="E181" s="53">
        <f t="shared" si="31"/>
        <v>0</v>
      </c>
      <c r="F181" s="51"/>
      <c r="G181" s="53">
        <f t="shared" si="32"/>
        <v>0</v>
      </c>
      <c r="H181" s="51"/>
      <c r="I181" s="53">
        <f t="shared" si="28"/>
        <v>0</v>
      </c>
      <c r="J181" s="51"/>
      <c r="K181" s="53">
        <f t="shared" si="29"/>
        <v>0</v>
      </c>
      <c r="L181" s="52">
        <f t="shared" si="33"/>
        <v>0</v>
      </c>
    </row>
    <row r="182" spans="1:12" x14ac:dyDescent="0.3">
      <c r="A182" s="46" t="s">
        <v>2</v>
      </c>
      <c r="B182" s="199">
        <f>SUM(B183:B190)</f>
        <v>0</v>
      </c>
      <c r="C182" s="200">
        <f t="shared" si="30"/>
        <v>0</v>
      </c>
      <c r="D182" s="199">
        <f>SUM(D183:D190)</f>
        <v>0</v>
      </c>
      <c r="E182" s="200">
        <f t="shared" si="31"/>
        <v>0</v>
      </c>
      <c r="F182" s="199">
        <f>SUM(F183:F190)</f>
        <v>0</v>
      </c>
      <c r="G182" s="200">
        <f t="shared" si="32"/>
        <v>0</v>
      </c>
      <c r="H182" s="199">
        <f>SUM(H183:H190)</f>
        <v>0</v>
      </c>
      <c r="I182" s="200">
        <f t="shared" si="28"/>
        <v>0</v>
      </c>
      <c r="J182" s="199">
        <f>SUM(J183:J190)</f>
        <v>0</v>
      </c>
      <c r="K182" s="200">
        <f t="shared" si="29"/>
        <v>0</v>
      </c>
      <c r="L182" s="199">
        <f>SUM(L183:L190)</f>
        <v>0</v>
      </c>
    </row>
    <row r="183" spans="1:12" ht="27" x14ac:dyDescent="0.3">
      <c r="A183" s="44" t="s">
        <v>209</v>
      </c>
      <c r="B183" s="51"/>
      <c r="C183" s="53">
        <f t="shared" si="30"/>
        <v>0</v>
      </c>
      <c r="D183" s="51"/>
      <c r="E183" s="53">
        <f t="shared" si="31"/>
        <v>0</v>
      </c>
      <c r="F183" s="51"/>
      <c r="G183" s="53">
        <f t="shared" si="32"/>
        <v>0</v>
      </c>
      <c r="H183" s="51"/>
      <c r="I183" s="53">
        <f t="shared" si="28"/>
        <v>0</v>
      </c>
      <c r="J183" s="51"/>
      <c r="K183" s="53">
        <f t="shared" si="29"/>
        <v>0</v>
      </c>
      <c r="L183" s="52">
        <f t="shared" ref="L183:L190" si="34">B183-SUM(D183,F183,H183,J183)</f>
        <v>0</v>
      </c>
    </row>
    <row r="184" spans="1:12" x14ac:dyDescent="0.3">
      <c r="A184" s="44" t="s">
        <v>210</v>
      </c>
      <c r="B184" s="51"/>
      <c r="C184" s="53">
        <f t="shared" si="30"/>
        <v>0</v>
      </c>
      <c r="D184" s="51"/>
      <c r="E184" s="53">
        <f t="shared" si="31"/>
        <v>0</v>
      </c>
      <c r="F184" s="51"/>
      <c r="G184" s="53">
        <f t="shared" si="32"/>
        <v>0</v>
      </c>
      <c r="H184" s="51"/>
      <c r="I184" s="53">
        <f t="shared" si="28"/>
        <v>0</v>
      </c>
      <c r="J184" s="51"/>
      <c r="K184" s="53">
        <f t="shared" si="29"/>
        <v>0</v>
      </c>
      <c r="L184" s="52">
        <f t="shared" si="34"/>
        <v>0</v>
      </c>
    </row>
    <row r="185" spans="1:12" x14ac:dyDescent="0.3">
      <c r="A185" s="44" t="s">
        <v>211</v>
      </c>
      <c r="B185" s="51"/>
      <c r="C185" s="53">
        <f t="shared" si="30"/>
        <v>0</v>
      </c>
      <c r="D185" s="51"/>
      <c r="E185" s="53">
        <f t="shared" si="31"/>
        <v>0</v>
      </c>
      <c r="F185" s="51"/>
      <c r="G185" s="53">
        <f t="shared" si="32"/>
        <v>0</v>
      </c>
      <c r="H185" s="51"/>
      <c r="I185" s="53">
        <f t="shared" si="28"/>
        <v>0</v>
      </c>
      <c r="J185" s="51"/>
      <c r="K185" s="53">
        <f t="shared" si="29"/>
        <v>0</v>
      </c>
      <c r="L185" s="52">
        <f t="shared" si="34"/>
        <v>0</v>
      </c>
    </row>
    <row r="186" spans="1:12" ht="27" x14ac:dyDescent="0.3">
      <c r="A186" s="44" t="s">
        <v>130</v>
      </c>
      <c r="B186" s="51"/>
      <c r="C186" s="53">
        <f t="shared" si="30"/>
        <v>0</v>
      </c>
      <c r="D186" s="51"/>
      <c r="E186" s="53">
        <f t="shared" si="31"/>
        <v>0</v>
      </c>
      <c r="F186" s="51"/>
      <c r="G186" s="53">
        <f t="shared" si="32"/>
        <v>0</v>
      </c>
      <c r="H186" s="51"/>
      <c r="I186" s="53">
        <f t="shared" si="28"/>
        <v>0</v>
      </c>
      <c r="J186" s="51"/>
      <c r="K186" s="53">
        <f t="shared" si="29"/>
        <v>0</v>
      </c>
      <c r="L186" s="52">
        <f t="shared" si="34"/>
        <v>0</v>
      </c>
    </row>
    <row r="187" spans="1:12" x14ac:dyDescent="0.3">
      <c r="A187" s="44" t="s">
        <v>212</v>
      </c>
      <c r="B187" s="51"/>
      <c r="C187" s="53">
        <f t="shared" si="30"/>
        <v>0</v>
      </c>
      <c r="D187" s="51"/>
      <c r="E187" s="53">
        <f t="shared" si="31"/>
        <v>0</v>
      </c>
      <c r="F187" s="51"/>
      <c r="G187" s="53">
        <f t="shared" si="32"/>
        <v>0</v>
      </c>
      <c r="H187" s="51"/>
      <c r="I187" s="53">
        <f t="shared" si="28"/>
        <v>0</v>
      </c>
      <c r="J187" s="51"/>
      <c r="K187" s="53">
        <f t="shared" si="29"/>
        <v>0</v>
      </c>
      <c r="L187" s="52">
        <f t="shared" si="34"/>
        <v>0</v>
      </c>
    </row>
    <row r="188" spans="1:12" x14ac:dyDescent="0.3">
      <c r="A188" s="44" t="s">
        <v>131</v>
      </c>
      <c r="B188" s="51"/>
      <c r="C188" s="53">
        <f t="shared" si="30"/>
        <v>0</v>
      </c>
      <c r="D188" s="51"/>
      <c r="E188" s="53">
        <f t="shared" si="31"/>
        <v>0</v>
      </c>
      <c r="F188" s="51"/>
      <c r="G188" s="53">
        <f t="shared" si="32"/>
        <v>0</v>
      </c>
      <c r="H188" s="51"/>
      <c r="I188" s="53">
        <f t="shared" si="28"/>
        <v>0</v>
      </c>
      <c r="J188" s="51"/>
      <c r="K188" s="53">
        <f t="shared" si="29"/>
        <v>0</v>
      </c>
      <c r="L188" s="52">
        <f t="shared" si="34"/>
        <v>0</v>
      </c>
    </row>
    <row r="189" spans="1:12" x14ac:dyDescent="0.3">
      <c r="A189" s="44" t="s">
        <v>205</v>
      </c>
      <c r="B189" s="51"/>
      <c r="C189" s="53">
        <f t="shared" si="30"/>
        <v>0</v>
      </c>
      <c r="D189" s="51"/>
      <c r="E189" s="53">
        <f t="shared" si="31"/>
        <v>0</v>
      </c>
      <c r="F189" s="51"/>
      <c r="G189" s="53">
        <f t="shared" si="32"/>
        <v>0</v>
      </c>
      <c r="H189" s="51"/>
      <c r="I189" s="53">
        <f t="shared" si="28"/>
        <v>0</v>
      </c>
      <c r="J189" s="51"/>
      <c r="K189" s="53">
        <f t="shared" si="29"/>
        <v>0</v>
      </c>
      <c r="L189" s="52">
        <f t="shared" si="34"/>
        <v>0</v>
      </c>
    </row>
    <row r="190" spans="1:12" x14ac:dyDescent="0.3">
      <c r="A190" s="44" t="s">
        <v>213</v>
      </c>
      <c r="B190" s="51"/>
      <c r="C190" s="53">
        <f t="shared" si="30"/>
        <v>0</v>
      </c>
      <c r="D190" s="51"/>
      <c r="E190" s="53">
        <f t="shared" si="31"/>
        <v>0</v>
      </c>
      <c r="F190" s="51"/>
      <c r="G190" s="53">
        <f t="shared" si="32"/>
        <v>0</v>
      </c>
      <c r="H190" s="51"/>
      <c r="I190" s="53">
        <f t="shared" si="28"/>
        <v>0</v>
      </c>
      <c r="J190" s="51"/>
      <c r="K190" s="53">
        <f t="shared" si="29"/>
        <v>0</v>
      </c>
      <c r="L190" s="52">
        <f t="shared" si="34"/>
        <v>0</v>
      </c>
    </row>
    <row r="191" spans="1:12" x14ac:dyDescent="0.3">
      <c r="A191" s="47" t="s">
        <v>214</v>
      </c>
      <c r="B191" s="199">
        <f>SUM(B192:B193)</f>
        <v>0</v>
      </c>
      <c r="C191" s="200">
        <f t="shared" si="30"/>
        <v>0</v>
      </c>
      <c r="D191" s="199">
        <f>SUM(D192:D193)</f>
        <v>0</v>
      </c>
      <c r="E191" s="200">
        <f t="shared" si="31"/>
        <v>0</v>
      </c>
      <c r="F191" s="199">
        <f>SUM(F192:F193)</f>
        <v>0</v>
      </c>
      <c r="G191" s="200">
        <f t="shared" si="32"/>
        <v>0</v>
      </c>
      <c r="H191" s="199">
        <f>SUM(H192:H193)</f>
        <v>0</v>
      </c>
      <c r="I191" s="200">
        <f t="shared" si="28"/>
        <v>0</v>
      </c>
      <c r="J191" s="199">
        <f>SUM(J192:J193)</f>
        <v>0</v>
      </c>
      <c r="K191" s="200">
        <f t="shared" si="29"/>
        <v>0</v>
      </c>
      <c r="L191" s="199">
        <f>SUM(L192:L193)</f>
        <v>0</v>
      </c>
    </row>
    <row r="192" spans="1:12" x14ac:dyDescent="0.3">
      <c r="A192" s="48" t="s">
        <v>127</v>
      </c>
      <c r="B192" s="51"/>
      <c r="C192" s="53">
        <f t="shared" si="30"/>
        <v>0</v>
      </c>
      <c r="D192" s="51"/>
      <c r="E192" s="53">
        <f t="shared" si="31"/>
        <v>0</v>
      </c>
      <c r="F192" s="51"/>
      <c r="G192" s="53">
        <f t="shared" si="32"/>
        <v>0</v>
      </c>
      <c r="H192" s="51"/>
      <c r="I192" s="53">
        <f t="shared" si="28"/>
        <v>0</v>
      </c>
      <c r="J192" s="51"/>
      <c r="K192" s="53">
        <f t="shared" si="29"/>
        <v>0</v>
      </c>
      <c r="L192" s="52">
        <f>B192-SUM(D192,F192,H192,J192)</f>
        <v>0</v>
      </c>
    </row>
    <row r="193" spans="1:12" x14ac:dyDescent="0.3">
      <c r="A193" s="48" t="s">
        <v>128</v>
      </c>
      <c r="B193" s="51"/>
      <c r="C193" s="53">
        <f t="shared" si="30"/>
        <v>0</v>
      </c>
      <c r="D193" s="51"/>
      <c r="E193" s="53">
        <f t="shared" si="31"/>
        <v>0</v>
      </c>
      <c r="F193" s="51"/>
      <c r="G193" s="53">
        <f t="shared" si="32"/>
        <v>0</v>
      </c>
      <c r="H193" s="51"/>
      <c r="I193" s="53">
        <f t="shared" si="28"/>
        <v>0</v>
      </c>
      <c r="J193" s="51"/>
      <c r="K193" s="53">
        <f t="shared" si="29"/>
        <v>0</v>
      </c>
      <c r="L193" s="52">
        <f>B193-SUM(D193,F193,H193,J193)</f>
        <v>0</v>
      </c>
    </row>
    <row r="194" spans="1:12" x14ac:dyDescent="0.3">
      <c r="A194" s="47" t="s">
        <v>3</v>
      </c>
      <c r="B194" s="199">
        <f>SUM(B195:B196)</f>
        <v>0</v>
      </c>
      <c r="C194" s="200">
        <f t="shared" si="30"/>
        <v>0</v>
      </c>
      <c r="D194" s="199">
        <f>SUM(D195:D196)</f>
        <v>0</v>
      </c>
      <c r="E194" s="200">
        <f t="shared" si="31"/>
        <v>0</v>
      </c>
      <c r="F194" s="199">
        <f>SUM(F195:F196)</f>
        <v>0</v>
      </c>
      <c r="G194" s="200">
        <f t="shared" si="32"/>
        <v>0</v>
      </c>
      <c r="H194" s="199">
        <f>SUM(H195:H196)</f>
        <v>0</v>
      </c>
      <c r="I194" s="200">
        <f t="shared" si="28"/>
        <v>0</v>
      </c>
      <c r="J194" s="199">
        <f>SUM(J195:J196)</f>
        <v>0</v>
      </c>
      <c r="K194" s="200">
        <f t="shared" si="29"/>
        <v>0</v>
      </c>
      <c r="L194" s="199">
        <f>SUM(L195:L196)</f>
        <v>0</v>
      </c>
    </row>
    <row r="195" spans="1:12" x14ac:dyDescent="0.3">
      <c r="A195" s="45" t="s">
        <v>1</v>
      </c>
      <c r="B195" s="51"/>
      <c r="C195" s="53">
        <f t="shared" si="30"/>
        <v>0</v>
      </c>
      <c r="D195" s="51"/>
      <c r="E195" s="53">
        <f t="shared" si="31"/>
        <v>0</v>
      </c>
      <c r="F195" s="51"/>
      <c r="G195" s="53">
        <f t="shared" si="32"/>
        <v>0</v>
      </c>
      <c r="H195" s="51"/>
      <c r="I195" s="53">
        <f t="shared" si="28"/>
        <v>0</v>
      </c>
      <c r="J195" s="51"/>
      <c r="K195" s="53">
        <f t="shared" si="29"/>
        <v>0</v>
      </c>
      <c r="L195" s="52">
        <f>B195-SUM(D195,F195,H195,J195)</f>
        <v>0</v>
      </c>
    </row>
    <row r="196" spans="1:12" x14ac:dyDescent="0.3">
      <c r="A196" s="46" t="s">
        <v>2</v>
      </c>
      <c r="B196" s="51"/>
      <c r="C196" s="53">
        <f t="shared" si="30"/>
        <v>0</v>
      </c>
      <c r="D196" s="51"/>
      <c r="E196" s="53">
        <f t="shared" si="31"/>
        <v>0</v>
      </c>
      <c r="F196" s="51"/>
      <c r="G196" s="53">
        <f t="shared" si="32"/>
        <v>0</v>
      </c>
      <c r="H196" s="51"/>
      <c r="I196" s="53">
        <f t="shared" si="28"/>
        <v>0</v>
      </c>
      <c r="J196" s="51"/>
      <c r="K196" s="53">
        <f t="shared" si="29"/>
        <v>0</v>
      </c>
      <c r="L196" s="52">
        <f>B196-SUM(D196,F196,H196,J196)</f>
        <v>0</v>
      </c>
    </row>
    <row r="197" spans="1:12" x14ac:dyDescent="0.3">
      <c r="A197" s="47" t="s">
        <v>215</v>
      </c>
      <c r="B197" s="201"/>
      <c r="C197" s="200">
        <f t="shared" si="30"/>
        <v>0</v>
      </c>
      <c r="D197" s="201"/>
      <c r="E197" s="200">
        <f t="shared" si="31"/>
        <v>0</v>
      </c>
      <c r="F197" s="201"/>
      <c r="G197" s="200">
        <f t="shared" si="32"/>
        <v>0</v>
      </c>
      <c r="H197" s="201"/>
      <c r="I197" s="200">
        <f t="shared" si="28"/>
        <v>0</v>
      </c>
      <c r="J197" s="201"/>
      <c r="K197" s="200">
        <f t="shared" si="29"/>
        <v>0</v>
      </c>
      <c r="L197" s="199">
        <f>B197-SUM(D197,F197,H197,J197)</f>
        <v>0</v>
      </c>
    </row>
    <row r="198" spans="1:12" x14ac:dyDescent="0.3">
      <c r="A198" s="49" t="s">
        <v>20</v>
      </c>
      <c r="B198" s="199">
        <f>SUM(B164,B172,B191,B194,B197)</f>
        <v>0</v>
      </c>
      <c r="C198" s="200">
        <f t="shared" si="30"/>
        <v>0</v>
      </c>
      <c r="D198" s="199">
        <f>SUM(D164,D172,D191,D194,D197)</f>
        <v>0</v>
      </c>
      <c r="E198" s="200">
        <f t="shared" si="31"/>
        <v>0</v>
      </c>
      <c r="F198" s="199">
        <f>SUM(F164,F172,F191,F194,F197)</f>
        <v>0</v>
      </c>
      <c r="G198" s="200">
        <f t="shared" si="32"/>
        <v>0</v>
      </c>
      <c r="H198" s="199">
        <f>SUM(H164,H172,H191,H194,H197)</f>
        <v>0</v>
      </c>
      <c r="I198" s="200">
        <f t="shared" si="28"/>
        <v>0</v>
      </c>
      <c r="J198" s="199">
        <f>SUM(J164,J172,J191,J194,J197)</f>
        <v>0</v>
      </c>
      <c r="K198" s="200">
        <f t="shared" si="29"/>
        <v>0</v>
      </c>
      <c r="L198" s="199">
        <f>SUM(L164,L172,L191,L194,L197)</f>
        <v>0</v>
      </c>
    </row>
  </sheetData>
  <mergeCells count="35">
    <mergeCell ref="J6:K6"/>
    <mergeCell ref="A5:L5"/>
    <mergeCell ref="A6:A7"/>
    <mergeCell ref="B6:C6"/>
    <mergeCell ref="D6:E6"/>
    <mergeCell ref="F6:G6"/>
    <mergeCell ref="H6:I6"/>
    <mergeCell ref="A44:L44"/>
    <mergeCell ref="A83:L83"/>
    <mergeCell ref="A84:A85"/>
    <mergeCell ref="B84:C84"/>
    <mergeCell ref="D84:E84"/>
    <mergeCell ref="F84:G84"/>
    <mergeCell ref="H84:I84"/>
    <mergeCell ref="J84:K84"/>
    <mergeCell ref="A45:A46"/>
    <mergeCell ref="B45:C45"/>
    <mergeCell ref="D45:E45"/>
    <mergeCell ref="F45:G45"/>
    <mergeCell ref="H45:I45"/>
    <mergeCell ref="J45:K45"/>
    <mergeCell ref="A122:L122"/>
    <mergeCell ref="A123:A124"/>
    <mergeCell ref="B123:C123"/>
    <mergeCell ref="D123:E123"/>
    <mergeCell ref="F123:G123"/>
    <mergeCell ref="H123:I123"/>
    <mergeCell ref="J123:K123"/>
    <mergeCell ref="A161:L161"/>
    <mergeCell ref="A162:A163"/>
    <mergeCell ref="B162:C162"/>
    <mergeCell ref="D162:E162"/>
    <mergeCell ref="F162:G162"/>
    <mergeCell ref="H162:I162"/>
    <mergeCell ref="J162:K162"/>
  </mergeCells>
  <conditionalFormatting sqref="B10:B11">
    <cfRule type="containsText" dxfId="957" priority="713" operator="containsText" text="ntitulé">
      <formula>NOT(ISERROR(SEARCH("ntitulé",B10)))</formula>
    </cfRule>
    <cfRule type="containsBlanks" dxfId="956" priority="714">
      <formula>LEN(TRIM(B10))=0</formula>
    </cfRule>
  </conditionalFormatting>
  <conditionalFormatting sqref="B13:B15">
    <cfRule type="containsText" dxfId="955" priority="711" operator="containsText" text="ntitulé">
      <formula>NOT(ISERROR(SEARCH("ntitulé",B13)))</formula>
    </cfRule>
    <cfRule type="containsBlanks" dxfId="954" priority="712">
      <formula>LEN(TRIM(B13))=0</formula>
    </cfRule>
  </conditionalFormatting>
  <conditionalFormatting sqref="B18:B25">
    <cfRule type="containsText" dxfId="953" priority="709" operator="containsText" text="ntitulé">
      <formula>NOT(ISERROR(SEARCH("ntitulé",B18)))</formula>
    </cfRule>
    <cfRule type="containsBlanks" dxfId="952" priority="710">
      <formula>LEN(TRIM(B18))=0</formula>
    </cfRule>
  </conditionalFormatting>
  <conditionalFormatting sqref="B27:B34">
    <cfRule type="containsText" dxfId="951" priority="707" operator="containsText" text="ntitulé">
      <formula>NOT(ISERROR(SEARCH("ntitulé",B27)))</formula>
    </cfRule>
    <cfRule type="containsBlanks" dxfId="950" priority="708">
      <formula>LEN(TRIM(B27))=0</formula>
    </cfRule>
  </conditionalFormatting>
  <conditionalFormatting sqref="B36:B37">
    <cfRule type="containsText" dxfId="949" priority="705" operator="containsText" text="ntitulé">
      <formula>NOT(ISERROR(SEARCH("ntitulé",B36)))</formula>
    </cfRule>
    <cfRule type="containsBlanks" dxfId="948" priority="706">
      <formula>LEN(TRIM(B36))=0</formula>
    </cfRule>
  </conditionalFormatting>
  <conditionalFormatting sqref="B39:B40">
    <cfRule type="containsText" dxfId="947" priority="703" operator="containsText" text="ntitulé">
      <formula>NOT(ISERROR(SEARCH("ntitulé",B39)))</formula>
    </cfRule>
    <cfRule type="containsBlanks" dxfId="946" priority="704">
      <formula>LEN(TRIM(B39))=0</formula>
    </cfRule>
  </conditionalFormatting>
  <conditionalFormatting sqref="B41">
    <cfRule type="containsText" dxfId="945" priority="701" operator="containsText" text="ntitulé">
      <formula>NOT(ISERROR(SEARCH("ntitulé",B41)))</formula>
    </cfRule>
    <cfRule type="containsBlanks" dxfId="944" priority="702">
      <formula>LEN(TRIM(B41))=0</formula>
    </cfRule>
  </conditionalFormatting>
  <conditionalFormatting sqref="D10:D11">
    <cfRule type="containsText" dxfId="943" priority="699" operator="containsText" text="ntitulé">
      <formula>NOT(ISERROR(SEARCH("ntitulé",D10)))</formula>
    </cfRule>
    <cfRule type="containsBlanks" dxfId="942" priority="700">
      <formula>LEN(TRIM(D10))=0</formula>
    </cfRule>
  </conditionalFormatting>
  <conditionalFormatting sqref="D13:D15">
    <cfRule type="containsText" dxfId="941" priority="697" operator="containsText" text="ntitulé">
      <formula>NOT(ISERROR(SEARCH("ntitulé",D13)))</formula>
    </cfRule>
    <cfRule type="containsBlanks" dxfId="940" priority="698">
      <formula>LEN(TRIM(D13))=0</formula>
    </cfRule>
  </conditionalFormatting>
  <conditionalFormatting sqref="D18:D25">
    <cfRule type="containsText" dxfId="939" priority="695" operator="containsText" text="ntitulé">
      <formula>NOT(ISERROR(SEARCH("ntitulé",D18)))</formula>
    </cfRule>
    <cfRule type="containsBlanks" dxfId="938" priority="696">
      <formula>LEN(TRIM(D18))=0</formula>
    </cfRule>
  </conditionalFormatting>
  <conditionalFormatting sqref="D27:D34">
    <cfRule type="containsText" dxfId="937" priority="693" operator="containsText" text="ntitulé">
      <formula>NOT(ISERROR(SEARCH("ntitulé",D27)))</formula>
    </cfRule>
    <cfRule type="containsBlanks" dxfId="936" priority="694">
      <formula>LEN(TRIM(D27))=0</formula>
    </cfRule>
  </conditionalFormatting>
  <conditionalFormatting sqref="D36:D37">
    <cfRule type="containsText" dxfId="935" priority="691" operator="containsText" text="ntitulé">
      <formula>NOT(ISERROR(SEARCH("ntitulé",D36)))</formula>
    </cfRule>
    <cfRule type="containsBlanks" dxfId="934" priority="692">
      <formula>LEN(TRIM(D36))=0</formula>
    </cfRule>
  </conditionalFormatting>
  <conditionalFormatting sqref="D39:D40">
    <cfRule type="containsText" dxfId="933" priority="689" operator="containsText" text="ntitulé">
      <formula>NOT(ISERROR(SEARCH("ntitulé",D39)))</formula>
    </cfRule>
    <cfRule type="containsBlanks" dxfId="932" priority="690">
      <formula>LEN(TRIM(D39))=0</formula>
    </cfRule>
  </conditionalFormatting>
  <conditionalFormatting sqref="D41">
    <cfRule type="containsText" dxfId="931" priority="687" operator="containsText" text="ntitulé">
      <formula>NOT(ISERROR(SEARCH("ntitulé",D41)))</formula>
    </cfRule>
    <cfRule type="containsBlanks" dxfId="930" priority="688">
      <formula>LEN(TRIM(D41))=0</formula>
    </cfRule>
  </conditionalFormatting>
  <conditionalFormatting sqref="F10:F11">
    <cfRule type="containsText" dxfId="929" priority="685" operator="containsText" text="ntitulé">
      <formula>NOT(ISERROR(SEARCH("ntitulé",F10)))</formula>
    </cfRule>
    <cfRule type="containsBlanks" dxfId="928" priority="686">
      <formula>LEN(TRIM(F10))=0</formula>
    </cfRule>
  </conditionalFormatting>
  <conditionalFormatting sqref="F13:F15">
    <cfRule type="containsText" dxfId="927" priority="683" operator="containsText" text="ntitulé">
      <formula>NOT(ISERROR(SEARCH("ntitulé",F13)))</formula>
    </cfRule>
    <cfRule type="containsBlanks" dxfId="926" priority="684">
      <formula>LEN(TRIM(F13))=0</formula>
    </cfRule>
  </conditionalFormatting>
  <conditionalFormatting sqref="F18:F25">
    <cfRule type="containsText" dxfId="925" priority="681" operator="containsText" text="ntitulé">
      <formula>NOT(ISERROR(SEARCH("ntitulé",F18)))</formula>
    </cfRule>
    <cfRule type="containsBlanks" dxfId="924" priority="682">
      <formula>LEN(TRIM(F18))=0</formula>
    </cfRule>
  </conditionalFormatting>
  <conditionalFormatting sqref="F27:F34">
    <cfRule type="containsText" dxfId="923" priority="679" operator="containsText" text="ntitulé">
      <formula>NOT(ISERROR(SEARCH("ntitulé",F27)))</formula>
    </cfRule>
    <cfRule type="containsBlanks" dxfId="922" priority="680">
      <formula>LEN(TRIM(F27))=0</formula>
    </cfRule>
  </conditionalFormatting>
  <conditionalFormatting sqref="F36:F37">
    <cfRule type="containsText" dxfId="921" priority="677" operator="containsText" text="ntitulé">
      <formula>NOT(ISERROR(SEARCH("ntitulé",F36)))</formula>
    </cfRule>
    <cfRule type="containsBlanks" dxfId="920" priority="678">
      <formula>LEN(TRIM(F36))=0</formula>
    </cfRule>
  </conditionalFormatting>
  <conditionalFormatting sqref="F39:F40">
    <cfRule type="containsText" dxfId="919" priority="675" operator="containsText" text="ntitulé">
      <formula>NOT(ISERROR(SEARCH("ntitulé",F39)))</formula>
    </cfRule>
    <cfRule type="containsBlanks" dxfId="918" priority="676">
      <formula>LEN(TRIM(F39))=0</formula>
    </cfRule>
  </conditionalFormatting>
  <conditionalFormatting sqref="F41">
    <cfRule type="containsText" dxfId="917" priority="673" operator="containsText" text="ntitulé">
      <formula>NOT(ISERROR(SEARCH("ntitulé",F41)))</formula>
    </cfRule>
    <cfRule type="containsBlanks" dxfId="916" priority="674">
      <formula>LEN(TRIM(F41))=0</formula>
    </cfRule>
  </conditionalFormatting>
  <conditionalFormatting sqref="H10:H11">
    <cfRule type="containsText" dxfId="915" priority="671" operator="containsText" text="ntitulé">
      <formula>NOT(ISERROR(SEARCH("ntitulé",H10)))</formula>
    </cfRule>
    <cfRule type="containsBlanks" dxfId="914" priority="672">
      <formula>LEN(TRIM(H10))=0</formula>
    </cfRule>
  </conditionalFormatting>
  <conditionalFormatting sqref="H13:H15">
    <cfRule type="containsText" dxfId="913" priority="669" operator="containsText" text="ntitulé">
      <formula>NOT(ISERROR(SEARCH("ntitulé",H13)))</formula>
    </cfRule>
    <cfRule type="containsBlanks" dxfId="912" priority="670">
      <formula>LEN(TRIM(H13))=0</formula>
    </cfRule>
  </conditionalFormatting>
  <conditionalFormatting sqref="H18:H25">
    <cfRule type="containsText" dxfId="911" priority="667" operator="containsText" text="ntitulé">
      <formula>NOT(ISERROR(SEARCH("ntitulé",H18)))</formula>
    </cfRule>
    <cfRule type="containsBlanks" dxfId="910" priority="668">
      <formula>LEN(TRIM(H18))=0</formula>
    </cfRule>
  </conditionalFormatting>
  <conditionalFormatting sqref="H27:H34">
    <cfRule type="containsText" dxfId="909" priority="665" operator="containsText" text="ntitulé">
      <formula>NOT(ISERROR(SEARCH("ntitulé",H27)))</formula>
    </cfRule>
    <cfRule type="containsBlanks" dxfId="908" priority="666">
      <formula>LEN(TRIM(H27))=0</formula>
    </cfRule>
  </conditionalFormatting>
  <conditionalFormatting sqref="H36:H37">
    <cfRule type="containsText" dxfId="907" priority="663" operator="containsText" text="ntitulé">
      <formula>NOT(ISERROR(SEARCH("ntitulé",H36)))</formula>
    </cfRule>
    <cfRule type="containsBlanks" dxfId="906" priority="664">
      <formula>LEN(TRIM(H36))=0</formula>
    </cfRule>
  </conditionalFormatting>
  <conditionalFormatting sqref="H39:H40">
    <cfRule type="containsText" dxfId="905" priority="661" operator="containsText" text="ntitulé">
      <formula>NOT(ISERROR(SEARCH("ntitulé",H39)))</formula>
    </cfRule>
    <cfRule type="containsBlanks" dxfId="904" priority="662">
      <formula>LEN(TRIM(H39))=0</formula>
    </cfRule>
  </conditionalFormatting>
  <conditionalFormatting sqref="H41">
    <cfRule type="containsText" dxfId="903" priority="659" operator="containsText" text="ntitulé">
      <formula>NOT(ISERROR(SEARCH("ntitulé",H41)))</formula>
    </cfRule>
    <cfRule type="containsBlanks" dxfId="902" priority="660">
      <formula>LEN(TRIM(H41))=0</formula>
    </cfRule>
  </conditionalFormatting>
  <conditionalFormatting sqref="J10:J11">
    <cfRule type="containsText" dxfId="901" priority="657" operator="containsText" text="ntitulé">
      <formula>NOT(ISERROR(SEARCH("ntitulé",J10)))</formula>
    </cfRule>
    <cfRule type="containsBlanks" dxfId="900" priority="658">
      <formula>LEN(TRIM(J10))=0</formula>
    </cfRule>
  </conditionalFormatting>
  <conditionalFormatting sqref="J13:J15">
    <cfRule type="containsText" dxfId="899" priority="655" operator="containsText" text="ntitulé">
      <formula>NOT(ISERROR(SEARCH("ntitulé",J13)))</formula>
    </cfRule>
    <cfRule type="containsBlanks" dxfId="898" priority="656">
      <formula>LEN(TRIM(J13))=0</formula>
    </cfRule>
  </conditionalFormatting>
  <conditionalFormatting sqref="J18:J25">
    <cfRule type="containsText" dxfId="897" priority="653" operator="containsText" text="ntitulé">
      <formula>NOT(ISERROR(SEARCH("ntitulé",J18)))</formula>
    </cfRule>
    <cfRule type="containsBlanks" dxfId="896" priority="654">
      <formula>LEN(TRIM(J18))=0</formula>
    </cfRule>
  </conditionalFormatting>
  <conditionalFormatting sqref="J27:J34">
    <cfRule type="containsText" dxfId="895" priority="651" operator="containsText" text="ntitulé">
      <formula>NOT(ISERROR(SEARCH("ntitulé",J27)))</formula>
    </cfRule>
    <cfRule type="containsBlanks" dxfId="894" priority="652">
      <formula>LEN(TRIM(J27))=0</formula>
    </cfRule>
  </conditionalFormatting>
  <conditionalFormatting sqref="J36:J37">
    <cfRule type="containsText" dxfId="893" priority="649" operator="containsText" text="ntitulé">
      <formula>NOT(ISERROR(SEARCH("ntitulé",J36)))</formula>
    </cfRule>
    <cfRule type="containsBlanks" dxfId="892" priority="650">
      <formula>LEN(TRIM(J36))=0</formula>
    </cfRule>
  </conditionalFormatting>
  <conditionalFormatting sqref="J39:J40">
    <cfRule type="containsText" dxfId="891" priority="647" operator="containsText" text="ntitulé">
      <formula>NOT(ISERROR(SEARCH("ntitulé",J39)))</formula>
    </cfRule>
    <cfRule type="containsBlanks" dxfId="890" priority="648">
      <formula>LEN(TRIM(J39))=0</formula>
    </cfRule>
  </conditionalFormatting>
  <conditionalFormatting sqref="J41">
    <cfRule type="containsText" dxfId="889" priority="645" operator="containsText" text="ntitulé">
      <formula>NOT(ISERROR(SEARCH("ntitulé",J41)))</formula>
    </cfRule>
    <cfRule type="containsBlanks" dxfId="888" priority="646">
      <formula>LEN(TRIM(J41))=0</formula>
    </cfRule>
  </conditionalFormatting>
  <conditionalFormatting sqref="B49:B50">
    <cfRule type="containsText" dxfId="887" priority="279" operator="containsText" text="ntitulé">
      <formula>NOT(ISERROR(SEARCH("ntitulé",B49)))</formula>
    </cfRule>
    <cfRule type="containsBlanks" dxfId="886" priority="280">
      <formula>LEN(TRIM(B49))=0</formula>
    </cfRule>
  </conditionalFormatting>
  <conditionalFormatting sqref="B52:B54">
    <cfRule type="containsText" dxfId="885" priority="277" operator="containsText" text="ntitulé">
      <formula>NOT(ISERROR(SEARCH("ntitulé",B52)))</formula>
    </cfRule>
    <cfRule type="containsBlanks" dxfId="884" priority="278">
      <formula>LEN(TRIM(B52))=0</formula>
    </cfRule>
  </conditionalFormatting>
  <conditionalFormatting sqref="B57:B64">
    <cfRule type="containsText" dxfId="883" priority="275" operator="containsText" text="ntitulé">
      <formula>NOT(ISERROR(SEARCH("ntitulé",B57)))</formula>
    </cfRule>
    <cfRule type="containsBlanks" dxfId="882" priority="276">
      <formula>LEN(TRIM(B57))=0</formula>
    </cfRule>
  </conditionalFormatting>
  <conditionalFormatting sqref="B66:B73">
    <cfRule type="containsText" dxfId="881" priority="273" operator="containsText" text="ntitulé">
      <formula>NOT(ISERROR(SEARCH("ntitulé",B66)))</formula>
    </cfRule>
    <cfRule type="containsBlanks" dxfId="880" priority="274">
      <formula>LEN(TRIM(B66))=0</formula>
    </cfRule>
  </conditionalFormatting>
  <conditionalFormatting sqref="B75:B76">
    <cfRule type="containsText" dxfId="879" priority="271" operator="containsText" text="ntitulé">
      <formula>NOT(ISERROR(SEARCH("ntitulé",B75)))</formula>
    </cfRule>
    <cfRule type="containsBlanks" dxfId="878" priority="272">
      <formula>LEN(TRIM(B75))=0</formula>
    </cfRule>
  </conditionalFormatting>
  <conditionalFormatting sqref="B78:B79">
    <cfRule type="containsText" dxfId="877" priority="269" operator="containsText" text="ntitulé">
      <formula>NOT(ISERROR(SEARCH("ntitulé",B78)))</formula>
    </cfRule>
    <cfRule type="containsBlanks" dxfId="876" priority="270">
      <formula>LEN(TRIM(B78))=0</formula>
    </cfRule>
  </conditionalFormatting>
  <conditionalFormatting sqref="B80">
    <cfRule type="containsText" dxfId="875" priority="267" operator="containsText" text="ntitulé">
      <formula>NOT(ISERROR(SEARCH("ntitulé",B80)))</formula>
    </cfRule>
    <cfRule type="containsBlanks" dxfId="874" priority="268">
      <formula>LEN(TRIM(B80))=0</formula>
    </cfRule>
  </conditionalFormatting>
  <conditionalFormatting sqref="D49:D50">
    <cfRule type="containsText" dxfId="873" priority="265" operator="containsText" text="ntitulé">
      <formula>NOT(ISERROR(SEARCH("ntitulé",D49)))</formula>
    </cfRule>
    <cfRule type="containsBlanks" dxfId="872" priority="266">
      <formula>LEN(TRIM(D49))=0</formula>
    </cfRule>
  </conditionalFormatting>
  <conditionalFormatting sqref="D52:D54">
    <cfRule type="containsText" dxfId="871" priority="263" operator="containsText" text="ntitulé">
      <formula>NOT(ISERROR(SEARCH("ntitulé",D52)))</formula>
    </cfRule>
    <cfRule type="containsBlanks" dxfId="870" priority="264">
      <formula>LEN(TRIM(D52))=0</formula>
    </cfRule>
  </conditionalFormatting>
  <conditionalFormatting sqref="D57:D64">
    <cfRule type="containsText" dxfId="869" priority="261" operator="containsText" text="ntitulé">
      <formula>NOT(ISERROR(SEARCH("ntitulé",D57)))</formula>
    </cfRule>
    <cfRule type="containsBlanks" dxfId="868" priority="262">
      <formula>LEN(TRIM(D57))=0</formula>
    </cfRule>
  </conditionalFormatting>
  <conditionalFormatting sqref="D66:D73">
    <cfRule type="containsText" dxfId="867" priority="259" operator="containsText" text="ntitulé">
      <formula>NOT(ISERROR(SEARCH("ntitulé",D66)))</formula>
    </cfRule>
    <cfRule type="containsBlanks" dxfId="866" priority="260">
      <formula>LEN(TRIM(D66))=0</formula>
    </cfRule>
  </conditionalFormatting>
  <conditionalFormatting sqref="D75:D76">
    <cfRule type="containsText" dxfId="865" priority="257" operator="containsText" text="ntitulé">
      <formula>NOT(ISERROR(SEARCH("ntitulé",D75)))</formula>
    </cfRule>
    <cfRule type="containsBlanks" dxfId="864" priority="258">
      <formula>LEN(TRIM(D75))=0</formula>
    </cfRule>
  </conditionalFormatting>
  <conditionalFormatting sqref="D78:D79">
    <cfRule type="containsText" dxfId="863" priority="255" operator="containsText" text="ntitulé">
      <formula>NOT(ISERROR(SEARCH("ntitulé",D78)))</formula>
    </cfRule>
    <cfRule type="containsBlanks" dxfId="862" priority="256">
      <formula>LEN(TRIM(D78))=0</formula>
    </cfRule>
  </conditionalFormatting>
  <conditionalFormatting sqref="D80">
    <cfRule type="containsText" dxfId="861" priority="253" operator="containsText" text="ntitulé">
      <formula>NOT(ISERROR(SEARCH("ntitulé",D80)))</formula>
    </cfRule>
    <cfRule type="containsBlanks" dxfId="860" priority="254">
      <formula>LEN(TRIM(D80))=0</formula>
    </cfRule>
  </conditionalFormatting>
  <conditionalFormatting sqref="F49:F50">
    <cfRule type="containsText" dxfId="859" priority="251" operator="containsText" text="ntitulé">
      <formula>NOT(ISERROR(SEARCH("ntitulé",F49)))</formula>
    </cfRule>
    <cfRule type="containsBlanks" dxfId="858" priority="252">
      <formula>LEN(TRIM(F49))=0</formula>
    </cfRule>
  </conditionalFormatting>
  <conditionalFormatting sqref="F52:F54">
    <cfRule type="containsText" dxfId="857" priority="249" operator="containsText" text="ntitulé">
      <formula>NOT(ISERROR(SEARCH("ntitulé",F52)))</formula>
    </cfRule>
    <cfRule type="containsBlanks" dxfId="856" priority="250">
      <formula>LEN(TRIM(F52))=0</formula>
    </cfRule>
  </conditionalFormatting>
  <conditionalFormatting sqref="F57:F64">
    <cfRule type="containsText" dxfId="855" priority="247" operator="containsText" text="ntitulé">
      <formula>NOT(ISERROR(SEARCH("ntitulé",F57)))</formula>
    </cfRule>
    <cfRule type="containsBlanks" dxfId="854" priority="248">
      <formula>LEN(TRIM(F57))=0</formula>
    </cfRule>
  </conditionalFormatting>
  <conditionalFormatting sqref="F66:F73">
    <cfRule type="containsText" dxfId="853" priority="245" operator="containsText" text="ntitulé">
      <formula>NOT(ISERROR(SEARCH("ntitulé",F66)))</formula>
    </cfRule>
    <cfRule type="containsBlanks" dxfId="852" priority="246">
      <formula>LEN(TRIM(F66))=0</formula>
    </cfRule>
  </conditionalFormatting>
  <conditionalFormatting sqref="F75:F76">
    <cfRule type="containsText" dxfId="851" priority="243" operator="containsText" text="ntitulé">
      <formula>NOT(ISERROR(SEARCH("ntitulé",F75)))</formula>
    </cfRule>
    <cfRule type="containsBlanks" dxfId="850" priority="244">
      <formula>LEN(TRIM(F75))=0</formula>
    </cfRule>
  </conditionalFormatting>
  <conditionalFormatting sqref="F78:F79">
    <cfRule type="containsText" dxfId="849" priority="241" operator="containsText" text="ntitulé">
      <formula>NOT(ISERROR(SEARCH("ntitulé",F78)))</formula>
    </cfRule>
    <cfRule type="containsBlanks" dxfId="848" priority="242">
      <formula>LEN(TRIM(F78))=0</formula>
    </cfRule>
  </conditionalFormatting>
  <conditionalFormatting sqref="F80">
    <cfRule type="containsText" dxfId="847" priority="239" operator="containsText" text="ntitulé">
      <formula>NOT(ISERROR(SEARCH("ntitulé",F80)))</formula>
    </cfRule>
    <cfRule type="containsBlanks" dxfId="846" priority="240">
      <formula>LEN(TRIM(F80))=0</formula>
    </cfRule>
  </conditionalFormatting>
  <conditionalFormatting sqref="H49:H50">
    <cfRule type="containsText" dxfId="845" priority="237" operator="containsText" text="ntitulé">
      <formula>NOT(ISERROR(SEARCH("ntitulé",H49)))</formula>
    </cfRule>
    <cfRule type="containsBlanks" dxfId="844" priority="238">
      <formula>LEN(TRIM(H49))=0</formula>
    </cfRule>
  </conditionalFormatting>
  <conditionalFormatting sqref="H52:H54">
    <cfRule type="containsText" dxfId="843" priority="235" operator="containsText" text="ntitulé">
      <formula>NOT(ISERROR(SEARCH("ntitulé",H52)))</formula>
    </cfRule>
    <cfRule type="containsBlanks" dxfId="842" priority="236">
      <formula>LEN(TRIM(H52))=0</formula>
    </cfRule>
  </conditionalFormatting>
  <conditionalFormatting sqref="H57:H64">
    <cfRule type="containsText" dxfId="841" priority="233" operator="containsText" text="ntitulé">
      <formula>NOT(ISERROR(SEARCH("ntitulé",H57)))</formula>
    </cfRule>
    <cfRule type="containsBlanks" dxfId="840" priority="234">
      <formula>LEN(TRIM(H57))=0</formula>
    </cfRule>
  </conditionalFormatting>
  <conditionalFormatting sqref="H66:H73">
    <cfRule type="containsText" dxfId="839" priority="231" operator="containsText" text="ntitulé">
      <formula>NOT(ISERROR(SEARCH("ntitulé",H66)))</formula>
    </cfRule>
    <cfRule type="containsBlanks" dxfId="838" priority="232">
      <formula>LEN(TRIM(H66))=0</formula>
    </cfRule>
  </conditionalFormatting>
  <conditionalFormatting sqref="H75:H76">
    <cfRule type="containsText" dxfId="837" priority="229" operator="containsText" text="ntitulé">
      <formula>NOT(ISERROR(SEARCH("ntitulé",H75)))</formula>
    </cfRule>
    <cfRule type="containsBlanks" dxfId="836" priority="230">
      <formula>LEN(TRIM(H75))=0</formula>
    </cfRule>
  </conditionalFormatting>
  <conditionalFormatting sqref="H78:H79">
    <cfRule type="containsText" dxfId="835" priority="227" operator="containsText" text="ntitulé">
      <formula>NOT(ISERROR(SEARCH("ntitulé",H78)))</formula>
    </cfRule>
    <cfRule type="containsBlanks" dxfId="834" priority="228">
      <formula>LEN(TRIM(H78))=0</formula>
    </cfRule>
  </conditionalFormatting>
  <conditionalFormatting sqref="H80">
    <cfRule type="containsText" dxfId="833" priority="225" operator="containsText" text="ntitulé">
      <formula>NOT(ISERROR(SEARCH("ntitulé",H80)))</formula>
    </cfRule>
    <cfRule type="containsBlanks" dxfId="832" priority="226">
      <formula>LEN(TRIM(H80))=0</formula>
    </cfRule>
  </conditionalFormatting>
  <conditionalFormatting sqref="J49:J50">
    <cfRule type="containsText" dxfId="831" priority="223" operator="containsText" text="ntitulé">
      <formula>NOT(ISERROR(SEARCH("ntitulé",J49)))</formula>
    </cfRule>
    <cfRule type="containsBlanks" dxfId="830" priority="224">
      <formula>LEN(TRIM(J49))=0</formula>
    </cfRule>
  </conditionalFormatting>
  <conditionalFormatting sqref="J52:J54">
    <cfRule type="containsText" dxfId="829" priority="221" operator="containsText" text="ntitulé">
      <formula>NOT(ISERROR(SEARCH("ntitulé",J52)))</formula>
    </cfRule>
    <cfRule type="containsBlanks" dxfId="828" priority="222">
      <formula>LEN(TRIM(J52))=0</formula>
    </cfRule>
  </conditionalFormatting>
  <conditionalFormatting sqref="J57:J64">
    <cfRule type="containsText" dxfId="827" priority="219" operator="containsText" text="ntitulé">
      <formula>NOT(ISERROR(SEARCH("ntitulé",J57)))</formula>
    </cfRule>
    <cfRule type="containsBlanks" dxfId="826" priority="220">
      <formula>LEN(TRIM(J57))=0</formula>
    </cfRule>
  </conditionalFormatting>
  <conditionalFormatting sqref="J66:J73">
    <cfRule type="containsText" dxfId="825" priority="217" operator="containsText" text="ntitulé">
      <formula>NOT(ISERROR(SEARCH("ntitulé",J66)))</formula>
    </cfRule>
    <cfRule type="containsBlanks" dxfId="824" priority="218">
      <formula>LEN(TRIM(J66))=0</formula>
    </cfRule>
  </conditionalFormatting>
  <conditionalFormatting sqref="J75:J76">
    <cfRule type="containsText" dxfId="823" priority="215" operator="containsText" text="ntitulé">
      <formula>NOT(ISERROR(SEARCH("ntitulé",J75)))</formula>
    </cfRule>
    <cfRule type="containsBlanks" dxfId="822" priority="216">
      <formula>LEN(TRIM(J75))=0</formula>
    </cfRule>
  </conditionalFormatting>
  <conditionalFormatting sqref="J78:J79">
    <cfRule type="containsText" dxfId="821" priority="213" operator="containsText" text="ntitulé">
      <formula>NOT(ISERROR(SEARCH("ntitulé",J78)))</formula>
    </cfRule>
    <cfRule type="containsBlanks" dxfId="820" priority="214">
      <formula>LEN(TRIM(J78))=0</formula>
    </cfRule>
  </conditionalFormatting>
  <conditionalFormatting sqref="J80">
    <cfRule type="containsText" dxfId="819" priority="211" operator="containsText" text="ntitulé">
      <formula>NOT(ISERROR(SEARCH("ntitulé",J80)))</formula>
    </cfRule>
    <cfRule type="containsBlanks" dxfId="818" priority="212">
      <formula>LEN(TRIM(J80))=0</formula>
    </cfRule>
  </conditionalFormatting>
  <conditionalFormatting sqref="B88:B89">
    <cfRule type="containsText" dxfId="817" priority="209" operator="containsText" text="ntitulé">
      <formula>NOT(ISERROR(SEARCH("ntitulé",B88)))</formula>
    </cfRule>
    <cfRule type="containsBlanks" dxfId="816" priority="210">
      <formula>LEN(TRIM(B88))=0</formula>
    </cfRule>
  </conditionalFormatting>
  <conditionalFormatting sqref="B91:B93">
    <cfRule type="containsText" dxfId="815" priority="207" operator="containsText" text="ntitulé">
      <formula>NOT(ISERROR(SEARCH("ntitulé",B91)))</formula>
    </cfRule>
    <cfRule type="containsBlanks" dxfId="814" priority="208">
      <formula>LEN(TRIM(B91))=0</formula>
    </cfRule>
  </conditionalFormatting>
  <conditionalFormatting sqref="B96:B103">
    <cfRule type="containsText" dxfId="813" priority="205" operator="containsText" text="ntitulé">
      <formula>NOT(ISERROR(SEARCH("ntitulé",B96)))</formula>
    </cfRule>
    <cfRule type="containsBlanks" dxfId="812" priority="206">
      <formula>LEN(TRIM(B96))=0</formula>
    </cfRule>
  </conditionalFormatting>
  <conditionalFormatting sqref="B105:B112">
    <cfRule type="containsText" dxfId="811" priority="203" operator="containsText" text="ntitulé">
      <formula>NOT(ISERROR(SEARCH("ntitulé",B105)))</formula>
    </cfRule>
    <cfRule type="containsBlanks" dxfId="810" priority="204">
      <formula>LEN(TRIM(B105))=0</formula>
    </cfRule>
  </conditionalFormatting>
  <conditionalFormatting sqref="B114:B115">
    <cfRule type="containsText" dxfId="809" priority="201" operator="containsText" text="ntitulé">
      <formula>NOT(ISERROR(SEARCH("ntitulé",B114)))</formula>
    </cfRule>
    <cfRule type="containsBlanks" dxfId="808" priority="202">
      <formula>LEN(TRIM(B114))=0</formula>
    </cfRule>
  </conditionalFormatting>
  <conditionalFormatting sqref="B117:B118">
    <cfRule type="containsText" dxfId="807" priority="199" operator="containsText" text="ntitulé">
      <formula>NOT(ISERROR(SEARCH("ntitulé",B117)))</formula>
    </cfRule>
    <cfRule type="containsBlanks" dxfId="806" priority="200">
      <formula>LEN(TRIM(B117))=0</formula>
    </cfRule>
  </conditionalFormatting>
  <conditionalFormatting sqref="B119">
    <cfRule type="containsText" dxfId="805" priority="197" operator="containsText" text="ntitulé">
      <formula>NOT(ISERROR(SEARCH("ntitulé",B119)))</formula>
    </cfRule>
    <cfRule type="containsBlanks" dxfId="804" priority="198">
      <formula>LEN(TRIM(B119))=0</formula>
    </cfRule>
  </conditionalFormatting>
  <conditionalFormatting sqref="D88:D89">
    <cfRule type="containsText" dxfId="803" priority="195" operator="containsText" text="ntitulé">
      <formula>NOT(ISERROR(SEARCH("ntitulé",D88)))</formula>
    </cfRule>
    <cfRule type="containsBlanks" dxfId="802" priority="196">
      <formula>LEN(TRIM(D88))=0</formula>
    </cfRule>
  </conditionalFormatting>
  <conditionalFormatting sqref="D91:D93">
    <cfRule type="containsText" dxfId="801" priority="193" operator="containsText" text="ntitulé">
      <formula>NOT(ISERROR(SEARCH("ntitulé",D91)))</formula>
    </cfRule>
    <cfRule type="containsBlanks" dxfId="800" priority="194">
      <formula>LEN(TRIM(D91))=0</formula>
    </cfRule>
  </conditionalFormatting>
  <conditionalFormatting sqref="D96:D103">
    <cfRule type="containsText" dxfId="799" priority="191" operator="containsText" text="ntitulé">
      <formula>NOT(ISERROR(SEARCH("ntitulé",D96)))</formula>
    </cfRule>
    <cfRule type="containsBlanks" dxfId="798" priority="192">
      <formula>LEN(TRIM(D96))=0</formula>
    </cfRule>
  </conditionalFormatting>
  <conditionalFormatting sqref="D105:D112">
    <cfRule type="containsText" dxfId="797" priority="189" operator="containsText" text="ntitulé">
      <formula>NOT(ISERROR(SEARCH("ntitulé",D105)))</formula>
    </cfRule>
    <cfRule type="containsBlanks" dxfId="796" priority="190">
      <formula>LEN(TRIM(D105))=0</formula>
    </cfRule>
  </conditionalFormatting>
  <conditionalFormatting sqref="D114:D115">
    <cfRule type="containsText" dxfId="795" priority="187" operator="containsText" text="ntitulé">
      <formula>NOT(ISERROR(SEARCH("ntitulé",D114)))</formula>
    </cfRule>
    <cfRule type="containsBlanks" dxfId="794" priority="188">
      <formula>LEN(TRIM(D114))=0</formula>
    </cfRule>
  </conditionalFormatting>
  <conditionalFormatting sqref="D117:D118">
    <cfRule type="containsText" dxfId="793" priority="185" operator="containsText" text="ntitulé">
      <formula>NOT(ISERROR(SEARCH("ntitulé",D117)))</formula>
    </cfRule>
    <cfRule type="containsBlanks" dxfId="792" priority="186">
      <formula>LEN(TRIM(D117))=0</formula>
    </cfRule>
  </conditionalFormatting>
  <conditionalFormatting sqref="D119">
    <cfRule type="containsText" dxfId="791" priority="183" operator="containsText" text="ntitulé">
      <formula>NOT(ISERROR(SEARCH("ntitulé",D119)))</formula>
    </cfRule>
    <cfRule type="containsBlanks" dxfId="790" priority="184">
      <formula>LEN(TRIM(D119))=0</formula>
    </cfRule>
  </conditionalFormatting>
  <conditionalFormatting sqref="F88:F89">
    <cfRule type="containsText" dxfId="789" priority="181" operator="containsText" text="ntitulé">
      <formula>NOT(ISERROR(SEARCH("ntitulé",F88)))</formula>
    </cfRule>
    <cfRule type="containsBlanks" dxfId="788" priority="182">
      <formula>LEN(TRIM(F88))=0</formula>
    </cfRule>
  </conditionalFormatting>
  <conditionalFormatting sqref="F91:F93">
    <cfRule type="containsText" dxfId="787" priority="179" operator="containsText" text="ntitulé">
      <formula>NOT(ISERROR(SEARCH("ntitulé",F91)))</formula>
    </cfRule>
    <cfRule type="containsBlanks" dxfId="786" priority="180">
      <formula>LEN(TRIM(F91))=0</formula>
    </cfRule>
  </conditionalFormatting>
  <conditionalFormatting sqref="F96:F103">
    <cfRule type="containsText" dxfId="785" priority="177" operator="containsText" text="ntitulé">
      <formula>NOT(ISERROR(SEARCH("ntitulé",F96)))</formula>
    </cfRule>
    <cfRule type="containsBlanks" dxfId="784" priority="178">
      <formula>LEN(TRIM(F96))=0</formula>
    </cfRule>
  </conditionalFormatting>
  <conditionalFormatting sqref="F105:F112">
    <cfRule type="containsText" dxfId="783" priority="175" operator="containsText" text="ntitulé">
      <formula>NOT(ISERROR(SEARCH("ntitulé",F105)))</formula>
    </cfRule>
    <cfRule type="containsBlanks" dxfId="782" priority="176">
      <formula>LEN(TRIM(F105))=0</formula>
    </cfRule>
  </conditionalFormatting>
  <conditionalFormatting sqref="F114:F115">
    <cfRule type="containsText" dxfId="781" priority="173" operator="containsText" text="ntitulé">
      <formula>NOT(ISERROR(SEARCH("ntitulé",F114)))</formula>
    </cfRule>
    <cfRule type="containsBlanks" dxfId="780" priority="174">
      <formula>LEN(TRIM(F114))=0</formula>
    </cfRule>
  </conditionalFormatting>
  <conditionalFormatting sqref="F117:F118">
    <cfRule type="containsText" dxfId="779" priority="171" operator="containsText" text="ntitulé">
      <formula>NOT(ISERROR(SEARCH("ntitulé",F117)))</formula>
    </cfRule>
    <cfRule type="containsBlanks" dxfId="778" priority="172">
      <formula>LEN(TRIM(F117))=0</formula>
    </cfRule>
  </conditionalFormatting>
  <conditionalFormatting sqref="F119">
    <cfRule type="containsText" dxfId="777" priority="169" operator="containsText" text="ntitulé">
      <formula>NOT(ISERROR(SEARCH("ntitulé",F119)))</formula>
    </cfRule>
    <cfRule type="containsBlanks" dxfId="776" priority="170">
      <formula>LEN(TRIM(F119))=0</formula>
    </cfRule>
  </conditionalFormatting>
  <conditionalFormatting sqref="H88:H89">
    <cfRule type="containsText" dxfId="775" priority="167" operator="containsText" text="ntitulé">
      <formula>NOT(ISERROR(SEARCH("ntitulé",H88)))</formula>
    </cfRule>
    <cfRule type="containsBlanks" dxfId="774" priority="168">
      <formula>LEN(TRIM(H88))=0</formula>
    </cfRule>
  </conditionalFormatting>
  <conditionalFormatting sqref="H91:H93">
    <cfRule type="containsText" dxfId="773" priority="165" operator="containsText" text="ntitulé">
      <formula>NOT(ISERROR(SEARCH("ntitulé",H91)))</formula>
    </cfRule>
    <cfRule type="containsBlanks" dxfId="772" priority="166">
      <formula>LEN(TRIM(H91))=0</formula>
    </cfRule>
  </conditionalFormatting>
  <conditionalFormatting sqref="H96:H103">
    <cfRule type="containsText" dxfId="771" priority="163" operator="containsText" text="ntitulé">
      <formula>NOT(ISERROR(SEARCH("ntitulé",H96)))</formula>
    </cfRule>
    <cfRule type="containsBlanks" dxfId="770" priority="164">
      <formula>LEN(TRIM(H96))=0</formula>
    </cfRule>
  </conditionalFormatting>
  <conditionalFormatting sqref="H105:H112">
    <cfRule type="containsText" dxfId="769" priority="161" operator="containsText" text="ntitulé">
      <formula>NOT(ISERROR(SEARCH("ntitulé",H105)))</formula>
    </cfRule>
    <cfRule type="containsBlanks" dxfId="768" priority="162">
      <formula>LEN(TRIM(H105))=0</formula>
    </cfRule>
  </conditionalFormatting>
  <conditionalFormatting sqref="H114:H115">
    <cfRule type="containsText" dxfId="767" priority="159" operator="containsText" text="ntitulé">
      <formula>NOT(ISERROR(SEARCH("ntitulé",H114)))</formula>
    </cfRule>
    <cfRule type="containsBlanks" dxfId="766" priority="160">
      <formula>LEN(TRIM(H114))=0</formula>
    </cfRule>
  </conditionalFormatting>
  <conditionalFormatting sqref="H117:H118">
    <cfRule type="containsText" dxfId="765" priority="157" operator="containsText" text="ntitulé">
      <formula>NOT(ISERROR(SEARCH("ntitulé",H117)))</formula>
    </cfRule>
    <cfRule type="containsBlanks" dxfId="764" priority="158">
      <formula>LEN(TRIM(H117))=0</formula>
    </cfRule>
  </conditionalFormatting>
  <conditionalFormatting sqref="H119">
    <cfRule type="containsText" dxfId="763" priority="155" operator="containsText" text="ntitulé">
      <formula>NOT(ISERROR(SEARCH("ntitulé",H119)))</formula>
    </cfRule>
    <cfRule type="containsBlanks" dxfId="762" priority="156">
      <formula>LEN(TRIM(H119))=0</formula>
    </cfRule>
  </conditionalFormatting>
  <conditionalFormatting sqref="J88:J89">
    <cfRule type="containsText" dxfId="761" priority="153" operator="containsText" text="ntitulé">
      <formula>NOT(ISERROR(SEARCH("ntitulé",J88)))</formula>
    </cfRule>
    <cfRule type="containsBlanks" dxfId="760" priority="154">
      <formula>LEN(TRIM(J88))=0</formula>
    </cfRule>
  </conditionalFormatting>
  <conditionalFormatting sqref="J91:J93">
    <cfRule type="containsText" dxfId="759" priority="151" operator="containsText" text="ntitulé">
      <formula>NOT(ISERROR(SEARCH("ntitulé",J91)))</formula>
    </cfRule>
    <cfRule type="containsBlanks" dxfId="758" priority="152">
      <formula>LEN(TRIM(J91))=0</formula>
    </cfRule>
  </conditionalFormatting>
  <conditionalFormatting sqref="J96:J103">
    <cfRule type="containsText" dxfId="757" priority="149" operator="containsText" text="ntitulé">
      <formula>NOT(ISERROR(SEARCH("ntitulé",J96)))</formula>
    </cfRule>
    <cfRule type="containsBlanks" dxfId="756" priority="150">
      <formula>LEN(TRIM(J96))=0</formula>
    </cfRule>
  </conditionalFormatting>
  <conditionalFormatting sqref="J105:J112">
    <cfRule type="containsText" dxfId="755" priority="147" operator="containsText" text="ntitulé">
      <formula>NOT(ISERROR(SEARCH("ntitulé",J105)))</formula>
    </cfRule>
    <cfRule type="containsBlanks" dxfId="754" priority="148">
      <formula>LEN(TRIM(J105))=0</formula>
    </cfRule>
  </conditionalFormatting>
  <conditionalFormatting sqref="J114:J115">
    <cfRule type="containsText" dxfId="753" priority="145" operator="containsText" text="ntitulé">
      <formula>NOT(ISERROR(SEARCH("ntitulé",J114)))</formula>
    </cfRule>
    <cfRule type="containsBlanks" dxfId="752" priority="146">
      <formula>LEN(TRIM(J114))=0</formula>
    </cfRule>
  </conditionalFormatting>
  <conditionalFormatting sqref="J117:J118">
    <cfRule type="containsText" dxfId="751" priority="143" operator="containsText" text="ntitulé">
      <formula>NOT(ISERROR(SEARCH("ntitulé",J117)))</formula>
    </cfRule>
    <cfRule type="containsBlanks" dxfId="750" priority="144">
      <formula>LEN(TRIM(J117))=0</formula>
    </cfRule>
  </conditionalFormatting>
  <conditionalFormatting sqref="J119">
    <cfRule type="containsText" dxfId="749" priority="141" operator="containsText" text="ntitulé">
      <formula>NOT(ISERROR(SEARCH("ntitulé",J119)))</formula>
    </cfRule>
    <cfRule type="containsBlanks" dxfId="748" priority="142">
      <formula>LEN(TRIM(J119))=0</formula>
    </cfRule>
  </conditionalFormatting>
  <conditionalFormatting sqref="B127:B128">
    <cfRule type="containsText" dxfId="747" priority="139" operator="containsText" text="ntitulé">
      <formula>NOT(ISERROR(SEARCH("ntitulé",B127)))</formula>
    </cfRule>
    <cfRule type="containsBlanks" dxfId="746" priority="140">
      <formula>LEN(TRIM(B127))=0</formula>
    </cfRule>
  </conditionalFormatting>
  <conditionalFormatting sqref="B130:B132">
    <cfRule type="containsText" dxfId="745" priority="137" operator="containsText" text="ntitulé">
      <formula>NOT(ISERROR(SEARCH("ntitulé",B130)))</formula>
    </cfRule>
    <cfRule type="containsBlanks" dxfId="744" priority="138">
      <formula>LEN(TRIM(B130))=0</formula>
    </cfRule>
  </conditionalFormatting>
  <conditionalFormatting sqref="B135:B142">
    <cfRule type="containsText" dxfId="743" priority="135" operator="containsText" text="ntitulé">
      <formula>NOT(ISERROR(SEARCH("ntitulé",B135)))</formula>
    </cfRule>
    <cfRule type="containsBlanks" dxfId="742" priority="136">
      <formula>LEN(TRIM(B135))=0</formula>
    </cfRule>
  </conditionalFormatting>
  <conditionalFormatting sqref="B144:B151">
    <cfRule type="containsText" dxfId="741" priority="133" operator="containsText" text="ntitulé">
      <formula>NOT(ISERROR(SEARCH("ntitulé",B144)))</formula>
    </cfRule>
    <cfRule type="containsBlanks" dxfId="740" priority="134">
      <formula>LEN(TRIM(B144))=0</formula>
    </cfRule>
  </conditionalFormatting>
  <conditionalFormatting sqref="B153:B154">
    <cfRule type="containsText" dxfId="739" priority="131" operator="containsText" text="ntitulé">
      <formula>NOT(ISERROR(SEARCH("ntitulé",B153)))</formula>
    </cfRule>
    <cfRule type="containsBlanks" dxfId="738" priority="132">
      <formula>LEN(TRIM(B153))=0</formula>
    </cfRule>
  </conditionalFormatting>
  <conditionalFormatting sqref="B156:B157">
    <cfRule type="containsText" dxfId="737" priority="129" operator="containsText" text="ntitulé">
      <formula>NOT(ISERROR(SEARCH("ntitulé",B156)))</formula>
    </cfRule>
    <cfRule type="containsBlanks" dxfId="736" priority="130">
      <formula>LEN(TRIM(B156))=0</formula>
    </cfRule>
  </conditionalFormatting>
  <conditionalFormatting sqref="B158">
    <cfRule type="containsText" dxfId="735" priority="127" operator="containsText" text="ntitulé">
      <formula>NOT(ISERROR(SEARCH("ntitulé",B158)))</formula>
    </cfRule>
    <cfRule type="containsBlanks" dxfId="734" priority="128">
      <formula>LEN(TRIM(B158))=0</formula>
    </cfRule>
  </conditionalFormatting>
  <conditionalFormatting sqref="D127:D128">
    <cfRule type="containsText" dxfId="733" priority="125" operator="containsText" text="ntitulé">
      <formula>NOT(ISERROR(SEARCH("ntitulé",D127)))</formula>
    </cfRule>
    <cfRule type="containsBlanks" dxfId="732" priority="126">
      <formula>LEN(TRIM(D127))=0</formula>
    </cfRule>
  </conditionalFormatting>
  <conditionalFormatting sqref="D130:D132">
    <cfRule type="containsText" dxfId="731" priority="123" operator="containsText" text="ntitulé">
      <formula>NOT(ISERROR(SEARCH("ntitulé",D130)))</formula>
    </cfRule>
    <cfRule type="containsBlanks" dxfId="730" priority="124">
      <formula>LEN(TRIM(D130))=0</formula>
    </cfRule>
  </conditionalFormatting>
  <conditionalFormatting sqref="D135:D142">
    <cfRule type="containsText" dxfId="729" priority="121" operator="containsText" text="ntitulé">
      <formula>NOT(ISERROR(SEARCH("ntitulé",D135)))</formula>
    </cfRule>
    <cfRule type="containsBlanks" dxfId="728" priority="122">
      <formula>LEN(TRIM(D135))=0</formula>
    </cfRule>
  </conditionalFormatting>
  <conditionalFormatting sqref="D144:D151">
    <cfRule type="containsText" dxfId="727" priority="119" operator="containsText" text="ntitulé">
      <formula>NOT(ISERROR(SEARCH("ntitulé",D144)))</formula>
    </cfRule>
    <cfRule type="containsBlanks" dxfId="726" priority="120">
      <formula>LEN(TRIM(D144))=0</formula>
    </cfRule>
  </conditionalFormatting>
  <conditionalFormatting sqref="D153:D154">
    <cfRule type="containsText" dxfId="725" priority="117" operator="containsText" text="ntitulé">
      <formula>NOT(ISERROR(SEARCH("ntitulé",D153)))</formula>
    </cfRule>
    <cfRule type="containsBlanks" dxfId="724" priority="118">
      <formula>LEN(TRIM(D153))=0</formula>
    </cfRule>
  </conditionalFormatting>
  <conditionalFormatting sqref="D156:D157">
    <cfRule type="containsText" dxfId="723" priority="115" operator="containsText" text="ntitulé">
      <formula>NOT(ISERROR(SEARCH("ntitulé",D156)))</formula>
    </cfRule>
    <cfRule type="containsBlanks" dxfId="722" priority="116">
      <formula>LEN(TRIM(D156))=0</formula>
    </cfRule>
  </conditionalFormatting>
  <conditionalFormatting sqref="D158">
    <cfRule type="containsText" dxfId="721" priority="113" operator="containsText" text="ntitulé">
      <formula>NOT(ISERROR(SEARCH("ntitulé",D158)))</formula>
    </cfRule>
    <cfRule type="containsBlanks" dxfId="720" priority="114">
      <formula>LEN(TRIM(D158))=0</formula>
    </cfRule>
  </conditionalFormatting>
  <conditionalFormatting sqref="F127:F128">
    <cfRule type="containsText" dxfId="719" priority="111" operator="containsText" text="ntitulé">
      <formula>NOT(ISERROR(SEARCH("ntitulé",F127)))</formula>
    </cfRule>
    <cfRule type="containsBlanks" dxfId="718" priority="112">
      <formula>LEN(TRIM(F127))=0</formula>
    </cfRule>
  </conditionalFormatting>
  <conditionalFormatting sqref="F130:F132">
    <cfRule type="containsText" dxfId="717" priority="109" operator="containsText" text="ntitulé">
      <formula>NOT(ISERROR(SEARCH("ntitulé",F130)))</formula>
    </cfRule>
    <cfRule type="containsBlanks" dxfId="716" priority="110">
      <formula>LEN(TRIM(F130))=0</formula>
    </cfRule>
  </conditionalFormatting>
  <conditionalFormatting sqref="F135:F142">
    <cfRule type="containsText" dxfId="715" priority="107" operator="containsText" text="ntitulé">
      <formula>NOT(ISERROR(SEARCH("ntitulé",F135)))</formula>
    </cfRule>
    <cfRule type="containsBlanks" dxfId="714" priority="108">
      <formula>LEN(TRIM(F135))=0</formula>
    </cfRule>
  </conditionalFormatting>
  <conditionalFormatting sqref="F144:F151">
    <cfRule type="containsText" dxfId="713" priority="105" operator="containsText" text="ntitulé">
      <formula>NOT(ISERROR(SEARCH("ntitulé",F144)))</formula>
    </cfRule>
    <cfRule type="containsBlanks" dxfId="712" priority="106">
      <formula>LEN(TRIM(F144))=0</formula>
    </cfRule>
  </conditionalFormatting>
  <conditionalFormatting sqref="F153:F154">
    <cfRule type="containsText" dxfId="711" priority="103" operator="containsText" text="ntitulé">
      <formula>NOT(ISERROR(SEARCH("ntitulé",F153)))</formula>
    </cfRule>
    <cfRule type="containsBlanks" dxfId="710" priority="104">
      <formula>LEN(TRIM(F153))=0</formula>
    </cfRule>
  </conditionalFormatting>
  <conditionalFormatting sqref="F156:F157">
    <cfRule type="containsText" dxfId="709" priority="101" operator="containsText" text="ntitulé">
      <formula>NOT(ISERROR(SEARCH("ntitulé",F156)))</formula>
    </cfRule>
    <cfRule type="containsBlanks" dxfId="708" priority="102">
      <formula>LEN(TRIM(F156))=0</formula>
    </cfRule>
  </conditionalFormatting>
  <conditionalFormatting sqref="F158">
    <cfRule type="containsText" dxfId="707" priority="99" operator="containsText" text="ntitulé">
      <formula>NOT(ISERROR(SEARCH("ntitulé",F158)))</formula>
    </cfRule>
    <cfRule type="containsBlanks" dxfId="706" priority="100">
      <formula>LEN(TRIM(F158))=0</formula>
    </cfRule>
  </conditionalFormatting>
  <conditionalFormatting sqref="H127:H128">
    <cfRule type="containsText" dxfId="705" priority="97" operator="containsText" text="ntitulé">
      <formula>NOT(ISERROR(SEARCH("ntitulé",H127)))</formula>
    </cfRule>
    <cfRule type="containsBlanks" dxfId="704" priority="98">
      <formula>LEN(TRIM(H127))=0</formula>
    </cfRule>
  </conditionalFormatting>
  <conditionalFormatting sqref="H130:H132">
    <cfRule type="containsText" dxfId="703" priority="95" operator="containsText" text="ntitulé">
      <formula>NOT(ISERROR(SEARCH("ntitulé",H130)))</formula>
    </cfRule>
    <cfRule type="containsBlanks" dxfId="702" priority="96">
      <formula>LEN(TRIM(H130))=0</formula>
    </cfRule>
  </conditionalFormatting>
  <conditionalFormatting sqref="H135:H142">
    <cfRule type="containsText" dxfId="701" priority="93" operator="containsText" text="ntitulé">
      <formula>NOT(ISERROR(SEARCH("ntitulé",H135)))</formula>
    </cfRule>
    <cfRule type="containsBlanks" dxfId="700" priority="94">
      <formula>LEN(TRIM(H135))=0</formula>
    </cfRule>
  </conditionalFormatting>
  <conditionalFormatting sqref="H144:H151">
    <cfRule type="containsText" dxfId="699" priority="91" operator="containsText" text="ntitulé">
      <formula>NOT(ISERROR(SEARCH("ntitulé",H144)))</formula>
    </cfRule>
    <cfRule type="containsBlanks" dxfId="698" priority="92">
      <formula>LEN(TRIM(H144))=0</formula>
    </cfRule>
  </conditionalFormatting>
  <conditionalFormatting sqref="H153:H154">
    <cfRule type="containsText" dxfId="697" priority="89" operator="containsText" text="ntitulé">
      <formula>NOT(ISERROR(SEARCH("ntitulé",H153)))</formula>
    </cfRule>
    <cfRule type="containsBlanks" dxfId="696" priority="90">
      <formula>LEN(TRIM(H153))=0</formula>
    </cfRule>
  </conditionalFormatting>
  <conditionalFormatting sqref="H156:H157">
    <cfRule type="containsText" dxfId="695" priority="87" operator="containsText" text="ntitulé">
      <formula>NOT(ISERROR(SEARCH("ntitulé",H156)))</formula>
    </cfRule>
    <cfRule type="containsBlanks" dxfId="694" priority="88">
      <formula>LEN(TRIM(H156))=0</formula>
    </cfRule>
  </conditionalFormatting>
  <conditionalFormatting sqref="H158">
    <cfRule type="containsText" dxfId="693" priority="85" operator="containsText" text="ntitulé">
      <formula>NOT(ISERROR(SEARCH("ntitulé",H158)))</formula>
    </cfRule>
    <cfRule type="containsBlanks" dxfId="692" priority="86">
      <formula>LEN(TRIM(H158))=0</formula>
    </cfRule>
  </conditionalFormatting>
  <conditionalFormatting sqref="J127:J128">
    <cfRule type="containsText" dxfId="691" priority="83" operator="containsText" text="ntitulé">
      <formula>NOT(ISERROR(SEARCH("ntitulé",J127)))</formula>
    </cfRule>
    <cfRule type="containsBlanks" dxfId="690" priority="84">
      <formula>LEN(TRIM(J127))=0</formula>
    </cfRule>
  </conditionalFormatting>
  <conditionalFormatting sqref="J130:J132">
    <cfRule type="containsText" dxfId="689" priority="81" operator="containsText" text="ntitulé">
      <formula>NOT(ISERROR(SEARCH("ntitulé",J130)))</formula>
    </cfRule>
    <cfRule type="containsBlanks" dxfId="688" priority="82">
      <formula>LEN(TRIM(J130))=0</formula>
    </cfRule>
  </conditionalFormatting>
  <conditionalFormatting sqref="J135:J142">
    <cfRule type="containsText" dxfId="687" priority="79" operator="containsText" text="ntitulé">
      <formula>NOT(ISERROR(SEARCH("ntitulé",J135)))</formula>
    </cfRule>
    <cfRule type="containsBlanks" dxfId="686" priority="80">
      <formula>LEN(TRIM(J135))=0</formula>
    </cfRule>
  </conditionalFormatting>
  <conditionalFormatting sqref="J144:J151">
    <cfRule type="containsText" dxfId="685" priority="77" operator="containsText" text="ntitulé">
      <formula>NOT(ISERROR(SEARCH("ntitulé",J144)))</formula>
    </cfRule>
    <cfRule type="containsBlanks" dxfId="684" priority="78">
      <formula>LEN(TRIM(J144))=0</formula>
    </cfRule>
  </conditionalFormatting>
  <conditionalFormatting sqref="J153:J154">
    <cfRule type="containsText" dxfId="683" priority="75" operator="containsText" text="ntitulé">
      <formula>NOT(ISERROR(SEARCH("ntitulé",J153)))</formula>
    </cfRule>
    <cfRule type="containsBlanks" dxfId="682" priority="76">
      <formula>LEN(TRIM(J153))=0</formula>
    </cfRule>
  </conditionalFormatting>
  <conditionalFormatting sqref="J156:J157">
    <cfRule type="containsText" dxfId="681" priority="73" operator="containsText" text="ntitulé">
      <formula>NOT(ISERROR(SEARCH("ntitulé",J156)))</formula>
    </cfRule>
    <cfRule type="containsBlanks" dxfId="680" priority="74">
      <formula>LEN(TRIM(J156))=0</formula>
    </cfRule>
  </conditionalFormatting>
  <conditionalFormatting sqref="J158">
    <cfRule type="containsText" dxfId="679" priority="71" operator="containsText" text="ntitulé">
      <formula>NOT(ISERROR(SEARCH("ntitulé",J158)))</formula>
    </cfRule>
    <cfRule type="containsBlanks" dxfId="678" priority="72">
      <formula>LEN(TRIM(J158))=0</formula>
    </cfRule>
  </conditionalFormatting>
  <conditionalFormatting sqref="B166:B167">
    <cfRule type="containsText" dxfId="677" priority="69" operator="containsText" text="ntitulé">
      <formula>NOT(ISERROR(SEARCH("ntitulé",B166)))</formula>
    </cfRule>
    <cfRule type="containsBlanks" dxfId="676" priority="70">
      <formula>LEN(TRIM(B166))=0</formula>
    </cfRule>
  </conditionalFormatting>
  <conditionalFormatting sqref="B169:B171">
    <cfRule type="containsText" dxfId="675" priority="67" operator="containsText" text="ntitulé">
      <formula>NOT(ISERROR(SEARCH("ntitulé",B169)))</formula>
    </cfRule>
    <cfRule type="containsBlanks" dxfId="674" priority="68">
      <formula>LEN(TRIM(B169))=0</formula>
    </cfRule>
  </conditionalFormatting>
  <conditionalFormatting sqref="B174:B181">
    <cfRule type="containsText" dxfId="673" priority="65" operator="containsText" text="ntitulé">
      <formula>NOT(ISERROR(SEARCH("ntitulé",B174)))</formula>
    </cfRule>
    <cfRule type="containsBlanks" dxfId="672" priority="66">
      <formula>LEN(TRIM(B174))=0</formula>
    </cfRule>
  </conditionalFormatting>
  <conditionalFormatting sqref="B183:B190">
    <cfRule type="containsText" dxfId="671" priority="63" operator="containsText" text="ntitulé">
      <formula>NOT(ISERROR(SEARCH("ntitulé",B183)))</formula>
    </cfRule>
    <cfRule type="containsBlanks" dxfId="670" priority="64">
      <formula>LEN(TRIM(B183))=0</formula>
    </cfRule>
  </conditionalFormatting>
  <conditionalFormatting sqref="B192:B193">
    <cfRule type="containsText" dxfId="669" priority="61" operator="containsText" text="ntitulé">
      <formula>NOT(ISERROR(SEARCH("ntitulé",B192)))</formula>
    </cfRule>
    <cfRule type="containsBlanks" dxfId="668" priority="62">
      <formula>LEN(TRIM(B192))=0</formula>
    </cfRule>
  </conditionalFormatting>
  <conditionalFormatting sqref="B195:B196">
    <cfRule type="containsText" dxfId="667" priority="59" operator="containsText" text="ntitulé">
      <formula>NOT(ISERROR(SEARCH("ntitulé",B195)))</formula>
    </cfRule>
    <cfRule type="containsBlanks" dxfId="666" priority="60">
      <formula>LEN(TRIM(B195))=0</formula>
    </cfRule>
  </conditionalFormatting>
  <conditionalFormatting sqref="B197">
    <cfRule type="containsText" dxfId="665" priority="57" operator="containsText" text="ntitulé">
      <formula>NOT(ISERROR(SEARCH("ntitulé",B197)))</formula>
    </cfRule>
    <cfRule type="containsBlanks" dxfId="664" priority="58">
      <formula>LEN(TRIM(B197))=0</formula>
    </cfRule>
  </conditionalFormatting>
  <conditionalFormatting sqref="D166:D167">
    <cfRule type="containsText" dxfId="663" priority="55" operator="containsText" text="ntitulé">
      <formula>NOT(ISERROR(SEARCH("ntitulé",D166)))</formula>
    </cfRule>
    <cfRule type="containsBlanks" dxfId="662" priority="56">
      <formula>LEN(TRIM(D166))=0</formula>
    </cfRule>
  </conditionalFormatting>
  <conditionalFormatting sqref="D169:D171">
    <cfRule type="containsText" dxfId="661" priority="53" operator="containsText" text="ntitulé">
      <formula>NOT(ISERROR(SEARCH("ntitulé",D169)))</formula>
    </cfRule>
    <cfRule type="containsBlanks" dxfId="660" priority="54">
      <formula>LEN(TRIM(D169))=0</formula>
    </cfRule>
  </conditionalFormatting>
  <conditionalFormatting sqref="D174:D181">
    <cfRule type="containsText" dxfId="659" priority="51" operator="containsText" text="ntitulé">
      <formula>NOT(ISERROR(SEARCH("ntitulé",D174)))</formula>
    </cfRule>
    <cfRule type="containsBlanks" dxfId="658" priority="52">
      <formula>LEN(TRIM(D174))=0</formula>
    </cfRule>
  </conditionalFormatting>
  <conditionalFormatting sqref="D183:D190">
    <cfRule type="containsText" dxfId="657" priority="49" operator="containsText" text="ntitulé">
      <formula>NOT(ISERROR(SEARCH("ntitulé",D183)))</formula>
    </cfRule>
    <cfRule type="containsBlanks" dxfId="656" priority="50">
      <formula>LEN(TRIM(D183))=0</formula>
    </cfRule>
  </conditionalFormatting>
  <conditionalFormatting sqref="D192:D193">
    <cfRule type="containsText" dxfId="655" priority="47" operator="containsText" text="ntitulé">
      <formula>NOT(ISERROR(SEARCH("ntitulé",D192)))</formula>
    </cfRule>
    <cfRule type="containsBlanks" dxfId="654" priority="48">
      <formula>LEN(TRIM(D192))=0</formula>
    </cfRule>
  </conditionalFormatting>
  <conditionalFormatting sqref="D195:D196">
    <cfRule type="containsText" dxfId="653" priority="45" operator="containsText" text="ntitulé">
      <formula>NOT(ISERROR(SEARCH("ntitulé",D195)))</formula>
    </cfRule>
    <cfRule type="containsBlanks" dxfId="652" priority="46">
      <formula>LEN(TRIM(D195))=0</formula>
    </cfRule>
  </conditionalFormatting>
  <conditionalFormatting sqref="D197">
    <cfRule type="containsText" dxfId="651" priority="43" operator="containsText" text="ntitulé">
      <formula>NOT(ISERROR(SEARCH("ntitulé",D197)))</formula>
    </cfRule>
    <cfRule type="containsBlanks" dxfId="650" priority="44">
      <formula>LEN(TRIM(D197))=0</formula>
    </cfRule>
  </conditionalFormatting>
  <conditionalFormatting sqref="F166:F167">
    <cfRule type="containsText" dxfId="649" priority="41" operator="containsText" text="ntitulé">
      <formula>NOT(ISERROR(SEARCH("ntitulé",F166)))</formula>
    </cfRule>
    <cfRule type="containsBlanks" dxfId="648" priority="42">
      <formula>LEN(TRIM(F166))=0</formula>
    </cfRule>
  </conditionalFormatting>
  <conditionalFormatting sqref="F169:F171">
    <cfRule type="containsText" dxfId="647" priority="39" operator="containsText" text="ntitulé">
      <formula>NOT(ISERROR(SEARCH("ntitulé",F169)))</formula>
    </cfRule>
    <cfRule type="containsBlanks" dxfId="646" priority="40">
      <formula>LEN(TRIM(F169))=0</formula>
    </cfRule>
  </conditionalFormatting>
  <conditionalFormatting sqref="F174:F181">
    <cfRule type="containsText" dxfId="645" priority="37" operator="containsText" text="ntitulé">
      <formula>NOT(ISERROR(SEARCH("ntitulé",F174)))</formula>
    </cfRule>
    <cfRule type="containsBlanks" dxfId="644" priority="38">
      <formula>LEN(TRIM(F174))=0</formula>
    </cfRule>
  </conditionalFormatting>
  <conditionalFormatting sqref="F183:F190">
    <cfRule type="containsText" dxfId="643" priority="35" operator="containsText" text="ntitulé">
      <formula>NOT(ISERROR(SEARCH("ntitulé",F183)))</formula>
    </cfRule>
    <cfRule type="containsBlanks" dxfId="642" priority="36">
      <formula>LEN(TRIM(F183))=0</formula>
    </cfRule>
  </conditionalFormatting>
  <conditionalFormatting sqref="F192:F193">
    <cfRule type="containsText" dxfId="641" priority="33" operator="containsText" text="ntitulé">
      <formula>NOT(ISERROR(SEARCH("ntitulé",F192)))</formula>
    </cfRule>
    <cfRule type="containsBlanks" dxfId="640" priority="34">
      <formula>LEN(TRIM(F192))=0</formula>
    </cfRule>
  </conditionalFormatting>
  <conditionalFormatting sqref="F195:F196">
    <cfRule type="containsText" dxfId="639" priority="31" operator="containsText" text="ntitulé">
      <formula>NOT(ISERROR(SEARCH("ntitulé",F195)))</formula>
    </cfRule>
    <cfRule type="containsBlanks" dxfId="638" priority="32">
      <formula>LEN(TRIM(F195))=0</formula>
    </cfRule>
  </conditionalFormatting>
  <conditionalFormatting sqref="F197">
    <cfRule type="containsText" dxfId="637" priority="29" operator="containsText" text="ntitulé">
      <formula>NOT(ISERROR(SEARCH("ntitulé",F197)))</formula>
    </cfRule>
    <cfRule type="containsBlanks" dxfId="636" priority="30">
      <formula>LEN(TRIM(F197))=0</formula>
    </cfRule>
  </conditionalFormatting>
  <conditionalFormatting sqref="H166:H167">
    <cfRule type="containsText" dxfId="635" priority="27" operator="containsText" text="ntitulé">
      <formula>NOT(ISERROR(SEARCH("ntitulé",H166)))</formula>
    </cfRule>
    <cfRule type="containsBlanks" dxfId="634" priority="28">
      <formula>LEN(TRIM(H166))=0</formula>
    </cfRule>
  </conditionalFormatting>
  <conditionalFormatting sqref="H169:H171">
    <cfRule type="containsText" dxfId="633" priority="25" operator="containsText" text="ntitulé">
      <formula>NOT(ISERROR(SEARCH("ntitulé",H169)))</formula>
    </cfRule>
    <cfRule type="containsBlanks" dxfId="632" priority="26">
      <formula>LEN(TRIM(H169))=0</formula>
    </cfRule>
  </conditionalFormatting>
  <conditionalFormatting sqref="H174:H181">
    <cfRule type="containsText" dxfId="631" priority="23" operator="containsText" text="ntitulé">
      <formula>NOT(ISERROR(SEARCH("ntitulé",H174)))</formula>
    </cfRule>
    <cfRule type="containsBlanks" dxfId="630" priority="24">
      <formula>LEN(TRIM(H174))=0</formula>
    </cfRule>
  </conditionalFormatting>
  <conditionalFormatting sqref="H183:H190">
    <cfRule type="containsText" dxfId="629" priority="21" operator="containsText" text="ntitulé">
      <formula>NOT(ISERROR(SEARCH("ntitulé",H183)))</formula>
    </cfRule>
    <cfRule type="containsBlanks" dxfId="628" priority="22">
      <formula>LEN(TRIM(H183))=0</formula>
    </cfRule>
  </conditionalFormatting>
  <conditionalFormatting sqref="H192:H193">
    <cfRule type="containsText" dxfId="627" priority="19" operator="containsText" text="ntitulé">
      <formula>NOT(ISERROR(SEARCH("ntitulé",H192)))</formula>
    </cfRule>
    <cfRule type="containsBlanks" dxfId="626" priority="20">
      <formula>LEN(TRIM(H192))=0</formula>
    </cfRule>
  </conditionalFormatting>
  <conditionalFormatting sqref="H195:H196">
    <cfRule type="containsText" dxfId="625" priority="17" operator="containsText" text="ntitulé">
      <formula>NOT(ISERROR(SEARCH("ntitulé",H195)))</formula>
    </cfRule>
    <cfRule type="containsBlanks" dxfId="624" priority="18">
      <formula>LEN(TRIM(H195))=0</formula>
    </cfRule>
  </conditionalFormatting>
  <conditionalFormatting sqref="H197">
    <cfRule type="containsText" dxfId="623" priority="15" operator="containsText" text="ntitulé">
      <formula>NOT(ISERROR(SEARCH("ntitulé",H197)))</formula>
    </cfRule>
    <cfRule type="containsBlanks" dxfId="622" priority="16">
      <formula>LEN(TRIM(H197))=0</formula>
    </cfRule>
  </conditionalFormatting>
  <conditionalFormatting sqref="J166:J167">
    <cfRule type="containsText" dxfId="621" priority="13" operator="containsText" text="ntitulé">
      <formula>NOT(ISERROR(SEARCH("ntitulé",J166)))</formula>
    </cfRule>
    <cfRule type="containsBlanks" dxfId="620" priority="14">
      <formula>LEN(TRIM(J166))=0</formula>
    </cfRule>
  </conditionalFormatting>
  <conditionalFormatting sqref="J169:J171">
    <cfRule type="containsText" dxfId="619" priority="11" operator="containsText" text="ntitulé">
      <formula>NOT(ISERROR(SEARCH("ntitulé",J169)))</formula>
    </cfRule>
    <cfRule type="containsBlanks" dxfId="618" priority="12">
      <formula>LEN(TRIM(J169))=0</formula>
    </cfRule>
  </conditionalFormatting>
  <conditionalFormatting sqref="J174:J181">
    <cfRule type="containsText" dxfId="617" priority="9" operator="containsText" text="ntitulé">
      <formula>NOT(ISERROR(SEARCH("ntitulé",J174)))</formula>
    </cfRule>
    <cfRule type="containsBlanks" dxfId="616" priority="10">
      <formula>LEN(TRIM(J174))=0</formula>
    </cfRule>
  </conditionalFormatting>
  <conditionalFormatting sqref="J183:J190">
    <cfRule type="containsText" dxfId="615" priority="7" operator="containsText" text="ntitulé">
      <formula>NOT(ISERROR(SEARCH("ntitulé",J183)))</formula>
    </cfRule>
    <cfRule type="containsBlanks" dxfId="614" priority="8">
      <formula>LEN(TRIM(J183))=0</formula>
    </cfRule>
  </conditionalFormatting>
  <conditionalFormatting sqref="J192:J193">
    <cfRule type="containsText" dxfId="613" priority="5" operator="containsText" text="ntitulé">
      <formula>NOT(ISERROR(SEARCH("ntitulé",J192)))</formula>
    </cfRule>
    <cfRule type="containsBlanks" dxfId="612" priority="6">
      <formula>LEN(TRIM(J192))=0</formula>
    </cfRule>
  </conditionalFormatting>
  <conditionalFormatting sqref="J195:J196">
    <cfRule type="containsText" dxfId="611" priority="3" operator="containsText" text="ntitulé">
      <formula>NOT(ISERROR(SEARCH("ntitulé",J195)))</formula>
    </cfRule>
    <cfRule type="containsBlanks" dxfId="610" priority="4">
      <formula>LEN(TRIM(J195))=0</formula>
    </cfRule>
  </conditionalFormatting>
  <conditionalFormatting sqref="J197">
    <cfRule type="containsText" dxfId="609" priority="1" operator="containsText" text="ntitulé">
      <formula>NOT(ISERROR(SEARCH("ntitulé",J197)))</formula>
    </cfRule>
    <cfRule type="containsBlanks" dxfId="608" priority="2">
      <formula>LEN(TRIM(J197))=0</formula>
    </cfRule>
  </conditionalFormatting>
  <pageMargins left="0.7" right="0.7" top="0.75" bottom="0.75" header="0.3" footer="0.3"/>
  <pageSetup paperSize="9" scale="66" orientation="landscape" verticalDpi="300" r:id="rId1"/>
  <rowBreaks count="4" manualBreakCount="4">
    <brk id="43" max="16383" man="1"/>
    <brk id="82" max="16383" man="1"/>
    <brk id="121" max="16383" man="1"/>
    <brk id="1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78"/>
  <sheetViews>
    <sheetView topLeftCell="A31" zoomScale="85" zoomScaleNormal="85" workbookViewId="0">
      <selection activeCell="B10" sqref="A10:XFD10"/>
    </sheetView>
  </sheetViews>
  <sheetFormatPr baseColWidth="10" defaultColWidth="8.85546875" defaultRowHeight="15" x14ac:dyDescent="0.3"/>
  <cols>
    <col min="1" max="1" width="43.85546875" style="1" customWidth="1"/>
    <col min="2" max="2" width="16.7109375" style="1" customWidth="1"/>
    <col min="3" max="3" width="5.7109375" style="1" customWidth="1"/>
    <col min="4" max="4" width="16.7109375" style="1" customWidth="1"/>
    <col min="5" max="5" width="5.7109375" style="1" customWidth="1"/>
    <col min="6" max="6" width="16.7109375" style="1" customWidth="1"/>
    <col min="7" max="7" width="5.7109375" style="1" customWidth="1"/>
    <col min="8" max="8" width="16.7109375" style="1" customWidth="1"/>
    <col min="9" max="9" width="5.7109375" style="1" customWidth="1"/>
    <col min="10" max="10" width="16.7109375" style="1" customWidth="1"/>
    <col min="11" max="11" width="5.7109375" style="1" customWidth="1"/>
    <col min="12" max="16384" width="8.85546875" style="1"/>
  </cols>
  <sheetData>
    <row r="3" spans="1:26" ht="29.45" customHeight="1" x14ac:dyDescent="0.3">
      <c r="A3" s="36" t="str">
        <f>TAB00!B39&amp;" : "&amp;TAB00!C39</f>
        <v>TAB2 : Synthèse du revenu autorisé par tarif et par niveau de tension</v>
      </c>
      <c r="B3" s="17"/>
      <c r="C3" s="17"/>
      <c r="D3" s="17"/>
      <c r="E3" s="17"/>
      <c r="F3" s="17"/>
      <c r="G3" s="17"/>
      <c r="H3" s="17"/>
      <c r="I3" s="17"/>
      <c r="J3" s="17"/>
      <c r="K3" s="17"/>
    </row>
    <row r="5" spans="1:26" ht="25.15" customHeight="1" x14ac:dyDescent="0.35">
      <c r="A5" s="467" t="s">
        <v>37</v>
      </c>
      <c r="B5" s="467"/>
      <c r="C5" s="467"/>
      <c r="D5" s="467"/>
      <c r="E5" s="467"/>
      <c r="F5" s="467"/>
      <c r="G5" s="467"/>
      <c r="H5" s="467"/>
      <c r="I5" s="467"/>
      <c r="J5" s="467"/>
      <c r="K5" s="457"/>
    </row>
    <row r="6" spans="1:26" s="6" customFormat="1" ht="14.45" customHeight="1" x14ac:dyDescent="0.3">
      <c r="A6" s="463" t="s">
        <v>0</v>
      </c>
      <c r="B6" s="464" t="s">
        <v>20</v>
      </c>
      <c r="C6" s="465"/>
      <c r="D6" s="461" t="s">
        <v>5</v>
      </c>
      <c r="E6" s="466"/>
      <c r="F6" s="461" t="s">
        <v>6</v>
      </c>
      <c r="G6" s="466"/>
      <c r="H6" s="461" t="s">
        <v>7</v>
      </c>
      <c r="I6" s="466"/>
      <c r="J6" s="461" t="s">
        <v>8</v>
      </c>
      <c r="K6" s="462"/>
    </row>
    <row r="7" spans="1:26" s="6" customFormat="1" ht="14.45" customHeight="1" x14ac:dyDescent="0.3">
      <c r="A7" s="463"/>
      <c r="B7" s="8" t="s">
        <v>9</v>
      </c>
      <c r="C7" s="8" t="s">
        <v>10</v>
      </c>
      <c r="D7" s="8" t="s">
        <v>9</v>
      </c>
      <c r="E7" s="8" t="s">
        <v>10</v>
      </c>
      <c r="F7" s="8" t="s">
        <v>9</v>
      </c>
      <c r="G7" s="8" t="s">
        <v>10</v>
      </c>
      <c r="H7" s="8" t="s">
        <v>9</v>
      </c>
      <c r="I7" s="8" t="s">
        <v>10</v>
      </c>
      <c r="J7" s="8" t="s">
        <v>9</v>
      </c>
      <c r="K7" s="18" t="s">
        <v>10</v>
      </c>
    </row>
    <row r="8" spans="1:26" s="7" customFormat="1" ht="14.45" customHeight="1" x14ac:dyDescent="0.3">
      <c r="A8" s="336" t="s">
        <v>63</v>
      </c>
      <c r="B8" s="336">
        <f>'TAB1'!B42</f>
        <v>0</v>
      </c>
      <c r="C8" s="336"/>
      <c r="D8" s="336">
        <f>'TAB1'!D42</f>
        <v>0</v>
      </c>
      <c r="E8" s="336">
        <f>IFERROR(D8/$B8,0)</f>
        <v>0</v>
      </c>
      <c r="F8" s="336">
        <f>'TAB1'!F42</f>
        <v>0</v>
      </c>
      <c r="G8" s="336">
        <f>IFERROR(F8/$B8,0)</f>
        <v>0</v>
      </c>
      <c r="H8" s="336">
        <f>'TAB1'!H42</f>
        <v>0</v>
      </c>
      <c r="I8" s="336">
        <f>IFERROR(H8/$B8,0)</f>
        <v>0</v>
      </c>
      <c r="J8" s="336">
        <f>'TAB1'!J42</f>
        <v>0</v>
      </c>
      <c r="K8" s="336">
        <f>IFERROR(J8/$B8,0)</f>
        <v>0</v>
      </c>
      <c r="O8" s="6"/>
      <c r="P8" s="6"/>
      <c r="Q8" s="6"/>
      <c r="R8" s="6"/>
      <c r="S8" s="6"/>
      <c r="T8" s="6"/>
      <c r="U8" s="6"/>
      <c r="V8" s="6"/>
      <c r="W8" s="6"/>
      <c r="X8" s="6"/>
      <c r="Y8" s="6"/>
      <c r="Z8" s="6"/>
    </row>
    <row r="9" spans="1:26" s="6" customFormat="1" ht="14.45" customHeight="1" x14ac:dyDescent="0.3">
      <c r="A9" s="335" t="s">
        <v>364</v>
      </c>
      <c r="B9" s="9">
        <f>SUM(D9,F9,H9,J9)</f>
        <v>0</v>
      </c>
      <c r="C9" s="53">
        <f>IFERROR(B9/$B$8,0)</f>
        <v>0</v>
      </c>
      <c r="D9" s="9">
        <f>'TAB5'!E13*-1</f>
        <v>0</v>
      </c>
      <c r="E9" s="53">
        <f>IFERROR(D9/$B9,0)</f>
        <v>0</v>
      </c>
      <c r="F9" s="9">
        <f>'TAB5'!H13*-1</f>
        <v>0</v>
      </c>
      <c r="G9" s="53">
        <f>IFERROR(F9/$B9,0)</f>
        <v>0</v>
      </c>
      <c r="H9" s="9">
        <f>'TAB5'!K13*-1</f>
        <v>0</v>
      </c>
      <c r="I9" s="53">
        <f>IFERROR(H9/$B9,0)</f>
        <v>0</v>
      </c>
      <c r="J9" s="9">
        <f>'TAB5'!N13*-1</f>
        <v>0</v>
      </c>
      <c r="K9" s="53">
        <f>IFERROR(J9/$B9,0)</f>
        <v>0</v>
      </c>
    </row>
    <row r="10" spans="1:26" s="562" customFormat="1" ht="27" x14ac:dyDescent="0.3">
      <c r="A10" s="559" t="s">
        <v>362</v>
      </c>
      <c r="B10" s="560">
        <f>SUM(B8:B9)</f>
        <v>0</v>
      </c>
      <c r="C10" s="561">
        <f>IFERROR(B10/$B$8,0)</f>
        <v>0</v>
      </c>
      <c r="D10" s="560">
        <f>SUM(D8:D9)</f>
        <v>0</v>
      </c>
      <c r="E10" s="561">
        <f>IFERROR(D10/$B10,0)</f>
        <v>0</v>
      </c>
      <c r="F10" s="560">
        <f>SUM(F8:F9)</f>
        <v>0</v>
      </c>
      <c r="G10" s="561">
        <f>IFERROR(F10/$B10,0)</f>
        <v>0</v>
      </c>
      <c r="H10" s="560">
        <f>SUM(H8:H9)</f>
        <v>0</v>
      </c>
      <c r="I10" s="561">
        <f>IFERROR(H10/$B10,0)</f>
        <v>0</v>
      </c>
      <c r="J10" s="560">
        <f>SUM(J8:J9)</f>
        <v>0</v>
      </c>
      <c r="K10" s="561">
        <f>IFERROR(J10/$B10,0)</f>
        <v>0</v>
      </c>
      <c r="O10" s="550"/>
      <c r="P10" s="550"/>
      <c r="Q10" s="550"/>
      <c r="R10" s="550"/>
      <c r="S10" s="550"/>
      <c r="T10" s="550"/>
      <c r="U10" s="550"/>
      <c r="V10" s="550"/>
      <c r="W10" s="550"/>
      <c r="X10" s="550"/>
      <c r="Y10" s="550"/>
      <c r="Z10" s="550"/>
    </row>
    <row r="11" spans="1:26" s="6" customFormat="1" ht="14.45" customHeight="1" x14ac:dyDescent="0.3">
      <c r="A11" s="56" t="s">
        <v>133</v>
      </c>
      <c r="B11" s="9">
        <f>B8-SUM(B12:B13,B17)+B9</f>
        <v>0</v>
      </c>
      <c r="C11" s="14">
        <f t="shared" ref="C11:C18" si="0">IFERROR(B11/$B$10,0)</f>
        <v>0</v>
      </c>
      <c r="D11" s="9">
        <f>D8-SUM(D12:D13,D17)+D9</f>
        <v>0</v>
      </c>
      <c r="E11" s="14">
        <f>IFERROR(D11/$B11,0)</f>
        <v>0</v>
      </c>
      <c r="F11" s="9">
        <f>F8-SUM(F12:F13,F17)+F9</f>
        <v>0</v>
      </c>
      <c r="G11" s="14">
        <f t="shared" ref="G11" si="1">IFERROR(F11/$B11,0)</f>
        <v>0</v>
      </c>
      <c r="H11" s="9">
        <f>H8-SUM(H12:H13,H17)+H9</f>
        <v>0</v>
      </c>
      <c r="I11" s="14">
        <f>IFERROR(H11/$B11,0)</f>
        <v>0</v>
      </c>
      <c r="J11" s="9">
        <f>J8-SUM(J12:J13,J17)+J9</f>
        <v>0</v>
      </c>
      <c r="K11" s="14">
        <f>IFERROR(J11/$B11,0)</f>
        <v>0</v>
      </c>
    </row>
    <row r="12" spans="1:26" s="6" customFormat="1" ht="14.45" customHeight="1" x14ac:dyDescent="0.3">
      <c r="A12" s="56" t="s">
        <v>136</v>
      </c>
      <c r="B12" s="9">
        <f>SUM('TAB1'!B12,'TAB1'!B26,'TAB1'!B40)</f>
        <v>0</v>
      </c>
      <c r="C12" s="14">
        <f t="shared" si="0"/>
        <v>0</v>
      </c>
      <c r="D12" s="9">
        <f>SUM('TAB1'!D12,'TAB1'!D26,'TAB1'!D40)</f>
        <v>0</v>
      </c>
      <c r="E12" s="14">
        <f t="shared" ref="E12:E18" si="2">IFERROR(D12/$B12,0)</f>
        <v>0</v>
      </c>
      <c r="F12" s="9">
        <f>SUM('TAB1'!F12,'TAB1'!F26,'TAB1'!F40)</f>
        <v>0</v>
      </c>
      <c r="G12" s="14">
        <f t="shared" ref="G12:G18" si="3">IFERROR(F12/$B12,0)</f>
        <v>0</v>
      </c>
      <c r="H12" s="9">
        <f>SUM('TAB1'!H12,'TAB1'!H26,'TAB1'!H40)</f>
        <v>0</v>
      </c>
      <c r="I12" s="14">
        <f t="shared" ref="I12:I18" si="4">IFERROR(H12/$B12,0)</f>
        <v>0</v>
      </c>
      <c r="J12" s="9">
        <f>SUM('TAB1'!J12,'TAB1'!J26,'TAB1'!J40)</f>
        <v>0</v>
      </c>
      <c r="K12" s="14">
        <f t="shared" ref="K12:K18" si="5">IFERROR(J12/$B12,0)</f>
        <v>0</v>
      </c>
    </row>
    <row r="13" spans="1:26" s="6" customFormat="1" ht="14.45" customHeight="1" x14ac:dyDescent="0.3">
      <c r="A13" s="56" t="s">
        <v>134</v>
      </c>
      <c r="B13" s="9">
        <f>SUM(B14:B16)</f>
        <v>0</v>
      </c>
      <c r="C13" s="14">
        <f t="shared" si="0"/>
        <v>0</v>
      </c>
      <c r="D13" s="9">
        <f>SUM(D14:D16)</f>
        <v>0</v>
      </c>
      <c r="E13" s="14">
        <f t="shared" si="2"/>
        <v>0</v>
      </c>
      <c r="F13" s="9">
        <f>SUM(F14:F16)</f>
        <v>0</v>
      </c>
      <c r="G13" s="14">
        <f t="shared" si="3"/>
        <v>0</v>
      </c>
      <c r="H13" s="9">
        <f>SUM(H14:H16)</f>
        <v>0</v>
      </c>
      <c r="I13" s="14">
        <f t="shared" si="4"/>
        <v>0</v>
      </c>
      <c r="J13" s="9">
        <f>SUM(J14:J16)</f>
        <v>0</v>
      </c>
      <c r="K13" s="14">
        <f t="shared" si="5"/>
        <v>0</v>
      </c>
    </row>
    <row r="14" spans="1:26" s="6" customFormat="1" ht="14.45" customHeight="1" x14ac:dyDescent="0.3">
      <c r="A14" s="57" t="s">
        <v>4</v>
      </c>
      <c r="B14" s="9">
        <f>'TAB1'!B21</f>
        <v>0</v>
      </c>
      <c r="C14" s="14">
        <f t="shared" si="0"/>
        <v>0</v>
      </c>
      <c r="D14" s="9">
        <f>'TAB1'!D21</f>
        <v>0</v>
      </c>
      <c r="E14" s="14">
        <f t="shared" si="2"/>
        <v>0</v>
      </c>
      <c r="F14" s="9">
        <f>'TAB1'!F21</f>
        <v>0</v>
      </c>
      <c r="G14" s="14">
        <f t="shared" si="3"/>
        <v>0</v>
      </c>
      <c r="H14" s="9">
        <f>'TAB1'!H21</f>
        <v>0</v>
      </c>
      <c r="I14" s="14">
        <f t="shared" si="4"/>
        <v>0</v>
      </c>
      <c r="J14" s="9">
        <f>'TAB1'!J21</f>
        <v>0</v>
      </c>
      <c r="K14" s="14">
        <f t="shared" si="5"/>
        <v>0</v>
      </c>
    </row>
    <row r="15" spans="1:26" s="6" customFormat="1" ht="14.45" customHeight="1" x14ac:dyDescent="0.3">
      <c r="A15" s="57" t="s">
        <v>17</v>
      </c>
      <c r="B15" s="9">
        <f>'TAB1'!B22</f>
        <v>0</v>
      </c>
      <c r="C15" s="14">
        <f t="shared" si="0"/>
        <v>0</v>
      </c>
      <c r="D15" s="9">
        <f>'TAB1'!D22</f>
        <v>0</v>
      </c>
      <c r="E15" s="14">
        <f t="shared" si="2"/>
        <v>0</v>
      </c>
      <c r="F15" s="9">
        <f>'TAB1'!F22</f>
        <v>0</v>
      </c>
      <c r="G15" s="14">
        <f t="shared" si="3"/>
        <v>0</v>
      </c>
      <c r="H15" s="9">
        <f>'TAB1'!H22</f>
        <v>0</v>
      </c>
      <c r="I15" s="14">
        <f t="shared" si="4"/>
        <v>0</v>
      </c>
      <c r="J15" s="9">
        <f>'TAB1'!J22</f>
        <v>0</v>
      </c>
      <c r="K15" s="14">
        <f t="shared" si="5"/>
        <v>0</v>
      </c>
    </row>
    <row r="16" spans="1:26" s="6" customFormat="1" ht="14.45" customHeight="1" x14ac:dyDescent="0.3">
      <c r="A16" s="57" t="s">
        <v>62</v>
      </c>
      <c r="B16" s="9">
        <f>'TAB1'!B23</f>
        <v>0</v>
      </c>
      <c r="C16" s="14">
        <f t="shared" si="0"/>
        <v>0</v>
      </c>
      <c r="D16" s="9">
        <f>'TAB1'!D23</f>
        <v>0</v>
      </c>
      <c r="E16" s="14">
        <f t="shared" si="2"/>
        <v>0</v>
      </c>
      <c r="F16" s="9">
        <f>'TAB1'!F23</f>
        <v>0</v>
      </c>
      <c r="G16" s="14">
        <f t="shared" si="3"/>
        <v>0</v>
      </c>
      <c r="H16" s="9">
        <f>'TAB1'!H23</f>
        <v>0</v>
      </c>
      <c r="I16" s="14">
        <f t="shared" si="4"/>
        <v>0</v>
      </c>
      <c r="J16" s="9">
        <f>'TAB1'!J23</f>
        <v>0</v>
      </c>
      <c r="K16" s="14">
        <f t="shared" si="5"/>
        <v>0</v>
      </c>
    </row>
    <row r="17" spans="1:26" s="6" customFormat="1" ht="14.45" customHeight="1" x14ac:dyDescent="0.3">
      <c r="A17" s="56" t="s">
        <v>135</v>
      </c>
      <c r="B17" s="9">
        <f>'TAB1'!B41</f>
        <v>0</v>
      </c>
      <c r="C17" s="14">
        <f t="shared" si="0"/>
        <v>0</v>
      </c>
      <c r="D17" s="9">
        <f>'TAB1'!D41</f>
        <v>0</v>
      </c>
      <c r="E17" s="14">
        <f>IFERROR(D17/$B17,0)</f>
        <v>0</v>
      </c>
      <c r="F17" s="9">
        <f>'TAB1'!F41</f>
        <v>0</v>
      </c>
      <c r="G17" s="14">
        <f t="shared" si="3"/>
        <v>0</v>
      </c>
      <c r="H17" s="9">
        <f>'TAB1'!H41</f>
        <v>0</v>
      </c>
      <c r="I17" s="14">
        <f t="shared" si="4"/>
        <v>0</v>
      </c>
      <c r="J17" s="9">
        <f>'TAB1'!J41</f>
        <v>0</v>
      </c>
      <c r="K17" s="14">
        <f t="shared" si="5"/>
        <v>0</v>
      </c>
    </row>
    <row r="18" spans="1:26" s="6" customFormat="1" ht="14.45" customHeight="1" x14ac:dyDescent="0.3">
      <c r="A18" s="54" t="s">
        <v>365</v>
      </c>
      <c r="B18" s="15">
        <f>SUM(B11:B13,B17)</f>
        <v>0</v>
      </c>
      <c r="C18" s="16">
        <f t="shared" si="0"/>
        <v>0</v>
      </c>
      <c r="D18" s="15">
        <f>SUM(D11:D13,D17)</f>
        <v>0</v>
      </c>
      <c r="E18" s="16">
        <f t="shared" si="2"/>
        <v>0</v>
      </c>
      <c r="F18" s="15">
        <f>SUM(F11:F13,F17)</f>
        <v>0</v>
      </c>
      <c r="G18" s="16">
        <f t="shared" si="3"/>
        <v>0</v>
      </c>
      <c r="H18" s="15">
        <f>SUM(H11:H13,H17)</f>
        <v>0</v>
      </c>
      <c r="I18" s="16">
        <f t="shared" si="4"/>
        <v>0</v>
      </c>
      <c r="J18" s="15">
        <f>SUM(J11:J13,J17)</f>
        <v>0</v>
      </c>
      <c r="K18" s="55">
        <f t="shared" si="5"/>
        <v>0</v>
      </c>
    </row>
    <row r="20" spans="1:26" ht="21" x14ac:dyDescent="0.35">
      <c r="A20" s="467" t="s">
        <v>36</v>
      </c>
      <c r="B20" s="467"/>
      <c r="C20" s="467"/>
      <c r="D20" s="467"/>
      <c r="E20" s="467"/>
      <c r="F20" s="467"/>
      <c r="G20" s="467"/>
      <c r="H20" s="467"/>
      <c r="I20" s="467"/>
      <c r="J20" s="467"/>
      <c r="K20" s="457"/>
    </row>
    <row r="21" spans="1:26" x14ac:dyDescent="0.3">
      <c r="A21" s="463" t="s">
        <v>0</v>
      </c>
      <c r="B21" s="464" t="s">
        <v>20</v>
      </c>
      <c r="C21" s="465"/>
      <c r="D21" s="461" t="s">
        <v>5</v>
      </c>
      <c r="E21" s="466"/>
      <c r="F21" s="461" t="s">
        <v>6</v>
      </c>
      <c r="G21" s="466"/>
      <c r="H21" s="461" t="s">
        <v>7</v>
      </c>
      <c r="I21" s="466"/>
      <c r="J21" s="461" t="s">
        <v>8</v>
      </c>
      <c r="K21" s="462"/>
    </row>
    <row r="22" spans="1:26" x14ac:dyDescent="0.3">
      <c r="A22" s="463"/>
      <c r="B22" s="8" t="s">
        <v>9</v>
      </c>
      <c r="C22" s="8" t="s">
        <v>10</v>
      </c>
      <c r="D22" s="8" t="s">
        <v>9</v>
      </c>
      <c r="E22" s="8" t="s">
        <v>10</v>
      </c>
      <c r="F22" s="8" t="s">
        <v>9</v>
      </c>
      <c r="G22" s="8" t="s">
        <v>10</v>
      </c>
      <c r="H22" s="8" t="s">
        <v>9</v>
      </c>
      <c r="I22" s="8" t="s">
        <v>10</v>
      </c>
      <c r="J22" s="8" t="s">
        <v>9</v>
      </c>
      <c r="K22" s="18" t="s">
        <v>10</v>
      </c>
    </row>
    <row r="23" spans="1:26" x14ac:dyDescent="0.3">
      <c r="A23" s="336" t="s">
        <v>63</v>
      </c>
      <c r="B23" s="15">
        <f>'TAB1'!B81</f>
        <v>0</v>
      </c>
      <c r="C23" s="16"/>
      <c r="D23" s="15">
        <f>'TAB1'!D81</f>
        <v>0</v>
      </c>
      <c r="E23" s="16">
        <f>IFERROR(D23/$B23,0)</f>
        <v>0</v>
      </c>
      <c r="F23" s="15">
        <f>'TAB1'!F81</f>
        <v>0</v>
      </c>
      <c r="G23" s="16">
        <f>IFERROR(F23/$B23,0)</f>
        <v>0</v>
      </c>
      <c r="H23" s="15">
        <f>'TAB1'!H81</f>
        <v>0</v>
      </c>
      <c r="I23" s="16">
        <f>IFERROR(H23/$B23,0)</f>
        <v>0</v>
      </c>
      <c r="J23" s="15">
        <f>'TAB1'!J81</f>
        <v>0</v>
      </c>
      <c r="K23" s="55">
        <f>IFERROR(J23/$B23,0)</f>
        <v>0</v>
      </c>
    </row>
    <row r="24" spans="1:26" x14ac:dyDescent="0.3">
      <c r="A24" s="335" t="s">
        <v>364</v>
      </c>
      <c r="B24" s="9">
        <f>SUM(D24,F24,H24,J24)</f>
        <v>0</v>
      </c>
      <c r="C24" s="53">
        <f>IFERROR(B24/$B$23,0)</f>
        <v>0</v>
      </c>
      <c r="D24" s="9">
        <f>'TAB5'!E23*-1</f>
        <v>0</v>
      </c>
      <c r="E24" s="53">
        <f>IFERROR(D24/$B24,0)</f>
        <v>0</v>
      </c>
      <c r="F24" s="9">
        <f>'TAB5'!H23*-1</f>
        <v>0</v>
      </c>
      <c r="G24" s="53">
        <f>IFERROR(F24/$B24,0)</f>
        <v>0</v>
      </c>
      <c r="H24" s="9">
        <f>'TAB5'!K23*-1</f>
        <v>0</v>
      </c>
      <c r="I24" s="53">
        <f>IFERROR(H24/$B24,0)</f>
        <v>0</v>
      </c>
      <c r="J24" s="9">
        <f>'TAB5'!N23*-1</f>
        <v>0</v>
      </c>
      <c r="K24" s="53">
        <f>IFERROR(J24/$B24,0)</f>
        <v>0</v>
      </c>
    </row>
    <row r="25" spans="1:26" s="338" customFormat="1" ht="27" x14ac:dyDescent="0.3">
      <c r="A25" s="337" t="s">
        <v>362</v>
      </c>
      <c r="B25" s="339">
        <f>SUM(B23:B24)</f>
        <v>0</v>
      </c>
      <c r="C25" s="340">
        <f>IFERROR(B25/$B$23,0)</f>
        <v>0</v>
      </c>
      <c r="D25" s="339">
        <f>SUM(D23:D24)</f>
        <v>0</v>
      </c>
      <c r="E25" s="340">
        <f>IFERROR(D25/$B25,0)</f>
        <v>0</v>
      </c>
      <c r="F25" s="339">
        <f>SUM(F23:F24)</f>
        <v>0</v>
      </c>
      <c r="G25" s="340">
        <f>IFERROR(F25/$B25,0)</f>
        <v>0</v>
      </c>
      <c r="H25" s="339">
        <f>SUM(H23:H24)</f>
        <v>0</v>
      </c>
      <c r="I25" s="340">
        <f>IFERROR(H25/$B25,0)</f>
        <v>0</v>
      </c>
      <c r="J25" s="339">
        <f>SUM(J23:J24)</f>
        <v>0</v>
      </c>
      <c r="K25" s="340">
        <f>IFERROR(J25/$B25,0)</f>
        <v>0</v>
      </c>
      <c r="O25" s="6"/>
      <c r="P25" s="6"/>
      <c r="Q25" s="6"/>
      <c r="R25" s="6"/>
      <c r="S25" s="6"/>
      <c r="T25" s="6"/>
      <c r="U25" s="6"/>
      <c r="V25" s="6"/>
      <c r="W25" s="6"/>
      <c r="X25" s="6"/>
      <c r="Y25" s="6"/>
      <c r="Z25" s="6"/>
    </row>
    <row r="26" spans="1:26" x14ac:dyDescent="0.3">
      <c r="A26" s="56" t="s">
        <v>133</v>
      </c>
      <c r="B26" s="9">
        <f>B23-SUM(B27:B28,B32)+B24</f>
        <v>0</v>
      </c>
      <c r="C26" s="14">
        <f t="shared" ref="C26:C33" si="6">IFERROR(B26/$B$25,0)</f>
        <v>0</v>
      </c>
      <c r="D26" s="9">
        <f>D23-SUM(D27:D28,D32)+D24</f>
        <v>0</v>
      </c>
      <c r="E26" s="14">
        <f>IFERROR(D26/$B26,0)</f>
        <v>0</v>
      </c>
      <c r="F26" s="9">
        <f>F23-SUM(F27:F28,F32)+F24</f>
        <v>0</v>
      </c>
      <c r="G26" s="14">
        <f t="shared" ref="G26" si="7">IFERROR(F26/$B26,0)</f>
        <v>0</v>
      </c>
      <c r="H26" s="9">
        <f>H23-SUM(H27:H28,H32)+H24</f>
        <v>0</v>
      </c>
      <c r="I26" s="14">
        <f>IFERROR(H26/$B26,0)</f>
        <v>0</v>
      </c>
      <c r="J26" s="9">
        <f>J23-SUM(J27:J28,J32)+J24</f>
        <v>0</v>
      </c>
      <c r="K26" s="14">
        <f>IFERROR(J26/$B26,0)</f>
        <v>0</v>
      </c>
    </row>
    <row r="27" spans="1:26" x14ac:dyDescent="0.3">
      <c r="A27" s="56" t="s">
        <v>136</v>
      </c>
      <c r="B27" s="9">
        <f>SUM('TAB1'!B51,'TAB1'!B65,'TAB1'!B79)</f>
        <v>0</v>
      </c>
      <c r="C27" s="14">
        <f t="shared" si="6"/>
        <v>0</v>
      </c>
      <c r="D27" s="9">
        <f>SUM('TAB1'!D51,'TAB1'!D65,'TAB1'!D79)</f>
        <v>0</v>
      </c>
      <c r="E27" s="14">
        <f>IFERROR(D27/$B27,0)</f>
        <v>0</v>
      </c>
      <c r="F27" s="9">
        <f>SUM('TAB1'!F51,'TAB1'!F65,'TAB1'!F79)</f>
        <v>0</v>
      </c>
      <c r="G27" s="14">
        <f t="shared" ref="G27:G33" si="8">IFERROR(F27/$B27,0)</f>
        <v>0</v>
      </c>
      <c r="H27" s="9">
        <f>SUM('TAB1'!H51,'TAB1'!H65,'TAB1'!H79)</f>
        <v>0</v>
      </c>
      <c r="I27" s="14">
        <f t="shared" ref="I27:I33" si="9">IFERROR(H27/$B27,0)</f>
        <v>0</v>
      </c>
      <c r="J27" s="9">
        <f>SUM('TAB1'!J51,'TAB1'!J65,'TAB1'!J79)</f>
        <v>0</v>
      </c>
      <c r="K27" s="14">
        <f t="shared" ref="K27:K33" si="10">IFERROR(J27/$B27,0)</f>
        <v>0</v>
      </c>
    </row>
    <row r="28" spans="1:26" x14ac:dyDescent="0.3">
      <c r="A28" s="56" t="s">
        <v>134</v>
      </c>
      <c r="B28" s="9">
        <f>SUM(B29:B31)</f>
        <v>0</v>
      </c>
      <c r="C28" s="14">
        <f t="shared" si="6"/>
        <v>0</v>
      </c>
      <c r="D28" s="9">
        <f>SUM(D29:D31)</f>
        <v>0</v>
      </c>
      <c r="E28" s="14">
        <f t="shared" ref="E28:E33" si="11">IFERROR(D28/$B28,0)</f>
        <v>0</v>
      </c>
      <c r="F28" s="9">
        <f>SUM(F29:F31)</f>
        <v>0</v>
      </c>
      <c r="G28" s="14">
        <f t="shared" si="8"/>
        <v>0</v>
      </c>
      <c r="H28" s="9">
        <f>SUM(H29:H31)</f>
        <v>0</v>
      </c>
      <c r="I28" s="14">
        <f t="shared" si="9"/>
        <v>0</v>
      </c>
      <c r="J28" s="9">
        <f>SUM(J29:J31)</f>
        <v>0</v>
      </c>
      <c r="K28" s="14">
        <f t="shared" si="10"/>
        <v>0</v>
      </c>
    </row>
    <row r="29" spans="1:26" x14ac:dyDescent="0.3">
      <c r="A29" s="57" t="s">
        <v>4</v>
      </c>
      <c r="B29" s="9">
        <f>'TAB1'!B60</f>
        <v>0</v>
      </c>
      <c r="C29" s="14">
        <f t="shared" si="6"/>
        <v>0</v>
      </c>
      <c r="D29" s="9">
        <f>'TAB1'!D60</f>
        <v>0</v>
      </c>
      <c r="E29" s="14">
        <f t="shared" si="11"/>
        <v>0</v>
      </c>
      <c r="F29" s="9">
        <f>'TAB1'!F60</f>
        <v>0</v>
      </c>
      <c r="G29" s="14">
        <f t="shared" si="8"/>
        <v>0</v>
      </c>
      <c r="H29" s="9">
        <f>'TAB1'!H60</f>
        <v>0</v>
      </c>
      <c r="I29" s="14">
        <f t="shared" si="9"/>
        <v>0</v>
      </c>
      <c r="J29" s="9">
        <f>'TAB1'!J60</f>
        <v>0</v>
      </c>
      <c r="K29" s="14">
        <f t="shared" si="10"/>
        <v>0</v>
      </c>
    </row>
    <row r="30" spans="1:26" x14ac:dyDescent="0.3">
      <c r="A30" s="57" t="s">
        <v>17</v>
      </c>
      <c r="B30" s="9">
        <f>'TAB1'!B61</f>
        <v>0</v>
      </c>
      <c r="C30" s="14">
        <f t="shared" si="6"/>
        <v>0</v>
      </c>
      <c r="D30" s="9">
        <f>'TAB1'!D61</f>
        <v>0</v>
      </c>
      <c r="E30" s="14">
        <f t="shared" si="11"/>
        <v>0</v>
      </c>
      <c r="F30" s="9">
        <f>'TAB1'!F61</f>
        <v>0</v>
      </c>
      <c r="G30" s="14">
        <f t="shared" si="8"/>
        <v>0</v>
      </c>
      <c r="H30" s="9">
        <f>'TAB1'!H61</f>
        <v>0</v>
      </c>
      <c r="I30" s="14">
        <f t="shared" si="9"/>
        <v>0</v>
      </c>
      <c r="J30" s="9">
        <f>'TAB1'!J61</f>
        <v>0</v>
      </c>
      <c r="K30" s="14">
        <f t="shared" si="10"/>
        <v>0</v>
      </c>
    </row>
    <row r="31" spans="1:26" x14ac:dyDescent="0.3">
      <c r="A31" s="57" t="s">
        <v>62</v>
      </c>
      <c r="B31" s="9">
        <f>'TAB1'!B62</f>
        <v>0</v>
      </c>
      <c r="C31" s="14">
        <f t="shared" si="6"/>
        <v>0</v>
      </c>
      <c r="D31" s="9">
        <f>'TAB1'!D62</f>
        <v>0</v>
      </c>
      <c r="E31" s="14">
        <f t="shared" si="11"/>
        <v>0</v>
      </c>
      <c r="F31" s="9">
        <f>'TAB1'!F62</f>
        <v>0</v>
      </c>
      <c r="G31" s="14">
        <f t="shared" si="8"/>
        <v>0</v>
      </c>
      <c r="H31" s="9">
        <f>'TAB1'!H62</f>
        <v>0</v>
      </c>
      <c r="I31" s="14">
        <f t="shared" si="9"/>
        <v>0</v>
      </c>
      <c r="J31" s="9">
        <f>'TAB1'!J62</f>
        <v>0</v>
      </c>
      <c r="K31" s="14">
        <f t="shared" si="10"/>
        <v>0</v>
      </c>
    </row>
    <row r="32" spans="1:26" x14ac:dyDescent="0.3">
      <c r="A32" s="56" t="s">
        <v>135</v>
      </c>
      <c r="B32" s="9">
        <f>'TAB1'!B80</f>
        <v>0</v>
      </c>
      <c r="C32" s="14">
        <f t="shared" si="6"/>
        <v>0</v>
      </c>
      <c r="D32" s="9">
        <f>'TAB1'!D80</f>
        <v>0</v>
      </c>
      <c r="E32" s="14">
        <f t="shared" si="11"/>
        <v>0</v>
      </c>
      <c r="F32" s="9">
        <f>'TAB1'!F80</f>
        <v>0</v>
      </c>
      <c r="G32" s="14">
        <f t="shared" si="8"/>
        <v>0</v>
      </c>
      <c r="H32" s="9">
        <f>'TAB1'!H80</f>
        <v>0</v>
      </c>
      <c r="I32" s="14">
        <f t="shared" si="9"/>
        <v>0</v>
      </c>
      <c r="J32" s="9">
        <f>'TAB1'!J80</f>
        <v>0</v>
      </c>
      <c r="K32" s="14">
        <f t="shared" si="10"/>
        <v>0</v>
      </c>
    </row>
    <row r="33" spans="1:26" s="6" customFormat="1" ht="14.45" customHeight="1" x14ac:dyDescent="0.3">
      <c r="A33" s="54" t="s">
        <v>365</v>
      </c>
      <c r="B33" s="15">
        <f>SUM(B26:B28,B32)</f>
        <v>0</v>
      </c>
      <c r="C33" s="16">
        <f t="shared" si="6"/>
        <v>0</v>
      </c>
      <c r="D33" s="15">
        <f>SUM(D26:D28,D32)</f>
        <v>0</v>
      </c>
      <c r="E33" s="16">
        <f t="shared" si="11"/>
        <v>0</v>
      </c>
      <c r="F33" s="15">
        <f>SUM(F26:F28,F32)</f>
        <v>0</v>
      </c>
      <c r="G33" s="16">
        <f t="shared" si="8"/>
        <v>0</v>
      </c>
      <c r="H33" s="15">
        <f>SUM(H26:H28,H32)</f>
        <v>0</v>
      </c>
      <c r="I33" s="16">
        <f t="shared" si="9"/>
        <v>0</v>
      </c>
      <c r="J33" s="15">
        <f>SUM(J26:J28,J32)</f>
        <v>0</v>
      </c>
      <c r="K33" s="55">
        <f t="shared" si="10"/>
        <v>0</v>
      </c>
    </row>
    <row r="35" spans="1:26" ht="21" x14ac:dyDescent="0.35">
      <c r="A35" s="467" t="s">
        <v>40</v>
      </c>
      <c r="B35" s="467"/>
      <c r="C35" s="467"/>
      <c r="D35" s="467"/>
      <c r="E35" s="467"/>
      <c r="F35" s="467"/>
      <c r="G35" s="467"/>
      <c r="H35" s="467"/>
      <c r="I35" s="467"/>
      <c r="J35" s="467"/>
      <c r="K35" s="457"/>
    </row>
    <row r="36" spans="1:26" x14ac:dyDescent="0.3">
      <c r="A36" s="463" t="s">
        <v>0</v>
      </c>
      <c r="B36" s="464" t="s">
        <v>20</v>
      </c>
      <c r="C36" s="465"/>
      <c r="D36" s="461" t="s">
        <v>5</v>
      </c>
      <c r="E36" s="466"/>
      <c r="F36" s="461" t="s">
        <v>6</v>
      </c>
      <c r="G36" s="466"/>
      <c r="H36" s="461" t="s">
        <v>7</v>
      </c>
      <c r="I36" s="466"/>
      <c r="J36" s="461" t="s">
        <v>8</v>
      </c>
      <c r="K36" s="462"/>
    </row>
    <row r="37" spans="1:26" x14ac:dyDescent="0.3">
      <c r="A37" s="463"/>
      <c r="B37" s="8" t="s">
        <v>9</v>
      </c>
      <c r="C37" s="8" t="s">
        <v>10</v>
      </c>
      <c r="D37" s="8" t="s">
        <v>9</v>
      </c>
      <c r="E37" s="8" t="s">
        <v>10</v>
      </c>
      <c r="F37" s="8" t="s">
        <v>9</v>
      </c>
      <c r="G37" s="8" t="s">
        <v>10</v>
      </c>
      <c r="H37" s="8" t="s">
        <v>9</v>
      </c>
      <c r="I37" s="8" t="s">
        <v>10</v>
      </c>
      <c r="J37" s="8" t="s">
        <v>9</v>
      </c>
      <c r="K37" s="18" t="s">
        <v>10</v>
      </c>
    </row>
    <row r="38" spans="1:26" x14ac:dyDescent="0.3">
      <c r="A38" s="336" t="s">
        <v>63</v>
      </c>
      <c r="B38" s="15">
        <f>'TAB1'!B120</f>
        <v>0</v>
      </c>
      <c r="C38" s="16"/>
      <c r="D38" s="15">
        <f>'TAB1'!D120</f>
        <v>0</v>
      </c>
      <c r="E38" s="16">
        <f>IFERROR(D38/$B38,0)</f>
        <v>0</v>
      </c>
      <c r="F38" s="15">
        <f>'TAB1'!F120</f>
        <v>0</v>
      </c>
      <c r="G38" s="16">
        <f>IFERROR(F38/$B38,0)</f>
        <v>0</v>
      </c>
      <c r="H38" s="15">
        <f>'TAB1'!H120</f>
        <v>0</v>
      </c>
      <c r="I38" s="16">
        <f>IFERROR(H38/$B38,0)</f>
        <v>0</v>
      </c>
      <c r="J38" s="15">
        <f>'TAB1'!J120</f>
        <v>0</v>
      </c>
      <c r="K38" s="55">
        <f>IFERROR(J38/$B38,0)</f>
        <v>0</v>
      </c>
    </row>
    <row r="39" spans="1:26" x14ac:dyDescent="0.3">
      <c r="A39" s="335" t="s">
        <v>364</v>
      </c>
      <c r="B39" s="9">
        <f>SUM(D39,F39,H39,J39)</f>
        <v>0</v>
      </c>
      <c r="C39" s="53">
        <f>IFERROR(B39/$B$38,0)</f>
        <v>0</v>
      </c>
      <c r="D39" s="9">
        <f>'TAB5'!E33*-1</f>
        <v>0</v>
      </c>
      <c r="E39" s="53">
        <f>IFERROR(D39/$B39,0)</f>
        <v>0</v>
      </c>
      <c r="F39" s="9">
        <f>'TAB5'!H33*-1</f>
        <v>0</v>
      </c>
      <c r="G39" s="53">
        <f>IFERROR(F39/$B39,0)</f>
        <v>0</v>
      </c>
      <c r="H39" s="9">
        <f>'TAB5'!K33*-1</f>
        <v>0</v>
      </c>
      <c r="I39" s="53">
        <f>IFERROR(H39/$B39,0)</f>
        <v>0</v>
      </c>
      <c r="J39" s="9">
        <f>'TAB5'!N33*-1</f>
        <v>0</v>
      </c>
      <c r="K39" s="53">
        <f>IFERROR(J39/$B39,0)</f>
        <v>0</v>
      </c>
    </row>
    <row r="40" spans="1:26" s="338" customFormat="1" ht="27" x14ac:dyDescent="0.3">
      <c r="A40" s="337" t="s">
        <v>362</v>
      </c>
      <c r="B40" s="339">
        <f>SUM(B38:B39)</f>
        <v>0</v>
      </c>
      <c r="C40" s="340">
        <f>IFERROR(B40/$B$38,0)</f>
        <v>0</v>
      </c>
      <c r="D40" s="339">
        <f>SUM(D38:D39)</f>
        <v>0</v>
      </c>
      <c r="E40" s="340">
        <f>IFERROR(D40/$B40,0)</f>
        <v>0</v>
      </c>
      <c r="F40" s="339">
        <f>SUM(F38:F39)</f>
        <v>0</v>
      </c>
      <c r="G40" s="340">
        <f>IFERROR(F40/$B40,0)</f>
        <v>0</v>
      </c>
      <c r="H40" s="339">
        <f>SUM(H38:H39)</f>
        <v>0</v>
      </c>
      <c r="I40" s="340">
        <f>IFERROR(H40/$B40,0)</f>
        <v>0</v>
      </c>
      <c r="J40" s="339">
        <f>SUM(J38:J39)</f>
        <v>0</v>
      </c>
      <c r="K40" s="340">
        <f>IFERROR(J40/$B40,0)</f>
        <v>0</v>
      </c>
      <c r="O40" s="6"/>
      <c r="P40" s="6"/>
      <c r="Q40" s="6"/>
      <c r="R40" s="6"/>
      <c r="S40" s="6"/>
      <c r="T40" s="6"/>
      <c r="U40" s="6"/>
      <c r="V40" s="6"/>
      <c r="W40" s="6"/>
      <c r="X40" s="6"/>
      <c r="Y40" s="6"/>
      <c r="Z40" s="6"/>
    </row>
    <row r="41" spans="1:26" x14ac:dyDescent="0.3">
      <c r="A41" s="56" t="s">
        <v>133</v>
      </c>
      <c r="B41" s="9">
        <f>B38-SUM(B42:B43,B47)+B39</f>
        <v>0</v>
      </c>
      <c r="C41" s="14">
        <f t="shared" ref="C41:C48" si="12">IFERROR(B41/$B$40,0)</f>
        <v>0</v>
      </c>
      <c r="D41" s="9">
        <f>D38-SUM(D42:D43,D47)+D39</f>
        <v>0</v>
      </c>
      <c r="E41" s="14">
        <f t="shared" ref="E41" si="13">IFERROR(D41/$B41,0)</f>
        <v>0</v>
      </c>
      <c r="F41" s="9">
        <f>F38-SUM(F42:F43,F47)+F39</f>
        <v>0</v>
      </c>
      <c r="G41" s="14">
        <f t="shared" ref="G41" si="14">IFERROR(F41/$B41,0)</f>
        <v>0</v>
      </c>
      <c r="H41" s="9">
        <f>H38-SUM(H42:H43,H47)+H39</f>
        <v>0</v>
      </c>
      <c r="I41" s="14">
        <f>IFERROR(H41/$B41,0)</f>
        <v>0</v>
      </c>
      <c r="J41" s="9">
        <f>J38-SUM(J42:J43,J47)+J39</f>
        <v>0</v>
      </c>
      <c r="K41" s="14">
        <f>IFERROR(J41/$B41,0)</f>
        <v>0</v>
      </c>
    </row>
    <row r="42" spans="1:26" x14ac:dyDescent="0.3">
      <c r="A42" s="56" t="s">
        <v>136</v>
      </c>
      <c r="B42" s="9">
        <f>SUM('TAB1'!B90,'TAB1'!B104,'TAB1'!B118)</f>
        <v>0</v>
      </c>
      <c r="C42" s="14">
        <f t="shared" si="12"/>
        <v>0</v>
      </c>
      <c r="D42" s="9">
        <f>SUM('TAB1'!D90,'TAB1'!D104,'TAB1'!D118)</f>
        <v>0</v>
      </c>
      <c r="E42" s="14">
        <f t="shared" ref="E42:E48" si="15">IFERROR(D42/$B42,0)</f>
        <v>0</v>
      </c>
      <c r="F42" s="9">
        <f>SUM('TAB1'!F90,'TAB1'!F104,'TAB1'!F118)</f>
        <v>0</v>
      </c>
      <c r="G42" s="14">
        <f t="shared" ref="G42:G48" si="16">IFERROR(F42/$B42,0)</f>
        <v>0</v>
      </c>
      <c r="H42" s="9">
        <f>SUM('TAB1'!H90,'TAB1'!H104,'TAB1'!H118)</f>
        <v>0</v>
      </c>
      <c r="I42" s="14">
        <f t="shared" ref="I42:I48" si="17">IFERROR(H42/$B42,0)</f>
        <v>0</v>
      </c>
      <c r="J42" s="9">
        <f>SUM('TAB1'!J90,'TAB1'!J104,'TAB1'!J118)</f>
        <v>0</v>
      </c>
      <c r="K42" s="14">
        <f t="shared" ref="K42:K48" si="18">IFERROR(J42/$B42,0)</f>
        <v>0</v>
      </c>
    </row>
    <row r="43" spans="1:26" x14ac:dyDescent="0.3">
      <c r="A43" s="56" t="s">
        <v>134</v>
      </c>
      <c r="B43" s="9">
        <f>SUM(B44:B46)</f>
        <v>0</v>
      </c>
      <c r="C43" s="14">
        <f t="shared" si="12"/>
        <v>0</v>
      </c>
      <c r="D43" s="9">
        <f>SUM(D44:D46)</f>
        <v>0</v>
      </c>
      <c r="E43" s="14">
        <f t="shared" si="15"/>
        <v>0</v>
      </c>
      <c r="F43" s="9">
        <f>SUM(F44:F46)</f>
        <v>0</v>
      </c>
      <c r="G43" s="14">
        <f t="shared" si="16"/>
        <v>0</v>
      </c>
      <c r="H43" s="9">
        <f>SUM(H44:H46)</f>
        <v>0</v>
      </c>
      <c r="I43" s="14">
        <f t="shared" si="17"/>
        <v>0</v>
      </c>
      <c r="J43" s="9">
        <f>SUM(J44:J46)</f>
        <v>0</v>
      </c>
      <c r="K43" s="14">
        <f t="shared" si="18"/>
        <v>0</v>
      </c>
    </row>
    <row r="44" spans="1:26" x14ac:dyDescent="0.3">
      <c r="A44" s="57" t="s">
        <v>4</v>
      </c>
      <c r="B44" s="9">
        <f>'TAB1'!B99</f>
        <v>0</v>
      </c>
      <c r="C44" s="14">
        <f t="shared" si="12"/>
        <v>0</v>
      </c>
      <c r="D44" s="9">
        <f>'TAB1'!D99</f>
        <v>0</v>
      </c>
      <c r="E44" s="14">
        <f t="shared" si="15"/>
        <v>0</v>
      </c>
      <c r="F44" s="9">
        <f>'TAB1'!F99</f>
        <v>0</v>
      </c>
      <c r="G44" s="14">
        <f t="shared" si="16"/>
        <v>0</v>
      </c>
      <c r="H44" s="9">
        <f>'TAB1'!H99</f>
        <v>0</v>
      </c>
      <c r="I44" s="14">
        <f t="shared" si="17"/>
        <v>0</v>
      </c>
      <c r="J44" s="9">
        <f>'TAB1'!J99</f>
        <v>0</v>
      </c>
      <c r="K44" s="14">
        <f t="shared" si="18"/>
        <v>0</v>
      </c>
    </row>
    <row r="45" spans="1:26" x14ac:dyDescent="0.3">
      <c r="A45" s="57" t="s">
        <v>17</v>
      </c>
      <c r="B45" s="9">
        <f>'TAB1'!B100</f>
        <v>0</v>
      </c>
      <c r="C45" s="14">
        <f t="shared" si="12"/>
        <v>0</v>
      </c>
      <c r="D45" s="9">
        <f>'TAB1'!D100</f>
        <v>0</v>
      </c>
      <c r="E45" s="14">
        <f t="shared" si="15"/>
        <v>0</v>
      </c>
      <c r="F45" s="9">
        <f>'TAB1'!F100</f>
        <v>0</v>
      </c>
      <c r="G45" s="14">
        <f t="shared" si="16"/>
        <v>0</v>
      </c>
      <c r="H45" s="9">
        <f>'TAB1'!H100</f>
        <v>0</v>
      </c>
      <c r="I45" s="14">
        <f t="shared" si="17"/>
        <v>0</v>
      </c>
      <c r="J45" s="9">
        <f>'TAB1'!J100</f>
        <v>0</v>
      </c>
      <c r="K45" s="14">
        <f t="shared" si="18"/>
        <v>0</v>
      </c>
    </row>
    <row r="46" spans="1:26" x14ac:dyDescent="0.3">
      <c r="A46" s="57" t="s">
        <v>62</v>
      </c>
      <c r="B46" s="9">
        <f>'TAB1'!B101</f>
        <v>0</v>
      </c>
      <c r="C46" s="14">
        <f t="shared" si="12"/>
        <v>0</v>
      </c>
      <c r="D46" s="9">
        <f>'TAB1'!D101</f>
        <v>0</v>
      </c>
      <c r="E46" s="14">
        <f t="shared" si="15"/>
        <v>0</v>
      </c>
      <c r="F46" s="9">
        <f>'TAB1'!F101</f>
        <v>0</v>
      </c>
      <c r="G46" s="14">
        <f t="shared" si="16"/>
        <v>0</v>
      </c>
      <c r="H46" s="9">
        <f>'TAB1'!H101</f>
        <v>0</v>
      </c>
      <c r="I46" s="14">
        <f t="shared" si="17"/>
        <v>0</v>
      </c>
      <c r="J46" s="9">
        <f>'TAB1'!J101</f>
        <v>0</v>
      </c>
      <c r="K46" s="14">
        <f t="shared" si="18"/>
        <v>0</v>
      </c>
    </row>
    <row r="47" spans="1:26" x14ac:dyDescent="0.3">
      <c r="A47" s="56" t="s">
        <v>135</v>
      </c>
      <c r="B47" s="9">
        <f>'TAB1'!B119</f>
        <v>0</v>
      </c>
      <c r="C47" s="14">
        <f t="shared" si="12"/>
        <v>0</v>
      </c>
      <c r="D47" s="9">
        <f>'TAB1'!D119</f>
        <v>0</v>
      </c>
      <c r="E47" s="14">
        <f t="shared" si="15"/>
        <v>0</v>
      </c>
      <c r="F47" s="9">
        <f>'TAB1'!F119</f>
        <v>0</v>
      </c>
      <c r="G47" s="14">
        <f t="shared" si="16"/>
        <v>0</v>
      </c>
      <c r="H47" s="9">
        <f>'TAB1'!H119</f>
        <v>0</v>
      </c>
      <c r="I47" s="14">
        <f t="shared" si="17"/>
        <v>0</v>
      </c>
      <c r="J47" s="9">
        <f>'TAB1'!J119</f>
        <v>0</v>
      </c>
      <c r="K47" s="14">
        <f t="shared" si="18"/>
        <v>0</v>
      </c>
    </row>
    <row r="48" spans="1:26" s="6" customFormat="1" ht="14.45" customHeight="1" x14ac:dyDescent="0.3">
      <c r="A48" s="54" t="s">
        <v>365</v>
      </c>
      <c r="B48" s="15">
        <f>SUM(B41:B43,B47)</f>
        <v>0</v>
      </c>
      <c r="C48" s="16">
        <f t="shared" si="12"/>
        <v>0</v>
      </c>
      <c r="D48" s="15">
        <f>SUM(D41:D43,D47)</f>
        <v>0</v>
      </c>
      <c r="E48" s="16">
        <f t="shared" si="15"/>
        <v>0</v>
      </c>
      <c r="F48" s="15">
        <f>SUM(F41:F43,F47)</f>
        <v>0</v>
      </c>
      <c r="G48" s="16">
        <f t="shared" si="16"/>
        <v>0</v>
      </c>
      <c r="H48" s="15">
        <f>SUM(H41:H43,H47)</f>
        <v>0</v>
      </c>
      <c r="I48" s="16">
        <f t="shared" si="17"/>
        <v>0</v>
      </c>
      <c r="J48" s="15">
        <f>SUM(J41:J43,J47)</f>
        <v>0</v>
      </c>
      <c r="K48" s="55">
        <f t="shared" si="18"/>
        <v>0</v>
      </c>
    </row>
    <row r="50" spans="1:26" ht="21" x14ac:dyDescent="0.35">
      <c r="A50" s="467" t="s">
        <v>39</v>
      </c>
      <c r="B50" s="467"/>
      <c r="C50" s="467"/>
      <c r="D50" s="467"/>
      <c r="E50" s="467"/>
      <c r="F50" s="467"/>
      <c r="G50" s="467"/>
      <c r="H50" s="467"/>
      <c r="I50" s="467"/>
      <c r="J50" s="467"/>
      <c r="K50" s="457"/>
    </row>
    <row r="51" spans="1:26" x14ac:dyDescent="0.3">
      <c r="A51" s="463" t="s">
        <v>0</v>
      </c>
      <c r="B51" s="464" t="s">
        <v>20</v>
      </c>
      <c r="C51" s="465"/>
      <c r="D51" s="461" t="s">
        <v>5</v>
      </c>
      <c r="E51" s="466"/>
      <c r="F51" s="461" t="s">
        <v>6</v>
      </c>
      <c r="G51" s="466"/>
      <c r="H51" s="461" t="s">
        <v>7</v>
      </c>
      <c r="I51" s="466"/>
      <c r="J51" s="461" t="s">
        <v>8</v>
      </c>
      <c r="K51" s="462"/>
    </row>
    <row r="52" spans="1:26" x14ac:dyDescent="0.3">
      <c r="A52" s="463"/>
      <c r="B52" s="8" t="s">
        <v>9</v>
      </c>
      <c r="C52" s="8" t="s">
        <v>10</v>
      </c>
      <c r="D52" s="8" t="s">
        <v>9</v>
      </c>
      <c r="E52" s="8" t="s">
        <v>10</v>
      </c>
      <c r="F52" s="8" t="s">
        <v>9</v>
      </c>
      <c r="G52" s="8" t="s">
        <v>10</v>
      </c>
      <c r="H52" s="8" t="s">
        <v>9</v>
      </c>
      <c r="I52" s="8" t="s">
        <v>10</v>
      </c>
      <c r="J52" s="8" t="s">
        <v>9</v>
      </c>
      <c r="K52" s="18" t="s">
        <v>10</v>
      </c>
    </row>
    <row r="53" spans="1:26" x14ac:dyDescent="0.3">
      <c r="A53" s="336" t="s">
        <v>63</v>
      </c>
      <c r="B53" s="15">
        <f>'TAB1'!B159</f>
        <v>0</v>
      </c>
      <c r="C53" s="16"/>
      <c r="D53" s="15">
        <f>'TAB1'!D159</f>
        <v>0</v>
      </c>
      <c r="E53" s="16">
        <f>IFERROR(D53/$B53,0)</f>
        <v>0</v>
      </c>
      <c r="F53" s="15">
        <f>'TAB1'!F159</f>
        <v>0</v>
      </c>
      <c r="G53" s="16">
        <f>IFERROR(F53/$B53,0)</f>
        <v>0</v>
      </c>
      <c r="H53" s="15">
        <f>'TAB1'!H159</f>
        <v>0</v>
      </c>
      <c r="I53" s="16">
        <f>IFERROR(H53/$B53,0)</f>
        <v>0</v>
      </c>
      <c r="J53" s="15">
        <f>'TAB1'!J159</f>
        <v>0</v>
      </c>
      <c r="K53" s="55">
        <f>IFERROR(J53/$B53,0)</f>
        <v>0</v>
      </c>
    </row>
    <row r="54" spans="1:26" x14ac:dyDescent="0.3">
      <c r="A54" s="335" t="s">
        <v>364</v>
      </c>
      <c r="B54" s="9">
        <f>SUM(D54,F54,H54,J54)</f>
        <v>0</v>
      </c>
      <c r="C54" s="53">
        <f>IFERROR(B54/$B$53,0)</f>
        <v>0</v>
      </c>
      <c r="D54" s="9">
        <f>'TAB5'!E43*-1</f>
        <v>0</v>
      </c>
      <c r="E54" s="53">
        <f>IFERROR(D54/$B54,0)</f>
        <v>0</v>
      </c>
      <c r="F54" s="9">
        <f>'TAB5'!H43*-1</f>
        <v>0</v>
      </c>
      <c r="G54" s="53">
        <f>IFERROR(F54/$B54,0)</f>
        <v>0</v>
      </c>
      <c r="H54" s="9">
        <f>'TAB5'!K43*-1</f>
        <v>0</v>
      </c>
      <c r="I54" s="53">
        <f>IFERROR(H54/$B54,0)</f>
        <v>0</v>
      </c>
      <c r="J54" s="9">
        <f>'TAB5'!N43*-1</f>
        <v>0</v>
      </c>
      <c r="K54" s="53">
        <f>IFERROR(J54/$B54,0)</f>
        <v>0</v>
      </c>
    </row>
    <row r="55" spans="1:26" s="338" customFormat="1" ht="27" x14ac:dyDescent="0.3">
      <c r="A55" s="337" t="s">
        <v>362</v>
      </c>
      <c r="B55" s="339">
        <f>SUM(B53:B54)</f>
        <v>0</v>
      </c>
      <c r="C55" s="340">
        <f>IFERROR(B55/$B$53,0)</f>
        <v>0</v>
      </c>
      <c r="D55" s="339">
        <f>SUM(D53:D54)</f>
        <v>0</v>
      </c>
      <c r="E55" s="340">
        <f>IFERROR(D55/$B55,0)</f>
        <v>0</v>
      </c>
      <c r="F55" s="339">
        <f>SUM(F53:F54)</f>
        <v>0</v>
      </c>
      <c r="G55" s="340">
        <f>IFERROR(F55/$B55,0)</f>
        <v>0</v>
      </c>
      <c r="H55" s="339">
        <f>SUM(H53:H54)</f>
        <v>0</v>
      </c>
      <c r="I55" s="340">
        <f>IFERROR(H55/$B55,0)</f>
        <v>0</v>
      </c>
      <c r="J55" s="339">
        <f>SUM(J53:J54)</f>
        <v>0</v>
      </c>
      <c r="K55" s="340">
        <f>IFERROR(J55/$B55,0)</f>
        <v>0</v>
      </c>
      <c r="O55" s="6"/>
      <c r="P55" s="6"/>
      <c r="Q55" s="6"/>
      <c r="R55" s="6"/>
      <c r="S55" s="6"/>
      <c r="T55" s="6"/>
      <c r="U55" s="6"/>
      <c r="V55" s="6"/>
      <c r="W55" s="6"/>
      <c r="X55" s="6"/>
      <c r="Y55" s="6"/>
      <c r="Z55" s="6"/>
    </row>
    <row r="56" spans="1:26" x14ac:dyDescent="0.3">
      <c r="A56" s="56" t="s">
        <v>133</v>
      </c>
      <c r="B56" s="9">
        <f>B53-SUM(B57:B58,B62)+B54</f>
        <v>0</v>
      </c>
      <c r="C56" s="14">
        <f>IFERROR(B56/$B$55,0)</f>
        <v>0</v>
      </c>
      <c r="D56" s="9">
        <f>D53-SUM(D57:D58,D62)+D54</f>
        <v>0</v>
      </c>
      <c r="E56" s="14">
        <f t="shared" ref="E56:E63" si="19">IFERROR(D56/$B56,0)</f>
        <v>0</v>
      </c>
      <c r="F56" s="9">
        <f>F53-SUM(F57:F58,F62)+F54</f>
        <v>0</v>
      </c>
      <c r="G56" s="14">
        <f t="shared" ref="G56:G63" si="20">IFERROR(F56/$B56,0)</f>
        <v>0</v>
      </c>
      <c r="H56" s="9">
        <f>H53-SUM(H57:H58,H62)+H54</f>
        <v>0</v>
      </c>
      <c r="I56" s="14">
        <f>IFERROR(H56/$B56,0)</f>
        <v>0</v>
      </c>
      <c r="J56" s="9">
        <f>J53-SUM(J57:J58,J62)+J54</f>
        <v>0</v>
      </c>
      <c r="K56" s="14">
        <f>IFERROR(J56/$B56,0)</f>
        <v>0</v>
      </c>
    </row>
    <row r="57" spans="1:26" x14ac:dyDescent="0.3">
      <c r="A57" s="56" t="s">
        <v>136</v>
      </c>
      <c r="B57" s="9">
        <f>SUM('TAB1'!B129,'TAB1'!B143,'TAB1'!B157)</f>
        <v>0</v>
      </c>
      <c r="C57" s="14">
        <f t="shared" ref="C57:C62" si="21">IFERROR(B57/$B$55,0)</f>
        <v>0</v>
      </c>
      <c r="D57" s="9">
        <f>SUM('TAB1'!D129,'TAB1'!D143,'TAB1'!D157)</f>
        <v>0</v>
      </c>
      <c r="E57" s="14">
        <f t="shared" si="19"/>
        <v>0</v>
      </c>
      <c r="F57" s="9">
        <f>SUM('TAB1'!F129,'TAB1'!F143,'TAB1'!F157)</f>
        <v>0</v>
      </c>
      <c r="G57" s="14">
        <f t="shared" si="20"/>
        <v>0</v>
      </c>
      <c r="H57" s="9">
        <f>SUM('TAB1'!H129,'TAB1'!H143,'TAB1'!H157)</f>
        <v>0</v>
      </c>
      <c r="I57" s="14">
        <f t="shared" ref="I57:I63" si="22">IFERROR(H57/$B57,0)</f>
        <v>0</v>
      </c>
      <c r="J57" s="9">
        <f>SUM('TAB1'!J129,'TAB1'!J143,'TAB1'!J157)</f>
        <v>0</v>
      </c>
      <c r="K57" s="14">
        <f t="shared" ref="K57:K63" si="23">IFERROR(J57/$B57,0)</f>
        <v>0</v>
      </c>
    </row>
    <row r="58" spans="1:26" x14ac:dyDescent="0.3">
      <c r="A58" s="56" t="s">
        <v>134</v>
      </c>
      <c r="B58" s="9">
        <f>SUM(B59:B61)</f>
        <v>0</v>
      </c>
      <c r="C58" s="14">
        <f t="shared" si="21"/>
        <v>0</v>
      </c>
      <c r="D58" s="9">
        <f>SUM(D59:D61)</f>
        <v>0</v>
      </c>
      <c r="E58" s="14">
        <f t="shared" si="19"/>
        <v>0</v>
      </c>
      <c r="F58" s="9">
        <f>SUM(F59:F61)</f>
        <v>0</v>
      </c>
      <c r="G58" s="14">
        <f t="shared" si="20"/>
        <v>0</v>
      </c>
      <c r="H58" s="9">
        <f>SUM(H59:H61)</f>
        <v>0</v>
      </c>
      <c r="I58" s="14">
        <f t="shared" si="22"/>
        <v>0</v>
      </c>
      <c r="J58" s="9">
        <f>SUM(J59:J61)</f>
        <v>0</v>
      </c>
      <c r="K58" s="14">
        <f t="shared" si="23"/>
        <v>0</v>
      </c>
    </row>
    <row r="59" spans="1:26" x14ac:dyDescent="0.3">
      <c r="A59" s="57" t="s">
        <v>4</v>
      </c>
      <c r="B59" s="9">
        <f>'TAB1'!B138</f>
        <v>0</v>
      </c>
      <c r="C59" s="14">
        <f t="shared" si="21"/>
        <v>0</v>
      </c>
      <c r="D59" s="9">
        <f>'TAB1'!D138</f>
        <v>0</v>
      </c>
      <c r="E59" s="14">
        <f t="shared" si="19"/>
        <v>0</v>
      </c>
      <c r="F59" s="9">
        <f>'TAB1'!F138</f>
        <v>0</v>
      </c>
      <c r="G59" s="14">
        <f t="shared" si="20"/>
        <v>0</v>
      </c>
      <c r="H59" s="9">
        <f>'TAB1'!H138</f>
        <v>0</v>
      </c>
      <c r="I59" s="14">
        <f t="shared" si="22"/>
        <v>0</v>
      </c>
      <c r="J59" s="9">
        <f>'TAB1'!J138</f>
        <v>0</v>
      </c>
      <c r="K59" s="14">
        <f t="shared" si="23"/>
        <v>0</v>
      </c>
    </row>
    <row r="60" spans="1:26" x14ac:dyDescent="0.3">
      <c r="A60" s="57" t="s">
        <v>17</v>
      </c>
      <c r="B60" s="9">
        <f>'TAB1'!B139</f>
        <v>0</v>
      </c>
      <c r="C60" s="14">
        <f t="shared" si="21"/>
        <v>0</v>
      </c>
      <c r="D60" s="9">
        <f>'TAB1'!D139</f>
        <v>0</v>
      </c>
      <c r="E60" s="14">
        <f t="shared" si="19"/>
        <v>0</v>
      </c>
      <c r="F60" s="9">
        <f>'TAB1'!F139</f>
        <v>0</v>
      </c>
      <c r="G60" s="14">
        <f t="shared" si="20"/>
        <v>0</v>
      </c>
      <c r="H60" s="9">
        <f>'TAB1'!H139</f>
        <v>0</v>
      </c>
      <c r="I60" s="14">
        <f t="shared" si="22"/>
        <v>0</v>
      </c>
      <c r="J60" s="9">
        <f>'TAB1'!J139</f>
        <v>0</v>
      </c>
      <c r="K60" s="14">
        <f t="shared" si="23"/>
        <v>0</v>
      </c>
    </row>
    <row r="61" spans="1:26" x14ac:dyDescent="0.3">
      <c r="A61" s="57" t="s">
        <v>62</v>
      </c>
      <c r="B61" s="9">
        <f>'TAB1'!B140</f>
        <v>0</v>
      </c>
      <c r="C61" s="14">
        <f t="shared" si="21"/>
        <v>0</v>
      </c>
      <c r="D61" s="9">
        <f>'TAB1'!D140</f>
        <v>0</v>
      </c>
      <c r="E61" s="14">
        <f t="shared" si="19"/>
        <v>0</v>
      </c>
      <c r="F61" s="9">
        <f>'TAB1'!F140</f>
        <v>0</v>
      </c>
      <c r="G61" s="14">
        <f t="shared" si="20"/>
        <v>0</v>
      </c>
      <c r="H61" s="9">
        <f>'TAB1'!H140</f>
        <v>0</v>
      </c>
      <c r="I61" s="14">
        <f t="shared" si="22"/>
        <v>0</v>
      </c>
      <c r="J61" s="9">
        <f>'TAB1'!J140</f>
        <v>0</v>
      </c>
      <c r="K61" s="14">
        <f t="shared" si="23"/>
        <v>0</v>
      </c>
    </row>
    <row r="62" spans="1:26" x14ac:dyDescent="0.3">
      <c r="A62" s="56" t="s">
        <v>135</v>
      </c>
      <c r="B62" s="9">
        <f>'TAB1'!B158</f>
        <v>0</v>
      </c>
      <c r="C62" s="14">
        <f t="shared" si="21"/>
        <v>0</v>
      </c>
      <c r="D62" s="9">
        <f>'TAB1'!D158</f>
        <v>0</v>
      </c>
      <c r="E62" s="14">
        <f t="shared" si="19"/>
        <v>0</v>
      </c>
      <c r="F62" s="9">
        <f>'TAB1'!F158</f>
        <v>0</v>
      </c>
      <c r="G62" s="14">
        <f t="shared" si="20"/>
        <v>0</v>
      </c>
      <c r="H62" s="9">
        <f>'TAB1'!H158</f>
        <v>0</v>
      </c>
      <c r="I62" s="14">
        <f t="shared" si="22"/>
        <v>0</v>
      </c>
      <c r="J62" s="9">
        <f>'TAB1'!J158</f>
        <v>0</v>
      </c>
      <c r="K62" s="14">
        <f t="shared" si="23"/>
        <v>0</v>
      </c>
    </row>
    <row r="63" spans="1:26" s="6" customFormat="1" ht="14.45" customHeight="1" x14ac:dyDescent="0.3">
      <c r="A63" s="54" t="s">
        <v>365</v>
      </c>
      <c r="B63" s="15">
        <f>SUM(B56:B58,B62)</f>
        <v>0</v>
      </c>
      <c r="C63" s="16">
        <f>IFERROR(B63/$B$55,0)</f>
        <v>0</v>
      </c>
      <c r="D63" s="15">
        <f>SUM(D56:D58,D62)</f>
        <v>0</v>
      </c>
      <c r="E63" s="16">
        <f t="shared" si="19"/>
        <v>0</v>
      </c>
      <c r="F63" s="15">
        <f>SUM(F56:F58,F62)</f>
        <v>0</v>
      </c>
      <c r="G63" s="16">
        <f t="shared" si="20"/>
        <v>0</v>
      </c>
      <c r="H63" s="15">
        <f>SUM(H56:H58,H62)</f>
        <v>0</v>
      </c>
      <c r="I63" s="16">
        <f t="shared" si="22"/>
        <v>0</v>
      </c>
      <c r="J63" s="15">
        <f>SUM(J56:J58,J62)</f>
        <v>0</v>
      </c>
      <c r="K63" s="55">
        <f t="shared" si="23"/>
        <v>0</v>
      </c>
    </row>
    <row r="65" spans="1:26" ht="21" x14ac:dyDescent="0.35">
      <c r="A65" s="467" t="s">
        <v>38</v>
      </c>
      <c r="B65" s="467"/>
      <c r="C65" s="467"/>
      <c r="D65" s="467"/>
      <c r="E65" s="467"/>
      <c r="F65" s="467"/>
      <c r="G65" s="467"/>
      <c r="H65" s="467"/>
      <c r="I65" s="467"/>
      <c r="J65" s="467"/>
      <c r="K65" s="457"/>
    </row>
    <row r="66" spans="1:26" x14ac:dyDescent="0.3">
      <c r="A66" s="463" t="s">
        <v>0</v>
      </c>
      <c r="B66" s="464" t="s">
        <v>20</v>
      </c>
      <c r="C66" s="465"/>
      <c r="D66" s="461" t="s">
        <v>5</v>
      </c>
      <c r="E66" s="466"/>
      <c r="F66" s="461" t="s">
        <v>6</v>
      </c>
      <c r="G66" s="466"/>
      <c r="H66" s="461" t="s">
        <v>7</v>
      </c>
      <c r="I66" s="466"/>
      <c r="J66" s="461" t="s">
        <v>8</v>
      </c>
      <c r="K66" s="462"/>
    </row>
    <row r="67" spans="1:26" x14ac:dyDescent="0.3">
      <c r="A67" s="463"/>
      <c r="B67" s="8" t="s">
        <v>9</v>
      </c>
      <c r="C67" s="8" t="s">
        <v>10</v>
      </c>
      <c r="D67" s="8" t="s">
        <v>9</v>
      </c>
      <c r="E67" s="8" t="s">
        <v>10</v>
      </c>
      <c r="F67" s="8" t="s">
        <v>9</v>
      </c>
      <c r="G67" s="8" t="s">
        <v>10</v>
      </c>
      <c r="H67" s="8" t="s">
        <v>9</v>
      </c>
      <c r="I67" s="8" t="s">
        <v>10</v>
      </c>
      <c r="J67" s="8" t="s">
        <v>9</v>
      </c>
      <c r="K67" s="18" t="s">
        <v>10</v>
      </c>
    </row>
    <row r="68" spans="1:26" x14ac:dyDescent="0.3">
      <c r="A68" s="336" t="s">
        <v>63</v>
      </c>
      <c r="B68" s="15">
        <f>'TAB1'!B198</f>
        <v>0</v>
      </c>
      <c r="C68" s="16"/>
      <c r="D68" s="15">
        <f>'TAB1'!D198</f>
        <v>0</v>
      </c>
      <c r="E68" s="16">
        <f>IFERROR(D68/$B68,0)</f>
        <v>0</v>
      </c>
      <c r="F68" s="15">
        <f>'TAB1'!F198</f>
        <v>0</v>
      </c>
      <c r="G68" s="16">
        <f>IFERROR(F68/$B68,0)</f>
        <v>0</v>
      </c>
      <c r="H68" s="15">
        <f>'TAB1'!H198</f>
        <v>0</v>
      </c>
      <c r="I68" s="16">
        <f>IFERROR(H68/$B68,0)</f>
        <v>0</v>
      </c>
      <c r="J68" s="15">
        <f>'TAB1'!J198</f>
        <v>0</v>
      </c>
      <c r="K68" s="55">
        <f>IFERROR(J68/$B68,0)</f>
        <v>0</v>
      </c>
    </row>
    <row r="69" spans="1:26" x14ac:dyDescent="0.3">
      <c r="A69" s="335" t="s">
        <v>364</v>
      </c>
      <c r="B69" s="9">
        <f>SUM(D69,F69,H69,J69)</f>
        <v>0</v>
      </c>
      <c r="C69" s="53">
        <f>IFERROR(B69/$B$68,0)</f>
        <v>0</v>
      </c>
      <c r="D69" s="9">
        <f>'TAB5'!E53*-1</f>
        <v>0</v>
      </c>
      <c r="E69" s="53">
        <f>IFERROR(D69/$B69,0)</f>
        <v>0</v>
      </c>
      <c r="F69" s="9">
        <f>'TAB5'!H53*-1</f>
        <v>0</v>
      </c>
      <c r="G69" s="53">
        <f>IFERROR(F69/$B69,0)</f>
        <v>0</v>
      </c>
      <c r="H69" s="9">
        <f>'TAB5'!K53*-1</f>
        <v>0</v>
      </c>
      <c r="I69" s="53">
        <f>IFERROR(H69/$B69,0)</f>
        <v>0</v>
      </c>
      <c r="J69" s="9">
        <f>'TAB5'!N53*-1</f>
        <v>0</v>
      </c>
      <c r="K69" s="53">
        <f>IFERROR(J69/$B69,0)</f>
        <v>0</v>
      </c>
    </row>
    <row r="70" spans="1:26" s="338" customFormat="1" ht="27" x14ac:dyDescent="0.3">
      <c r="A70" s="337" t="s">
        <v>362</v>
      </c>
      <c r="B70" s="339">
        <f>SUM(B68:B69)</f>
        <v>0</v>
      </c>
      <c r="C70" s="340">
        <f>IFERROR(B70/$B$68,0)</f>
        <v>0</v>
      </c>
      <c r="D70" s="339">
        <f>SUM(D68:D69)</f>
        <v>0</v>
      </c>
      <c r="E70" s="340">
        <f>IFERROR(D70/$B70,0)</f>
        <v>0</v>
      </c>
      <c r="F70" s="339">
        <f>SUM(F68:F69)</f>
        <v>0</v>
      </c>
      <c r="G70" s="340">
        <f>IFERROR(F70/$B70,0)</f>
        <v>0</v>
      </c>
      <c r="H70" s="339">
        <f>SUM(H68:H69)</f>
        <v>0</v>
      </c>
      <c r="I70" s="340">
        <f>IFERROR(H70/$B70,0)</f>
        <v>0</v>
      </c>
      <c r="J70" s="339">
        <f>SUM(J68:J69)</f>
        <v>0</v>
      </c>
      <c r="K70" s="340">
        <f>IFERROR(J70/$B70,0)</f>
        <v>0</v>
      </c>
      <c r="O70" s="6"/>
      <c r="P70" s="6"/>
      <c r="Q70" s="6"/>
      <c r="R70" s="6"/>
      <c r="S70" s="6"/>
      <c r="T70" s="6"/>
      <c r="U70" s="6"/>
      <c r="V70" s="6"/>
      <c r="W70" s="6"/>
      <c r="X70" s="6"/>
      <c r="Y70" s="6"/>
      <c r="Z70" s="6"/>
    </row>
    <row r="71" spans="1:26" x14ac:dyDescent="0.3">
      <c r="A71" s="56" t="s">
        <v>133</v>
      </c>
      <c r="B71" s="9">
        <f>B68-SUM(B72:B73,B77)+B69</f>
        <v>0</v>
      </c>
      <c r="C71" s="14">
        <f>IFERROR(B71/$B$70,0)</f>
        <v>0</v>
      </c>
      <c r="D71" s="9">
        <f>D68-SUM(D72:D73,D77)+D69</f>
        <v>0</v>
      </c>
      <c r="E71" s="14">
        <f t="shared" ref="E71:E78" si="24">IFERROR(D71/$B71,0)</f>
        <v>0</v>
      </c>
      <c r="F71" s="9">
        <f>F68-SUM(F72:F73,F77)+F69</f>
        <v>0</v>
      </c>
      <c r="G71" s="14">
        <f t="shared" ref="G71:G78" si="25">IFERROR(F71/$B71,0)</f>
        <v>0</v>
      </c>
      <c r="H71" s="9">
        <f>H68-SUM(H72:H73,H77)+H69</f>
        <v>0</v>
      </c>
      <c r="I71" s="14">
        <f>IFERROR(H71/$B71,0)</f>
        <v>0</v>
      </c>
      <c r="J71" s="9">
        <f>J68-SUM(J72:J73,J77)+J69</f>
        <v>0</v>
      </c>
      <c r="K71" s="14">
        <f>IFERROR(J71/$B71,0)</f>
        <v>0</v>
      </c>
    </row>
    <row r="72" spans="1:26" x14ac:dyDescent="0.3">
      <c r="A72" s="56" t="s">
        <v>136</v>
      </c>
      <c r="B72" s="9">
        <f>SUM('TAB1'!B168,'TAB1'!B182,'TAB1'!B196)</f>
        <v>0</v>
      </c>
      <c r="C72" s="14">
        <f t="shared" ref="C72:C77" si="26">IFERROR(B72/$B$70,0)</f>
        <v>0</v>
      </c>
      <c r="D72" s="9">
        <f>SUM('TAB1'!D168,'TAB1'!D182,'TAB1'!D196)</f>
        <v>0</v>
      </c>
      <c r="E72" s="14">
        <f t="shared" si="24"/>
        <v>0</v>
      </c>
      <c r="F72" s="9">
        <f>SUM('TAB1'!F168,'TAB1'!F182,'TAB1'!F196)</f>
        <v>0</v>
      </c>
      <c r="G72" s="14">
        <f t="shared" si="25"/>
        <v>0</v>
      </c>
      <c r="H72" s="9">
        <f>SUM('TAB1'!H168,'TAB1'!H182,'TAB1'!H196)</f>
        <v>0</v>
      </c>
      <c r="I72" s="14">
        <f t="shared" ref="I72:I78" si="27">IFERROR(H72/$B72,0)</f>
        <v>0</v>
      </c>
      <c r="J72" s="9">
        <f>SUM('TAB1'!J168,'TAB1'!J182,'TAB1'!J196)</f>
        <v>0</v>
      </c>
      <c r="K72" s="14">
        <f t="shared" ref="K72:K78" si="28">IFERROR(J72/$B72,0)</f>
        <v>0</v>
      </c>
    </row>
    <row r="73" spans="1:26" x14ac:dyDescent="0.3">
      <c r="A73" s="56" t="s">
        <v>134</v>
      </c>
      <c r="B73" s="9">
        <f>SUM(B74:B76)</f>
        <v>0</v>
      </c>
      <c r="C73" s="14">
        <f t="shared" si="26"/>
        <v>0</v>
      </c>
      <c r="D73" s="9">
        <f>SUM(D74:D76)</f>
        <v>0</v>
      </c>
      <c r="E73" s="14">
        <f t="shared" si="24"/>
        <v>0</v>
      </c>
      <c r="F73" s="9">
        <f>SUM(F74:F76)</f>
        <v>0</v>
      </c>
      <c r="G73" s="14">
        <f t="shared" si="25"/>
        <v>0</v>
      </c>
      <c r="H73" s="9">
        <f>SUM(H74:H76)</f>
        <v>0</v>
      </c>
      <c r="I73" s="14">
        <f t="shared" si="27"/>
        <v>0</v>
      </c>
      <c r="J73" s="9">
        <f>SUM(J74:J76)</f>
        <v>0</v>
      </c>
      <c r="K73" s="14">
        <f t="shared" si="28"/>
        <v>0</v>
      </c>
    </row>
    <row r="74" spans="1:26" x14ac:dyDescent="0.3">
      <c r="A74" s="57" t="s">
        <v>4</v>
      </c>
      <c r="B74" s="9">
        <f>'TAB1'!B177</f>
        <v>0</v>
      </c>
      <c r="C74" s="14">
        <f t="shared" si="26"/>
        <v>0</v>
      </c>
      <c r="D74" s="9">
        <f>'TAB1'!D177</f>
        <v>0</v>
      </c>
      <c r="E74" s="14">
        <f t="shared" si="24"/>
        <v>0</v>
      </c>
      <c r="F74" s="9">
        <f>'TAB1'!F177</f>
        <v>0</v>
      </c>
      <c r="G74" s="14">
        <f t="shared" si="25"/>
        <v>0</v>
      </c>
      <c r="H74" s="9">
        <f>'TAB1'!H177</f>
        <v>0</v>
      </c>
      <c r="I74" s="14">
        <f t="shared" si="27"/>
        <v>0</v>
      </c>
      <c r="J74" s="9">
        <f>'TAB1'!J177</f>
        <v>0</v>
      </c>
      <c r="K74" s="14">
        <f t="shared" si="28"/>
        <v>0</v>
      </c>
    </row>
    <row r="75" spans="1:26" x14ac:dyDescent="0.3">
      <c r="A75" s="57" t="s">
        <v>17</v>
      </c>
      <c r="B75" s="9">
        <f>'TAB1'!B178</f>
        <v>0</v>
      </c>
      <c r="C75" s="14">
        <f t="shared" si="26"/>
        <v>0</v>
      </c>
      <c r="D75" s="9">
        <f>'TAB1'!D178</f>
        <v>0</v>
      </c>
      <c r="E75" s="14">
        <f t="shared" si="24"/>
        <v>0</v>
      </c>
      <c r="F75" s="9">
        <f>'TAB1'!F178</f>
        <v>0</v>
      </c>
      <c r="G75" s="14">
        <f t="shared" si="25"/>
        <v>0</v>
      </c>
      <c r="H75" s="9">
        <f>'TAB1'!H178</f>
        <v>0</v>
      </c>
      <c r="I75" s="14">
        <f t="shared" si="27"/>
        <v>0</v>
      </c>
      <c r="J75" s="9">
        <f>'TAB1'!J178</f>
        <v>0</v>
      </c>
      <c r="K75" s="14">
        <f t="shared" si="28"/>
        <v>0</v>
      </c>
    </row>
    <row r="76" spans="1:26" x14ac:dyDescent="0.3">
      <c r="A76" s="57" t="s">
        <v>62</v>
      </c>
      <c r="B76" s="9">
        <f>'TAB1'!B179</f>
        <v>0</v>
      </c>
      <c r="C76" s="14">
        <f>IFERROR(B76/$B$70,0)</f>
        <v>0</v>
      </c>
      <c r="D76" s="9">
        <f>'TAB1'!D179</f>
        <v>0</v>
      </c>
      <c r="E76" s="14">
        <f t="shared" si="24"/>
        <v>0</v>
      </c>
      <c r="F76" s="9">
        <f>'TAB1'!F179</f>
        <v>0</v>
      </c>
      <c r="G76" s="14">
        <f t="shared" si="25"/>
        <v>0</v>
      </c>
      <c r="H76" s="9">
        <f>'TAB1'!H179</f>
        <v>0</v>
      </c>
      <c r="I76" s="14">
        <f t="shared" si="27"/>
        <v>0</v>
      </c>
      <c r="J76" s="9">
        <f>'TAB1'!J179</f>
        <v>0</v>
      </c>
      <c r="K76" s="14">
        <f t="shared" si="28"/>
        <v>0</v>
      </c>
    </row>
    <row r="77" spans="1:26" x14ac:dyDescent="0.3">
      <c r="A77" s="56" t="s">
        <v>135</v>
      </c>
      <c r="B77" s="9">
        <f>'TAB1'!B197</f>
        <v>0</v>
      </c>
      <c r="C77" s="14">
        <f t="shared" si="26"/>
        <v>0</v>
      </c>
      <c r="D77" s="9">
        <f>'TAB1'!D197</f>
        <v>0</v>
      </c>
      <c r="E77" s="14">
        <f t="shared" si="24"/>
        <v>0</v>
      </c>
      <c r="F77" s="9">
        <f>'TAB1'!F197</f>
        <v>0</v>
      </c>
      <c r="G77" s="14">
        <f t="shared" si="25"/>
        <v>0</v>
      </c>
      <c r="H77" s="9">
        <f>'TAB1'!H197</f>
        <v>0</v>
      </c>
      <c r="I77" s="14">
        <f t="shared" si="27"/>
        <v>0</v>
      </c>
      <c r="J77" s="9">
        <f>'TAB1'!J197</f>
        <v>0</v>
      </c>
      <c r="K77" s="14">
        <f t="shared" si="28"/>
        <v>0</v>
      </c>
    </row>
    <row r="78" spans="1:26" s="6" customFormat="1" ht="14.45" customHeight="1" x14ac:dyDescent="0.3">
      <c r="A78" s="54" t="s">
        <v>365</v>
      </c>
      <c r="B78" s="15">
        <f>SUM(B71:B73,B77)</f>
        <v>0</v>
      </c>
      <c r="C78" s="16">
        <f>IFERROR(B78/$B$70,0)</f>
        <v>0</v>
      </c>
      <c r="D78" s="15">
        <f>SUM(D71:D73,D77)</f>
        <v>0</v>
      </c>
      <c r="E78" s="16">
        <f t="shared" si="24"/>
        <v>0</v>
      </c>
      <c r="F78" s="15">
        <f>SUM(F71:F73,F77)</f>
        <v>0</v>
      </c>
      <c r="G78" s="16">
        <f t="shared" si="25"/>
        <v>0</v>
      </c>
      <c r="H78" s="15">
        <f>SUM(H71:H73,H77)</f>
        <v>0</v>
      </c>
      <c r="I78" s="16">
        <f t="shared" si="27"/>
        <v>0</v>
      </c>
      <c r="J78" s="15">
        <f>SUM(J71:J73,J77)</f>
        <v>0</v>
      </c>
      <c r="K78" s="55">
        <f t="shared" si="28"/>
        <v>0</v>
      </c>
    </row>
  </sheetData>
  <mergeCells count="35">
    <mergeCell ref="A65:K65"/>
    <mergeCell ref="A5:K5"/>
    <mergeCell ref="B6:C6"/>
    <mergeCell ref="A6:A7"/>
    <mergeCell ref="D6:E6"/>
    <mergeCell ref="F6:G6"/>
    <mergeCell ref="H6:I6"/>
    <mergeCell ref="J6:K6"/>
    <mergeCell ref="A35:K35"/>
    <mergeCell ref="A20:K20"/>
    <mergeCell ref="A21:A22"/>
    <mergeCell ref="B21:C21"/>
    <mergeCell ref="D21:E21"/>
    <mergeCell ref="F21:G21"/>
    <mergeCell ref="H21:I21"/>
    <mergeCell ref="J21:K21"/>
    <mergeCell ref="J36:K36"/>
    <mergeCell ref="A50:K50"/>
    <mergeCell ref="A51:A52"/>
    <mergeCell ref="B51:C51"/>
    <mergeCell ref="D51:E51"/>
    <mergeCell ref="F51:G51"/>
    <mergeCell ref="H51:I51"/>
    <mergeCell ref="J51:K51"/>
    <mergeCell ref="A36:A37"/>
    <mergeCell ref="B36:C36"/>
    <mergeCell ref="D36:E36"/>
    <mergeCell ref="F36:G36"/>
    <mergeCell ref="H36:I36"/>
    <mergeCell ref="J66:K66"/>
    <mergeCell ref="A66:A67"/>
    <mergeCell ref="B66:C66"/>
    <mergeCell ref="D66:E66"/>
    <mergeCell ref="F66:G66"/>
    <mergeCell ref="H66:I66"/>
  </mergeCells>
  <pageMargins left="0.7" right="0.7" top="0.75" bottom="0.75" header="0.3" footer="0.3"/>
  <pageSetup paperSize="9" scale="89" orientation="landscape" verticalDpi="300" r:id="rId1"/>
  <rowBreaks count="2" manualBreakCount="2">
    <brk id="34" max="10" man="1"/>
    <brk id="64" max="10"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14"/>
  <sheetViews>
    <sheetView topLeftCell="A76" zoomScale="85" zoomScaleNormal="85" workbookViewId="0">
      <selection activeCell="B10" sqref="A10:XFD10"/>
    </sheetView>
  </sheetViews>
  <sheetFormatPr baseColWidth="10" defaultColWidth="8.85546875" defaultRowHeight="13.5" x14ac:dyDescent="0.3"/>
  <cols>
    <col min="1" max="1" width="8.85546875" style="4"/>
    <col min="2" max="2" width="43.7109375" style="23" customWidth="1"/>
    <col min="3" max="8" width="19.7109375" style="4" customWidth="1"/>
    <col min="9" max="9" width="1.85546875" style="4" customWidth="1"/>
    <col min="10" max="16384" width="8.85546875" style="4"/>
  </cols>
  <sheetData>
    <row r="3" spans="1:14" ht="29.45" customHeight="1" x14ac:dyDescent="0.3">
      <c r="A3" s="36" t="str">
        <f>TAB00!B40&amp;" : "&amp;TAB00!C40</f>
        <v>TAB3 : Estimation des volumes et puissances - Synthèse</v>
      </c>
      <c r="B3" s="41"/>
      <c r="C3" s="41"/>
      <c r="D3" s="41"/>
      <c r="E3" s="41"/>
      <c r="F3" s="41"/>
      <c r="G3" s="41"/>
      <c r="H3" s="41"/>
      <c r="J3" s="41"/>
      <c r="K3" s="41"/>
      <c r="L3" s="41"/>
      <c r="M3" s="41"/>
      <c r="N3" s="41"/>
    </row>
    <row r="5" spans="1:14" x14ac:dyDescent="0.3">
      <c r="A5" s="64" t="s">
        <v>148</v>
      </c>
      <c r="B5" s="65"/>
      <c r="C5" s="65"/>
      <c r="D5" s="65"/>
      <c r="E5" s="65"/>
      <c r="F5" s="65"/>
      <c r="G5" s="65"/>
      <c r="H5" s="65"/>
      <c r="J5" s="65"/>
      <c r="K5" s="65"/>
      <c r="L5" s="65"/>
      <c r="M5" s="65"/>
      <c r="N5" s="65"/>
    </row>
    <row r="8" spans="1:14" ht="40.5" x14ac:dyDescent="0.3">
      <c r="A8" s="66" t="s">
        <v>81</v>
      </c>
      <c r="B8" s="66" t="s">
        <v>0</v>
      </c>
      <c r="C8" s="209" t="s">
        <v>71</v>
      </c>
      <c r="D8" s="209" t="s">
        <v>72</v>
      </c>
      <c r="E8" s="209" t="s">
        <v>77</v>
      </c>
      <c r="F8" s="209" t="s">
        <v>78</v>
      </c>
      <c r="G8" s="209" t="s">
        <v>79</v>
      </c>
      <c r="H8" s="209" t="s">
        <v>80</v>
      </c>
      <c r="J8" s="209" t="s">
        <v>73</v>
      </c>
      <c r="K8" s="209" t="s">
        <v>351</v>
      </c>
      <c r="L8" s="209" t="s">
        <v>74</v>
      </c>
      <c r="M8" s="209" t="s">
        <v>75</v>
      </c>
      <c r="N8" s="209" t="s">
        <v>76</v>
      </c>
    </row>
    <row r="9" spans="1:14" x14ac:dyDescent="0.3">
      <c r="A9" s="469" t="s">
        <v>5</v>
      </c>
      <c r="B9" s="4" t="s">
        <v>41</v>
      </c>
      <c r="C9" s="10">
        <f>SUM(TAB3.1!C8,TAB3.2!C9)</f>
        <v>0</v>
      </c>
      <c r="D9" s="10">
        <f>SUM(TAB3.1!D8,TAB3.2!D9)</f>
        <v>0</v>
      </c>
      <c r="E9" s="10">
        <f>SUM(TAB3.1!E8,TAB3.2!E9)</f>
        <v>0</v>
      </c>
      <c r="F9" s="10">
        <f>SUM(TAB3.1!F8,TAB3.2!F9)</f>
        <v>0</v>
      </c>
      <c r="G9" s="10">
        <f>SUM(TAB3.1!G8,TAB3.2!G9)</f>
        <v>0</v>
      </c>
      <c r="H9" s="10">
        <f>SUM(TAB3.1!H8,TAB3.2!H9)</f>
        <v>0</v>
      </c>
      <c r="J9" s="135">
        <f t="shared" ref="J9:N16" si="0">IF(AND(ROUND(C9,0)=0,D9&gt;C9),"INF",IF(AND(ROUND(C9,0)=0,ROUND(D9,0)=0),0,(D9-C9)/C9))</f>
        <v>0</v>
      </c>
      <c r="K9" s="135">
        <f t="shared" si="0"/>
        <v>0</v>
      </c>
      <c r="L9" s="135">
        <f t="shared" si="0"/>
        <v>0</v>
      </c>
      <c r="M9" s="135">
        <f t="shared" si="0"/>
        <v>0</v>
      </c>
      <c r="N9" s="135">
        <f t="shared" si="0"/>
        <v>0</v>
      </c>
    </row>
    <row r="10" spans="1:14" s="535" customFormat="1" x14ac:dyDescent="0.3">
      <c r="A10" s="469"/>
      <c r="B10" s="535" t="s">
        <v>42</v>
      </c>
      <c r="C10" s="558">
        <f>TAB3.3!C9</f>
        <v>0</v>
      </c>
      <c r="D10" s="558">
        <f>TAB3.3!D9</f>
        <v>0</v>
      </c>
      <c r="E10" s="558">
        <f>TAB3.3!E9</f>
        <v>0</v>
      </c>
      <c r="F10" s="558">
        <f>TAB3.3!F9</f>
        <v>0</v>
      </c>
      <c r="G10" s="558">
        <f>TAB3.3!G9</f>
        <v>0</v>
      </c>
      <c r="H10" s="558">
        <f>TAB3.3!H9</f>
        <v>0</v>
      </c>
      <c r="J10" s="556">
        <f t="shared" si="0"/>
        <v>0</v>
      </c>
      <c r="K10" s="556">
        <f t="shared" si="0"/>
        <v>0</v>
      </c>
      <c r="L10" s="556">
        <f t="shared" si="0"/>
        <v>0</v>
      </c>
      <c r="M10" s="556">
        <f t="shared" si="0"/>
        <v>0</v>
      </c>
      <c r="N10" s="556">
        <f t="shared" si="0"/>
        <v>0</v>
      </c>
    </row>
    <row r="11" spans="1:14" x14ac:dyDescent="0.3">
      <c r="A11" s="469" t="s">
        <v>6</v>
      </c>
      <c r="B11" s="4" t="s">
        <v>41</v>
      </c>
      <c r="C11" s="10">
        <f>SUM(TAB3.1!C9,TAB3.2!C10)</f>
        <v>0</v>
      </c>
      <c r="D11" s="10">
        <f>SUM(TAB3.1!D9,TAB3.2!D10)</f>
        <v>0</v>
      </c>
      <c r="E11" s="10">
        <f>SUM(TAB3.1!E9,TAB3.2!E10)</f>
        <v>0</v>
      </c>
      <c r="F11" s="10">
        <f>SUM(TAB3.1!F9,TAB3.2!F10)</f>
        <v>0</v>
      </c>
      <c r="G11" s="10">
        <f>SUM(TAB3.1!G9,TAB3.2!G10)</f>
        <v>0</v>
      </c>
      <c r="H11" s="10">
        <f>SUM(TAB3.1!H9,TAB3.2!H10)</f>
        <v>0</v>
      </c>
      <c r="J11" s="135">
        <f t="shared" si="0"/>
        <v>0</v>
      </c>
      <c r="K11" s="135">
        <f t="shared" si="0"/>
        <v>0</v>
      </c>
      <c r="L11" s="135">
        <f t="shared" si="0"/>
        <v>0</v>
      </c>
      <c r="M11" s="135">
        <f t="shared" si="0"/>
        <v>0</v>
      </c>
      <c r="N11" s="135">
        <f t="shared" si="0"/>
        <v>0</v>
      </c>
    </row>
    <row r="12" spans="1:14" x14ac:dyDescent="0.3">
      <c r="A12" s="469"/>
      <c r="B12" s="4" t="s">
        <v>42</v>
      </c>
      <c r="C12" s="10">
        <f>TAB3.3!C10</f>
        <v>0</v>
      </c>
      <c r="D12" s="10">
        <f>TAB3.3!D10</f>
        <v>0</v>
      </c>
      <c r="E12" s="10">
        <f>TAB3.3!E10</f>
        <v>0</v>
      </c>
      <c r="F12" s="10">
        <f>TAB3.3!F10</f>
        <v>0</v>
      </c>
      <c r="G12" s="10">
        <f>TAB3.3!G10</f>
        <v>0</v>
      </c>
      <c r="H12" s="10">
        <f>TAB3.3!H10</f>
        <v>0</v>
      </c>
      <c r="J12" s="135">
        <f t="shared" si="0"/>
        <v>0</v>
      </c>
      <c r="K12" s="135">
        <f t="shared" si="0"/>
        <v>0</v>
      </c>
      <c r="L12" s="135">
        <f t="shared" si="0"/>
        <v>0</v>
      </c>
      <c r="M12" s="135">
        <f t="shared" si="0"/>
        <v>0</v>
      </c>
      <c r="N12" s="135">
        <f t="shared" si="0"/>
        <v>0</v>
      </c>
    </row>
    <row r="13" spans="1:14" x14ac:dyDescent="0.3">
      <c r="A13" s="469" t="s">
        <v>7</v>
      </c>
      <c r="B13" s="4" t="s">
        <v>41</v>
      </c>
      <c r="C13" s="10">
        <f>SUM(TAB3.1!C10,TAB3.2!C11)</f>
        <v>0</v>
      </c>
      <c r="D13" s="10">
        <f>SUM(TAB3.1!D10,TAB3.2!D11)</f>
        <v>0</v>
      </c>
      <c r="E13" s="10">
        <f>SUM(TAB3.1!E10,TAB3.2!E11)</f>
        <v>0</v>
      </c>
      <c r="F13" s="10">
        <f>SUM(TAB3.1!F10,TAB3.2!F11)</f>
        <v>0</v>
      </c>
      <c r="G13" s="10">
        <f>SUM(TAB3.1!G10,TAB3.2!G11)</f>
        <v>0</v>
      </c>
      <c r="H13" s="10">
        <f>SUM(TAB3.1!H10,TAB3.2!H11)</f>
        <v>0</v>
      </c>
      <c r="J13" s="135">
        <f t="shared" si="0"/>
        <v>0</v>
      </c>
      <c r="K13" s="135">
        <f t="shared" si="0"/>
        <v>0</v>
      </c>
      <c r="L13" s="135">
        <f t="shared" si="0"/>
        <v>0</v>
      </c>
      <c r="M13" s="135">
        <f t="shared" si="0"/>
        <v>0</v>
      </c>
      <c r="N13" s="135">
        <f t="shared" si="0"/>
        <v>0</v>
      </c>
    </row>
    <row r="14" spans="1:14" x14ac:dyDescent="0.3">
      <c r="A14" s="469"/>
      <c r="B14" s="4" t="s">
        <v>42</v>
      </c>
      <c r="C14" s="10">
        <f>TAB3.3!C11</f>
        <v>0</v>
      </c>
      <c r="D14" s="10">
        <f>TAB3.3!D11</f>
        <v>0</v>
      </c>
      <c r="E14" s="10">
        <f>TAB3.3!E11</f>
        <v>0</v>
      </c>
      <c r="F14" s="10">
        <f>TAB3.3!F11</f>
        <v>0</v>
      </c>
      <c r="G14" s="10">
        <f>TAB3.3!G11</f>
        <v>0</v>
      </c>
      <c r="H14" s="10">
        <f>TAB3.3!H11</f>
        <v>0</v>
      </c>
      <c r="J14" s="135">
        <f t="shared" si="0"/>
        <v>0</v>
      </c>
      <c r="K14" s="135">
        <f t="shared" si="0"/>
        <v>0</v>
      </c>
      <c r="L14" s="135">
        <f t="shared" si="0"/>
        <v>0</v>
      </c>
      <c r="M14" s="135">
        <f t="shared" si="0"/>
        <v>0</v>
      </c>
      <c r="N14" s="135">
        <f t="shared" si="0"/>
        <v>0</v>
      </c>
    </row>
    <row r="15" spans="1:14" x14ac:dyDescent="0.3">
      <c r="A15" s="469" t="s">
        <v>8</v>
      </c>
      <c r="B15" s="4" t="s">
        <v>41</v>
      </c>
      <c r="C15" s="10">
        <f>SUM(TAB3.1!C11,TAB3.2!C12)</f>
        <v>0</v>
      </c>
      <c r="D15" s="10">
        <f>SUM(TAB3.1!D11,TAB3.2!D12)</f>
        <v>0</v>
      </c>
      <c r="E15" s="10">
        <f>SUM(TAB3.1!E11,TAB3.2!E12)</f>
        <v>0</v>
      </c>
      <c r="F15" s="10">
        <f>SUM(TAB3.1!F11,TAB3.2!F12)</f>
        <v>0</v>
      </c>
      <c r="G15" s="10">
        <f>SUM(TAB3.1!G11,TAB3.2!G12)</f>
        <v>0</v>
      </c>
      <c r="H15" s="10">
        <f>SUM(TAB3.1!H11,TAB3.2!H12)</f>
        <v>0</v>
      </c>
      <c r="J15" s="135">
        <f t="shared" si="0"/>
        <v>0</v>
      </c>
      <c r="K15" s="135">
        <f t="shared" si="0"/>
        <v>0</v>
      </c>
      <c r="L15" s="135">
        <f t="shared" si="0"/>
        <v>0</v>
      </c>
      <c r="M15" s="135">
        <f t="shared" si="0"/>
        <v>0</v>
      </c>
      <c r="N15" s="135">
        <f t="shared" si="0"/>
        <v>0</v>
      </c>
    </row>
    <row r="16" spans="1:14" x14ac:dyDescent="0.3">
      <c r="A16" s="469"/>
      <c r="B16" s="4" t="s">
        <v>42</v>
      </c>
      <c r="C16" s="10">
        <f>TAB3.3!C12</f>
        <v>0</v>
      </c>
      <c r="D16" s="10">
        <f>TAB3.3!D12</f>
        <v>0</v>
      </c>
      <c r="E16" s="10">
        <f>TAB3.3!E12</f>
        <v>0</v>
      </c>
      <c r="F16" s="10">
        <f>TAB3.3!F12</f>
        <v>0</v>
      </c>
      <c r="G16" s="10">
        <f>TAB3.3!G12</f>
        <v>0</v>
      </c>
      <c r="H16" s="10">
        <f>TAB3.3!H12</f>
        <v>0</v>
      </c>
      <c r="J16" s="135">
        <f t="shared" si="0"/>
        <v>0</v>
      </c>
      <c r="K16" s="135">
        <f t="shared" si="0"/>
        <v>0</v>
      </c>
      <c r="L16" s="135">
        <f t="shared" si="0"/>
        <v>0</v>
      </c>
      <c r="M16" s="135">
        <f t="shared" si="0"/>
        <v>0</v>
      </c>
      <c r="N16" s="135">
        <f t="shared" si="0"/>
        <v>0</v>
      </c>
    </row>
    <row r="20" spans="1:14" x14ac:dyDescent="0.3">
      <c r="A20" s="64" t="s">
        <v>222</v>
      </c>
      <c r="B20" s="65"/>
      <c r="C20" s="65"/>
      <c r="D20" s="65"/>
      <c r="E20" s="65"/>
      <c r="F20" s="65"/>
      <c r="G20" s="65"/>
      <c r="H20" s="65"/>
      <c r="J20" s="65"/>
      <c r="K20" s="65"/>
      <c r="L20" s="65"/>
      <c r="M20" s="65"/>
      <c r="N20" s="65"/>
    </row>
    <row r="22" spans="1:14" s="22" customFormat="1" ht="37.15" customHeight="1" x14ac:dyDescent="0.3">
      <c r="A22" s="66" t="s">
        <v>81</v>
      </c>
      <c r="B22" s="66" t="s">
        <v>0</v>
      </c>
      <c r="C22" s="297" t="s">
        <v>71</v>
      </c>
      <c r="D22" s="209" t="s">
        <v>72</v>
      </c>
      <c r="E22" s="209" t="s">
        <v>77</v>
      </c>
      <c r="F22" s="209" t="s">
        <v>78</v>
      </c>
      <c r="G22" s="209" t="s">
        <v>79</v>
      </c>
      <c r="H22" s="209" t="s">
        <v>80</v>
      </c>
      <c r="J22" s="323" t="s">
        <v>73</v>
      </c>
      <c r="K22" s="323" t="s">
        <v>351</v>
      </c>
      <c r="L22" s="323" t="s">
        <v>74</v>
      </c>
      <c r="M22" s="323" t="s">
        <v>75</v>
      </c>
      <c r="N22" s="323" t="s">
        <v>76</v>
      </c>
    </row>
    <row r="23" spans="1:14" x14ac:dyDescent="0.3">
      <c r="A23" s="209" t="s">
        <v>108</v>
      </c>
      <c r="B23" s="136" t="s">
        <v>308</v>
      </c>
      <c r="C23" s="10">
        <f>TAB3.3!C19</f>
        <v>0</v>
      </c>
      <c r="D23" s="10">
        <f>TAB3.3!D19</f>
        <v>0</v>
      </c>
      <c r="E23" s="10">
        <f>TAB3.3!E19</f>
        <v>0</v>
      </c>
      <c r="F23" s="10">
        <f>TAB3.3!F19</f>
        <v>0</v>
      </c>
      <c r="G23" s="10">
        <f>TAB3.3!G19</f>
        <v>0</v>
      </c>
      <c r="H23" s="10">
        <f>TAB3.3!H19</f>
        <v>0</v>
      </c>
      <c r="J23" s="135">
        <f t="shared" ref="J23:J54" si="1">IF(AND(ROUND(C23,0)=0,D23&gt;C23),"INF",IF(AND(ROUND(C23,0)=0,ROUND(D23,0)=0),0,(D23-C23)/C23))</f>
        <v>0</v>
      </c>
      <c r="K23" s="135">
        <f t="shared" ref="K23:K54" si="2">IF(AND(ROUND(D23,0)=0,E23&gt;D23),"INF",IF(AND(ROUND(D23,0)=0,ROUND(E23,0)=0),0,(E23-D23)/D23))</f>
        <v>0</v>
      </c>
      <c r="L23" s="135">
        <f t="shared" ref="L23:L54" si="3">IF(AND(ROUND(E23,0)=0,F23&gt;E23),"INF",IF(AND(ROUND(E23,0)=0,ROUND(F23,0)=0),0,(F23-E23)/E23))</f>
        <v>0</v>
      </c>
      <c r="M23" s="135">
        <f t="shared" ref="M23:M54" si="4">IF(AND(ROUND(F23,0)=0,G23&gt;F23),"INF",IF(AND(ROUND(F23,0)=0,ROUND(G23,0)=0),0,(G23-F23)/F23))</f>
        <v>0</v>
      </c>
      <c r="N23" s="135">
        <f t="shared" ref="N23:N54" si="5">IF(AND(ROUND(G23,0)=0,H23&gt;G23),"INF",IF(AND(ROUND(G23,0)=0,ROUND(H23,0)=0),0,(H23-G23)/G23))</f>
        <v>0</v>
      </c>
    </row>
    <row r="24" spans="1:14" x14ac:dyDescent="0.3">
      <c r="A24" s="468" t="s">
        <v>64</v>
      </c>
      <c r="B24" s="137" t="s">
        <v>109</v>
      </c>
      <c r="C24" s="10">
        <f>SUM(C25:C26)</f>
        <v>0</v>
      </c>
      <c r="D24" s="10">
        <f t="shared" ref="D24" si="6">SUM(D25:D26)</f>
        <v>0</v>
      </c>
      <c r="E24" s="10">
        <f>SUM(E25:E26)</f>
        <v>0</v>
      </c>
      <c r="F24" s="10">
        <f>SUM(F25:F26)</f>
        <v>0</v>
      </c>
      <c r="G24" s="10">
        <f>SUM(G25:G26)</f>
        <v>0</v>
      </c>
      <c r="H24" s="10">
        <f>SUM(H25:H26)</f>
        <v>0</v>
      </c>
      <c r="J24" s="135">
        <f t="shared" si="1"/>
        <v>0</v>
      </c>
      <c r="K24" s="135">
        <f t="shared" si="2"/>
        <v>0</v>
      </c>
      <c r="L24" s="135">
        <f t="shared" si="3"/>
        <v>0</v>
      </c>
      <c r="M24" s="135">
        <f t="shared" si="4"/>
        <v>0</v>
      </c>
      <c r="N24" s="135">
        <f t="shared" si="5"/>
        <v>0</v>
      </c>
    </row>
    <row r="25" spans="1:14" x14ac:dyDescent="0.3">
      <c r="A25" s="468"/>
      <c r="B25" s="138" t="s">
        <v>110</v>
      </c>
      <c r="C25" s="10">
        <f>SUM(TAB3.1!C19,TAB3.2!C20)</f>
        <v>0</v>
      </c>
      <c r="D25" s="10">
        <f>SUM(TAB3.1!D19,TAB3.2!D20)</f>
        <v>0</v>
      </c>
      <c r="E25" s="10">
        <f>SUM(TAB3.1!E19,TAB3.2!E20)</f>
        <v>0</v>
      </c>
      <c r="F25" s="10">
        <f>SUM(TAB3.1!F19,TAB3.2!F20)</f>
        <v>0</v>
      </c>
      <c r="G25" s="10">
        <f>SUM(TAB3.1!G19,TAB3.2!G20)</f>
        <v>0</v>
      </c>
      <c r="H25" s="10">
        <f>SUM(TAB3.1!H19,TAB3.2!H20)</f>
        <v>0</v>
      </c>
      <c r="J25" s="135">
        <f t="shared" si="1"/>
        <v>0</v>
      </c>
      <c r="K25" s="135">
        <f t="shared" si="2"/>
        <v>0</v>
      </c>
      <c r="L25" s="135">
        <f t="shared" si="3"/>
        <v>0</v>
      </c>
      <c r="M25" s="135">
        <f t="shared" si="4"/>
        <v>0</v>
      </c>
      <c r="N25" s="135">
        <f t="shared" si="5"/>
        <v>0</v>
      </c>
    </row>
    <row r="26" spans="1:14" x14ac:dyDescent="0.3">
      <c r="A26" s="468"/>
      <c r="B26" s="138" t="s">
        <v>111</v>
      </c>
      <c r="C26" s="10">
        <f>SUM(TAB3.1!C20,TAB3.2!C21)</f>
        <v>0</v>
      </c>
      <c r="D26" s="10">
        <f>SUM(TAB3.1!D20,TAB3.2!D21)</f>
        <v>0</v>
      </c>
      <c r="E26" s="10">
        <f>SUM(TAB3.1!E20,TAB3.2!E21)</f>
        <v>0</v>
      </c>
      <c r="F26" s="10">
        <f>SUM(TAB3.1!F20,TAB3.2!F21)</f>
        <v>0</v>
      </c>
      <c r="G26" s="10">
        <f>SUM(TAB3.1!G20,TAB3.2!G21)</f>
        <v>0</v>
      </c>
      <c r="H26" s="10">
        <f>SUM(TAB3.1!H20,TAB3.2!H21)</f>
        <v>0</v>
      </c>
      <c r="J26" s="135">
        <f t="shared" si="1"/>
        <v>0</v>
      </c>
      <c r="K26" s="135">
        <f t="shared" si="2"/>
        <v>0</v>
      </c>
      <c r="L26" s="135">
        <f t="shared" si="3"/>
        <v>0</v>
      </c>
      <c r="M26" s="135">
        <f t="shared" si="4"/>
        <v>0</v>
      </c>
      <c r="N26" s="135">
        <f t="shared" si="5"/>
        <v>0</v>
      </c>
    </row>
    <row r="27" spans="1:14" x14ac:dyDescent="0.3">
      <c r="A27" s="468"/>
      <c r="B27" s="137" t="s">
        <v>113</v>
      </c>
      <c r="C27" s="10">
        <f>TAB3.2!C22</f>
        <v>0</v>
      </c>
      <c r="D27" s="10">
        <f>TAB3.2!D22</f>
        <v>0</v>
      </c>
      <c r="E27" s="10">
        <f>TAB3.2!E22</f>
        <v>0</v>
      </c>
      <c r="F27" s="10">
        <f>TAB3.2!F22</f>
        <v>0</v>
      </c>
      <c r="G27" s="10">
        <f>TAB3.2!G22</f>
        <v>0</v>
      </c>
      <c r="H27" s="10">
        <f>TAB3.2!H22</f>
        <v>0</v>
      </c>
      <c r="J27" s="135">
        <f t="shared" si="1"/>
        <v>0</v>
      </c>
      <c r="K27" s="135">
        <f t="shared" si="2"/>
        <v>0</v>
      </c>
      <c r="L27" s="135">
        <f t="shared" si="3"/>
        <v>0</v>
      </c>
      <c r="M27" s="135">
        <f t="shared" si="4"/>
        <v>0</v>
      </c>
      <c r="N27" s="135">
        <f t="shared" si="5"/>
        <v>0</v>
      </c>
    </row>
    <row r="28" spans="1:14" x14ac:dyDescent="0.3">
      <c r="A28" s="468"/>
      <c r="B28" s="137" t="s">
        <v>114</v>
      </c>
      <c r="C28" s="10">
        <f>TAB3.2!C23</f>
        <v>0</v>
      </c>
      <c r="D28" s="10">
        <f>TAB3.2!D23</f>
        <v>0</v>
      </c>
      <c r="E28" s="10">
        <f>TAB3.2!E23</f>
        <v>0</v>
      </c>
      <c r="F28" s="10">
        <f>TAB3.2!F23</f>
        <v>0</v>
      </c>
      <c r="G28" s="10">
        <f>TAB3.2!G23</f>
        <v>0</v>
      </c>
      <c r="H28" s="10">
        <f>TAB3.2!H23</f>
        <v>0</v>
      </c>
      <c r="J28" s="135">
        <f t="shared" si="1"/>
        <v>0</v>
      </c>
      <c r="K28" s="135">
        <f t="shared" si="2"/>
        <v>0</v>
      </c>
      <c r="L28" s="135">
        <f t="shared" si="3"/>
        <v>0</v>
      </c>
      <c r="M28" s="135">
        <f t="shared" si="4"/>
        <v>0</v>
      </c>
      <c r="N28" s="135">
        <f t="shared" si="5"/>
        <v>0</v>
      </c>
    </row>
    <row r="29" spans="1:14" x14ac:dyDescent="0.3">
      <c r="A29" s="468"/>
      <c r="B29" s="67" t="s">
        <v>82</v>
      </c>
      <c r="C29" s="10">
        <f t="shared" ref="C29:H29" si="7">SUM(C24,C27:C28)</f>
        <v>0</v>
      </c>
      <c r="D29" s="10">
        <f t="shared" si="7"/>
        <v>0</v>
      </c>
      <c r="E29" s="10">
        <f t="shared" si="7"/>
        <v>0</v>
      </c>
      <c r="F29" s="10">
        <f t="shared" si="7"/>
        <v>0</v>
      </c>
      <c r="G29" s="10">
        <f t="shared" si="7"/>
        <v>0</v>
      </c>
      <c r="H29" s="10">
        <f t="shared" si="7"/>
        <v>0</v>
      </c>
      <c r="J29" s="135">
        <f t="shared" si="1"/>
        <v>0</v>
      </c>
      <c r="K29" s="135">
        <f t="shared" si="2"/>
        <v>0</v>
      </c>
      <c r="L29" s="135">
        <f t="shared" si="3"/>
        <v>0</v>
      </c>
      <c r="M29" s="135">
        <f t="shared" si="4"/>
        <v>0</v>
      </c>
      <c r="N29" s="135">
        <f t="shared" si="5"/>
        <v>0</v>
      </c>
    </row>
    <row r="30" spans="1:14" ht="13.5" customHeight="1" x14ac:dyDescent="0.3">
      <c r="A30" s="468"/>
      <c r="B30" s="137" t="s">
        <v>112</v>
      </c>
      <c r="C30" s="10">
        <f>TAB3.3!C20</f>
        <v>0</v>
      </c>
      <c r="D30" s="10">
        <f>TAB3.3!D20</f>
        <v>0</v>
      </c>
      <c r="E30" s="10">
        <f>TAB3.3!E20</f>
        <v>0</v>
      </c>
      <c r="F30" s="10">
        <f>TAB3.3!F20</f>
        <v>0</v>
      </c>
      <c r="G30" s="10">
        <f>TAB3.3!G20</f>
        <v>0</v>
      </c>
      <c r="H30" s="10">
        <f>TAB3.3!H20</f>
        <v>0</v>
      </c>
      <c r="J30" s="135">
        <f t="shared" si="1"/>
        <v>0</v>
      </c>
      <c r="K30" s="135">
        <f t="shared" si="2"/>
        <v>0</v>
      </c>
      <c r="L30" s="135">
        <f t="shared" si="3"/>
        <v>0</v>
      </c>
      <c r="M30" s="135">
        <f t="shared" si="4"/>
        <v>0</v>
      </c>
      <c r="N30" s="135">
        <f t="shared" si="5"/>
        <v>0</v>
      </c>
    </row>
    <row r="31" spans="1:14" x14ac:dyDescent="0.3">
      <c r="A31" s="468"/>
      <c r="B31" s="137" t="s">
        <v>145</v>
      </c>
      <c r="C31" s="10">
        <f>TAB3.3!C21</f>
        <v>0</v>
      </c>
      <c r="D31" s="10">
        <f>TAB3.3!D21</f>
        <v>0</v>
      </c>
      <c r="E31" s="10">
        <f>TAB3.3!E21</f>
        <v>0</v>
      </c>
      <c r="F31" s="10">
        <f>TAB3.3!F21</f>
        <v>0</v>
      </c>
      <c r="G31" s="10">
        <f>TAB3.3!G21</f>
        <v>0</v>
      </c>
      <c r="H31" s="10">
        <f>TAB3.3!H21</f>
        <v>0</v>
      </c>
      <c r="J31" s="135">
        <f t="shared" si="1"/>
        <v>0</v>
      </c>
      <c r="K31" s="135">
        <f t="shared" si="2"/>
        <v>0</v>
      </c>
      <c r="L31" s="135">
        <f t="shared" si="3"/>
        <v>0</v>
      </c>
      <c r="M31" s="135">
        <f t="shared" si="4"/>
        <v>0</v>
      </c>
      <c r="N31" s="135">
        <f t="shared" si="5"/>
        <v>0</v>
      </c>
    </row>
    <row r="32" spans="1:14" x14ac:dyDescent="0.3">
      <c r="A32" s="468"/>
      <c r="B32" s="67" t="s">
        <v>83</v>
      </c>
      <c r="C32" s="10">
        <f>SUM(C30:C31)</f>
        <v>0</v>
      </c>
      <c r="D32" s="10">
        <f t="shared" ref="D32" si="8">SUM(D30:D31)</f>
        <v>0</v>
      </c>
      <c r="E32" s="10">
        <f>SUM(E30:E31)</f>
        <v>0</v>
      </c>
      <c r="F32" s="10">
        <f>SUM(F30:F31)</f>
        <v>0</v>
      </c>
      <c r="G32" s="10">
        <f>SUM(G30:G31)</f>
        <v>0</v>
      </c>
      <c r="H32" s="10">
        <f>SUM(H30:H31)</f>
        <v>0</v>
      </c>
      <c r="J32" s="135">
        <f t="shared" si="1"/>
        <v>0</v>
      </c>
      <c r="K32" s="135">
        <f t="shared" si="2"/>
        <v>0</v>
      </c>
      <c r="L32" s="135">
        <f t="shared" si="3"/>
        <v>0</v>
      </c>
      <c r="M32" s="135">
        <f t="shared" si="4"/>
        <v>0</v>
      </c>
      <c r="N32" s="135">
        <f t="shared" si="5"/>
        <v>0</v>
      </c>
    </row>
    <row r="33" spans="1:14" x14ac:dyDescent="0.3">
      <c r="A33" s="468" t="s">
        <v>6</v>
      </c>
      <c r="B33" s="137" t="s">
        <v>109</v>
      </c>
      <c r="C33" s="10">
        <f>SUM(C34:C35)</f>
        <v>0</v>
      </c>
      <c r="D33" s="10">
        <f t="shared" ref="D33" si="9">SUM(D34:D35)</f>
        <v>0</v>
      </c>
      <c r="E33" s="10">
        <f>SUM(E34:E35)</f>
        <v>0</v>
      </c>
      <c r="F33" s="10">
        <f>SUM(F34:F35)</f>
        <v>0</v>
      </c>
      <c r="G33" s="10">
        <f>SUM(G34:G35)</f>
        <v>0</v>
      </c>
      <c r="H33" s="10">
        <f>SUM(H34:H35)</f>
        <v>0</v>
      </c>
      <c r="J33" s="135">
        <f t="shared" si="1"/>
        <v>0</v>
      </c>
      <c r="K33" s="135">
        <f t="shared" si="2"/>
        <v>0</v>
      </c>
      <c r="L33" s="135">
        <f t="shared" si="3"/>
        <v>0</v>
      </c>
      <c r="M33" s="135">
        <f t="shared" si="4"/>
        <v>0</v>
      </c>
      <c r="N33" s="135">
        <f t="shared" si="5"/>
        <v>0</v>
      </c>
    </row>
    <row r="34" spans="1:14" x14ac:dyDescent="0.3">
      <c r="A34" s="468"/>
      <c r="B34" s="138" t="s">
        <v>110</v>
      </c>
      <c r="C34" s="10">
        <f>SUM(TAB3.1!C23,TAB3.2!C26)</f>
        <v>0</v>
      </c>
      <c r="D34" s="10">
        <f>SUM(TAB3.1!D23,TAB3.2!D26)</f>
        <v>0</v>
      </c>
      <c r="E34" s="10">
        <f>SUM(TAB3.1!E23,TAB3.2!E26)</f>
        <v>0</v>
      </c>
      <c r="F34" s="10">
        <f>SUM(TAB3.1!F23,TAB3.2!F26)</f>
        <v>0</v>
      </c>
      <c r="G34" s="10">
        <f>SUM(TAB3.1!G23,TAB3.2!G26)</f>
        <v>0</v>
      </c>
      <c r="H34" s="10">
        <f>SUM(TAB3.1!H23,TAB3.2!H26)</f>
        <v>0</v>
      </c>
      <c r="J34" s="135">
        <f t="shared" si="1"/>
        <v>0</v>
      </c>
      <c r="K34" s="135">
        <f t="shared" si="2"/>
        <v>0</v>
      </c>
      <c r="L34" s="135">
        <f t="shared" si="3"/>
        <v>0</v>
      </c>
      <c r="M34" s="135">
        <f t="shared" si="4"/>
        <v>0</v>
      </c>
      <c r="N34" s="135">
        <f t="shared" si="5"/>
        <v>0</v>
      </c>
    </row>
    <row r="35" spans="1:14" x14ac:dyDescent="0.3">
      <c r="A35" s="468"/>
      <c r="B35" s="138" t="s">
        <v>111</v>
      </c>
      <c r="C35" s="10">
        <f>SUM(TAB3.1!C24,TAB3.2!C27)</f>
        <v>0</v>
      </c>
      <c r="D35" s="10">
        <f>SUM(TAB3.1!D24,TAB3.2!D27)</f>
        <v>0</v>
      </c>
      <c r="E35" s="10">
        <f>SUM(TAB3.1!E24,TAB3.2!E27)</f>
        <v>0</v>
      </c>
      <c r="F35" s="10">
        <f>SUM(TAB3.1!F24,TAB3.2!F27)</f>
        <v>0</v>
      </c>
      <c r="G35" s="10">
        <f>SUM(TAB3.1!G24,TAB3.2!G27)</f>
        <v>0</v>
      </c>
      <c r="H35" s="10">
        <f>SUM(TAB3.1!H24,TAB3.2!H27)</f>
        <v>0</v>
      </c>
      <c r="J35" s="135">
        <f t="shared" si="1"/>
        <v>0</v>
      </c>
      <c r="K35" s="135">
        <f t="shared" si="2"/>
        <v>0</v>
      </c>
      <c r="L35" s="135">
        <f t="shared" si="3"/>
        <v>0</v>
      </c>
      <c r="M35" s="135">
        <f t="shared" si="4"/>
        <v>0</v>
      </c>
      <c r="N35" s="135">
        <f t="shared" si="5"/>
        <v>0</v>
      </c>
    </row>
    <row r="36" spans="1:14" x14ac:dyDescent="0.3">
      <c r="A36" s="468"/>
      <c r="B36" s="137" t="s">
        <v>113</v>
      </c>
      <c r="C36" s="10">
        <f>TAB3.2!C28</f>
        <v>0</v>
      </c>
      <c r="D36" s="10">
        <f>TAB3.2!D28</f>
        <v>0</v>
      </c>
      <c r="E36" s="10">
        <f>TAB3.2!E28</f>
        <v>0</v>
      </c>
      <c r="F36" s="10">
        <f>TAB3.2!F28</f>
        <v>0</v>
      </c>
      <c r="G36" s="10">
        <f>TAB3.2!G28</f>
        <v>0</v>
      </c>
      <c r="H36" s="10">
        <f>TAB3.2!H28</f>
        <v>0</v>
      </c>
      <c r="J36" s="135">
        <f t="shared" si="1"/>
        <v>0</v>
      </c>
      <c r="K36" s="135">
        <f t="shared" si="2"/>
        <v>0</v>
      </c>
      <c r="L36" s="135">
        <f t="shared" si="3"/>
        <v>0</v>
      </c>
      <c r="M36" s="135">
        <f t="shared" si="4"/>
        <v>0</v>
      </c>
      <c r="N36" s="135">
        <f t="shared" si="5"/>
        <v>0</v>
      </c>
    </row>
    <row r="37" spans="1:14" x14ac:dyDescent="0.3">
      <c r="A37" s="468"/>
      <c r="B37" s="137" t="s">
        <v>114</v>
      </c>
      <c r="C37" s="10">
        <f>TAB3.2!C29</f>
        <v>0</v>
      </c>
      <c r="D37" s="10">
        <f>TAB3.2!D29</f>
        <v>0</v>
      </c>
      <c r="E37" s="10">
        <f>TAB3.2!E29</f>
        <v>0</v>
      </c>
      <c r="F37" s="10">
        <f>TAB3.2!F29</f>
        <v>0</v>
      </c>
      <c r="G37" s="10">
        <f>TAB3.2!G29</f>
        <v>0</v>
      </c>
      <c r="H37" s="10">
        <f>TAB3.2!H29</f>
        <v>0</v>
      </c>
      <c r="J37" s="135">
        <f t="shared" si="1"/>
        <v>0</v>
      </c>
      <c r="K37" s="135">
        <f t="shared" si="2"/>
        <v>0</v>
      </c>
      <c r="L37" s="135">
        <f t="shared" si="3"/>
        <v>0</v>
      </c>
      <c r="M37" s="135">
        <f t="shared" si="4"/>
        <v>0</v>
      </c>
      <c r="N37" s="135">
        <f t="shared" si="5"/>
        <v>0</v>
      </c>
    </row>
    <row r="38" spans="1:14" x14ac:dyDescent="0.3">
      <c r="A38" s="468"/>
      <c r="B38" s="67" t="s">
        <v>82</v>
      </c>
      <c r="C38" s="10">
        <f>SUM(TAB3.1!C25,TAB3.2!C30)</f>
        <v>0</v>
      </c>
      <c r="D38" s="10">
        <f>SUM(TAB3.1!D25,TAB3.2!D30)</f>
        <v>0</v>
      </c>
      <c r="E38" s="10">
        <f>SUM(TAB3.1!E25,TAB3.2!E30)</f>
        <v>0</v>
      </c>
      <c r="F38" s="10">
        <f>SUM(TAB3.1!F25,TAB3.2!F30)</f>
        <v>0</v>
      </c>
      <c r="G38" s="10">
        <f>SUM(TAB3.1!G25,TAB3.2!G30)</f>
        <v>0</v>
      </c>
      <c r="H38" s="10">
        <f>SUM(TAB3.1!H25,TAB3.2!H30)</f>
        <v>0</v>
      </c>
      <c r="J38" s="135">
        <f t="shared" si="1"/>
        <v>0</v>
      </c>
      <c r="K38" s="135">
        <f t="shared" si="2"/>
        <v>0</v>
      </c>
      <c r="L38" s="135">
        <f t="shared" si="3"/>
        <v>0</v>
      </c>
      <c r="M38" s="135">
        <f t="shared" si="4"/>
        <v>0</v>
      </c>
      <c r="N38" s="135">
        <f t="shared" si="5"/>
        <v>0</v>
      </c>
    </row>
    <row r="39" spans="1:14" ht="13.5" customHeight="1" x14ac:dyDescent="0.3">
      <c r="A39" s="468"/>
      <c r="B39" s="137" t="s">
        <v>112</v>
      </c>
      <c r="C39" s="10">
        <f>TAB3.3!C23</f>
        <v>0</v>
      </c>
      <c r="D39" s="10">
        <f>TAB3.3!D23</f>
        <v>0</v>
      </c>
      <c r="E39" s="10">
        <f>TAB3.3!E23</f>
        <v>0</v>
      </c>
      <c r="F39" s="10">
        <f>TAB3.3!F23</f>
        <v>0</v>
      </c>
      <c r="G39" s="10">
        <f>TAB3.3!G23</f>
        <v>0</v>
      </c>
      <c r="H39" s="10">
        <f>TAB3.3!H23</f>
        <v>0</v>
      </c>
      <c r="J39" s="135">
        <f t="shared" si="1"/>
        <v>0</v>
      </c>
      <c r="K39" s="135">
        <f t="shared" si="2"/>
        <v>0</v>
      </c>
      <c r="L39" s="135">
        <f t="shared" si="3"/>
        <v>0</v>
      </c>
      <c r="M39" s="135">
        <f t="shared" si="4"/>
        <v>0</v>
      </c>
      <c r="N39" s="135">
        <f t="shared" si="5"/>
        <v>0</v>
      </c>
    </row>
    <row r="40" spans="1:14" x14ac:dyDescent="0.3">
      <c r="A40" s="468"/>
      <c r="B40" s="137" t="s">
        <v>145</v>
      </c>
      <c r="C40" s="10">
        <f>TAB3.3!C24</f>
        <v>0</v>
      </c>
      <c r="D40" s="10">
        <f>TAB3.3!D24</f>
        <v>0</v>
      </c>
      <c r="E40" s="10">
        <f>TAB3.3!E24</f>
        <v>0</v>
      </c>
      <c r="F40" s="10">
        <f>TAB3.3!F24</f>
        <v>0</v>
      </c>
      <c r="G40" s="10">
        <f>TAB3.3!G24</f>
        <v>0</v>
      </c>
      <c r="H40" s="10">
        <f>TAB3.3!H24</f>
        <v>0</v>
      </c>
      <c r="J40" s="135">
        <f t="shared" si="1"/>
        <v>0</v>
      </c>
      <c r="K40" s="135">
        <f t="shared" si="2"/>
        <v>0</v>
      </c>
      <c r="L40" s="135">
        <f t="shared" si="3"/>
        <v>0</v>
      </c>
      <c r="M40" s="135">
        <f t="shared" si="4"/>
        <v>0</v>
      </c>
      <c r="N40" s="135">
        <f t="shared" si="5"/>
        <v>0</v>
      </c>
    </row>
    <row r="41" spans="1:14" x14ac:dyDescent="0.3">
      <c r="A41" s="468"/>
      <c r="B41" s="67" t="s">
        <v>83</v>
      </c>
      <c r="C41" s="10">
        <f>SUM(C39:C40)</f>
        <v>0</v>
      </c>
      <c r="D41" s="10">
        <f t="shared" ref="D41" si="10">SUM(D39:D40)</f>
        <v>0</v>
      </c>
      <c r="E41" s="10">
        <f>SUM(E39:E40)</f>
        <v>0</v>
      </c>
      <c r="F41" s="10">
        <f>SUM(F39:F40)</f>
        <v>0</v>
      </c>
      <c r="G41" s="10">
        <f>SUM(G39:G40)</f>
        <v>0</v>
      </c>
      <c r="H41" s="10">
        <f>SUM(H39:H40)</f>
        <v>0</v>
      </c>
      <c r="J41" s="135">
        <f t="shared" si="1"/>
        <v>0</v>
      </c>
      <c r="K41" s="135">
        <f t="shared" si="2"/>
        <v>0</v>
      </c>
      <c r="L41" s="135">
        <f t="shared" si="3"/>
        <v>0</v>
      </c>
      <c r="M41" s="135">
        <f t="shared" si="4"/>
        <v>0</v>
      </c>
      <c r="N41" s="135">
        <f t="shared" si="5"/>
        <v>0</v>
      </c>
    </row>
    <row r="42" spans="1:14" x14ac:dyDescent="0.3">
      <c r="A42" s="468" t="s">
        <v>65</v>
      </c>
      <c r="B42" s="137" t="s">
        <v>109</v>
      </c>
      <c r="C42" s="10">
        <f>SUM(C43:C44)</f>
        <v>0</v>
      </c>
      <c r="D42" s="10">
        <f t="shared" ref="D42" si="11">SUM(D43:D44)</f>
        <v>0</v>
      </c>
      <c r="E42" s="10">
        <f>SUM(E43:E44)</f>
        <v>0</v>
      </c>
      <c r="F42" s="10">
        <f>SUM(F43:F44)</f>
        <v>0</v>
      </c>
      <c r="G42" s="10">
        <f>SUM(G43:G44)</f>
        <v>0</v>
      </c>
      <c r="H42" s="10">
        <f>SUM(H43:H44)</f>
        <v>0</v>
      </c>
      <c r="J42" s="135">
        <f t="shared" si="1"/>
        <v>0</v>
      </c>
      <c r="K42" s="135">
        <f t="shared" si="2"/>
        <v>0</v>
      </c>
      <c r="L42" s="135">
        <f t="shared" si="3"/>
        <v>0</v>
      </c>
      <c r="M42" s="135">
        <f t="shared" si="4"/>
        <v>0</v>
      </c>
      <c r="N42" s="135">
        <f t="shared" si="5"/>
        <v>0</v>
      </c>
    </row>
    <row r="43" spans="1:14" x14ac:dyDescent="0.3">
      <c r="A43" s="468"/>
      <c r="B43" s="138" t="s">
        <v>110</v>
      </c>
      <c r="C43" s="10">
        <f>SUM(TAB3.1!C27,TAB3.2!C32)</f>
        <v>0</v>
      </c>
      <c r="D43" s="10">
        <f>SUM(TAB3.1!D27,TAB3.2!D32)</f>
        <v>0</v>
      </c>
      <c r="E43" s="10">
        <f>SUM(TAB3.1!E27,TAB3.2!E32)</f>
        <v>0</v>
      </c>
      <c r="F43" s="10">
        <f>SUM(TAB3.1!F27,TAB3.2!F32)</f>
        <v>0</v>
      </c>
      <c r="G43" s="10">
        <f>SUM(TAB3.1!G27,TAB3.2!G32)</f>
        <v>0</v>
      </c>
      <c r="H43" s="10">
        <f>SUM(TAB3.1!H27,TAB3.2!H32)</f>
        <v>0</v>
      </c>
      <c r="J43" s="135">
        <f t="shared" si="1"/>
        <v>0</v>
      </c>
      <c r="K43" s="135">
        <f t="shared" si="2"/>
        <v>0</v>
      </c>
      <c r="L43" s="135">
        <f t="shared" si="3"/>
        <v>0</v>
      </c>
      <c r="M43" s="135">
        <f t="shared" si="4"/>
        <v>0</v>
      </c>
      <c r="N43" s="135">
        <f t="shared" si="5"/>
        <v>0</v>
      </c>
    </row>
    <row r="44" spans="1:14" x14ac:dyDescent="0.3">
      <c r="A44" s="468"/>
      <c r="B44" s="138" t="s">
        <v>111</v>
      </c>
      <c r="C44" s="10">
        <f>SUM(TAB3.1!C28,TAB3.2!C33)</f>
        <v>0</v>
      </c>
      <c r="D44" s="10">
        <f>SUM(TAB3.1!D28,TAB3.2!D33)</f>
        <v>0</v>
      </c>
      <c r="E44" s="10">
        <f>SUM(TAB3.1!E28,TAB3.2!E33)</f>
        <v>0</v>
      </c>
      <c r="F44" s="10">
        <f>SUM(TAB3.1!F28,TAB3.2!F33)</f>
        <v>0</v>
      </c>
      <c r="G44" s="10">
        <f>SUM(TAB3.1!G28,TAB3.2!G33)</f>
        <v>0</v>
      </c>
      <c r="H44" s="10">
        <f>SUM(TAB3.1!H28,TAB3.2!H33)</f>
        <v>0</v>
      </c>
      <c r="J44" s="135">
        <f t="shared" si="1"/>
        <v>0</v>
      </c>
      <c r="K44" s="135">
        <f t="shared" si="2"/>
        <v>0</v>
      </c>
      <c r="L44" s="135">
        <f t="shared" si="3"/>
        <v>0</v>
      </c>
      <c r="M44" s="135">
        <f t="shared" si="4"/>
        <v>0</v>
      </c>
      <c r="N44" s="135">
        <f t="shared" si="5"/>
        <v>0</v>
      </c>
    </row>
    <row r="45" spans="1:14" x14ac:dyDescent="0.3">
      <c r="A45" s="468"/>
      <c r="B45" s="137" t="s">
        <v>113</v>
      </c>
      <c r="C45" s="10">
        <f>TAB3.2!C34</f>
        <v>0</v>
      </c>
      <c r="D45" s="10">
        <f>TAB3.2!D34</f>
        <v>0</v>
      </c>
      <c r="E45" s="10">
        <f>TAB3.2!E34</f>
        <v>0</v>
      </c>
      <c r="F45" s="10">
        <f>TAB3.2!F34</f>
        <v>0</v>
      </c>
      <c r="G45" s="10">
        <f>TAB3.2!G34</f>
        <v>0</v>
      </c>
      <c r="H45" s="10">
        <f>TAB3.2!H34</f>
        <v>0</v>
      </c>
      <c r="J45" s="135">
        <f t="shared" si="1"/>
        <v>0</v>
      </c>
      <c r="K45" s="135">
        <f t="shared" si="2"/>
        <v>0</v>
      </c>
      <c r="L45" s="135">
        <f t="shared" si="3"/>
        <v>0</v>
      </c>
      <c r="M45" s="135">
        <f t="shared" si="4"/>
        <v>0</v>
      </c>
      <c r="N45" s="135">
        <f t="shared" si="5"/>
        <v>0</v>
      </c>
    </row>
    <row r="46" spans="1:14" x14ac:dyDescent="0.3">
      <c r="A46" s="468"/>
      <c r="B46" s="137" t="s">
        <v>115</v>
      </c>
      <c r="C46" s="10">
        <f>SUM(C47:C48)</f>
        <v>0</v>
      </c>
      <c r="D46" s="10">
        <f t="shared" ref="D46" si="12">SUM(D47:D48)</f>
        <v>0</v>
      </c>
      <c r="E46" s="10">
        <f>SUM(E47:E48)</f>
        <v>0</v>
      </c>
      <c r="F46" s="10">
        <f>SUM(F47:F48)</f>
        <v>0</v>
      </c>
      <c r="G46" s="10">
        <f>SUM(G47:G48)</f>
        <v>0</v>
      </c>
      <c r="H46" s="10">
        <f>SUM(H47:H48)</f>
        <v>0</v>
      </c>
      <c r="J46" s="135">
        <f t="shared" si="1"/>
        <v>0</v>
      </c>
      <c r="K46" s="135">
        <f t="shared" si="2"/>
        <v>0</v>
      </c>
      <c r="L46" s="135">
        <f t="shared" si="3"/>
        <v>0</v>
      </c>
      <c r="M46" s="135">
        <f t="shared" si="4"/>
        <v>0</v>
      </c>
      <c r="N46" s="135">
        <f t="shared" si="5"/>
        <v>0</v>
      </c>
    </row>
    <row r="47" spans="1:14" x14ac:dyDescent="0.3">
      <c r="A47" s="468"/>
      <c r="B47" s="138" t="s">
        <v>291</v>
      </c>
      <c r="C47" s="10">
        <f>SUM(TAB3.1!C30,TAB3.2!C36)</f>
        <v>0</v>
      </c>
      <c r="D47" s="10">
        <f>SUM(TAB3.1!D30,TAB3.2!D36)</f>
        <v>0</v>
      </c>
      <c r="E47" s="10">
        <f>SUM(TAB3.1!E30,TAB3.2!E36)</f>
        <v>0</v>
      </c>
      <c r="F47" s="10">
        <f>SUM(TAB3.1!F30,TAB3.2!F36)</f>
        <v>0</v>
      </c>
      <c r="G47" s="10">
        <f>SUM(TAB3.1!G30,TAB3.2!G36)</f>
        <v>0</v>
      </c>
      <c r="H47" s="10">
        <f>SUM(TAB3.1!H30,TAB3.2!H36)</f>
        <v>0</v>
      </c>
      <c r="J47" s="135">
        <f t="shared" si="1"/>
        <v>0</v>
      </c>
      <c r="K47" s="135">
        <f t="shared" si="2"/>
        <v>0</v>
      </c>
      <c r="L47" s="135">
        <f t="shared" si="3"/>
        <v>0</v>
      </c>
      <c r="M47" s="135">
        <f t="shared" si="4"/>
        <v>0</v>
      </c>
      <c r="N47" s="135">
        <f t="shared" si="5"/>
        <v>0</v>
      </c>
    </row>
    <row r="48" spans="1:14" x14ac:dyDescent="0.3">
      <c r="A48" s="468"/>
      <c r="B48" s="138" t="s">
        <v>292</v>
      </c>
      <c r="C48" s="10">
        <f>SUM(TAB3.1!C31,TAB3.2!C37)</f>
        <v>0</v>
      </c>
      <c r="D48" s="10">
        <f>SUM(TAB3.1!D31,TAB3.2!D37)</f>
        <v>0</v>
      </c>
      <c r="E48" s="10">
        <f>SUM(TAB3.1!E31,TAB3.2!E37)</f>
        <v>0</v>
      </c>
      <c r="F48" s="10">
        <f>SUM(TAB3.1!F31,TAB3.2!F37)</f>
        <v>0</v>
      </c>
      <c r="G48" s="10">
        <f>SUM(TAB3.1!G31,TAB3.2!G37)</f>
        <v>0</v>
      </c>
      <c r="H48" s="10">
        <f>SUM(TAB3.1!H31,TAB3.2!H37)</f>
        <v>0</v>
      </c>
      <c r="J48" s="135">
        <f t="shared" si="1"/>
        <v>0</v>
      </c>
      <c r="K48" s="135">
        <f t="shared" si="2"/>
        <v>0</v>
      </c>
      <c r="L48" s="135">
        <f t="shared" si="3"/>
        <v>0</v>
      </c>
      <c r="M48" s="135">
        <f t="shared" si="4"/>
        <v>0</v>
      </c>
      <c r="N48" s="135">
        <f t="shared" si="5"/>
        <v>0</v>
      </c>
    </row>
    <row r="49" spans="1:14" x14ac:dyDescent="0.3">
      <c r="A49" s="468"/>
      <c r="B49" s="137" t="s">
        <v>114</v>
      </c>
      <c r="C49" s="10">
        <f>TAB3.2!C38</f>
        <v>0</v>
      </c>
      <c r="D49" s="10">
        <f>TAB3.2!D38</f>
        <v>0</v>
      </c>
      <c r="E49" s="10">
        <f>TAB3.2!E38</f>
        <v>0</v>
      </c>
      <c r="F49" s="10">
        <f>TAB3.2!F38</f>
        <v>0</v>
      </c>
      <c r="G49" s="10">
        <f>TAB3.2!G38</f>
        <v>0</v>
      </c>
      <c r="H49" s="10">
        <f>TAB3.2!H38</f>
        <v>0</v>
      </c>
      <c r="J49" s="135">
        <f t="shared" si="1"/>
        <v>0</v>
      </c>
      <c r="K49" s="135">
        <f t="shared" si="2"/>
        <v>0</v>
      </c>
      <c r="L49" s="135">
        <f t="shared" si="3"/>
        <v>0</v>
      </c>
      <c r="M49" s="135">
        <f t="shared" si="4"/>
        <v>0</v>
      </c>
      <c r="N49" s="135">
        <f t="shared" si="5"/>
        <v>0</v>
      </c>
    </row>
    <row r="50" spans="1:14" x14ac:dyDescent="0.3">
      <c r="A50" s="468"/>
      <c r="B50" s="67" t="s">
        <v>82</v>
      </c>
      <c r="C50" s="10">
        <f>SUM(TAB3.1!C32,TAB3.2!C39)</f>
        <v>0</v>
      </c>
      <c r="D50" s="10">
        <f>SUM(TAB3.1!D32,TAB3.2!D39)</f>
        <v>0</v>
      </c>
      <c r="E50" s="10">
        <f>SUM(TAB3.1!E32,TAB3.2!E39)</f>
        <v>0</v>
      </c>
      <c r="F50" s="10">
        <f>SUM(TAB3.1!F32,TAB3.2!F39)</f>
        <v>0</v>
      </c>
      <c r="G50" s="10">
        <f>SUM(TAB3.1!G32,TAB3.2!G39)</f>
        <v>0</v>
      </c>
      <c r="H50" s="10">
        <f>SUM(TAB3.1!H32,TAB3.2!H39)</f>
        <v>0</v>
      </c>
      <c r="J50" s="135">
        <f t="shared" si="1"/>
        <v>0</v>
      </c>
      <c r="K50" s="135">
        <f t="shared" si="2"/>
        <v>0</v>
      </c>
      <c r="L50" s="135">
        <f t="shared" si="3"/>
        <v>0</v>
      </c>
      <c r="M50" s="135">
        <f t="shared" si="4"/>
        <v>0</v>
      </c>
      <c r="N50" s="135">
        <f t="shared" si="5"/>
        <v>0</v>
      </c>
    </row>
    <row r="51" spans="1:14" ht="13.5" customHeight="1" x14ac:dyDescent="0.3">
      <c r="A51" s="468"/>
      <c r="B51" s="137" t="s">
        <v>112</v>
      </c>
      <c r="C51" s="10">
        <f>TAB3.3!C26</f>
        <v>0</v>
      </c>
      <c r="D51" s="10">
        <f>TAB3.3!D26</f>
        <v>0</v>
      </c>
      <c r="E51" s="10">
        <f>TAB3.3!E26</f>
        <v>0</v>
      </c>
      <c r="F51" s="10">
        <f>TAB3.3!F26</f>
        <v>0</v>
      </c>
      <c r="G51" s="10">
        <f>TAB3.3!G26</f>
        <v>0</v>
      </c>
      <c r="H51" s="10">
        <f>TAB3.3!H26</f>
        <v>0</v>
      </c>
      <c r="J51" s="135">
        <f t="shared" si="1"/>
        <v>0</v>
      </c>
      <c r="K51" s="135">
        <f t="shared" si="2"/>
        <v>0</v>
      </c>
      <c r="L51" s="135">
        <f t="shared" si="3"/>
        <v>0</v>
      </c>
      <c r="M51" s="135">
        <f t="shared" si="4"/>
        <v>0</v>
      </c>
      <c r="N51" s="135">
        <f t="shared" si="5"/>
        <v>0</v>
      </c>
    </row>
    <row r="52" spans="1:14" x14ac:dyDescent="0.3">
      <c r="A52" s="468"/>
      <c r="B52" s="137" t="s">
        <v>145</v>
      </c>
      <c r="C52" s="10">
        <f>TAB3.3!C27</f>
        <v>0</v>
      </c>
      <c r="D52" s="10">
        <f>TAB3.3!D27</f>
        <v>0</v>
      </c>
      <c r="E52" s="10">
        <f>TAB3.3!E27</f>
        <v>0</v>
      </c>
      <c r="F52" s="10">
        <f>TAB3.3!F27</f>
        <v>0</v>
      </c>
      <c r="G52" s="10">
        <f>TAB3.3!G27</f>
        <v>0</v>
      </c>
      <c r="H52" s="10">
        <f>TAB3.3!H27</f>
        <v>0</v>
      </c>
      <c r="J52" s="135">
        <f t="shared" si="1"/>
        <v>0</v>
      </c>
      <c r="K52" s="135">
        <f t="shared" si="2"/>
        <v>0</v>
      </c>
      <c r="L52" s="135">
        <f t="shared" si="3"/>
        <v>0</v>
      </c>
      <c r="M52" s="135">
        <f t="shared" si="4"/>
        <v>0</v>
      </c>
      <c r="N52" s="135">
        <f t="shared" si="5"/>
        <v>0</v>
      </c>
    </row>
    <row r="53" spans="1:14" x14ac:dyDescent="0.3">
      <c r="A53" s="468"/>
      <c r="B53" s="67" t="s">
        <v>83</v>
      </c>
      <c r="C53" s="10">
        <f>SUM(C51:C52)</f>
        <v>0</v>
      </c>
      <c r="D53" s="10">
        <f t="shared" ref="D53" si="13">SUM(D51:D52)</f>
        <v>0</v>
      </c>
      <c r="E53" s="10">
        <f>SUM(E51:E52)</f>
        <v>0</v>
      </c>
      <c r="F53" s="10">
        <f>SUM(F51:F52)</f>
        <v>0</v>
      </c>
      <c r="G53" s="10">
        <f>SUM(G51:G52)</f>
        <v>0</v>
      </c>
      <c r="H53" s="10">
        <f>SUM(H51:H52)</f>
        <v>0</v>
      </c>
      <c r="J53" s="135">
        <f t="shared" si="1"/>
        <v>0</v>
      </c>
      <c r="K53" s="135">
        <f t="shared" si="2"/>
        <v>0</v>
      </c>
      <c r="L53" s="135">
        <f t="shared" si="3"/>
        <v>0</v>
      </c>
      <c r="M53" s="135">
        <f t="shared" si="4"/>
        <v>0</v>
      </c>
      <c r="N53" s="135">
        <f t="shared" si="5"/>
        <v>0</v>
      </c>
    </row>
    <row r="54" spans="1:14" ht="13.5" customHeight="1" x14ac:dyDescent="0.3">
      <c r="A54" s="468" t="s">
        <v>8</v>
      </c>
      <c r="B54" s="137" t="s">
        <v>109</v>
      </c>
      <c r="C54" s="10">
        <f>SUM(C55:C58)</f>
        <v>0</v>
      </c>
      <c r="D54" s="10">
        <f t="shared" ref="D54" si="14">SUM(D55:D58)</f>
        <v>0</v>
      </c>
      <c r="E54" s="10">
        <f>SUM(E55:E58)</f>
        <v>0</v>
      </c>
      <c r="F54" s="10">
        <f>SUM(F55:F58)</f>
        <v>0</v>
      </c>
      <c r="G54" s="10">
        <f>SUM(G55:G58)</f>
        <v>0</v>
      </c>
      <c r="H54" s="10">
        <f>SUM(H55:H58)</f>
        <v>0</v>
      </c>
      <c r="J54" s="135">
        <f t="shared" si="1"/>
        <v>0</v>
      </c>
      <c r="K54" s="135">
        <f t="shared" si="2"/>
        <v>0</v>
      </c>
      <c r="L54" s="135">
        <f t="shared" si="3"/>
        <v>0</v>
      </c>
      <c r="M54" s="135">
        <f t="shared" si="4"/>
        <v>0</v>
      </c>
      <c r="N54" s="135">
        <f t="shared" si="5"/>
        <v>0</v>
      </c>
    </row>
    <row r="55" spans="1:14" x14ac:dyDescent="0.3">
      <c r="A55" s="468"/>
      <c r="B55" s="138" t="s">
        <v>146</v>
      </c>
      <c r="C55" s="10">
        <f>SUM(TAB3.1!C34,TAB3.2!C41)</f>
        <v>0</v>
      </c>
      <c r="D55" s="10">
        <f>SUM(TAB3.1!D34,TAB3.2!D41)</f>
        <v>0</v>
      </c>
      <c r="E55" s="10">
        <f>SUM(TAB3.1!E34,TAB3.2!E41)</f>
        <v>0</v>
      </c>
      <c r="F55" s="10">
        <f>SUM(TAB3.1!F34,TAB3.2!F41)</f>
        <v>0</v>
      </c>
      <c r="G55" s="10">
        <f>SUM(TAB3.1!G34,TAB3.2!G41)</f>
        <v>0</v>
      </c>
      <c r="H55" s="10">
        <f>SUM(TAB3.1!H34,TAB3.2!H41)</f>
        <v>0</v>
      </c>
      <c r="J55" s="135">
        <f t="shared" ref="J55:J82" si="15">IF(AND(ROUND(C55,0)=0,D55&gt;C55),"INF",IF(AND(ROUND(C55,0)=0,ROUND(D55,0)=0),0,(D55-C55)/C55))</f>
        <v>0</v>
      </c>
      <c r="K55" s="135">
        <f t="shared" ref="K55:K82" si="16">IF(AND(ROUND(D55,0)=0,E55&gt;D55),"INF",IF(AND(ROUND(D55,0)=0,ROUND(E55,0)=0),0,(E55-D55)/D55))</f>
        <v>0</v>
      </c>
      <c r="L55" s="135">
        <f t="shared" ref="L55:L82" si="17">IF(AND(ROUND(E55,0)=0,F55&gt;E55),"INF",IF(AND(ROUND(E55,0)=0,ROUND(F55,0)=0),0,(F55-E55)/E55))</f>
        <v>0</v>
      </c>
      <c r="M55" s="135">
        <f t="shared" ref="M55:M82" si="18">IF(AND(ROUND(F55,0)=0,G55&gt;F55),"INF",IF(AND(ROUND(F55,0)=0,ROUND(G55,0)=0),0,(G55-F55)/F55))</f>
        <v>0</v>
      </c>
      <c r="N55" s="135">
        <f t="shared" ref="N55:N82" si="19">IF(AND(ROUND(G55,0)=0,H55&gt;G55),"INF",IF(AND(ROUND(G55,0)=0,ROUND(H55,0)=0),0,(H55-G55)/G55))</f>
        <v>0</v>
      </c>
    </row>
    <row r="56" spans="1:14" x14ac:dyDescent="0.3">
      <c r="A56" s="468"/>
      <c r="B56" s="138" t="s">
        <v>110</v>
      </c>
      <c r="C56" s="10">
        <f>SUM(TAB3.1!C35,TAB3.2!C42)</f>
        <v>0</v>
      </c>
      <c r="D56" s="10">
        <f>SUM(TAB3.1!D35,TAB3.2!D42)</f>
        <v>0</v>
      </c>
      <c r="E56" s="10">
        <f>SUM(TAB3.1!E35,TAB3.2!E42)</f>
        <v>0</v>
      </c>
      <c r="F56" s="10">
        <f>SUM(TAB3.1!F35,TAB3.2!F42)</f>
        <v>0</v>
      </c>
      <c r="G56" s="10">
        <f>SUM(TAB3.1!G35,TAB3.2!G42)</f>
        <v>0</v>
      </c>
      <c r="H56" s="10">
        <f>SUM(TAB3.1!H35,TAB3.2!H42)</f>
        <v>0</v>
      </c>
      <c r="J56" s="135">
        <f t="shared" si="15"/>
        <v>0</v>
      </c>
      <c r="K56" s="135">
        <f t="shared" si="16"/>
        <v>0</v>
      </c>
      <c r="L56" s="135">
        <f t="shared" si="17"/>
        <v>0</v>
      </c>
      <c r="M56" s="135">
        <f t="shared" si="18"/>
        <v>0</v>
      </c>
      <c r="N56" s="135">
        <f t="shared" si="19"/>
        <v>0</v>
      </c>
    </row>
    <row r="57" spans="1:14" x14ac:dyDescent="0.3">
      <c r="A57" s="468"/>
      <c r="B57" s="138" t="s">
        <v>111</v>
      </c>
      <c r="C57" s="10">
        <f>SUM(TAB3.1!C36,TAB3.2!C43)</f>
        <v>0</v>
      </c>
      <c r="D57" s="10">
        <f>SUM(TAB3.1!D36,TAB3.2!D43)</f>
        <v>0</v>
      </c>
      <c r="E57" s="10">
        <f>SUM(TAB3.1!E36,TAB3.2!E43)</f>
        <v>0</v>
      </c>
      <c r="F57" s="10">
        <f>SUM(TAB3.1!F36,TAB3.2!F43)</f>
        <v>0</v>
      </c>
      <c r="G57" s="10">
        <f>SUM(TAB3.1!G36,TAB3.2!G43)</f>
        <v>0</v>
      </c>
      <c r="H57" s="10">
        <f>SUM(TAB3.1!H36,TAB3.2!H43)</f>
        <v>0</v>
      </c>
      <c r="J57" s="135">
        <f t="shared" si="15"/>
        <v>0</v>
      </c>
      <c r="K57" s="135">
        <f t="shared" si="16"/>
        <v>0</v>
      </c>
      <c r="L57" s="135">
        <f t="shared" si="17"/>
        <v>0</v>
      </c>
      <c r="M57" s="135">
        <f t="shared" si="18"/>
        <v>0</v>
      </c>
      <c r="N57" s="135">
        <f t="shared" si="19"/>
        <v>0</v>
      </c>
    </row>
    <row r="58" spans="1:14" x14ac:dyDescent="0.3">
      <c r="A58" s="468"/>
      <c r="B58" s="138" t="s">
        <v>147</v>
      </c>
      <c r="C58" s="10">
        <f>SUM(TAB3.1!C37,TAB3.2!C44)</f>
        <v>0</v>
      </c>
      <c r="D58" s="10">
        <f>SUM(TAB3.1!D37,TAB3.2!D44)</f>
        <v>0</v>
      </c>
      <c r="E58" s="10">
        <f>SUM(TAB3.1!E37,TAB3.2!E44)</f>
        <v>0</v>
      </c>
      <c r="F58" s="10">
        <f>SUM(TAB3.1!F37,TAB3.2!F44)</f>
        <v>0</v>
      </c>
      <c r="G58" s="10">
        <f>SUM(TAB3.1!G37,TAB3.2!G44)</f>
        <v>0</v>
      </c>
      <c r="H58" s="10">
        <f>SUM(TAB3.1!H37,TAB3.2!H44)</f>
        <v>0</v>
      </c>
      <c r="J58" s="135">
        <f t="shared" si="15"/>
        <v>0</v>
      </c>
      <c r="K58" s="135">
        <f t="shared" si="16"/>
        <v>0</v>
      </c>
      <c r="L58" s="135">
        <f t="shared" si="17"/>
        <v>0</v>
      </c>
      <c r="M58" s="135">
        <f t="shared" si="18"/>
        <v>0</v>
      </c>
      <c r="N58" s="135">
        <f t="shared" si="19"/>
        <v>0</v>
      </c>
    </row>
    <row r="59" spans="1:14" x14ac:dyDescent="0.3">
      <c r="A59" s="468"/>
      <c r="B59" s="137" t="s">
        <v>113</v>
      </c>
      <c r="C59" s="10">
        <f>TAB3.2!C45</f>
        <v>0</v>
      </c>
      <c r="D59" s="10">
        <f>TAB3.2!D45</f>
        <v>0</v>
      </c>
      <c r="E59" s="10">
        <f>TAB3.2!E45</f>
        <v>0</v>
      </c>
      <c r="F59" s="10">
        <f>TAB3.2!F45</f>
        <v>0</v>
      </c>
      <c r="G59" s="10">
        <f>TAB3.2!G45</f>
        <v>0</v>
      </c>
      <c r="H59" s="10">
        <f>TAB3.2!H45</f>
        <v>0</v>
      </c>
      <c r="J59" s="135">
        <f t="shared" si="15"/>
        <v>0</v>
      </c>
      <c r="K59" s="135">
        <f t="shared" si="16"/>
        <v>0</v>
      </c>
      <c r="L59" s="135">
        <f t="shared" si="17"/>
        <v>0</v>
      </c>
      <c r="M59" s="135">
        <f t="shared" si="18"/>
        <v>0</v>
      </c>
      <c r="N59" s="135">
        <f t="shared" si="19"/>
        <v>0</v>
      </c>
    </row>
    <row r="60" spans="1:14" x14ac:dyDescent="0.3">
      <c r="A60" s="468"/>
      <c r="B60" s="137" t="s">
        <v>115</v>
      </c>
      <c r="C60" s="10">
        <f>SUM(C61:C62)</f>
        <v>0</v>
      </c>
      <c r="D60" s="10">
        <f t="shared" ref="D60" si="20">SUM(D61:D62)</f>
        <v>0</v>
      </c>
      <c r="E60" s="10">
        <f>SUM(E61:E62)</f>
        <v>0</v>
      </c>
      <c r="F60" s="10">
        <f>SUM(F61:F62)</f>
        <v>0</v>
      </c>
      <c r="G60" s="10">
        <f>SUM(G61:G62)</f>
        <v>0</v>
      </c>
      <c r="H60" s="10">
        <f>SUM(H61:H62)</f>
        <v>0</v>
      </c>
      <c r="J60" s="135">
        <f t="shared" si="15"/>
        <v>0</v>
      </c>
      <c r="K60" s="135">
        <f t="shared" si="16"/>
        <v>0</v>
      </c>
      <c r="L60" s="135">
        <f t="shared" si="17"/>
        <v>0</v>
      </c>
      <c r="M60" s="135">
        <f t="shared" si="18"/>
        <v>0</v>
      </c>
      <c r="N60" s="135">
        <f t="shared" si="19"/>
        <v>0</v>
      </c>
    </row>
    <row r="61" spans="1:14" x14ac:dyDescent="0.3">
      <c r="A61" s="468"/>
      <c r="B61" s="138" t="s">
        <v>291</v>
      </c>
      <c r="C61" s="10">
        <f>SUM(TAB3.1!C39,TAB3.2!C47)</f>
        <v>0</v>
      </c>
      <c r="D61" s="10">
        <f>SUM(TAB3.1!D39,TAB3.2!D47)</f>
        <v>0</v>
      </c>
      <c r="E61" s="10">
        <f>SUM(TAB3.1!E39,TAB3.2!E47)</f>
        <v>0</v>
      </c>
      <c r="F61" s="10">
        <f>SUM(TAB3.1!F39,TAB3.2!F47)</f>
        <v>0</v>
      </c>
      <c r="G61" s="10">
        <f>SUM(TAB3.1!G39,TAB3.2!G47)</f>
        <v>0</v>
      </c>
      <c r="H61" s="10">
        <f>SUM(TAB3.1!H39,TAB3.2!H47)</f>
        <v>0</v>
      </c>
      <c r="J61" s="135">
        <f t="shared" si="15"/>
        <v>0</v>
      </c>
      <c r="K61" s="135">
        <f t="shared" si="16"/>
        <v>0</v>
      </c>
      <c r="L61" s="135">
        <f t="shared" si="17"/>
        <v>0</v>
      </c>
      <c r="M61" s="135">
        <f t="shared" si="18"/>
        <v>0</v>
      </c>
      <c r="N61" s="135">
        <f t="shared" si="19"/>
        <v>0</v>
      </c>
    </row>
    <row r="62" spans="1:14" x14ac:dyDescent="0.3">
      <c r="A62" s="468"/>
      <c r="B62" s="138" t="s">
        <v>292</v>
      </c>
      <c r="C62" s="10">
        <f>SUM(TAB3.1!C40,TAB3.2!C48)</f>
        <v>0</v>
      </c>
      <c r="D62" s="10">
        <f>SUM(TAB3.1!D40,TAB3.2!D48)</f>
        <v>0</v>
      </c>
      <c r="E62" s="10">
        <f>SUM(TAB3.1!E40,TAB3.2!E48)</f>
        <v>0</v>
      </c>
      <c r="F62" s="10">
        <f>SUM(TAB3.1!F40,TAB3.2!F48)</f>
        <v>0</v>
      </c>
      <c r="G62" s="10">
        <f>SUM(TAB3.1!G40,TAB3.2!G48)</f>
        <v>0</v>
      </c>
      <c r="H62" s="10">
        <f>SUM(TAB3.1!H40,TAB3.2!H48)</f>
        <v>0</v>
      </c>
      <c r="J62" s="135">
        <f t="shared" si="15"/>
        <v>0</v>
      </c>
      <c r="K62" s="135">
        <f t="shared" si="16"/>
        <v>0</v>
      </c>
      <c r="L62" s="135">
        <f t="shared" si="17"/>
        <v>0</v>
      </c>
      <c r="M62" s="135">
        <f t="shared" si="18"/>
        <v>0</v>
      </c>
      <c r="N62" s="135">
        <f t="shared" si="19"/>
        <v>0</v>
      </c>
    </row>
    <row r="63" spans="1:14" x14ac:dyDescent="0.3">
      <c r="A63" s="468"/>
      <c r="B63" s="137" t="s">
        <v>114</v>
      </c>
      <c r="C63" s="10">
        <f>TAB3.2!C49</f>
        <v>0</v>
      </c>
      <c r="D63" s="10">
        <f>TAB3.2!D49</f>
        <v>0</v>
      </c>
      <c r="E63" s="10">
        <f>TAB3.2!E49</f>
        <v>0</v>
      </c>
      <c r="F63" s="10">
        <f>TAB3.2!F49</f>
        <v>0</v>
      </c>
      <c r="G63" s="10">
        <f>TAB3.2!G49</f>
        <v>0</v>
      </c>
      <c r="H63" s="10">
        <f>TAB3.2!H49</f>
        <v>0</v>
      </c>
      <c r="J63" s="135">
        <f t="shared" si="15"/>
        <v>0</v>
      </c>
      <c r="K63" s="135">
        <f t="shared" si="16"/>
        <v>0</v>
      </c>
      <c r="L63" s="135">
        <f t="shared" si="17"/>
        <v>0</v>
      </c>
      <c r="M63" s="135">
        <f t="shared" si="18"/>
        <v>0</v>
      </c>
      <c r="N63" s="135">
        <f t="shared" si="19"/>
        <v>0</v>
      </c>
    </row>
    <row r="64" spans="1:14" x14ac:dyDescent="0.3">
      <c r="A64" s="468"/>
      <c r="B64" s="67" t="s">
        <v>82</v>
      </c>
      <c r="C64" s="10">
        <f>SUM(TAB3.1!C41,TAB3.2!C50)</f>
        <v>0</v>
      </c>
      <c r="D64" s="10">
        <f>SUM(TAB3.1!D41,TAB3.2!D50)</f>
        <v>0</v>
      </c>
      <c r="E64" s="10">
        <f>SUM(TAB3.1!E41,TAB3.2!E50)</f>
        <v>0</v>
      </c>
      <c r="F64" s="10">
        <f>SUM(TAB3.1!F41,TAB3.2!F50)</f>
        <v>0</v>
      </c>
      <c r="G64" s="10">
        <f>SUM(TAB3.1!G41,TAB3.2!G50)</f>
        <v>0</v>
      </c>
      <c r="H64" s="10">
        <f>SUM(TAB3.1!H41,TAB3.2!H50)</f>
        <v>0</v>
      </c>
      <c r="J64" s="135">
        <f t="shared" si="15"/>
        <v>0</v>
      </c>
      <c r="K64" s="135">
        <f t="shared" si="16"/>
        <v>0</v>
      </c>
      <c r="L64" s="135">
        <f t="shared" si="17"/>
        <v>0</v>
      </c>
      <c r="M64" s="135">
        <f t="shared" si="18"/>
        <v>0</v>
      </c>
      <c r="N64" s="135">
        <f t="shared" si="19"/>
        <v>0</v>
      </c>
    </row>
    <row r="65" spans="1:14" ht="13.5" customHeight="1" x14ac:dyDescent="0.3">
      <c r="A65" s="468"/>
      <c r="B65" s="137" t="s">
        <v>112</v>
      </c>
      <c r="C65" s="10">
        <f>TAB3.3!C29</f>
        <v>0</v>
      </c>
      <c r="D65" s="10">
        <f>TAB3.3!D29</f>
        <v>0</v>
      </c>
      <c r="E65" s="10">
        <f>TAB3.3!E29</f>
        <v>0</v>
      </c>
      <c r="F65" s="10">
        <f>TAB3.3!F29</f>
        <v>0</v>
      </c>
      <c r="G65" s="10">
        <f>TAB3.3!G29</f>
        <v>0</v>
      </c>
      <c r="H65" s="10">
        <f>TAB3.3!H29</f>
        <v>0</v>
      </c>
      <c r="J65" s="135">
        <f t="shared" si="15"/>
        <v>0</v>
      </c>
      <c r="K65" s="135">
        <f t="shared" si="16"/>
        <v>0</v>
      </c>
      <c r="L65" s="135">
        <f t="shared" si="17"/>
        <v>0</v>
      </c>
      <c r="M65" s="135">
        <f t="shared" si="18"/>
        <v>0</v>
      </c>
      <c r="N65" s="135">
        <f t="shared" si="19"/>
        <v>0</v>
      </c>
    </row>
    <row r="66" spans="1:14" x14ac:dyDescent="0.3">
      <c r="A66" s="468"/>
      <c r="B66" s="137" t="s">
        <v>145</v>
      </c>
      <c r="C66" s="10">
        <f>TAB3.3!C30</f>
        <v>0</v>
      </c>
      <c r="D66" s="10">
        <f>TAB3.3!D30</f>
        <v>0</v>
      </c>
      <c r="E66" s="10">
        <f>TAB3.3!E30</f>
        <v>0</v>
      </c>
      <c r="F66" s="10">
        <f>TAB3.3!F30</f>
        <v>0</v>
      </c>
      <c r="G66" s="10">
        <f>TAB3.3!G30</f>
        <v>0</v>
      </c>
      <c r="H66" s="10">
        <f>TAB3.3!H30</f>
        <v>0</v>
      </c>
      <c r="J66" s="135">
        <f t="shared" si="15"/>
        <v>0</v>
      </c>
      <c r="K66" s="135">
        <f t="shared" si="16"/>
        <v>0</v>
      </c>
      <c r="L66" s="135">
        <f t="shared" si="17"/>
        <v>0</v>
      </c>
      <c r="M66" s="135">
        <f t="shared" si="18"/>
        <v>0</v>
      </c>
      <c r="N66" s="135">
        <f t="shared" si="19"/>
        <v>0</v>
      </c>
    </row>
    <row r="67" spans="1:14" ht="14.45" customHeight="1" x14ac:dyDescent="0.3">
      <c r="A67" s="468"/>
      <c r="B67" s="67" t="s">
        <v>83</v>
      </c>
      <c r="C67" s="10">
        <f>SUM(C65:C66)</f>
        <v>0</v>
      </c>
      <c r="D67" s="10">
        <f t="shared" ref="D67" si="21">SUM(D65:D66)</f>
        <v>0</v>
      </c>
      <c r="E67" s="10">
        <f>SUM(E65:E66)</f>
        <v>0</v>
      </c>
      <c r="F67" s="10">
        <f>SUM(F65:F66)</f>
        <v>0</v>
      </c>
      <c r="G67" s="10">
        <f>SUM(G65:G66)</f>
        <v>0</v>
      </c>
      <c r="H67" s="10">
        <f>SUM(H65:H66)</f>
        <v>0</v>
      </c>
      <c r="J67" s="135">
        <f t="shared" si="15"/>
        <v>0</v>
      </c>
      <c r="K67" s="135">
        <f t="shared" si="16"/>
        <v>0</v>
      </c>
      <c r="L67" s="135">
        <f t="shared" si="17"/>
        <v>0</v>
      </c>
      <c r="M67" s="135">
        <f t="shared" si="18"/>
        <v>0</v>
      </c>
      <c r="N67" s="135">
        <f t="shared" si="19"/>
        <v>0</v>
      </c>
    </row>
    <row r="68" spans="1:14" ht="12" customHeight="1" x14ac:dyDescent="0.3">
      <c r="A68" s="472" t="s">
        <v>310</v>
      </c>
      <c r="B68" s="137" t="s">
        <v>109</v>
      </c>
      <c r="C68" s="10">
        <f>SUM(C69:C72)</f>
        <v>0</v>
      </c>
      <c r="D68" s="10">
        <f t="shared" ref="D68" si="22">SUM(D69:D72)</f>
        <v>0</v>
      </c>
      <c r="E68" s="10">
        <f>SUM(E69:E72)</f>
        <v>0</v>
      </c>
      <c r="F68" s="10">
        <f>SUM(F69:F72)</f>
        <v>0</v>
      </c>
      <c r="G68" s="10">
        <f>SUM(G69:G72)</f>
        <v>0</v>
      </c>
      <c r="H68" s="10">
        <f>SUM(H69:H72)</f>
        <v>0</v>
      </c>
      <c r="J68" s="135">
        <f t="shared" si="15"/>
        <v>0</v>
      </c>
      <c r="K68" s="135">
        <f t="shared" si="16"/>
        <v>0</v>
      </c>
      <c r="L68" s="135">
        <f t="shared" si="17"/>
        <v>0</v>
      </c>
      <c r="M68" s="135">
        <f t="shared" si="18"/>
        <v>0</v>
      </c>
      <c r="N68" s="135">
        <f t="shared" si="19"/>
        <v>0</v>
      </c>
    </row>
    <row r="69" spans="1:14" x14ac:dyDescent="0.3">
      <c r="A69" s="473"/>
      <c r="B69" s="138" t="s">
        <v>146</v>
      </c>
      <c r="C69" s="10">
        <f>SUMIF($B$23:$B$67,$B69,C$23:C$67)</f>
        <v>0</v>
      </c>
      <c r="D69" s="10">
        <f t="shared" ref="D69:D73" si="23">SUMIF($B$23:$B$67,$B69,D$23:D$67)</f>
        <v>0</v>
      </c>
      <c r="E69" s="10">
        <f t="shared" ref="E69:H73" si="24">SUMIF($B$23:$B$67,$B69,E$23:E$67)</f>
        <v>0</v>
      </c>
      <c r="F69" s="10">
        <f t="shared" si="24"/>
        <v>0</v>
      </c>
      <c r="G69" s="10">
        <f t="shared" si="24"/>
        <v>0</v>
      </c>
      <c r="H69" s="10">
        <f t="shared" si="24"/>
        <v>0</v>
      </c>
      <c r="J69" s="135">
        <f t="shared" si="15"/>
        <v>0</v>
      </c>
      <c r="K69" s="135">
        <f t="shared" si="16"/>
        <v>0</v>
      </c>
      <c r="L69" s="135">
        <f t="shared" si="17"/>
        <v>0</v>
      </c>
      <c r="M69" s="135">
        <f t="shared" si="18"/>
        <v>0</v>
      </c>
      <c r="N69" s="135">
        <f t="shared" si="19"/>
        <v>0</v>
      </c>
    </row>
    <row r="70" spans="1:14" x14ac:dyDescent="0.3">
      <c r="A70" s="473"/>
      <c r="B70" s="138" t="s">
        <v>110</v>
      </c>
      <c r="C70" s="10">
        <f>SUMIF($B$23:$B$67,$B70,C$23:C$67)</f>
        <v>0</v>
      </c>
      <c r="D70" s="10">
        <f t="shared" si="23"/>
        <v>0</v>
      </c>
      <c r="E70" s="10">
        <f t="shared" si="24"/>
        <v>0</v>
      </c>
      <c r="F70" s="10">
        <f t="shared" si="24"/>
        <v>0</v>
      </c>
      <c r="G70" s="10">
        <f t="shared" si="24"/>
        <v>0</v>
      </c>
      <c r="H70" s="10">
        <f t="shared" si="24"/>
        <v>0</v>
      </c>
      <c r="J70" s="135">
        <f t="shared" si="15"/>
        <v>0</v>
      </c>
      <c r="K70" s="135">
        <f t="shared" si="16"/>
        <v>0</v>
      </c>
      <c r="L70" s="135">
        <f t="shared" si="17"/>
        <v>0</v>
      </c>
      <c r="M70" s="135">
        <f t="shared" si="18"/>
        <v>0</v>
      </c>
      <c r="N70" s="135">
        <f t="shared" si="19"/>
        <v>0</v>
      </c>
    </row>
    <row r="71" spans="1:14" x14ac:dyDescent="0.3">
      <c r="A71" s="473"/>
      <c r="B71" s="138" t="s">
        <v>111</v>
      </c>
      <c r="C71" s="10">
        <f>SUMIF($B$23:$B$67,$B71,C$23:C$67)</f>
        <v>0</v>
      </c>
      <c r="D71" s="10">
        <f t="shared" si="23"/>
        <v>0</v>
      </c>
      <c r="E71" s="10">
        <f t="shared" si="24"/>
        <v>0</v>
      </c>
      <c r="F71" s="10">
        <f t="shared" si="24"/>
        <v>0</v>
      </c>
      <c r="G71" s="10">
        <f t="shared" si="24"/>
        <v>0</v>
      </c>
      <c r="H71" s="10">
        <f t="shared" si="24"/>
        <v>0</v>
      </c>
      <c r="J71" s="135">
        <f t="shared" si="15"/>
        <v>0</v>
      </c>
      <c r="K71" s="135">
        <f t="shared" si="16"/>
        <v>0</v>
      </c>
      <c r="L71" s="135">
        <f t="shared" si="17"/>
        <v>0</v>
      </c>
      <c r="M71" s="135">
        <f t="shared" si="18"/>
        <v>0</v>
      </c>
      <c r="N71" s="135">
        <f t="shared" si="19"/>
        <v>0</v>
      </c>
    </row>
    <row r="72" spans="1:14" x14ac:dyDescent="0.3">
      <c r="A72" s="473"/>
      <c r="B72" s="138" t="s">
        <v>147</v>
      </c>
      <c r="C72" s="10">
        <f>SUMIF($B$23:$B$67,$B72,C$23:C$67)</f>
        <v>0</v>
      </c>
      <c r="D72" s="10">
        <f t="shared" si="23"/>
        <v>0</v>
      </c>
      <c r="E72" s="10">
        <f t="shared" si="24"/>
        <v>0</v>
      </c>
      <c r="F72" s="10">
        <f t="shared" si="24"/>
        <v>0</v>
      </c>
      <c r="G72" s="10">
        <f t="shared" si="24"/>
        <v>0</v>
      </c>
      <c r="H72" s="10">
        <f t="shared" si="24"/>
        <v>0</v>
      </c>
      <c r="J72" s="135">
        <f t="shared" si="15"/>
        <v>0</v>
      </c>
      <c r="K72" s="135">
        <f t="shared" si="16"/>
        <v>0</v>
      </c>
      <c r="L72" s="135">
        <f t="shared" si="17"/>
        <v>0</v>
      </c>
      <c r="M72" s="135">
        <f t="shared" si="18"/>
        <v>0</v>
      </c>
      <c r="N72" s="135">
        <f t="shared" si="19"/>
        <v>0</v>
      </c>
    </row>
    <row r="73" spans="1:14" x14ac:dyDescent="0.3">
      <c r="A73" s="473"/>
      <c r="B73" s="137" t="s">
        <v>113</v>
      </c>
      <c r="C73" s="10">
        <f>SUMIF($B$23:$B$67,$B73,C$23:C$67)</f>
        <v>0</v>
      </c>
      <c r="D73" s="10">
        <f t="shared" si="23"/>
        <v>0</v>
      </c>
      <c r="E73" s="10">
        <f t="shared" si="24"/>
        <v>0</v>
      </c>
      <c r="F73" s="10">
        <f t="shared" si="24"/>
        <v>0</v>
      </c>
      <c r="G73" s="10">
        <f t="shared" si="24"/>
        <v>0</v>
      </c>
      <c r="H73" s="10">
        <f t="shared" si="24"/>
        <v>0</v>
      </c>
      <c r="J73" s="135">
        <f t="shared" si="15"/>
        <v>0</v>
      </c>
      <c r="K73" s="135">
        <f t="shared" si="16"/>
        <v>0</v>
      </c>
      <c r="L73" s="135">
        <f t="shared" si="17"/>
        <v>0</v>
      </c>
      <c r="M73" s="135">
        <f t="shared" si="18"/>
        <v>0</v>
      </c>
      <c r="N73" s="135">
        <f t="shared" si="19"/>
        <v>0</v>
      </c>
    </row>
    <row r="74" spans="1:14" x14ac:dyDescent="0.3">
      <c r="A74" s="473"/>
      <c r="B74" s="137" t="s">
        <v>115</v>
      </c>
      <c r="C74" s="10">
        <f>SUM(C75:C76)</f>
        <v>0</v>
      </c>
      <c r="D74" s="10">
        <f t="shared" ref="D74" si="25">SUM(D75:D76)</f>
        <v>0</v>
      </c>
      <c r="E74" s="10">
        <f>SUM(E75:E76)</f>
        <v>0</v>
      </c>
      <c r="F74" s="10">
        <f>SUM(F75:F76)</f>
        <v>0</v>
      </c>
      <c r="G74" s="10">
        <f>SUM(G75:G76)</f>
        <v>0</v>
      </c>
      <c r="H74" s="10">
        <f>SUM(H75:H76)</f>
        <v>0</v>
      </c>
      <c r="J74" s="135">
        <f t="shared" si="15"/>
        <v>0</v>
      </c>
      <c r="K74" s="135">
        <f t="shared" si="16"/>
        <v>0</v>
      </c>
      <c r="L74" s="135">
        <f t="shared" si="17"/>
        <v>0</v>
      </c>
      <c r="M74" s="135">
        <f t="shared" si="18"/>
        <v>0</v>
      </c>
      <c r="N74" s="135">
        <f t="shared" si="19"/>
        <v>0</v>
      </c>
    </row>
    <row r="75" spans="1:14" x14ac:dyDescent="0.3">
      <c r="A75" s="473"/>
      <c r="B75" s="138" t="s">
        <v>291</v>
      </c>
      <c r="C75" s="10">
        <f>SUMIF($B$23:$B$67,$B75,C$23:C$67)</f>
        <v>0</v>
      </c>
      <c r="D75" s="10">
        <f t="shared" ref="D75:D77" si="26">SUMIF($B$23:$B$67,$B75,D$23:D$67)</f>
        <v>0</v>
      </c>
      <c r="E75" s="10">
        <f t="shared" ref="E75:H77" si="27">SUMIF($B$23:$B$67,$B75,E$23:E$67)</f>
        <v>0</v>
      </c>
      <c r="F75" s="10">
        <f t="shared" si="27"/>
        <v>0</v>
      </c>
      <c r="G75" s="10">
        <f t="shared" si="27"/>
        <v>0</v>
      </c>
      <c r="H75" s="10">
        <f t="shared" si="27"/>
        <v>0</v>
      </c>
      <c r="J75" s="135">
        <f t="shared" si="15"/>
        <v>0</v>
      </c>
      <c r="K75" s="135">
        <f t="shared" si="16"/>
        <v>0</v>
      </c>
      <c r="L75" s="135">
        <f t="shared" si="17"/>
        <v>0</v>
      </c>
      <c r="M75" s="135">
        <f t="shared" si="18"/>
        <v>0</v>
      </c>
      <c r="N75" s="135">
        <f t="shared" si="19"/>
        <v>0</v>
      </c>
    </row>
    <row r="76" spans="1:14" x14ac:dyDescent="0.3">
      <c r="A76" s="473"/>
      <c r="B76" s="138" t="s">
        <v>292</v>
      </c>
      <c r="C76" s="10">
        <f>SUMIF($B$23:$B$67,$B76,C$23:C$67)</f>
        <v>0</v>
      </c>
      <c r="D76" s="10">
        <f t="shared" si="26"/>
        <v>0</v>
      </c>
      <c r="E76" s="10">
        <f t="shared" si="27"/>
        <v>0</v>
      </c>
      <c r="F76" s="10">
        <f t="shared" si="27"/>
        <v>0</v>
      </c>
      <c r="G76" s="10">
        <f t="shared" si="27"/>
        <v>0</v>
      </c>
      <c r="H76" s="10">
        <f t="shared" si="27"/>
        <v>0</v>
      </c>
      <c r="J76" s="135">
        <f t="shared" si="15"/>
        <v>0</v>
      </c>
      <c r="K76" s="135">
        <f t="shared" si="16"/>
        <v>0</v>
      </c>
      <c r="L76" s="135">
        <f t="shared" si="17"/>
        <v>0</v>
      </c>
      <c r="M76" s="135">
        <f t="shared" si="18"/>
        <v>0</v>
      </c>
      <c r="N76" s="135">
        <f t="shared" si="19"/>
        <v>0</v>
      </c>
    </row>
    <row r="77" spans="1:14" x14ac:dyDescent="0.3">
      <c r="A77" s="473"/>
      <c r="B77" s="137" t="s">
        <v>114</v>
      </c>
      <c r="C77" s="10">
        <f>SUMIF($B$23:$B$67,$B77,C$23:C$67)</f>
        <v>0</v>
      </c>
      <c r="D77" s="10">
        <f t="shared" si="26"/>
        <v>0</v>
      </c>
      <c r="E77" s="10">
        <f t="shared" si="27"/>
        <v>0</v>
      </c>
      <c r="F77" s="10">
        <f t="shared" si="27"/>
        <v>0</v>
      </c>
      <c r="G77" s="10">
        <f t="shared" si="27"/>
        <v>0</v>
      </c>
      <c r="H77" s="10">
        <f t="shared" si="27"/>
        <v>0</v>
      </c>
      <c r="J77" s="135">
        <f t="shared" si="15"/>
        <v>0</v>
      </c>
      <c r="K77" s="135">
        <f t="shared" si="16"/>
        <v>0</v>
      </c>
      <c r="L77" s="135">
        <f t="shared" si="17"/>
        <v>0</v>
      </c>
      <c r="M77" s="135">
        <f t="shared" si="18"/>
        <v>0</v>
      </c>
      <c r="N77" s="135">
        <f t="shared" si="19"/>
        <v>0</v>
      </c>
    </row>
    <row r="78" spans="1:14" x14ac:dyDescent="0.3">
      <c r="A78" s="473"/>
      <c r="B78" s="67" t="s">
        <v>82</v>
      </c>
      <c r="C78" s="10">
        <f>SUM(TAB3.1!C50,TAB3.2!C61)</f>
        <v>0</v>
      </c>
      <c r="D78" s="10">
        <f>SUM(TAB3.1!D50,TAB3.2!D61)</f>
        <v>0</v>
      </c>
      <c r="E78" s="10">
        <f>SUM(TAB3.1!E50,TAB3.2!E61)</f>
        <v>0</v>
      </c>
      <c r="F78" s="10">
        <f>SUM(TAB3.1!F50,TAB3.2!F61)</f>
        <v>0</v>
      </c>
      <c r="G78" s="10">
        <f>SUM(TAB3.1!G50,TAB3.2!G61)</f>
        <v>0</v>
      </c>
      <c r="H78" s="10">
        <f>SUM(TAB3.1!H50,TAB3.2!H61)</f>
        <v>0</v>
      </c>
      <c r="J78" s="135">
        <f t="shared" si="15"/>
        <v>0</v>
      </c>
      <c r="K78" s="135">
        <f t="shared" si="16"/>
        <v>0</v>
      </c>
      <c r="L78" s="135">
        <f t="shared" si="17"/>
        <v>0</v>
      </c>
      <c r="M78" s="135">
        <f t="shared" si="18"/>
        <v>0</v>
      </c>
      <c r="N78" s="135">
        <f t="shared" si="19"/>
        <v>0</v>
      </c>
    </row>
    <row r="79" spans="1:14" ht="12" customHeight="1" x14ac:dyDescent="0.3">
      <c r="A79" s="473"/>
      <c r="B79" s="136" t="s">
        <v>308</v>
      </c>
      <c r="C79" s="10">
        <f t="shared" ref="C79:H79" si="28">SUMIF($B$23:$B$67,$B79,C$23:C$67)</f>
        <v>0</v>
      </c>
      <c r="D79" s="10">
        <f t="shared" si="28"/>
        <v>0</v>
      </c>
      <c r="E79" s="10">
        <f t="shared" si="28"/>
        <v>0</v>
      </c>
      <c r="F79" s="10">
        <f t="shared" si="28"/>
        <v>0</v>
      </c>
      <c r="G79" s="10">
        <f t="shared" si="28"/>
        <v>0</v>
      </c>
      <c r="H79" s="10">
        <f t="shared" si="28"/>
        <v>0</v>
      </c>
      <c r="J79" s="135">
        <f t="shared" si="15"/>
        <v>0</v>
      </c>
      <c r="K79" s="135">
        <f t="shared" si="16"/>
        <v>0</v>
      </c>
      <c r="L79" s="135">
        <f t="shared" si="17"/>
        <v>0</v>
      </c>
      <c r="M79" s="135">
        <f t="shared" si="18"/>
        <v>0</v>
      </c>
      <c r="N79" s="135">
        <f t="shared" si="19"/>
        <v>0</v>
      </c>
    </row>
    <row r="80" spans="1:14" ht="13.5" customHeight="1" x14ac:dyDescent="0.3">
      <c r="A80" s="473"/>
      <c r="B80" s="137" t="s">
        <v>112</v>
      </c>
      <c r="C80" s="10">
        <f>SUMIF($B$23:$B$67,$B80,C$23:C$67)</f>
        <v>0</v>
      </c>
      <c r="D80" s="10">
        <f t="shared" ref="D80:D81" si="29">SUMIF($B$23:$B$67,$B80,D$23:D$67)</f>
        <v>0</v>
      </c>
      <c r="E80" s="10">
        <f t="shared" ref="E80:H81" si="30">SUMIF($B$23:$B$67,$B80,E$23:E$67)</f>
        <v>0</v>
      </c>
      <c r="F80" s="10">
        <f t="shared" si="30"/>
        <v>0</v>
      </c>
      <c r="G80" s="10">
        <f t="shared" si="30"/>
        <v>0</v>
      </c>
      <c r="H80" s="10">
        <f t="shared" si="30"/>
        <v>0</v>
      </c>
      <c r="J80" s="135">
        <f t="shared" si="15"/>
        <v>0</v>
      </c>
      <c r="K80" s="135">
        <f t="shared" si="16"/>
        <v>0</v>
      </c>
      <c r="L80" s="135">
        <f t="shared" si="17"/>
        <v>0</v>
      </c>
      <c r="M80" s="135">
        <f t="shared" si="18"/>
        <v>0</v>
      </c>
      <c r="N80" s="135">
        <f t="shared" si="19"/>
        <v>0</v>
      </c>
    </row>
    <row r="81" spans="1:14" x14ac:dyDescent="0.3">
      <c r="A81" s="473"/>
      <c r="B81" s="137" t="s">
        <v>145</v>
      </c>
      <c r="C81" s="10">
        <f>SUMIF($B$23:$B$67,$B81,C$23:C$67)</f>
        <v>0</v>
      </c>
      <c r="D81" s="10">
        <f t="shared" si="29"/>
        <v>0</v>
      </c>
      <c r="E81" s="10">
        <f t="shared" si="30"/>
        <v>0</v>
      </c>
      <c r="F81" s="10">
        <f t="shared" si="30"/>
        <v>0</v>
      </c>
      <c r="G81" s="10">
        <f t="shared" si="30"/>
        <v>0</v>
      </c>
      <c r="H81" s="10">
        <f t="shared" si="30"/>
        <v>0</v>
      </c>
      <c r="J81" s="135">
        <f t="shared" si="15"/>
        <v>0</v>
      </c>
      <c r="K81" s="135">
        <f t="shared" si="16"/>
        <v>0</v>
      </c>
      <c r="L81" s="135">
        <f t="shared" si="17"/>
        <v>0</v>
      </c>
      <c r="M81" s="135">
        <f t="shared" si="18"/>
        <v>0</v>
      </c>
      <c r="N81" s="135">
        <f t="shared" si="19"/>
        <v>0</v>
      </c>
    </row>
    <row r="82" spans="1:14" x14ac:dyDescent="0.3">
      <c r="A82" s="474"/>
      <c r="B82" s="67" t="s">
        <v>83</v>
      </c>
      <c r="C82" s="10">
        <f t="shared" ref="C82:H82" si="31">SUM(C80:C81)</f>
        <v>0</v>
      </c>
      <c r="D82" s="10">
        <f t="shared" si="31"/>
        <v>0</v>
      </c>
      <c r="E82" s="10">
        <f t="shared" si="31"/>
        <v>0</v>
      </c>
      <c r="F82" s="10">
        <f t="shared" si="31"/>
        <v>0</v>
      </c>
      <c r="G82" s="10">
        <f t="shared" si="31"/>
        <v>0</v>
      </c>
      <c r="H82" s="10">
        <f t="shared" si="31"/>
        <v>0</v>
      </c>
      <c r="J82" s="135">
        <f t="shared" si="15"/>
        <v>0</v>
      </c>
      <c r="K82" s="135">
        <f t="shared" si="16"/>
        <v>0</v>
      </c>
      <c r="L82" s="135">
        <f t="shared" si="17"/>
        <v>0</v>
      </c>
      <c r="M82" s="135">
        <f t="shared" si="18"/>
        <v>0</v>
      </c>
      <c r="N82" s="135">
        <f t="shared" si="19"/>
        <v>0</v>
      </c>
    </row>
    <row r="83" spans="1:14" x14ac:dyDescent="0.3">
      <c r="J83" s="135"/>
    </row>
    <row r="84" spans="1:14" x14ac:dyDescent="0.3">
      <c r="A84" s="64" t="s">
        <v>288</v>
      </c>
      <c r="B84" s="65"/>
      <c r="C84" s="65"/>
      <c r="D84" s="65"/>
      <c r="E84" s="65"/>
      <c r="F84" s="65"/>
      <c r="G84" s="65"/>
      <c r="H84" s="65"/>
      <c r="J84" s="65"/>
      <c r="K84" s="65"/>
      <c r="L84" s="65"/>
      <c r="M84" s="65"/>
      <c r="N84" s="65"/>
    </row>
    <row r="86" spans="1:14" s="22" customFormat="1" ht="37.15" customHeight="1" x14ac:dyDescent="0.3">
      <c r="A86" s="66" t="s">
        <v>81</v>
      </c>
      <c r="B86" s="66" t="s">
        <v>0</v>
      </c>
      <c r="C86" s="297" t="s">
        <v>71</v>
      </c>
      <c r="D86" s="209" t="s">
        <v>72</v>
      </c>
      <c r="E86" s="209" t="s">
        <v>77</v>
      </c>
      <c r="F86" s="209" t="s">
        <v>78</v>
      </c>
      <c r="G86" s="209" t="s">
        <v>79</v>
      </c>
      <c r="H86" s="209" t="s">
        <v>80</v>
      </c>
      <c r="J86" s="323" t="s">
        <v>73</v>
      </c>
      <c r="K86" s="323" t="s">
        <v>351</v>
      </c>
      <c r="L86" s="323" t="s">
        <v>74</v>
      </c>
      <c r="M86" s="323" t="s">
        <v>75</v>
      </c>
      <c r="N86" s="323" t="s">
        <v>76</v>
      </c>
    </row>
    <row r="87" spans="1:14" x14ac:dyDescent="0.3">
      <c r="A87" s="470" t="s">
        <v>64</v>
      </c>
      <c r="B87" s="137" t="s">
        <v>377</v>
      </c>
      <c r="C87" s="10">
        <f>TAB3.1!C65</f>
        <v>0</v>
      </c>
      <c r="D87" s="10">
        <f>TAB3.1!D65</f>
        <v>0</v>
      </c>
      <c r="E87" s="10">
        <f>TAB3.1!E65</f>
        <v>0</v>
      </c>
      <c r="F87" s="10">
        <f>TAB3.1!F65</f>
        <v>0</v>
      </c>
      <c r="G87" s="10">
        <f>TAB3.1!G65</f>
        <v>0</v>
      </c>
      <c r="H87" s="10">
        <f>TAB3.1!H65</f>
        <v>0</v>
      </c>
      <c r="J87" s="135">
        <f t="shared" ref="J87:J95" si="32">IF(AND(ROUND(C87,0)=0,D87&gt;C87),"INF",IF(AND(ROUND(C87,0)=0,ROUND(D87,0)=0),0,(D87-C87)/C87))</f>
        <v>0</v>
      </c>
      <c r="K87" s="135">
        <f t="shared" ref="K87:K95" si="33">IF(AND(ROUND(D87,0)=0,E87&gt;D87),"INF",IF(AND(ROUND(D87,0)=0,ROUND(E87,0)=0),0,(E87-D87)/D87))</f>
        <v>0</v>
      </c>
      <c r="L87" s="135">
        <f t="shared" ref="L87:L95" si="34">IF(AND(ROUND(E87,0)=0,F87&gt;E87),"INF",IF(AND(ROUND(E87,0)=0,ROUND(F87,0)=0),0,(F87-E87)/E87))</f>
        <v>0</v>
      </c>
      <c r="M87" s="135">
        <f t="shared" ref="M87:M95" si="35">IF(AND(ROUND(F87,0)=0,G87&gt;F87),"INF",IF(AND(ROUND(F87,0)=0,ROUND(G87,0)=0),0,(G87-F87)/F87))</f>
        <v>0</v>
      </c>
      <c r="N87" s="135">
        <f t="shared" ref="N87:N95" si="36">IF(AND(ROUND(G87,0)=0,H87&gt;G87),"INF",IF(AND(ROUND(G87,0)=0,ROUND(H87,0)=0),0,(H87-G87)/G87))</f>
        <v>0</v>
      </c>
    </row>
    <row r="88" spans="1:14" x14ac:dyDescent="0.3">
      <c r="A88" s="475"/>
      <c r="B88" s="137" t="s">
        <v>378</v>
      </c>
      <c r="C88" s="10">
        <f>TAB3.1!C66</f>
        <v>0</v>
      </c>
      <c r="D88" s="10">
        <f>TAB3.1!D66</f>
        <v>0</v>
      </c>
      <c r="E88" s="10">
        <f>TAB3.1!E66</f>
        <v>0</v>
      </c>
      <c r="F88" s="10">
        <f>TAB3.1!F66</f>
        <v>0</v>
      </c>
      <c r="G88" s="10">
        <f>TAB3.1!G66</f>
        <v>0</v>
      </c>
      <c r="H88" s="10">
        <f>TAB3.1!H66</f>
        <v>0</v>
      </c>
      <c r="J88" s="135">
        <f t="shared" si="32"/>
        <v>0</v>
      </c>
      <c r="K88" s="135">
        <f t="shared" si="33"/>
        <v>0</v>
      </c>
      <c r="L88" s="135">
        <f t="shared" si="34"/>
        <v>0</v>
      </c>
      <c r="M88" s="135">
        <f t="shared" si="35"/>
        <v>0</v>
      </c>
      <c r="N88" s="135">
        <f t="shared" si="36"/>
        <v>0</v>
      </c>
    </row>
    <row r="89" spans="1:14" x14ac:dyDescent="0.3">
      <c r="A89" s="470" t="s">
        <v>6</v>
      </c>
      <c r="B89" s="137" t="s">
        <v>377</v>
      </c>
      <c r="C89" s="10">
        <f>TAB3.1!C67</f>
        <v>0</v>
      </c>
      <c r="D89" s="10">
        <f>TAB3.1!D67</f>
        <v>0</v>
      </c>
      <c r="E89" s="10">
        <f>TAB3.1!E67</f>
        <v>0</v>
      </c>
      <c r="F89" s="10">
        <f>TAB3.1!F67</f>
        <v>0</v>
      </c>
      <c r="G89" s="10">
        <f>TAB3.1!G67</f>
        <v>0</v>
      </c>
      <c r="H89" s="10">
        <f>TAB3.1!H67</f>
        <v>0</v>
      </c>
      <c r="J89" s="135">
        <f t="shared" si="32"/>
        <v>0</v>
      </c>
      <c r="K89" s="135">
        <f t="shared" si="33"/>
        <v>0</v>
      </c>
      <c r="L89" s="135">
        <f t="shared" si="34"/>
        <v>0</v>
      </c>
      <c r="M89" s="135">
        <f t="shared" si="35"/>
        <v>0</v>
      </c>
      <c r="N89" s="135">
        <f t="shared" si="36"/>
        <v>0</v>
      </c>
    </row>
    <row r="90" spans="1:14" x14ac:dyDescent="0.3">
      <c r="A90" s="475"/>
      <c r="B90" s="137" t="s">
        <v>378</v>
      </c>
      <c r="C90" s="10">
        <f>TAB3.1!C68</f>
        <v>0</v>
      </c>
      <c r="D90" s="10">
        <f>TAB3.1!D68</f>
        <v>0</v>
      </c>
      <c r="E90" s="10">
        <f>TAB3.1!E68</f>
        <v>0</v>
      </c>
      <c r="F90" s="10">
        <f>TAB3.1!F68</f>
        <v>0</v>
      </c>
      <c r="G90" s="10">
        <f>TAB3.1!G68</f>
        <v>0</v>
      </c>
      <c r="H90" s="10">
        <f>TAB3.1!H68</f>
        <v>0</v>
      </c>
      <c r="J90" s="135">
        <f t="shared" si="32"/>
        <v>0</v>
      </c>
      <c r="K90" s="135">
        <f t="shared" si="33"/>
        <v>0</v>
      </c>
      <c r="L90" s="135">
        <f t="shared" si="34"/>
        <v>0</v>
      </c>
      <c r="M90" s="135">
        <f t="shared" si="35"/>
        <v>0</v>
      </c>
      <c r="N90" s="135">
        <f t="shared" si="36"/>
        <v>0</v>
      </c>
    </row>
    <row r="91" spans="1:14" x14ac:dyDescent="0.3">
      <c r="A91" s="470" t="s">
        <v>65</v>
      </c>
      <c r="B91" s="137" t="s">
        <v>377</v>
      </c>
      <c r="C91" s="10">
        <f>TAB3.1!C69</f>
        <v>0</v>
      </c>
      <c r="D91" s="10">
        <f>TAB3.1!D69</f>
        <v>0</v>
      </c>
      <c r="E91" s="10">
        <f>TAB3.1!E69</f>
        <v>0</v>
      </c>
      <c r="F91" s="10">
        <f>TAB3.1!F69</f>
        <v>0</v>
      </c>
      <c r="G91" s="10">
        <f>TAB3.1!G69</f>
        <v>0</v>
      </c>
      <c r="H91" s="10">
        <f>TAB3.1!H69</f>
        <v>0</v>
      </c>
      <c r="J91" s="135">
        <f t="shared" si="32"/>
        <v>0</v>
      </c>
      <c r="K91" s="135">
        <f t="shared" si="33"/>
        <v>0</v>
      </c>
      <c r="L91" s="135">
        <f t="shared" si="34"/>
        <v>0</v>
      </c>
      <c r="M91" s="135">
        <f t="shared" si="35"/>
        <v>0</v>
      </c>
      <c r="N91" s="135">
        <f t="shared" si="36"/>
        <v>0</v>
      </c>
    </row>
    <row r="92" spans="1:14" x14ac:dyDescent="0.3">
      <c r="A92" s="471"/>
      <c r="B92" s="137" t="s">
        <v>378</v>
      </c>
      <c r="C92" s="10">
        <f>TAB3.1!C70</f>
        <v>0</v>
      </c>
      <c r="D92" s="10">
        <f>TAB3.1!D70</f>
        <v>0</v>
      </c>
      <c r="E92" s="10">
        <f>TAB3.1!E70</f>
        <v>0</v>
      </c>
      <c r="F92" s="10">
        <f>TAB3.1!F70</f>
        <v>0</v>
      </c>
      <c r="G92" s="10">
        <f>TAB3.1!G70</f>
        <v>0</v>
      </c>
      <c r="H92" s="10">
        <f>TAB3.1!H70</f>
        <v>0</v>
      </c>
      <c r="J92" s="135">
        <f t="shared" si="32"/>
        <v>0</v>
      </c>
      <c r="K92" s="135">
        <f t="shared" si="33"/>
        <v>0</v>
      </c>
      <c r="L92" s="135">
        <f t="shared" si="34"/>
        <v>0</v>
      </c>
      <c r="M92" s="135">
        <f t="shared" si="35"/>
        <v>0</v>
      </c>
      <c r="N92" s="135">
        <f t="shared" si="36"/>
        <v>0</v>
      </c>
    </row>
    <row r="93" spans="1:14" x14ac:dyDescent="0.3">
      <c r="A93" s="470" t="s">
        <v>8</v>
      </c>
      <c r="B93" s="137" t="s">
        <v>377</v>
      </c>
      <c r="C93" s="10">
        <f>TAB3.1!C71</f>
        <v>0</v>
      </c>
      <c r="D93" s="10">
        <f>TAB3.1!D71</f>
        <v>0</v>
      </c>
      <c r="E93" s="10">
        <f>TAB3.1!E71</f>
        <v>0</v>
      </c>
      <c r="F93" s="10">
        <f>TAB3.1!F71</f>
        <v>0</v>
      </c>
      <c r="G93" s="10">
        <f>TAB3.1!G71</f>
        <v>0</v>
      </c>
      <c r="H93" s="10">
        <f>TAB3.1!H71</f>
        <v>0</v>
      </c>
      <c r="J93" s="135">
        <f t="shared" si="32"/>
        <v>0</v>
      </c>
      <c r="K93" s="135">
        <f t="shared" si="33"/>
        <v>0</v>
      </c>
      <c r="L93" s="135">
        <f t="shared" si="34"/>
        <v>0</v>
      </c>
      <c r="M93" s="135">
        <f t="shared" si="35"/>
        <v>0</v>
      </c>
      <c r="N93" s="135">
        <f t="shared" si="36"/>
        <v>0</v>
      </c>
    </row>
    <row r="94" spans="1:14" x14ac:dyDescent="0.3">
      <c r="A94" s="471"/>
      <c r="B94" s="137" t="s">
        <v>378</v>
      </c>
      <c r="C94" s="10">
        <f>TAB3.1!C72</f>
        <v>0</v>
      </c>
      <c r="D94" s="10">
        <f>TAB3.1!D72</f>
        <v>0</v>
      </c>
      <c r="E94" s="10">
        <f>TAB3.1!E72</f>
        <v>0</v>
      </c>
      <c r="F94" s="10">
        <f>TAB3.1!F72</f>
        <v>0</v>
      </c>
      <c r="G94" s="10">
        <f>TAB3.1!G72</f>
        <v>0</v>
      </c>
      <c r="H94" s="10">
        <f>TAB3.1!H72</f>
        <v>0</v>
      </c>
      <c r="J94" s="135">
        <f t="shared" si="32"/>
        <v>0</v>
      </c>
      <c r="K94" s="135">
        <f t="shared" si="33"/>
        <v>0</v>
      </c>
      <c r="L94" s="135">
        <f t="shared" si="34"/>
        <v>0</v>
      </c>
      <c r="M94" s="135">
        <f t="shared" si="35"/>
        <v>0</v>
      </c>
      <c r="N94" s="135">
        <f t="shared" si="36"/>
        <v>0</v>
      </c>
    </row>
    <row r="95" spans="1:14" ht="27" x14ac:dyDescent="0.3">
      <c r="A95" s="471"/>
      <c r="B95" s="137" t="s">
        <v>306</v>
      </c>
      <c r="C95" s="10">
        <f>TAB3.2!C76</f>
        <v>0</v>
      </c>
      <c r="D95" s="10">
        <f>TAB3.2!D76</f>
        <v>0</v>
      </c>
      <c r="E95" s="10">
        <f>TAB3.2!E76</f>
        <v>0</v>
      </c>
      <c r="F95" s="10">
        <f>TAB3.2!F76</f>
        <v>0</v>
      </c>
      <c r="G95" s="10">
        <f>TAB3.2!G76</f>
        <v>0</v>
      </c>
      <c r="H95" s="10">
        <f>TAB3.2!H76</f>
        <v>0</v>
      </c>
      <c r="J95" s="135">
        <f t="shared" si="32"/>
        <v>0</v>
      </c>
      <c r="K95" s="135">
        <f t="shared" si="33"/>
        <v>0</v>
      </c>
      <c r="L95" s="135">
        <f t="shared" si="34"/>
        <v>0</v>
      </c>
      <c r="M95" s="135">
        <f t="shared" si="35"/>
        <v>0</v>
      </c>
      <c r="N95" s="135">
        <f t="shared" si="36"/>
        <v>0</v>
      </c>
    </row>
    <row r="96" spans="1:14" x14ac:dyDescent="0.3">
      <c r="B96" s="5"/>
    </row>
    <row r="97" spans="1:14" ht="14.45" customHeight="1" x14ac:dyDescent="0.3"/>
    <row r="98" spans="1:14" x14ac:dyDescent="0.3">
      <c r="A98" s="64" t="s">
        <v>289</v>
      </c>
      <c r="B98" s="65"/>
      <c r="C98" s="65"/>
      <c r="D98" s="65"/>
      <c r="E98" s="65"/>
      <c r="F98" s="65"/>
      <c r="G98" s="65"/>
      <c r="H98" s="65"/>
      <c r="J98" s="65"/>
      <c r="K98" s="65"/>
      <c r="L98" s="65"/>
      <c r="M98" s="65"/>
      <c r="N98" s="65"/>
    </row>
    <row r="100" spans="1:14" s="22" customFormat="1" ht="37.15" customHeight="1" x14ac:dyDescent="0.3">
      <c r="A100" s="66" t="s">
        <v>81</v>
      </c>
      <c r="B100" s="66" t="s">
        <v>0</v>
      </c>
      <c r="C100" s="297" t="s">
        <v>71</v>
      </c>
      <c r="D100" s="209" t="s">
        <v>72</v>
      </c>
      <c r="E100" s="209" t="s">
        <v>77</v>
      </c>
      <c r="F100" s="209" t="s">
        <v>78</v>
      </c>
      <c r="G100" s="209" t="s">
        <v>79</v>
      </c>
      <c r="H100" s="209" t="s">
        <v>80</v>
      </c>
      <c r="J100" s="323" t="s">
        <v>73</v>
      </c>
      <c r="K100" s="323" t="s">
        <v>351</v>
      </c>
      <c r="L100" s="323" t="s">
        <v>74</v>
      </c>
      <c r="M100" s="323" t="s">
        <v>75</v>
      </c>
      <c r="N100" s="323" t="s">
        <v>76</v>
      </c>
    </row>
    <row r="101" spans="1:14" x14ac:dyDescent="0.3">
      <c r="A101" s="208" t="s">
        <v>64</v>
      </c>
      <c r="B101" s="137" t="s">
        <v>275</v>
      </c>
      <c r="C101" s="10">
        <f>TAB3.3!C40</f>
        <v>0</v>
      </c>
      <c r="D101" s="10">
        <f>TAB3.3!D40</f>
        <v>0</v>
      </c>
      <c r="E101" s="10">
        <f>TAB3.3!E40</f>
        <v>0</v>
      </c>
      <c r="F101" s="10">
        <f>TAB3.3!F40</f>
        <v>0</v>
      </c>
      <c r="G101" s="10">
        <f>TAB3.3!G40</f>
        <v>0</v>
      </c>
      <c r="H101" s="10">
        <f>TAB3.3!H40</f>
        <v>0</v>
      </c>
      <c r="J101" s="135">
        <f t="shared" ref="J101:N104" si="37">IF(AND(ROUND(C101,0)=0,D101&gt;C101),"INF",IF(AND(ROUND(C101,0)=0,ROUND(D101,0)=0),0,(D101-C101)/C101))</f>
        <v>0</v>
      </c>
      <c r="K101" s="135">
        <f t="shared" si="37"/>
        <v>0</v>
      </c>
      <c r="L101" s="135">
        <f t="shared" si="37"/>
        <v>0</v>
      </c>
      <c r="M101" s="135">
        <f t="shared" si="37"/>
        <v>0</v>
      </c>
      <c r="N101" s="135">
        <f t="shared" si="37"/>
        <v>0</v>
      </c>
    </row>
    <row r="102" spans="1:14" x14ac:dyDescent="0.3">
      <c r="A102" s="207" t="s">
        <v>6</v>
      </c>
      <c r="B102" s="137" t="s">
        <v>275</v>
      </c>
      <c r="C102" s="10">
        <f>TAB3.3!C41</f>
        <v>0</v>
      </c>
      <c r="D102" s="10">
        <f>TAB3.3!D41</f>
        <v>0</v>
      </c>
      <c r="E102" s="10">
        <f>TAB3.3!E41</f>
        <v>0</v>
      </c>
      <c r="F102" s="10">
        <f>TAB3.3!F41</f>
        <v>0</v>
      </c>
      <c r="G102" s="10">
        <f>TAB3.3!G41</f>
        <v>0</v>
      </c>
      <c r="H102" s="10">
        <f>TAB3.3!H41</f>
        <v>0</v>
      </c>
      <c r="J102" s="135">
        <f t="shared" si="37"/>
        <v>0</v>
      </c>
      <c r="K102" s="135">
        <f t="shared" si="37"/>
        <v>0</v>
      </c>
      <c r="L102" s="135">
        <f t="shared" si="37"/>
        <v>0</v>
      </c>
      <c r="M102" s="135">
        <f t="shared" si="37"/>
        <v>0</v>
      </c>
      <c r="N102" s="135">
        <f t="shared" si="37"/>
        <v>0</v>
      </c>
    </row>
    <row r="103" spans="1:14" x14ac:dyDescent="0.3">
      <c r="A103" s="207" t="s">
        <v>65</v>
      </c>
      <c r="B103" s="137" t="s">
        <v>276</v>
      </c>
      <c r="C103" s="10">
        <f>TAB3.3!C42</f>
        <v>0</v>
      </c>
      <c r="D103" s="10">
        <f>TAB3.3!D42</f>
        <v>0</v>
      </c>
      <c r="E103" s="10">
        <f>TAB3.3!E42</f>
        <v>0</v>
      </c>
      <c r="F103" s="10">
        <f>TAB3.3!F42</f>
        <v>0</v>
      </c>
      <c r="G103" s="10">
        <f>TAB3.3!G42</f>
        <v>0</v>
      </c>
      <c r="H103" s="10">
        <f>TAB3.3!H42</f>
        <v>0</v>
      </c>
      <c r="J103" s="135">
        <f t="shared" si="37"/>
        <v>0</v>
      </c>
      <c r="K103" s="135">
        <f t="shared" si="37"/>
        <v>0</v>
      </c>
      <c r="L103" s="135">
        <f t="shared" si="37"/>
        <v>0</v>
      </c>
      <c r="M103" s="135">
        <f t="shared" si="37"/>
        <v>0</v>
      </c>
      <c r="N103" s="135">
        <f t="shared" si="37"/>
        <v>0</v>
      </c>
    </row>
    <row r="104" spans="1:14" x14ac:dyDescent="0.3">
      <c r="A104" s="207" t="s">
        <v>8</v>
      </c>
      <c r="B104" s="137" t="s">
        <v>276</v>
      </c>
      <c r="C104" s="10">
        <f>TAB3.3!C43</f>
        <v>0</v>
      </c>
      <c r="D104" s="10">
        <f>TAB3.3!D43</f>
        <v>0</v>
      </c>
      <c r="E104" s="10">
        <f>TAB3.3!E43</f>
        <v>0</v>
      </c>
      <c r="F104" s="10">
        <f>TAB3.3!F43</f>
        <v>0</v>
      </c>
      <c r="G104" s="10">
        <f>TAB3.3!G43</f>
        <v>0</v>
      </c>
      <c r="H104" s="10">
        <f>TAB3.3!H43</f>
        <v>0</v>
      </c>
      <c r="J104" s="135">
        <f t="shared" si="37"/>
        <v>0</v>
      </c>
      <c r="K104" s="135">
        <f t="shared" si="37"/>
        <v>0</v>
      </c>
      <c r="L104" s="135">
        <f t="shared" si="37"/>
        <v>0</v>
      </c>
      <c r="M104" s="135">
        <f t="shared" si="37"/>
        <v>0</v>
      </c>
      <c r="N104" s="135">
        <f t="shared" si="37"/>
        <v>0</v>
      </c>
    </row>
    <row r="105" spans="1:14" x14ac:dyDescent="0.3">
      <c r="B105" s="5" t="s">
        <v>277</v>
      </c>
    </row>
    <row r="108" spans="1:14" x14ac:dyDescent="0.3">
      <c r="A108" s="64" t="s">
        <v>223</v>
      </c>
      <c r="B108" s="65"/>
      <c r="C108" s="65"/>
      <c r="D108" s="65"/>
      <c r="E108" s="65"/>
      <c r="F108" s="65"/>
      <c r="G108" s="65"/>
      <c r="H108" s="65"/>
      <c r="J108" s="65"/>
      <c r="K108" s="65"/>
      <c r="L108" s="65"/>
      <c r="M108" s="65"/>
      <c r="N108" s="65"/>
    </row>
    <row r="110" spans="1:14" s="22" customFormat="1" ht="37.15" customHeight="1" x14ac:dyDescent="0.3">
      <c r="A110" s="66" t="s">
        <v>81</v>
      </c>
      <c r="B110" s="66" t="s">
        <v>0</v>
      </c>
      <c r="C110" s="323" t="s">
        <v>71</v>
      </c>
      <c r="D110" s="323" t="s">
        <v>72</v>
      </c>
      <c r="E110" s="323" t="s">
        <v>77</v>
      </c>
      <c r="F110" s="323" t="s">
        <v>78</v>
      </c>
      <c r="G110" s="323" t="s">
        <v>79</v>
      </c>
      <c r="H110" s="323" t="s">
        <v>80</v>
      </c>
      <c r="J110" s="323" t="s">
        <v>73</v>
      </c>
      <c r="K110" s="323" t="s">
        <v>351</v>
      </c>
      <c r="L110" s="323" t="s">
        <v>74</v>
      </c>
      <c r="M110" s="323" t="s">
        <v>75</v>
      </c>
      <c r="N110" s="323" t="s">
        <v>76</v>
      </c>
    </row>
    <row r="111" spans="1:14" x14ac:dyDescent="0.3">
      <c r="A111" s="208" t="s">
        <v>64</v>
      </c>
      <c r="B111" s="23" t="s">
        <v>290</v>
      </c>
      <c r="C111" s="10">
        <f>SUM(TAB3.1!C77,TAB3.2!C81)</f>
        <v>0</v>
      </c>
      <c r="D111" s="10">
        <f>SUM(TAB3.1!D77,TAB3.2!D81)</f>
        <v>0</v>
      </c>
      <c r="E111" s="10">
        <f>SUM(TAB3.1!E77,TAB3.2!E81)</f>
        <v>0</v>
      </c>
      <c r="F111" s="10">
        <f>SUM(TAB3.1!F77,TAB3.2!F81)</f>
        <v>0</v>
      </c>
      <c r="G111" s="10">
        <f>SUM(TAB3.1!G77,TAB3.2!G81)</f>
        <v>0</v>
      </c>
      <c r="H111" s="10">
        <f>SUM(TAB3.1!H77,TAB3.2!H81)</f>
        <v>0</v>
      </c>
      <c r="J111" s="135">
        <f t="shared" ref="J111:N113" si="38">IF(AND(ROUND(C111,0)=0,D111&gt;C111),"INF",IF(AND(ROUND(C111,0)=0,ROUND(D111,0)=0),0,(D111-C111)/C111))</f>
        <v>0</v>
      </c>
      <c r="K111" s="135">
        <f t="shared" si="38"/>
        <v>0</v>
      </c>
      <c r="L111" s="135">
        <f t="shared" si="38"/>
        <v>0</v>
      </c>
      <c r="M111" s="135">
        <f t="shared" si="38"/>
        <v>0</v>
      </c>
      <c r="N111" s="135">
        <f t="shared" si="38"/>
        <v>0</v>
      </c>
    </row>
    <row r="112" spans="1:14" x14ac:dyDescent="0.3">
      <c r="A112" s="207" t="s">
        <v>6</v>
      </c>
      <c r="B112" s="23" t="s">
        <v>290</v>
      </c>
      <c r="C112" s="10">
        <f>SUM(TAB3.1!C78,TAB3.2!C82)</f>
        <v>0</v>
      </c>
      <c r="D112" s="10">
        <f>SUM(TAB3.1!D78,TAB3.2!D82)</f>
        <v>0</v>
      </c>
      <c r="E112" s="10">
        <f>SUM(TAB3.1!E78,TAB3.2!E82)</f>
        <v>0</v>
      </c>
      <c r="F112" s="10">
        <f>SUM(TAB3.1!F78,TAB3.2!F82)</f>
        <v>0</v>
      </c>
      <c r="G112" s="10">
        <f>SUM(TAB3.1!G78,TAB3.2!G82)</f>
        <v>0</v>
      </c>
      <c r="H112" s="10">
        <f>SUM(TAB3.1!H78,TAB3.2!H82)</f>
        <v>0</v>
      </c>
      <c r="J112" s="135">
        <f t="shared" si="38"/>
        <v>0</v>
      </c>
      <c r="K112" s="135">
        <f t="shared" si="38"/>
        <v>0</v>
      </c>
      <c r="L112" s="135">
        <f t="shared" si="38"/>
        <v>0</v>
      </c>
      <c r="M112" s="135">
        <f t="shared" si="38"/>
        <v>0</v>
      </c>
      <c r="N112" s="135">
        <f t="shared" si="38"/>
        <v>0</v>
      </c>
    </row>
    <row r="113" spans="1:14" x14ac:dyDescent="0.3">
      <c r="A113" s="207" t="s">
        <v>65</v>
      </c>
      <c r="B113" s="23" t="s">
        <v>290</v>
      </c>
      <c r="C113" s="10">
        <f>SUM(TAB3.1!C79,TAB3.2!C83)</f>
        <v>0</v>
      </c>
      <c r="D113" s="10">
        <f>SUM(TAB3.1!D79,TAB3.2!D83)</f>
        <v>0</v>
      </c>
      <c r="E113" s="10">
        <f>SUM(TAB3.1!E79,TAB3.2!E83)</f>
        <v>0</v>
      </c>
      <c r="F113" s="10">
        <f>SUM(TAB3.1!F79,TAB3.2!F83)</f>
        <v>0</v>
      </c>
      <c r="G113" s="10">
        <f>SUM(TAB3.1!G79,TAB3.2!G83)</f>
        <v>0</v>
      </c>
      <c r="H113" s="10">
        <f>SUM(TAB3.1!H79,TAB3.2!H83)</f>
        <v>0</v>
      </c>
      <c r="J113" s="135">
        <f t="shared" si="38"/>
        <v>0</v>
      </c>
      <c r="K113" s="135">
        <f t="shared" si="38"/>
        <v>0</v>
      </c>
      <c r="L113" s="135">
        <f t="shared" si="38"/>
        <v>0</v>
      </c>
      <c r="M113" s="135">
        <f t="shared" si="38"/>
        <v>0</v>
      </c>
      <c r="N113" s="135">
        <f t="shared" si="38"/>
        <v>0</v>
      </c>
    </row>
    <row r="114" spans="1:14" x14ac:dyDescent="0.3">
      <c r="E114" s="10"/>
    </row>
  </sheetData>
  <mergeCells count="13">
    <mergeCell ref="A93:A95"/>
    <mergeCell ref="A42:A53"/>
    <mergeCell ref="A54:A67"/>
    <mergeCell ref="A68:A82"/>
    <mergeCell ref="A87:A88"/>
    <mergeCell ref="A89:A90"/>
    <mergeCell ref="A91:A92"/>
    <mergeCell ref="A33:A41"/>
    <mergeCell ref="A9:A10"/>
    <mergeCell ref="A11:A12"/>
    <mergeCell ref="A13:A14"/>
    <mergeCell ref="A15:A16"/>
    <mergeCell ref="A24:A32"/>
  </mergeCells>
  <conditionalFormatting sqref="C9:D16">
    <cfRule type="containsText" dxfId="607" priority="457" operator="containsText" text="ntitulé">
      <formula>NOT(ISERROR(SEARCH("ntitulé",C9)))</formula>
    </cfRule>
    <cfRule type="containsBlanks" dxfId="606" priority="458">
      <formula>LEN(TRIM(C9))=0</formula>
    </cfRule>
  </conditionalFormatting>
  <conditionalFormatting sqref="E9:E16">
    <cfRule type="containsText" dxfId="605" priority="7" operator="containsText" text="ntitulé">
      <formula>NOT(ISERROR(SEARCH("ntitulé",E9)))</formula>
    </cfRule>
    <cfRule type="containsBlanks" dxfId="604" priority="8">
      <formula>LEN(TRIM(E9))=0</formula>
    </cfRule>
  </conditionalFormatting>
  <conditionalFormatting sqref="F9:F16">
    <cfRule type="containsText" dxfId="603" priority="5" operator="containsText" text="ntitulé">
      <formula>NOT(ISERROR(SEARCH("ntitulé",F9)))</formula>
    </cfRule>
    <cfRule type="containsBlanks" dxfId="602" priority="6">
      <formula>LEN(TRIM(F9))=0</formula>
    </cfRule>
  </conditionalFormatting>
  <conditionalFormatting sqref="G9:G16">
    <cfRule type="containsText" dxfId="601" priority="3" operator="containsText" text="ntitulé">
      <formula>NOT(ISERROR(SEARCH("ntitulé",G9)))</formula>
    </cfRule>
    <cfRule type="containsBlanks" dxfId="600" priority="4">
      <formula>LEN(TRIM(G9))=0</formula>
    </cfRule>
  </conditionalFormatting>
  <conditionalFormatting sqref="H9:H16">
    <cfRule type="containsText" dxfId="599" priority="1" operator="containsText" text="ntitulé">
      <formula>NOT(ISERROR(SEARCH("ntitulé",H9)))</formula>
    </cfRule>
    <cfRule type="containsBlanks" dxfId="598" priority="2">
      <formula>LEN(TRIM(H9))=0</formula>
    </cfRule>
  </conditionalFormatting>
  <pageMargins left="0.7" right="0.7" top="0.75" bottom="0.75" header="0.3" footer="0.3"/>
  <pageSetup paperSize="9" scale="59" orientation="landscape" verticalDpi="300" r:id="rId1"/>
  <rowBreaks count="2" manualBreakCount="2">
    <brk id="19" max="13" man="1"/>
    <brk id="8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79"/>
  <sheetViews>
    <sheetView topLeftCell="A34" zoomScale="90" zoomScaleNormal="90" workbookViewId="0">
      <selection activeCell="B10" sqref="A10:XFD10"/>
    </sheetView>
  </sheetViews>
  <sheetFormatPr baseColWidth="10" defaultColWidth="8.85546875" defaultRowHeight="13.5" x14ac:dyDescent="0.3"/>
  <cols>
    <col min="1" max="1" width="8.85546875" style="4"/>
    <col min="2" max="2" width="38.28515625" style="23" customWidth="1"/>
    <col min="3" max="8" width="19.7109375" style="4" customWidth="1"/>
    <col min="9" max="9" width="0.7109375" style="4" customWidth="1"/>
    <col min="10" max="16384" width="8.85546875" style="4"/>
  </cols>
  <sheetData>
    <row r="3" spans="1:14" ht="29.45" customHeight="1" x14ac:dyDescent="0.3">
      <c r="A3" s="36" t="str">
        <f>TAB00!B41&amp;" : "&amp;TAB00!C41</f>
        <v>TAB3.1 : Estimation des volumes et puissances - Tarifs de prélèvement avec mesure de pointe</v>
      </c>
      <c r="B3" s="41"/>
      <c r="C3" s="41"/>
      <c r="D3" s="41"/>
      <c r="E3" s="41"/>
      <c r="F3" s="41"/>
      <c r="G3" s="41"/>
      <c r="H3" s="41"/>
      <c r="J3" s="41"/>
      <c r="K3" s="41"/>
      <c r="L3" s="41"/>
      <c r="M3" s="41"/>
      <c r="N3" s="41"/>
    </row>
    <row r="5" spans="1:14" x14ac:dyDescent="0.3">
      <c r="A5" s="64" t="s">
        <v>148</v>
      </c>
      <c r="B5" s="65"/>
      <c r="C5" s="65"/>
      <c r="D5" s="65"/>
      <c r="E5" s="65"/>
      <c r="F5" s="65"/>
      <c r="G5" s="65"/>
      <c r="H5" s="65"/>
      <c r="J5" s="65"/>
      <c r="K5" s="65"/>
      <c r="L5" s="65"/>
      <c r="M5" s="65"/>
      <c r="N5" s="65"/>
    </row>
    <row r="7" spans="1:14" ht="40.5" x14ac:dyDescent="0.3">
      <c r="A7" s="66" t="s">
        <v>81</v>
      </c>
      <c r="B7" s="66" t="s">
        <v>0</v>
      </c>
      <c r="C7" s="297" t="s">
        <v>71</v>
      </c>
      <c r="D7" s="12" t="s">
        <v>72</v>
      </c>
      <c r="E7" s="12" t="s">
        <v>77</v>
      </c>
      <c r="F7" s="12" t="s">
        <v>78</v>
      </c>
      <c r="G7" s="12" t="s">
        <v>79</v>
      </c>
      <c r="H7" s="12" t="s">
        <v>80</v>
      </c>
      <c r="J7" s="12" t="s">
        <v>73</v>
      </c>
      <c r="K7" s="12" t="s">
        <v>351</v>
      </c>
      <c r="L7" s="12" t="s">
        <v>74</v>
      </c>
      <c r="M7" s="12" t="s">
        <v>75</v>
      </c>
      <c r="N7" s="12" t="s">
        <v>76</v>
      </c>
    </row>
    <row r="8" spans="1:14" x14ac:dyDescent="0.3">
      <c r="A8" s="297" t="s">
        <v>5</v>
      </c>
      <c r="B8" s="4" t="s">
        <v>41</v>
      </c>
      <c r="C8" s="51"/>
      <c r="D8" s="51"/>
      <c r="E8" s="51"/>
      <c r="F8" s="51"/>
      <c r="G8" s="51"/>
      <c r="H8" s="51"/>
      <c r="J8" s="135">
        <f t="shared" ref="J8:N11" si="0">IF(AND(ROUND(C8,0)=0,D8&gt;C8),"INF",IF(AND(ROUND(C8,0)=0,ROUND(D8,0)=0),0,(D8-C8)/C8))</f>
        <v>0</v>
      </c>
      <c r="K8" s="135">
        <f t="shared" si="0"/>
        <v>0</v>
      </c>
      <c r="L8" s="135">
        <f t="shared" si="0"/>
        <v>0</v>
      </c>
      <c r="M8" s="135">
        <f t="shared" si="0"/>
        <v>0</v>
      </c>
      <c r="N8" s="135">
        <f t="shared" si="0"/>
        <v>0</v>
      </c>
    </row>
    <row r="9" spans="1:14" x14ac:dyDescent="0.3">
      <c r="A9" s="297" t="s">
        <v>6</v>
      </c>
      <c r="B9" s="4" t="s">
        <v>41</v>
      </c>
      <c r="C9" s="51"/>
      <c r="D9" s="51"/>
      <c r="E9" s="51"/>
      <c r="F9" s="51"/>
      <c r="G9" s="51"/>
      <c r="H9" s="51"/>
      <c r="J9" s="135">
        <f t="shared" si="0"/>
        <v>0</v>
      </c>
      <c r="K9" s="135">
        <f t="shared" si="0"/>
        <v>0</v>
      </c>
      <c r="L9" s="135">
        <f t="shared" si="0"/>
        <v>0</v>
      </c>
      <c r="M9" s="135">
        <f t="shared" si="0"/>
        <v>0</v>
      </c>
      <c r="N9" s="135">
        <f t="shared" si="0"/>
        <v>0</v>
      </c>
    </row>
    <row r="10" spans="1:14" s="535" customFormat="1" x14ac:dyDescent="0.3">
      <c r="A10" s="554" t="s">
        <v>7</v>
      </c>
      <c r="B10" s="535" t="s">
        <v>41</v>
      </c>
      <c r="C10" s="557"/>
      <c r="D10" s="557"/>
      <c r="E10" s="557"/>
      <c r="F10" s="557"/>
      <c r="G10" s="557"/>
      <c r="H10" s="557"/>
      <c r="J10" s="556">
        <f t="shared" si="0"/>
        <v>0</v>
      </c>
      <c r="K10" s="556">
        <f t="shared" si="0"/>
        <v>0</v>
      </c>
      <c r="L10" s="556">
        <f t="shared" si="0"/>
        <v>0</v>
      </c>
      <c r="M10" s="556">
        <f t="shared" si="0"/>
        <v>0</v>
      </c>
      <c r="N10" s="556">
        <f t="shared" si="0"/>
        <v>0</v>
      </c>
    </row>
    <row r="11" spans="1:14" x14ac:dyDescent="0.3">
      <c r="A11" s="297" t="s">
        <v>8</v>
      </c>
      <c r="B11" s="4" t="s">
        <v>41</v>
      </c>
      <c r="C11" s="51"/>
      <c r="D11" s="51"/>
      <c r="E11" s="51"/>
      <c r="F11" s="51"/>
      <c r="G11" s="51"/>
      <c r="H11" s="51"/>
      <c r="J11" s="135">
        <f t="shared" si="0"/>
        <v>0</v>
      </c>
      <c r="K11" s="135">
        <f t="shared" si="0"/>
        <v>0</v>
      </c>
      <c r="L11" s="135">
        <f t="shared" si="0"/>
        <v>0</v>
      </c>
      <c r="M11" s="135">
        <f t="shared" si="0"/>
        <v>0</v>
      </c>
      <c r="N11" s="135">
        <f t="shared" si="0"/>
        <v>0</v>
      </c>
    </row>
    <row r="15" spans="1:14" x14ac:dyDescent="0.3">
      <c r="A15" s="64" t="s">
        <v>348</v>
      </c>
      <c r="B15" s="65"/>
      <c r="C15" s="65"/>
      <c r="D15" s="65"/>
      <c r="E15" s="65"/>
      <c r="F15" s="65"/>
      <c r="G15" s="65"/>
      <c r="H15" s="65"/>
      <c r="J15" s="65"/>
      <c r="K15" s="65"/>
      <c r="L15" s="65"/>
      <c r="M15" s="65"/>
      <c r="N15" s="65"/>
    </row>
    <row r="17" spans="1:14" s="22" customFormat="1" ht="37.15" customHeight="1" x14ac:dyDescent="0.3">
      <c r="A17" s="66" t="s">
        <v>81</v>
      </c>
      <c r="B17" s="66" t="s">
        <v>0</v>
      </c>
      <c r="C17" s="297" t="s">
        <v>71</v>
      </c>
      <c r="D17" s="12" t="s">
        <v>72</v>
      </c>
      <c r="E17" s="12" t="s">
        <v>77</v>
      </c>
      <c r="F17" s="12" t="s">
        <v>78</v>
      </c>
      <c r="G17" s="12" t="s">
        <v>79</v>
      </c>
      <c r="H17" s="12" t="s">
        <v>80</v>
      </c>
      <c r="J17" s="323" t="s">
        <v>73</v>
      </c>
      <c r="K17" s="323" t="s">
        <v>351</v>
      </c>
      <c r="L17" s="323" t="s">
        <v>74</v>
      </c>
      <c r="M17" s="323" t="s">
        <v>75</v>
      </c>
      <c r="N17" s="323" t="s">
        <v>76</v>
      </c>
    </row>
    <row r="18" spans="1:14" x14ac:dyDescent="0.3">
      <c r="A18" s="468" t="s">
        <v>64</v>
      </c>
      <c r="B18" s="137" t="s">
        <v>109</v>
      </c>
      <c r="C18" s="10">
        <f t="shared" ref="C18:H18" si="1">SUM(C19:C20)</f>
        <v>0</v>
      </c>
      <c r="D18" s="10">
        <f t="shared" si="1"/>
        <v>0</v>
      </c>
      <c r="E18" s="10">
        <f t="shared" si="1"/>
        <v>0</v>
      </c>
      <c r="F18" s="10">
        <f t="shared" si="1"/>
        <v>0</v>
      </c>
      <c r="G18" s="10">
        <f t="shared" si="1"/>
        <v>0</v>
      </c>
      <c r="H18" s="10">
        <f t="shared" si="1"/>
        <v>0</v>
      </c>
      <c r="J18" s="135">
        <f t="shared" ref="J18:J50" si="2">IF(AND(ROUND(C18,0)=0,D18&gt;C18),"INF",IF(AND(ROUND(C18,0)=0,ROUND(D18,0)=0),0,(D18-C18)/C18))</f>
        <v>0</v>
      </c>
      <c r="K18" s="135">
        <f t="shared" ref="K18:K50" si="3">IF(AND(ROUND(D18,0)=0,E18&gt;D18),"INF",IF(AND(ROUND(D18,0)=0,ROUND(E18,0)=0),0,(E18-D18)/D18))</f>
        <v>0</v>
      </c>
      <c r="L18" s="135">
        <f t="shared" ref="L18:L50" si="4">IF(AND(ROUND(E18,0)=0,F18&gt;E18),"INF",IF(AND(ROUND(E18,0)=0,ROUND(F18,0)=0),0,(F18-E18)/E18))</f>
        <v>0</v>
      </c>
      <c r="M18" s="135">
        <f t="shared" ref="M18:M50" si="5">IF(AND(ROUND(F18,0)=0,G18&gt;F18),"INF",IF(AND(ROUND(F18,0)=0,ROUND(G18,0)=0),0,(G18-F18)/F18))</f>
        <v>0</v>
      </c>
      <c r="N18" s="135">
        <f t="shared" ref="N18:N50" si="6">IF(AND(ROUND(G18,0)=0,H18&gt;G18),"INF",IF(AND(ROUND(G18,0)=0,ROUND(H18,0)=0),0,(H18-G18)/G18))</f>
        <v>0</v>
      </c>
    </row>
    <row r="19" spans="1:14" x14ac:dyDescent="0.3">
      <c r="A19" s="468"/>
      <c r="B19" s="138" t="s">
        <v>110</v>
      </c>
      <c r="C19" s="51"/>
      <c r="D19" s="51"/>
      <c r="E19" s="51"/>
      <c r="F19" s="51"/>
      <c r="G19" s="51"/>
      <c r="H19" s="51"/>
      <c r="J19" s="135">
        <f t="shared" si="2"/>
        <v>0</v>
      </c>
      <c r="K19" s="135">
        <f t="shared" si="3"/>
        <v>0</v>
      </c>
      <c r="L19" s="135">
        <f t="shared" si="4"/>
        <v>0</v>
      </c>
      <c r="M19" s="135">
        <f t="shared" si="5"/>
        <v>0</v>
      </c>
      <c r="N19" s="135">
        <f t="shared" si="6"/>
        <v>0</v>
      </c>
    </row>
    <row r="20" spans="1:14" x14ac:dyDescent="0.3">
      <c r="A20" s="468"/>
      <c r="B20" s="138" t="s">
        <v>111</v>
      </c>
      <c r="C20" s="51"/>
      <c r="D20" s="51"/>
      <c r="E20" s="51"/>
      <c r="F20" s="51"/>
      <c r="G20" s="51"/>
      <c r="H20" s="51"/>
      <c r="J20" s="135">
        <f t="shared" si="2"/>
        <v>0</v>
      </c>
      <c r="K20" s="135">
        <f t="shared" si="3"/>
        <v>0</v>
      </c>
      <c r="L20" s="135">
        <f t="shared" si="4"/>
        <v>0</v>
      </c>
      <c r="M20" s="135">
        <f t="shared" si="5"/>
        <v>0</v>
      </c>
      <c r="N20" s="135">
        <f t="shared" si="6"/>
        <v>0</v>
      </c>
    </row>
    <row r="21" spans="1:14" x14ac:dyDescent="0.3">
      <c r="A21" s="468"/>
      <c r="B21" s="67" t="s">
        <v>82</v>
      </c>
      <c r="C21" s="10">
        <f t="shared" ref="C21:H21" si="7">C18</f>
        <v>0</v>
      </c>
      <c r="D21" s="10">
        <f t="shared" si="7"/>
        <v>0</v>
      </c>
      <c r="E21" s="10">
        <f t="shared" si="7"/>
        <v>0</v>
      </c>
      <c r="F21" s="10">
        <f t="shared" si="7"/>
        <v>0</v>
      </c>
      <c r="G21" s="10">
        <f t="shared" si="7"/>
        <v>0</v>
      </c>
      <c r="H21" s="10">
        <f t="shared" si="7"/>
        <v>0</v>
      </c>
      <c r="J21" s="135">
        <f t="shared" si="2"/>
        <v>0</v>
      </c>
      <c r="K21" s="135">
        <f t="shared" si="3"/>
        <v>0</v>
      </c>
      <c r="L21" s="135">
        <f t="shared" si="4"/>
        <v>0</v>
      </c>
      <c r="M21" s="135">
        <f t="shared" si="5"/>
        <v>0</v>
      </c>
      <c r="N21" s="135">
        <f t="shared" si="6"/>
        <v>0</v>
      </c>
    </row>
    <row r="22" spans="1:14" x14ac:dyDescent="0.3">
      <c r="A22" s="468" t="s">
        <v>6</v>
      </c>
      <c r="B22" s="137" t="s">
        <v>109</v>
      </c>
      <c r="C22" s="10">
        <f t="shared" ref="C22:H22" si="8">SUM(C23:C24)</f>
        <v>0</v>
      </c>
      <c r="D22" s="10">
        <f t="shared" si="8"/>
        <v>0</v>
      </c>
      <c r="E22" s="10">
        <f t="shared" si="8"/>
        <v>0</v>
      </c>
      <c r="F22" s="10">
        <f t="shared" si="8"/>
        <v>0</v>
      </c>
      <c r="G22" s="10">
        <f t="shared" si="8"/>
        <v>0</v>
      </c>
      <c r="H22" s="10">
        <f t="shared" si="8"/>
        <v>0</v>
      </c>
      <c r="J22" s="135">
        <f t="shared" si="2"/>
        <v>0</v>
      </c>
      <c r="K22" s="135">
        <f t="shared" si="3"/>
        <v>0</v>
      </c>
      <c r="L22" s="135">
        <f t="shared" si="4"/>
        <v>0</v>
      </c>
      <c r="M22" s="135">
        <f t="shared" si="5"/>
        <v>0</v>
      </c>
      <c r="N22" s="135">
        <f t="shared" si="6"/>
        <v>0</v>
      </c>
    </row>
    <row r="23" spans="1:14" x14ac:dyDescent="0.3">
      <c r="A23" s="468"/>
      <c r="B23" s="138" t="s">
        <v>110</v>
      </c>
      <c r="C23" s="51"/>
      <c r="D23" s="51"/>
      <c r="E23" s="51"/>
      <c r="F23" s="51"/>
      <c r="G23" s="51"/>
      <c r="H23" s="51"/>
      <c r="J23" s="135">
        <f t="shared" si="2"/>
        <v>0</v>
      </c>
      <c r="K23" s="135">
        <f t="shared" si="3"/>
        <v>0</v>
      </c>
      <c r="L23" s="135">
        <f t="shared" si="4"/>
        <v>0</v>
      </c>
      <c r="M23" s="135">
        <f t="shared" si="5"/>
        <v>0</v>
      </c>
      <c r="N23" s="135">
        <f t="shared" si="6"/>
        <v>0</v>
      </c>
    </row>
    <row r="24" spans="1:14" x14ac:dyDescent="0.3">
      <c r="A24" s="468"/>
      <c r="B24" s="138" t="s">
        <v>111</v>
      </c>
      <c r="C24" s="51"/>
      <c r="D24" s="51"/>
      <c r="E24" s="51"/>
      <c r="F24" s="51"/>
      <c r="G24" s="51"/>
      <c r="H24" s="51"/>
      <c r="J24" s="135">
        <f t="shared" si="2"/>
        <v>0</v>
      </c>
      <c r="K24" s="135">
        <f t="shared" si="3"/>
        <v>0</v>
      </c>
      <c r="L24" s="135">
        <f t="shared" si="4"/>
        <v>0</v>
      </c>
      <c r="M24" s="135">
        <f t="shared" si="5"/>
        <v>0</v>
      </c>
      <c r="N24" s="135">
        <f t="shared" si="6"/>
        <v>0</v>
      </c>
    </row>
    <row r="25" spans="1:14" x14ac:dyDescent="0.3">
      <c r="A25" s="468"/>
      <c r="B25" s="67" t="s">
        <v>82</v>
      </c>
      <c r="C25" s="10">
        <f t="shared" ref="C25:H25" si="9">C22</f>
        <v>0</v>
      </c>
      <c r="D25" s="10">
        <f t="shared" si="9"/>
        <v>0</v>
      </c>
      <c r="E25" s="10">
        <f t="shared" si="9"/>
        <v>0</v>
      </c>
      <c r="F25" s="10">
        <f t="shared" si="9"/>
        <v>0</v>
      </c>
      <c r="G25" s="10">
        <f t="shared" si="9"/>
        <v>0</v>
      </c>
      <c r="H25" s="10">
        <f t="shared" si="9"/>
        <v>0</v>
      </c>
      <c r="J25" s="135">
        <f t="shared" si="2"/>
        <v>0</v>
      </c>
      <c r="K25" s="135">
        <f t="shared" si="3"/>
        <v>0</v>
      </c>
      <c r="L25" s="135">
        <f t="shared" si="4"/>
        <v>0</v>
      </c>
      <c r="M25" s="135">
        <f t="shared" si="5"/>
        <v>0</v>
      </c>
      <c r="N25" s="135">
        <f t="shared" si="6"/>
        <v>0</v>
      </c>
    </row>
    <row r="26" spans="1:14" x14ac:dyDescent="0.3">
      <c r="A26" s="468" t="s">
        <v>65</v>
      </c>
      <c r="B26" s="137" t="s">
        <v>109</v>
      </c>
      <c r="C26" s="10">
        <f t="shared" ref="C26:H26" si="10">SUM(C27:C28)</f>
        <v>0</v>
      </c>
      <c r="D26" s="10">
        <f t="shared" si="10"/>
        <v>0</v>
      </c>
      <c r="E26" s="10">
        <f t="shared" si="10"/>
        <v>0</v>
      </c>
      <c r="F26" s="10">
        <f t="shared" si="10"/>
        <v>0</v>
      </c>
      <c r="G26" s="10">
        <f t="shared" si="10"/>
        <v>0</v>
      </c>
      <c r="H26" s="10">
        <f t="shared" si="10"/>
        <v>0</v>
      </c>
      <c r="J26" s="135">
        <f t="shared" si="2"/>
        <v>0</v>
      </c>
      <c r="K26" s="135">
        <f t="shared" si="3"/>
        <v>0</v>
      </c>
      <c r="L26" s="135">
        <f t="shared" si="4"/>
        <v>0</v>
      </c>
      <c r="M26" s="135">
        <f t="shared" si="5"/>
        <v>0</v>
      </c>
      <c r="N26" s="135">
        <f t="shared" si="6"/>
        <v>0</v>
      </c>
    </row>
    <row r="27" spans="1:14" x14ac:dyDescent="0.3">
      <c r="A27" s="468"/>
      <c r="B27" s="138" t="s">
        <v>110</v>
      </c>
      <c r="C27" s="51"/>
      <c r="D27" s="51"/>
      <c r="E27" s="51"/>
      <c r="F27" s="51"/>
      <c r="G27" s="51"/>
      <c r="H27" s="51"/>
      <c r="J27" s="135">
        <f t="shared" si="2"/>
        <v>0</v>
      </c>
      <c r="K27" s="135">
        <f t="shared" si="3"/>
        <v>0</v>
      </c>
      <c r="L27" s="135">
        <f t="shared" si="4"/>
        <v>0</v>
      </c>
      <c r="M27" s="135">
        <f t="shared" si="5"/>
        <v>0</v>
      </c>
      <c r="N27" s="135">
        <f t="shared" si="6"/>
        <v>0</v>
      </c>
    </row>
    <row r="28" spans="1:14" x14ac:dyDescent="0.3">
      <c r="A28" s="468"/>
      <c r="B28" s="138" t="s">
        <v>111</v>
      </c>
      <c r="C28" s="51"/>
      <c r="D28" s="51"/>
      <c r="E28" s="51"/>
      <c r="F28" s="51"/>
      <c r="G28" s="51"/>
      <c r="H28" s="51"/>
      <c r="J28" s="135">
        <f t="shared" si="2"/>
        <v>0</v>
      </c>
      <c r="K28" s="135">
        <f t="shared" si="3"/>
        <v>0</v>
      </c>
      <c r="L28" s="135">
        <f t="shared" si="4"/>
        <v>0</v>
      </c>
      <c r="M28" s="135">
        <f t="shared" si="5"/>
        <v>0</v>
      </c>
      <c r="N28" s="135">
        <f t="shared" si="6"/>
        <v>0</v>
      </c>
    </row>
    <row r="29" spans="1:14" x14ac:dyDescent="0.3">
      <c r="A29" s="468"/>
      <c r="B29" s="137" t="s">
        <v>115</v>
      </c>
      <c r="C29" s="10">
        <f t="shared" ref="C29" si="11">C30+C31</f>
        <v>0</v>
      </c>
      <c r="D29" s="10">
        <f t="shared" ref="D29" si="12">D30+D31</f>
        <v>0</v>
      </c>
      <c r="E29" s="10">
        <f t="shared" ref="E29" si="13">E30+E31</f>
        <v>0</v>
      </c>
      <c r="F29" s="10">
        <f t="shared" ref="F29" si="14">F30+F31</f>
        <v>0</v>
      </c>
      <c r="G29" s="10">
        <f t="shared" ref="G29" si="15">G30+G31</f>
        <v>0</v>
      </c>
      <c r="H29" s="51">
        <f t="shared" ref="H29" si="16">H30+H31</f>
        <v>0</v>
      </c>
      <c r="J29" s="135">
        <f t="shared" si="2"/>
        <v>0</v>
      </c>
      <c r="K29" s="135">
        <f t="shared" si="3"/>
        <v>0</v>
      </c>
      <c r="L29" s="135">
        <f t="shared" si="4"/>
        <v>0</v>
      </c>
      <c r="M29" s="135">
        <f t="shared" si="5"/>
        <v>0</v>
      </c>
      <c r="N29" s="135">
        <f t="shared" si="6"/>
        <v>0</v>
      </c>
    </row>
    <row r="30" spans="1:14" x14ac:dyDescent="0.3">
      <c r="A30" s="468"/>
      <c r="B30" s="138" t="s">
        <v>291</v>
      </c>
      <c r="C30" s="51"/>
      <c r="D30" s="51"/>
      <c r="E30" s="51"/>
      <c r="F30" s="51"/>
      <c r="G30" s="51"/>
      <c r="H30" s="51"/>
      <c r="J30" s="135">
        <f t="shared" si="2"/>
        <v>0</v>
      </c>
      <c r="K30" s="135">
        <f t="shared" si="3"/>
        <v>0</v>
      </c>
      <c r="L30" s="135">
        <f t="shared" si="4"/>
        <v>0</v>
      </c>
      <c r="M30" s="135">
        <f t="shared" si="5"/>
        <v>0</v>
      </c>
      <c r="N30" s="135">
        <f t="shared" si="6"/>
        <v>0</v>
      </c>
    </row>
    <row r="31" spans="1:14" x14ac:dyDescent="0.3">
      <c r="A31" s="468"/>
      <c r="B31" s="138" t="s">
        <v>292</v>
      </c>
      <c r="C31" s="51"/>
      <c r="D31" s="51"/>
      <c r="E31" s="51"/>
      <c r="F31" s="51"/>
      <c r="G31" s="51"/>
      <c r="H31" s="51"/>
      <c r="J31" s="135">
        <f t="shared" si="2"/>
        <v>0</v>
      </c>
      <c r="K31" s="135">
        <f t="shared" si="3"/>
        <v>0</v>
      </c>
      <c r="L31" s="135">
        <f t="shared" si="4"/>
        <v>0</v>
      </c>
      <c r="M31" s="135">
        <f t="shared" si="5"/>
        <v>0</v>
      </c>
      <c r="N31" s="135">
        <f t="shared" si="6"/>
        <v>0</v>
      </c>
    </row>
    <row r="32" spans="1:14" x14ac:dyDescent="0.3">
      <c r="A32" s="468"/>
      <c r="B32" s="67" t="s">
        <v>82</v>
      </c>
      <c r="C32" s="10">
        <f t="shared" ref="C32:H32" si="17">SUM(C26,C29:C29)</f>
        <v>0</v>
      </c>
      <c r="D32" s="10">
        <f t="shared" si="17"/>
        <v>0</v>
      </c>
      <c r="E32" s="10">
        <f t="shared" si="17"/>
        <v>0</v>
      </c>
      <c r="F32" s="10">
        <f t="shared" si="17"/>
        <v>0</v>
      </c>
      <c r="G32" s="10">
        <f t="shared" si="17"/>
        <v>0</v>
      </c>
      <c r="H32" s="10">
        <f t="shared" si="17"/>
        <v>0</v>
      </c>
      <c r="J32" s="135">
        <f t="shared" si="2"/>
        <v>0</v>
      </c>
      <c r="K32" s="135">
        <f t="shared" si="3"/>
        <v>0</v>
      </c>
      <c r="L32" s="135">
        <f t="shared" si="4"/>
        <v>0</v>
      </c>
      <c r="M32" s="135">
        <f t="shared" si="5"/>
        <v>0</v>
      </c>
      <c r="N32" s="135">
        <f t="shared" si="6"/>
        <v>0</v>
      </c>
    </row>
    <row r="33" spans="1:14" ht="13.5" customHeight="1" x14ac:dyDescent="0.3">
      <c r="A33" s="468" t="s">
        <v>8</v>
      </c>
      <c r="B33" s="137" t="s">
        <v>109</v>
      </c>
      <c r="C33" s="10">
        <f t="shared" ref="C33:H33" si="18">SUM(C34:C37)</f>
        <v>0</v>
      </c>
      <c r="D33" s="10">
        <f t="shared" si="18"/>
        <v>0</v>
      </c>
      <c r="E33" s="10">
        <f t="shared" si="18"/>
        <v>0</v>
      </c>
      <c r="F33" s="10">
        <f t="shared" si="18"/>
        <v>0</v>
      </c>
      <c r="G33" s="10">
        <f t="shared" si="18"/>
        <v>0</v>
      </c>
      <c r="H33" s="10">
        <f t="shared" si="18"/>
        <v>0</v>
      </c>
      <c r="J33" s="135">
        <f t="shared" si="2"/>
        <v>0</v>
      </c>
      <c r="K33" s="135">
        <f t="shared" si="3"/>
        <v>0</v>
      </c>
      <c r="L33" s="135">
        <f t="shared" si="4"/>
        <v>0</v>
      </c>
      <c r="M33" s="135">
        <f t="shared" si="5"/>
        <v>0</v>
      </c>
      <c r="N33" s="135">
        <f t="shared" si="6"/>
        <v>0</v>
      </c>
    </row>
    <row r="34" spans="1:14" x14ac:dyDescent="0.3">
      <c r="A34" s="468"/>
      <c r="B34" s="138" t="s">
        <v>146</v>
      </c>
      <c r="C34" s="51"/>
      <c r="D34" s="51"/>
      <c r="E34" s="51"/>
      <c r="F34" s="51"/>
      <c r="G34" s="51"/>
      <c r="H34" s="51"/>
      <c r="J34" s="135">
        <f t="shared" si="2"/>
        <v>0</v>
      </c>
      <c r="K34" s="135">
        <f t="shared" si="3"/>
        <v>0</v>
      </c>
      <c r="L34" s="135">
        <f t="shared" si="4"/>
        <v>0</v>
      </c>
      <c r="M34" s="135">
        <f t="shared" si="5"/>
        <v>0</v>
      </c>
      <c r="N34" s="135">
        <f t="shared" si="6"/>
        <v>0</v>
      </c>
    </row>
    <row r="35" spans="1:14" x14ac:dyDescent="0.3">
      <c r="A35" s="468"/>
      <c r="B35" s="138" t="s">
        <v>110</v>
      </c>
      <c r="C35" s="51"/>
      <c r="D35" s="51"/>
      <c r="E35" s="51"/>
      <c r="F35" s="51"/>
      <c r="G35" s="51"/>
      <c r="H35" s="51"/>
      <c r="J35" s="135">
        <f t="shared" si="2"/>
        <v>0</v>
      </c>
      <c r="K35" s="135">
        <f t="shared" si="3"/>
        <v>0</v>
      </c>
      <c r="L35" s="135">
        <f t="shared" si="4"/>
        <v>0</v>
      </c>
      <c r="M35" s="135">
        <f t="shared" si="5"/>
        <v>0</v>
      </c>
      <c r="N35" s="135">
        <f t="shared" si="6"/>
        <v>0</v>
      </c>
    </row>
    <row r="36" spans="1:14" x14ac:dyDescent="0.3">
      <c r="A36" s="468"/>
      <c r="B36" s="138" t="s">
        <v>111</v>
      </c>
      <c r="C36" s="51"/>
      <c r="D36" s="51"/>
      <c r="E36" s="51"/>
      <c r="F36" s="51"/>
      <c r="G36" s="51"/>
      <c r="H36" s="51"/>
      <c r="J36" s="135">
        <f t="shared" si="2"/>
        <v>0</v>
      </c>
      <c r="K36" s="135">
        <f t="shared" si="3"/>
        <v>0</v>
      </c>
      <c r="L36" s="135">
        <f t="shared" si="4"/>
        <v>0</v>
      </c>
      <c r="M36" s="135">
        <f t="shared" si="5"/>
        <v>0</v>
      </c>
      <c r="N36" s="135">
        <f t="shared" si="6"/>
        <v>0</v>
      </c>
    </row>
    <row r="37" spans="1:14" x14ac:dyDescent="0.3">
      <c r="A37" s="468"/>
      <c r="B37" s="138" t="s">
        <v>147</v>
      </c>
      <c r="C37" s="51"/>
      <c r="D37" s="51"/>
      <c r="E37" s="51"/>
      <c r="F37" s="51"/>
      <c r="G37" s="51"/>
      <c r="H37" s="51"/>
      <c r="J37" s="135">
        <f t="shared" si="2"/>
        <v>0</v>
      </c>
      <c r="K37" s="135">
        <f t="shared" si="3"/>
        <v>0</v>
      </c>
      <c r="L37" s="135">
        <f t="shared" si="4"/>
        <v>0</v>
      </c>
      <c r="M37" s="135">
        <f t="shared" si="5"/>
        <v>0</v>
      </c>
      <c r="N37" s="135">
        <f t="shared" si="6"/>
        <v>0</v>
      </c>
    </row>
    <row r="38" spans="1:14" x14ac:dyDescent="0.3">
      <c r="A38" s="468"/>
      <c r="B38" s="137" t="s">
        <v>115</v>
      </c>
      <c r="C38" s="10">
        <f t="shared" ref="C38:D38" si="19">C39+C40</f>
        <v>0</v>
      </c>
      <c r="D38" s="10">
        <f t="shared" si="19"/>
        <v>0</v>
      </c>
      <c r="E38" s="10">
        <f t="shared" ref="E38" si="20">E39+E40</f>
        <v>0</v>
      </c>
      <c r="F38" s="10">
        <f t="shared" ref="F38" si="21">F39+F40</f>
        <v>0</v>
      </c>
      <c r="G38" s="10">
        <f t="shared" ref="G38" si="22">G39+G40</f>
        <v>0</v>
      </c>
      <c r="H38" s="51">
        <f t="shared" ref="H38" si="23">H39+H40</f>
        <v>0</v>
      </c>
      <c r="J38" s="135">
        <f t="shared" si="2"/>
        <v>0</v>
      </c>
      <c r="K38" s="135">
        <f t="shared" si="3"/>
        <v>0</v>
      </c>
      <c r="L38" s="135">
        <f t="shared" si="4"/>
        <v>0</v>
      </c>
      <c r="M38" s="135">
        <f t="shared" si="5"/>
        <v>0</v>
      </c>
      <c r="N38" s="135">
        <f t="shared" si="6"/>
        <v>0</v>
      </c>
    </row>
    <row r="39" spans="1:14" x14ac:dyDescent="0.3">
      <c r="A39" s="468"/>
      <c r="B39" s="138" t="s">
        <v>291</v>
      </c>
      <c r="C39" s="51"/>
      <c r="D39" s="51"/>
      <c r="E39" s="51"/>
      <c r="F39" s="51"/>
      <c r="G39" s="51"/>
      <c r="H39" s="51"/>
      <c r="J39" s="135">
        <f t="shared" si="2"/>
        <v>0</v>
      </c>
      <c r="K39" s="135">
        <f t="shared" si="3"/>
        <v>0</v>
      </c>
      <c r="L39" s="135">
        <f t="shared" si="4"/>
        <v>0</v>
      </c>
      <c r="M39" s="135">
        <f t="shared" si="5"/>
        <v>0</v>
      </c>
      <c r="N39" s="135">
        <f t="shared" si="6"/>
        <v>0</v>
      </c>
    </row>
    <row r="40" spans="1:14" x14ac:dyDescent="0.3">
      <c r="A40" s="468"/>
      <c r="B40" s="138" t="s">
        <v>292</v>
      </c>
      <c r="C40" s="51"/>
      <c r="D40" s="51"/>
      <c r="E40" s="51"/>
      <c r="F40" s="51"/>
      <c r="G40" s="51"/>
      <c r="H40" s="51"/>
      <c r="J40" s="135">
        <f t="shared" si="2"/>
        <v>0</v>
      </c>
      <c r="K40" s="135">
        <f t="shared" si="3"/>
        <v>0</v>
      </c>
      <c r="L40" s="135">
        <f t="shared" si="4"/>
        <v>0</v>
      </c>
      <c r="M40" s="135">
        <f t="shared" si="5"/>
        <v>0</v>
      </c>
      <c r="N40" s="135">
        <f t="shared" si="6"/>
        <v>0</v>
      </c>
    </row>
    <row r="41" spans="1:14" x14ac:dyDescent="0.3">
      <c r="A41" s="468"/>
      <c r="B41" s="67" t="s">
        <v>82</v>
      </c>
      <c r="C41" s="10">
        <f t="shared" ref="C41:H41" si="24">SUM(C33,C38:C38)</f>
        <v>0</v>
      </c>
      <c r="D41" s="10">
        <f t="shared" si="24"/>
        <v>0</v>
      </c>
      <c r="E41" s="10">
        <f t="shared" si="24"/>
        <v>0</v>
      </c>
      <c r="F41" s="10">
        <f t="shared" si="24"/>
        <v>0</v>
      </c>
      <c r="G41" s="10">
        <f t="shared" si="24"/>
        <v>0</v>
      </c>
      <c r="H41" s="10">
        <f t="shared" si="24"/>
        <v>0</v>
      </c>
      <c r="J41" s="135">
        <f t="shared" si="2"/>
        <v>0</v>
      </c>
      <c r="K41" s="135">
        <f t="shared" si="3"/>
        <v>0</v>
      </c>
      <c r="L41" s="135">
        <f t="shared" si="4"/>
        <v>0</v>
      </c>
      <c r="M41" s="135">
        <f t="shared" si="5"/>
        <v>0</v>
      </c>
      <c r="N41" s="135">
        <f t="shared" si="6"/>
        <v>0</v>
      </c>
    </row>
    <row r="42" spans="1:14" x14ac:dyDescent="0.3">
      <c r="A42" s="469" t="s">
        <v>310</v>
      </c>
      <c r="B42" s="137" t="s">
        <v>109</v>
      </c>
      <c r="C42" s="10">
        <f t="shared" ref="C42:D50" si="25">SUMIF($B$18:$B$41,$B42,C$18:C$41)</f>
        <v>0</v>
      </c>
      <c r="D42" s="10">
        <f t="shared" si="25"/>
        <v>0</v>
      </c>
      <c r="E42" s="10">
        <f t="shared" ref="E42:E50" si="26">SUMIF($B$18:$B$41,$B42,E$18:E$41)</f>
        <v>0</v>
      </c>
      <c r="F42" s="10">
        <f t="shared" ref="F42:F50" si="27">SUMIF($B$18:$B$41,$B42,F$18:F$41)</f>
        <v>0</v>
      </c>
      <c r="G42" s="10">
        <f t="shared" ref="G42:G50" si="28">SUMIF($B$18:$B$41,$B42,G$18:G$41)</f>
        <v>0</v>
      </c>
      <c r="H42" s="10">
        <f t="shared" ref="H42:H50" si="29">SUMIF($B$18:$B$41,$B42,H$18:H$41)</f>
        <v>0</v>
      </c>
      <c r="J42" s="135">
        <f t="shared" si="2"/>
        <v>0</v>
      </c>
      <c r="K42" s="135">
        <f t="shared" si="3"/>
        <v>0</v>
      </c>
      <c r="L42" s="135">
        <f t="shared" si="4"/>
        <v>0</v>
      </c>
      <c r="M42" s="135">
        <f t="shared" si="5"/>
        <v>0</v>
      </c>
      <c r="N42" s="135">
        <f t="shared" si="6"/>
        <v>0</v>
      </c>
    </row>
    <row r="43" spans="1:14" x14ac:dyDescent="0.3">
      <c r="A43" s="469"/>
      <c r="B43" s="138" t="s">
        <v>146</v>
      </c>
      <c r="C43" s="10">
        <f t="shared" si="25"/>
        <v>0</v>
      </c>
      <c r="D43" s="10">
        <f t="shared" si="25"/>
        <v>0</v>
      </c>
      <c r="E43" s="10">
        <f t="shared" si="26"/>
        <v>0</v>
      </c>
      <c r="F43" s="10">
        <f t="shared" si="27"/>
        <v>0</v>
      </c>
      <c r="G43" s="10">
        <f t="shared" si="28"/>
        <v>0</v>
      </c>
      <c r="H43" s="10">
        <f t="shared" si="29"/>
        <v>0</v>
      </c>
      <c r="J43" s="135">
        <f t="shared" si="2"/>
        <v>0</v>
      </c>
      <c r="K43" s="135">
        <f t="shared" si="3"/>
        <v>0</v>
      </c>
      <c r="L43" s="135">
        <f t="shared" si="4"/>
        <v>0</v>
      </c>
      <c r="M43" s="135">
        <f t="shared" si="5"/>
        <v>0</v>
      </c>
      <c r="N43" s="135">
        <f t="shared" si="6"/>
        <v>0</v>
      </c>
    </row>
    <row r="44" spans="1:14" x14ac:dyDescent="0.3">
      <c r="A44" s="469"/>
      <c r="B44" s="138" t="s">
        <v>110</v>
      </c>
      <c r="C44" s="10">
        <f t="shared" si="25"/>
        <v>0</v>
      </c>
      <c r="D44" s="10">
        <f t="shared" si="25"/>
        <v>0</v>
      </c>
      <c r="E44" s="10">
        <f t="shared" si="26"/>
        <v>0</v>
      </c>
      <c r="F44" s="10">
        <f t="shared" si="27"/>
        <v>0</v>
      </c>
      <c r="G44" s="10">
        <f t="shared" si="28"/>
        <v>0</v>
      </c>
      <c r="H44" s="10">
        <f t="shared" si="29"/>
        <v>0</v>
      </c>
      <c r="J44" s="135">
        <f t="shared" si="2"/>
        <v>0</v>
      </c>
      <c r="K44" s="135">
        <f t="shared" si="3"/>
        <v>0</v>
      </c>
      <c r="L44" s="135">
        <f t="shared" si="4"/>
        <v>0</v>
      </c>
      <c r="M44" s="135">
        <f t="shared" si="5"/>
        <v>0</v>
      </c>
      <c r="N44" s="135">
        <f t="shared" si="6"/>
        <v>0</v>
      </c>
    </row>
    <row r="45" spans="1:14" x14ac:dyDescent="0.3">
      <c r="A45" s="469"/>
      <c r="B45" s="138" t="s">
        <v>111</v>
      </c>
      <c r="C45" s="10">
        <f t="shared" si="25"/>
        <v>0</v>
      </c>
      <c r="D45" s="10">
        <f t="shared" si="25"/>
        <v>0</v>
      </c>
      <c r="E45" s="10">
        <f t="shared" si="26"/>
        <v>0</v>
      </c>
      <c r="F45" s="10">
        <f t="shared" si="27"/>
        <v>0</v>
      </c>
      <c r="G45" s="10">
        <f t="shared" si="28"/>
        <v>0</v>
      </c>
      <c r="H45" s="10">
        <f t="shared" si="29"/>
        <v>0</v>
      </c>
      <c r="J45" s="135">
        <f t="shared" si="2"/>
        <v>0</v>
      </c>
      <c r="K45" s="135">
        <f t="shared" si="3"/>
        <v>0</v>
      </c>
      <c r="L45" s="135">
        <f t="shared" si="4"/>
        <v>0</v>
      </c>
      <c r="M45" s="135">
        <f t="shared" si="5"/>
        <v>0</v>
      </c>
      <c r="N45" s="135">
        <f t="shared" si="6"/>
        <v>0</v>
      </c>
    </row>
    <row r="46" spans="1:14" x14ac:dyDescent="0.3">
      <c r="A46" s="469"/>
      <c r="B46" s="138" t="s">
        <v>147</v>
      </c>
      <c r="C46" s="10">
        <f t="shared" si="25"/>
        <v>0</v>
      </c>
      <c r="D46" s="10">
        <f t="shared" si="25"/>
        <v>0</v>
      </c>
      <c r="E46" s="10">
        <f t="shared" si="26"/>
        <v>0</v>
      </c>
      <c r="F46" s="10">
        <f t="shared" si="27"/>
        <v>0</v>
      </c>
      <c r="G46" s="10">
        <f t="shared" si="28"/>
        <v>0</v>
      </c>
      <c r="H46" s="10">
        <f t="shared" si="29"/>
        <v>0</v>
      </c>
      <c r="J46" s="135">
        <f t="shared" si="2"/>
        <v>0</v>
      </c>
      <c r="K46" s="135">
        <f t="shared" si="3"/>
        <v>0</v>
      </c>
      <c r="L46" s="135">
        <f t="shared" si="4"/>
        <v>0</v>
      </c>
      <c r="M46" s="135">
        <f t="shared" si="5"/>
        <v>0</v>
      </c>
      <c r="N46" s="135">
        <f t="shared" si="6"/>
        <v>0</v>
      </c>
    </row>
    <row r="47" spans="1:14" x14ac:dyDescent="0.3">
      <c r="A47" s="469"/>
      <c r="B47" s="137" t="s">
        <v>115</v>
      </c>
      <c r="C47" s="10">
        <f t="shared" si="25"/>
        <v>0</v>
      </c>
      <c r="D47" s="10">
        <f t="shared" si="25"/>
        <v>0</v>
      </c>
      <c r="E47" s="10">
        <f t="shared" si="26"/>
        <v>0</v>
      </c>
      <c r="F47" s="10">
        <f t="shared" si="27"/>
        <v>0</v>
      </c>
      <c r="G47" s="10">
        <f t="shared" si="28"/>
        <v>0</v>
      </c>
      <c r="H47" s="10">
        <f t="shared" si="29"/>
        <v>0</v>
      </c>
      <c r="J47" s="135">
        <f t="shared" si="2"/>
        <v>0</v>
      </c>
      <c r="K47" s="135">
        <f t="shared" si="3"/>
        <v>0</v>
      </c>
      <c r="L47" s="135">
        <f t="shared" si="4"/>
        <v>0</v>
      </c>
      <c r="M47" s="135">
        <f t="shared" si="5"/>
        <v>0</v>
      </c>
      <c r="N47" s="135">
        <f t="shared" si="6"/>
        <v>0</v>
      </c>
    </row>
    <row r="48" spans="1:14" x14ac:dyDescent="0.3">
      <c r="A48" s="469"/>
      <c r="B48" s="138" t="s">
        <v>291</v>
      </c>
      <c r="C48" s="10">
        <f t="shared" si="25"/>
        <v>0</v>
      </c>
      <c r="D48" s="10">
        <f t="shared" si="25"/>
        <v>0</v>
      </c>
      <c r="E48" s="10">
        <f t="shared" si="26"/>
        <v>0</v>
      </c>
      <c r="F48" s="10">
        <f t="shared" si="27"/>
        <v>0</v>
      </c>
      <c r="G48" s="10">
        <f t="shared" si="28"/>
        <v>0</v>
      </c>
      <c r="H48" s="10">
        <f t="shared" si="29"/>
        <v>0</v>
      </c>
      <c r="J48" s="135">
        <f t="shared" si="2"/>
        <v>0</v>
      </c>
      <c r="K48" s="135">
        <f t="shared" si="3"/>
        <v>0</v>
      </c>
      <c r="L48" s="135">
        <f t="shared" si="4"/>
        <v>0</v>
      </c>
      <c r="M48" s="135">
        <f t="shared" si="5"/>
        <v>0</v>
      </c>
      <c r="N48" s="135">
        <f t="shared" si="6"/>
        <v>0</v>
      </c>
    </row>
    <row r="49" spans="1:14" x14ac:dyDescent="0.3">
      <c r="A49" s="469"/>
      <c r="B49" s="138" t="s">
        <v>292</v>
      </c>
      <c r="C49" s="10">
        <f t="shared" si="25"/>
        <v>0</v>
      </c>
      <c r="D49" s="10">
        <f t="shared" si="25"/>
        <v>0</v>
      </c>
      <c r="E49" s="10">
        <f t="shared" si="26"/>
        <v>0</v>
      </c>
      <c r="F49" s="10">
        <f t="shared" si="27"/>
        <v>0</v>
      </c>
      <c r="G49" s="10">
        <f t="shared" si="28"/>
        <v>0</v>
      </c>
      <c r="H49" s="10">
        <f t="shared" si="29"/>
        <v>0</v>
      </c>
      <c r="J49" s="135">
        <f t="shared" si="2"/>
        <v>0</v>
      </c>
      <c r="K49" s="135">
        <f t="shared" si="3"/>
        <v>0</v>
      </c>
      <c r="L49" s="135">
        <f t="shared" si="4"/>
        <v>0</v>
      </c>
      <c r="M49" s="135">
        <f t="shared" si="5"/>
        <v>0</v>
      </c>
      <c r="N49" s="135">
        <f t="shared" si="6"/>
        <v>0</v>
      </c>
    </row>
    <row r="50" spans="1:14" x14ac:dyDescent="0.3">
      <c r="A50" s="469"/>
      <c r="B50" s="67" t="s">
        <v>82</v>
      </c>
      <c r="C50" s="10">
        <f t="shared" si="25"/>
        <v>0</v>
      </c>
      <c r="D50" s="10">
        <f t="shared" si="25"/>
        <v>0</v>
      </c>
      <c r="E50" s="10">
        <f t="shared" si="26"/>
        <v>0</v>
      </c>
      <c r="F50" s="10">
        <f t="shared" si="27"/>
        <v>0</v>
      </c>
      <c r="G50" s="10">
        <f t="shared" si="28"/>
        <v>0</v>
      </c>
      <c r="H50" s="10">
        <f t="shared" si="29"/>
        <v>0</v>
      </c>
      <c r="J50" s="135">
        <f t="shared" si="2"/>
        <v>0</v>
      </c>
      <c r="K50" s="135">
        <f t="shared" si="3"/>
        <v>0</v>
      </c>
      <c r="L50" s="135">
        <f t="shared" si="4"/>
        <v>0</v>
      </c>
      <c r="M50" s="135">
        <f t="shared" si="5"/>
        <v>0</v>
      </c>
      <c r="N50" s="135">
        <f t="shared" si="6"/>
        <v>0</v>
      </c>
    </row>
    <row r="51" spans="1:14" x14ac:dyDescent="0.3">
      <c r="J51" s="135"/>
    </row>
    <row r="52" spans="1:14" x14ac:dyDescent="0.3">
      <c r="A52" s="64" t="s">
        <v>347</v>
      </c>
      <c r="B52" s="65"/>
      <c r="C52" s="65"/>
      <c r="D52" s="65"/>
      <c r="E52" s="65"/>
      <c r="F52" s="65"/>
      <c r="G52" s="65"/>
      <c r="H52" s="65"/>
      <c r="J52" s="65"/>
      <c r="K52" s="65"/>
      <c r="L52" s="65"/>
      <c r="M52" s="65"/>
      <c r="N52" s="65"/>
    </row>
    <row r="53" spans="1:14" x14ac:dyDescent="0.3">
      <c r="J53" s="135"/>
    </row>
    <row r="54" spans="1:14" x14ac:dyDescent="0.3">
      <c r="J54" s="135"/>
    </row>
    <row r="55" spans="1:14" s="22" customFormat="1" ht="40.5" x14ac:dyDescent="0.3">
      <c r="A55" s="321" t="s">
        <v>66</v>
      </c>
      <c r="B55" s="66" t="s">
        <v>0</v>
      </c>
      <c r="C55" s="312" t="s">
        <v>71</v>
      </c>
      <c r="D55" s="312" t="s">
        <v>72</v>
      </c>
      <c r="E55" s="312" t="s">
        <v>77</v>
      </c>
      <c r="F55" s="312" t="s">
        <v>78</v>
      </c>
      <c r="G55" s="312" t="s">
        <v>79</v>
      </c>
      <c r="H55" s="312" t="s">
        <v>80</v>
      </c>
      <c r="J55" s="323" t="s">
        <v>73</v>
      </c>
      <c r="K55" s="323" t="s">
        <v>351</v>
      </c>
      <c r="L55" s="323" t="s">
        <v>74</v>
      </c>
      <c r="M55" s="323" t="s">
        <v>75</v>
      </c>
      <c r="N55" s="323" t="s">
        <v>76</v>
      </c>
    </row>
    <row r="56" spans="1:14" s="317" customFormat="1" x14ac:dyDescent="0.3">
      <c r="A56" s="321" t="s">
        <v>64</v>
      </c>
      <c r="B56" s="137" t="s">
        <v>347</v>
      </c>
      <c r="C56" s="315"/>
      <c r="D56" s="315"/>
      <c r="E56" s="315"/>
      <c r="F56" s="315"/>
      <c r="G56" s="315"/>
      <c r="H56" s="315"/>
      <c r="J56" s="316">
        <f t="shared" ref="J56:N60" si="30">IF(AND(ROUND(C56,0)=0,D56&gt;C56),"INF",IF(AND(ROUND(C56,0)=0,ROUND(D56,0)=0),0,(D56-C56)/C56))</f>
        <v>0</v>
      </c>
      <c r="K56" s="316">
        <f t="shared" si="30"/>
        <v>0</v>
      </c>
      <c r="L56" s="316">
        <f t="shared" si="30"/>
        <v>0</v>
      </c>
      <c r="M56" s="316">
        <f t="shared" si="30"/>
        <v>0</v>
      </c>
      <c r="N56" s="316">
        <f t="shared" si="30"/>
        <v>0</v>
      </c>
    </row>
    <row r="57" spans="1:14" s="317" customFormat="1" x14ac:dyDescent="0.3">
      <c r="A57" s="321" t="s">
        <v>6</v>
      </c>
      <c r="B57" s="137" t="s">
        <v>347</v>
      </c>
      <c r="C57" s="315"/>
      <c r="D57" s="315"/>
      <c r="E57" s="315"/>
      <c r="F57" s="315"/>
      <c r="G57" s="315"/>
      <c r="H57" s="315"/>
      <c r="J57" s="316">
        <f t="shared" si="30"/>
        <v>0</v>
      </c>
      <c r="K57" s="316">
        <f t="shared" si="30"/>
        <v>0</v>
      </c>
      <c r="L57" s="316">
        <f t="shared" si="30"/>
        <v>0</v>
      </c>
      <c r="M57" s="316">
        <f t="shared" si="30"/>
        <v>0</v>
      </c>
      <c r="N57" s="316">
        <f t="shared" si="30"/>
        <v>0</v>
      </c>
    </row>
    <row r="58" spans="1:14" s="317" customFormat="1" x14ac:dyDescent="0.3">
      <c r="A58" s="321" t="s">
        <v>65</v>
      </c>
      <c r="B58" s="137" t="s">
        <v>347</v>
      </c>
      <c r="C58" s="315"/>
      <c r="D58" s="315"/>
      <c r="E58" s="315"/>
      <c r="F58" s="315"/>
      <c r="G58" s="315"/>
      <c r="H58" s="315"/>
      <c r="J58" s="316">
        <f t="shared" si="30"/>
        <v>0</v>
      </c>
      <c r="K58" s="316">
        <f t="shared" si="30"/>
        <v>0</v>
      </c>
      <c r="L58" s="316">
        <f t="shared" si="30"/>
        <v>0</v>
      </c>
      <c r="M58" s="316">
        <f t="shared" si="30"/>
        <v>0</v>
      </c>
      <c r="N58" s="316">
        <f t="shared" si="30"/>
        <v>0</v>
      </c>
    </row>
    <row r="59" spans="1:14" s="317" customFormat="1" x14ac:dyDescent="0.3">
      <c r="A59" s="321" t="s">
        <v>8</v>
      </c>
      <c r="B59" s="137" t="s">
        <v>347</v>
      </c>
      <c r="C59" s="315"/>
      <c r="D59" s="315"/>
      <c r="E59" s="315"/>
      <c r="F59" s="315"/>
      <c r="G59" s="315"/>
      <c r="H59" s="315"/>
      <c r="J59" s="316">
        <f t="shared" si="30"/>
        <v>0</v>
      </c>
      <c r="K59" s="316">
        <f t="shared" si="30"/>
        <v>0</v>
      </c>
      <c r="L59" s="316">
        <f t="shared" si="30"/>
        <v>0</v>
      </c>
      <c r="M59" s="316">
        <f t="shared" si="30"/>
        <v>0</v>
      </c>
      <c r="N59" s="316">
        <f t="shared" si="30"/>
        <v>0</v>
      </c>
    </row>
    <row r="60" spans="1:14" s="22" customFormat="1" x14ac:dyDescent="0.3">
      <c r="A60" s="322" t="s">
        <v>20</v>
      </c>
      <c r="B60" s="322"/>
      <c r="C60" s="318">
        <f>SUM(C56:C59)</f>
        <v>0</v>
      </c>
      <c r="D60" s="318">
        <f t="shared" ref="D60" si="31">SUM(D56:D59)</f>
        <v>0</v>
      </c>
      <c r="E60" s="318">
        <f>SUM(E56:E59)</f>
        <v>0</v>
      </c>
      <c r="F60" s="318">
        <f>SUM(F56:F59)</f>
        <v>0</v>
      </c>
      <c r="G60" s="318">
        <f>SUM(G56:G59)</f>
        <v>0</v>
      </c>
      <c r="H60" s="318">
        <f>SUM(H56:H59)</f>
        <v>0</v>
      </c>
      <c r="J60" s="319">
        <f t="shared" si="30"/>
        <v>0</v>
      </c>
      <c r="K60" s="319">
        <f t="shared" si="30"/>
        <v>0</v>
      </c>
      <c r="L60" s="319">
        <f t="shared" si="30"/>
        <v>0</v>
      </c>
      <c r="M60" s="319">
        <f t="shared" si="30"/>
        <v>0</v>
      </c>
      <c r="N60" s="319">
        <f t="shared" si="30"/>
        <v>0</v>
      </c>
    </row>
    <row r="61" spans="1:14" s="314" customFormat="1" ht="15" x14ac:dyDescent="0.3">
      <c r="A61" s="320"/>
    </row>
    <row r="62" spans="1:14" x14ac:dyDescent="0.3">
      <c r="A62" s="64" t="s">
        <v>288</v>
      </c>
      <c r="B62" s="65"/>
      <c r="C62" s="65"/>
      <c r="D62" s="65"/>
      <c r="E62" s="65"/>
      <c r="F62" s="65"/>
      <c r="G62" s="65"/>
      <c r="H62" s="65"/>
      <c r="J62" s="65"/>
      <c r="K62" s="65"/>
      <c r="L62" s="65"/>
      <c r="M62" s="65"/>
      <c r="N62" s="65"/>
    </row>
    <row r="64" spans="1:14" s="22" customFormat="1" ht="37.15" customHeight="1" x14ac:dyDescent="0.3">
      <c r="A64" s="66" t="s">
        <v>81</v>
      </c>
      <c r="B64" s="66" t="s">
        <v>0</v>
      </c>
      <c r="C64" s="297" t="s">
        <v>71</v>
      </c>
      <c r="D64" s="12" t="s">
        <v>72</v>
      </c>
      <c r="E64" s="12" t="s">
        <v>77</v>
      </c>
      <c r="F64" s="12" t="s">
        <v>78</v>
      </c>
      <c r="G64" s="12" t="s">
        <v>79</v>
      </c>
      <c r="H64" s="12" t="s">
        <v>80</v>
      </c>
      <c r="J64" s="323" t="s">
        <v>73</v>
      </c>
      <c r="K64" s="323" t="s">
        <v>351</v>
      </c>
      <c r="L64" s="323" t="s">
        <v>74</v>
      </c>
      <c r="M64" s="323" t="s">
        <v>75</v>
      </c>
      <c r="N64" s="323" t="s">
        <v>76</v>
      </c>
    </row>
    <row r="65" spans="1:14" x14ac:dyDescent="0.3">
      <c r="A65" s="470" t="s">
        <v>64</v>
      </c>
      <c r="B65" s="137" t="s">
        <v>377</v>
      </c>
      <c r="C65" s="139"/>
      <c r="D65" s="139"/>
      <c r="E65" s="139"/>
      <c r="F65" s="139"/>
      <c r="G65" s="139"/>
      <c r="H65" s="139"/>
      <c r="J65" s="135">
        <f t="shared" ref="J65:N72" si="32">IF(AND(ROUND(C65,0)=0,D65&gt;C65),"INF",IF(AND(ROUND(C65,0)=0,ROUND(D65,0)=0),0,(D65-C65)/C65))</f>
        <v>0</v>
      </c>
      <c r="K65" s="135">
        <f t="shared" si="32"/>
        <v>0</v>
      </c>
      <c r="L65" s="135">
        <f t="shared" si="32"/>
        <v>0</v>
      </c>
      <c r="M65" s="135">
        <f t="shared" si="32"/>
        <v>0</v>
      </c>
      <c r="N65" s="135">
        <f t="shared" si="32"/>
        <v>0</v>
      </c>
    </row>
    <row r="66" spans="1:14" x14ac:dyDescent="0.3">
      <c r="A66" s="475"/>
      <c r="B66" s="137" t="s">
        <v>378</v>
      </c>
      <c r="C66" s="139"/>
      <c r="D66" s="139"/>
      <c r="E66" s="139"/>
      <c r="F66" s="139"/>
      <c r="G66" s="139"/>
      <c r="H66" s="139"/>
      <c r="J66" s="135">
        <f t="shared" si="32"/>
        <v>0</v>
      </c>
      <c r="K66" s="135">
        <f t="shared" si="32"/>
        <v>0</v>
      </c>
      <c r="L66" s="135">
        <f t="shared" si="32"/>
        <v>0</v>
      </c>
      <c r="M66" s="135">
        <f t="shared" si="32"/>
        <v>0</v>
      </c>
      <c r="N66" s="135">
        <f t="shared" si="32"/>
        <v>0</v>
      </c>
    </row>
    <row r="67" spans="1:14" x14ac:dyDescent="0.3">
      <c r="A67" s="470" t="s">
        <v>6</v>
      </c>
      <c r="B67" s="137" t="s">
        <v>377</v>
      </c>
      <c r="C67" s="139"/>
      <c r="D67" s="139"/>
      <c r="E67" s="139"/>
      <c r="F67" s="139"/>
      <c r="G67" s="139"/>
      <c r="H67" s="139"/>
      <c r="J67" s="135">
        <f t="shared" si="32"/>
        <v>0</v>
      </c>
      <c r="K67" s="135">
        <f t="shared" si="32"/>
        <v>0</v>
      </c>
      <c r="L67" s="135">
        <f t="shared" si="32"/>
        <v>0</v>
      </c>
      <c r="M67" s="135">
        <f t="shared" si="32"/>
        <v>0</v>
      </c>
      <c r="N67" s="135">
        <f t="shared" si="32"/>
        <v>0</v>
      </c>
    </row>
    <row r="68" spans="1:14" x14ac:dyDescent="0.3">
      <c r="A68" s="475"/>
      <c r="B68" s="137" t="s">
        <v>378</v>
      </c>
      <c r="C68" s="139"/>
      <c r="D68" s="139"/>
      <c r="E68" s="139"/>
      <c r="F68" s="139"/>
      <c r="G68" s="139"/>
      <c r="H68" s="139"/>
      <c r="J68" s="135">
        <f t="shared" si="32"/>
        <v>0</v>
      </c>
      <c r="K68" s="135">
        <f t="shared" si="32"/>
        <v>0</v>
      </c>
      <c r="L68" s="135">
        <f t="shared" si="32"/>
        <v>0</v>
      </c>
      <c r="M68" s="135">
        <f t="shared" si="32"/>
        <v>0</v>
      </c>
      <c r="N68" s="135">
        <f t="shared" si="32"/>
        <v>0</v>
      </c>
    </row>
    <row r="69" spans="1:14" x14ac:dyDescent="0.3">
      <c r="A69" s="470" t="s">
        <v>65</v>
      </c>
      <c r="B69" s="137" t="s">
        <v>377</v>
      </c>
      <c r="C69" s="139"/>
      <c r="D69" s="139"/>
      <c r="E69" s="139"/>
      <c r="F69" s="139"/>
      <c r="G69" s="139"/>
      <c r="H69" s="139"/>
      <c r="J69" s="135">
        <f t="shared" si="32"/>
        <v>0</v>
      </c>
      <c r="K69" s="135">
        <f t="shared" si="32"/>
        <v>0</v>
      </c>
      <c r="L69" s="135">
        <f t="shared" si="32"/>
        <v>0</v>
      </c>
      <c r="M69" s="135">
        <f t="shared" si="32"/>
        <v>0</v>
      </c>
      <c r="N69" s="135">
        <f t="shared" si="32"/>
        <v>0</v>
      </c>
    </row>
    <row r="70" spans="1:14" x14ac:dyDescent="0.3">
      <c r="A70" s="471"/>
      <c r="B70" s="137" t="s">
        <v>378</v>
      </c>
      <c r="C70" s="139"/>
      <c r="D70" s="139"/>
      <c r="E70" s="139"/>
      <c r="F70" s="139"/>
      <c r="G70" s="139"/>
      <c r="H70" s="139"/>
      <c r="J70" s="135">
        <f t="shared" si="32"/>
        <v>0</v>
      </c>
      <c r="K70" s="135">
        <f t="shared" si="32"/>
        <v>0</v>
      </c>
      <c r="L70" s="135">
        <f t="shared" si="32"/>
        <v>0</v>
      </c>
      <c r="M70" s="135">
        <f t="shared" si="32"/>
        <v>0</v>
      </c>
      <c r="N70" s="135">
        <f t="shared" si="32"/>
        <v>0</v>
      </c>
    </row>
    <row r="71" spans="1:14" x14ac:dyDescent="0.3">
      <c r="A71" s="470" t="s">
        <v>8</v>
      </c>
      <c r="B71" s="137" t="s">
        <v>377</v>
      </c>
      <c r="C71" s="139"/>
      <c r="D71" s="139"/>
      <c r="E71" s="139"/>
      <c r="F71" s="139"/>
      <c r="G71" s="139"/>
      <c r="H71" s="139"/>
      <c r="J71" s="135">
        <f t="shared" si="32"/>
        <v>0</v>
      </c>
      <c r="K71" s="135">
        <f t="shared" si="32"/>
        <v>0</v>
      </c>
      <c r="L71" s="135">
        <f t="shared" si="32"/>
        <v>0</v>
      </c>
      <c r="M71" s="135">
        <f t="shared" si="32"/>
        <v>0</v>
      </c>
      <c r="N71" s="135">
        <f t="shared" si="32"/>
        <v>0</v>
      </c>
    </row>
    <row r="72" spans="1:14" x14ac:dyDescent="0.3">
      <c r="A72" s="471"/>
      <c r="B72" s="137" t="s">
        <v>378</v>
      </c>
      <c r="C72" s="139"/>
      <c r="D72" s="139"/>
      <c r="E72" s="139"/>
      <c r="F72" s="139"/>
      <c r="G72" s="139"/>
      <c r="H72" s="139"/>
      <c r="J72" s="135">
        <f t="shared" si="32"/>
        <v>0</v>
      </c>
      <c r="K72" s="135">
        <f t="shared" si="32"/>
        <v>0</v>
      </c>
      <c r="L72" s="135">
        <f t="shared" si="32"/>
        <v>0</v>
      </c>
      <c r="M72" s="135">
        <f t="shared" si="32"/>
        <v>0</v>
      </c>
      <c r="N72" s="135">
        <f t="shared" si="32"/>
        <v>0</v>
      </c>
    </row>
    <row r="73" spans="1:14" x14ac:dyDescent="0.3">
      <c r="B73" s="5"/>
    </row>
    <row r="74" spans="1:14" x14ac:dyDescent="0.3">
      <c r="A74" s="64" t="s">
        <v>223</v>
      </c>
      <c r="B74" s="65"/>
      <c r="C74" s="65"/>
      <c r="D74" s="65"/>
      <c r="E74" s="65"/>
      <c r="F74" s="65"/>
      <c r="G74" s="65"/>
      <c r="H74" s="65"/>
      <c r="J74" s="65"/>
      <c r="K74" s="65"/>
      <c r="L74" s="65"/>
      <c r="M74" s="65"/>
      <c r="N74" s="65"/>
    </row>
    <row r="76" spans="1:14" s="22" customFormat="1" ht="37.15" customHeight="1" x14ac:dyDescent="0.3">
      <c r="A76" s="66" t="s">
        <v>81</v>
      </c>
      <c r="B76" s="66" t="s">
        <v>0</v>
      </c>
      <c r="C76" s="323" t="s">
        <v>71</v>
      </c>
      <c r="D76" s="323" t="s">
        <v>72</v>
      </c>
      <c r="E76" s="323" t="s">
        <v>77</v>
      </c>
      <c r="F76" s="323" t="s">
        <v>78</v>
      </c>
      <c r="G76" s="323" t="s">
        <v>79</v>
      </c>
      <c r="H76" s="323" t="s">
        <v>80</v>
      </c>
      <c r="J76" s="323" t="s">
        <v>73</v>
      </c>
      <c r="K76" s="323" t="s">
        <v>351</v>
      </c>
      <c r="L76" s="323" t="s">
        <v>74</v>
      </c>
      <c r="M76" s="323" t="s">
        <v>75</v>
      </c>
      <c r="N76" s="323" t="s">
        <v>76</v>
      </c>
    </row>
    <row r="77" spans="1:14" x14ac:dyDescent="0.3">
      <c r="A77" s="208" t="s">
        <v>64</v>
      </c>
      <c r="B77" s="23" t="s">
        <v>290</v>
      </c>
      <c r="C77" s="139"/>
      <c r="D77" s="139"/>
      <c r="E77" s="139"/>
      <c r="F77" s="139"/>
      <c r="G77" s="139"/>
      <c r="H77" s="139"/>
      <c r="J77" s="135">
        <f t="shared" ref="J77:N79" si="33">IF(AND(ROUND(C77,0)=0,D77&gt;C77),"INF",IF(AND(ROUND(C77,0)=0,ROUND(D77,0)=0),0,(D77-C77)/C77))</f>
        <v>0</v>
      </c>
      <c r="K77" s="135">
        <f t="shared" si="33"/>
        <v>0</v>
      </c>
      <c r="L77" s="135">
        <f t="shared" si="33"/>
        <v>0</v>
      </c>
      <c r="M77" s="135">
        <f t="shared" si="33"/>
        <v>0</v>
      </c>
      <c r="N77" s="135">
        <f t="shared" si="33"/>
        <v>0</v>
      </c>
    </row>
    <row r="78" spans="1:14" x14ac:dyDescent="0.3">
      <c r="A78" s="207" t="s">
        <v>6</v>
      </c>
      <c r="B78" s="23" t="s">
        <v>290</v>
      </c>
      <c r="C78" s="139"/>
      <c r="D78" s="139"/>
      <c r="E78" s="139"/>
      <c r="F78" s="139"/>
      <c r="G78" s="139"/>
      <c r="H78" s="139"/>
      <c r="J78" s="135">
        <f t="shared" si="33"/>
        <v>0</v>
      </c>
      <c r="K78" s="135">
        <f t="shared" si="33"/>
        <v>0</v>
      </c>
      <c r="L78" s="135">
        <f t="shared" si="33"/>
        <v>0</v>
      </c>
      <c r="M78" s="135">
        <f t="shared" si="33"/>
        <v>0</v>
      </c>
      <c r="N78" s="135">
        <f t="shared" si="33"/>
        <v>0</v>
      </c>
    </row>
    <row r="79" spans="1:14" x14ac:dyDescent="0.3">
      <c r="A79" s="207" t="s">
        <v>65</v>
      </c>
      <c r="B79" s="23" t="s">
        <v>290</v>
      </c>
      <c r="C79" s="139"/>
      <c r="D79" s="139"/>
      <c r="E79" s="139"/>
      <c r="F79" s="139"/>
      <c r="G79" s="139"/>
      <c r="H79" s="139"/>
      <c r="J79" s="135">
        <f t="shared" si="33"/>
        <v>0</v>
      </c>
      <c r="K79" s="135">
        <f t="shared" si="33"/>
        <v>0</v>
      </c>
      <c r="L79" s="135">
        <f t="shared" si="33"/>
        <v>0</v>
      </c>
      <c r="M79" s="135">
        <f t="shared" si="33"/>
        <v>0</v>
      </c>
      <c r="N79" s="135">
        <f t="shared" si="33"/>
        <v>0</v>
      </c>
    </row>
  </sheetData>
  <mergeCells count="9">
    <mergeCell ref="A22:A25"/>
    <mergeCell ref="A26:A32"/>
    <mergeCell ref="A18:A21"/>
    <mergeCell ref="A71:A72"/>
    <mergeCell ref="A69:A70"/>
    <mergeCell ref="A33:A41"/>
    <mergeCell ref="A42:A50"/>
    <mergeCell ref="A65:A66"/>
    <mergeCell ref="A67:A68"/>
  </mergeCells>
  <conditionalFormatting sqref="C19:C20 C23:C24 C77:D79 C65:D72 C8:H11 C34:C37 C27:C28 C39:C40 C30:C31">
    <cfRule type="containsText" dxfId="597" priority="899" operator="containsText" text="ntitulé">
      <formula>NOT(ISERROR(SEARCH("ntitulé",C8)))</formula>
    </cfRule>
    <cfRule type="containsBlanks" dxfId="596" priority="900">
      <formula>LEN(TRIM(C8))=0</formula>
    </cfRule>
  </conditionalFormatting>
  <conditionalFormatting sqref="C19">
    <cfRule type="containsText" dxfId="595" priority="873" operator="containsText" text="ntitulé">
      <formula>NOT(ISERROR(SEARCH("ntitulé",C19)))</formula>
    </cfRule>
    <cfRule type="containsBlanks" dxfId="594" priority="874">
      <formula>LEN(TRIM(C19))=0</formula>
    </cfRule>
  </conditionalFormatting>
  <conditionalFormatting sqref="C20">
    <cfRule type="containsText" dxfId="593" priority="861" operator="containsText" text="ntitulé">
      <formula>NOT(ISERROR(SEARCH("ntitulé",C20)))</formula>
    </cfRule>
    <cfRule type="containsBlanks" dxfId="592" priority="862">
      <formula>LEN(TRIM(C20))=0</formula>
    </cfRule>
  </conditionalFormatting>
  <conditionalFormatting sqref="C23">
    <cfRule type="containsText" dxfId="591" priority="801" operator="containsText" text="ntitulé">
      <formula>NOT(ISERROR(SEARCH("ntitulé",C23)))</formula>
    </cfRule>
    <cfRule type="containsBlanks" dxfId="590" priority="802">
      <formula>LEN(TRIM(C23))=0</formula>
    </cfRule>
  </conditionalFormatting>
  <conditionalFormatting sqref="C24">
    <cfRule type="containsText" dxfId="589" priority="789" operator="containsText" text="ntitulé">
      <formula>NOT(ISERROR(SEARCH("ntitulé",C24)))</formula>
    </cfRule>
    <cfRule type="containsBlanks" dxfId="588" priority="790">
      <formula>LEN(TRIM(C24))=0</formula>
    </cfRule>
  </conditionalFormatting>
  <conditionalFormatting sqref="C27:C28">
    <cfRule type="containsText" dxfId="587" priority="729" operator="containsText" text="ntitulé">
      <formula>NOT(ISERROR(SEARCH("ntitulé",C27)))</formula>
    </cfRule>
    <cfRule type="containsBlanks" dxfId="586" priority="730">
      <formula>LEN(TRIM(C27))=0</formula>
    </cfRule>
  </conditionalFormatting>
  <conditionalFormatting sqref="C30:C31">
    <cfRule type="containsText" dxfId="585" priority="705" operator="containsText" text="ntitulé">
      <formula>NOT(ISERROR(SEARCH("ntitulé",C30)))</formula>
    </cfRule>
    <cfRule type="containsBlanks" dxfId="584" priority="706">
      <formula>LEN(TRIM(C30))=0</formula>
    </cfRule>
  </conditionalFormatting>
  <conditionalFormatting sqref="E68">
    <cfRule type="containsText" dxfId="583" priority="443" operator="containsText" text="ntitulé">
      <formula>NOT(ISERROR(SEARCH("ntitulé",E68)))</formula>
    </cfRule>
    <cfRule type="containsBlanks" dxfId="582" priority="444">
      <formula>LEN(TRIM(E68))=0</formula>
    </cfRule>
  </conditionalFormatting>
  <conditionalFormatting sqref="C34:C37 C39:C40">
    <cfRule type="containsText" dxfId="581" priority="681" operator="containsText" text="ntitulé">
      <formula>NOT(ISERROR(SEARCH("ntitulé",C34)))</formula>
    </cfRule>
    <cfRule type="containsBlanks" dxfId="580" priority="682">
      <formula>LEN(TRIM(C34))=0</formula>
    </cfRule>
  </conditionalFormatting>
  <conditionalFormatting sqref="F70">
    <cfRule type="containsText" dxfId="579" priority="419" operator="containsText" text="ntitulé">
      <formula>NOT(ISERROR(SEARCH("ntitulé",F70)))</formula>
    </cfRule>
    <cfRule type="containsBlanks" dxfId="578" priority="420">
      <formula>LEN(TRIM(F70))=0</formula>
    </cfRule>
  </conditionalFormatting>
  <conditionalFormatting sqref="G68">
    <cfRule type="containsText" dxfId="577" priority="407" operator="containsText" text="ntitulé">
      <formula>NOT(ISERROR(SEARCH("ntitulé",G68)))</formula>
    </cfRule>
    <cfRule type="containsBlanks" dxfId="576" priority="408">
      <formula>LEN(TRIM(G68))=0</formula>
    </cfRule>
  </conditionalFormatting>
  <conditionalFormatting sqref="E66">
    <cfRule type="containsText" dxfId="575" priority="447" operator="containsText" text="ntitulé">
      <formula>NOT(ISERROR(SEARCH("ntitulé",E66)))</formula>
    </cfRule>
    <cfRule type="containsBlanks" dxfId="574" priority="448">
      <formula>LEN(TRIM(E66))=0</formula>
    </cfRule>
  </conditionalFormatting>
  <conditionalFormatting sqref="E69">
    <cfRule type="containsText" dxfId="573" priority="439" operator="containsText" text="ntitulé">
      <formula>NOT(ISERROR(SEARCH("ntitulé",E69)))</formula>
    </cfRule>
    <cfRule type="containsBlanks" dxfId="572" priority="440">
      <formula>LEN(TRIM(E69))=0</formula>
    </cfRule>
  </conditionalFormatting>
  <conditionalFormatting sqref="E70">
    <cfRule type="containsText" dxfId="571" priority="437" operator="containsText" text="ntitulé">
      <formula>NOT(ISERROR(SEARCH("ntitulé",E70)))</formula>
    </cfRule>
    <cfRule type="containsBlanks" dxfId="570" priority="438">
      <formula>LEN(TRIM(E70))=0</formula>
    </cfRule>
  </conditionalFormatting>
  <conditionalFormatting sqref="F66">
    <cfRule type="containsText" dxfId="569" priority="429" operator="containsText" text="ntitulé">
      <formula>NOT(ISERROR(SEARCH("ntitulé",F66)))</formula>
    </cfRule>
    <cfRule type="containsBlanks" dxfId="568" priority="430">
      <formula>LEN(TRIM(F66))=0</formula>
    </cfRule>
  </conditionalFormatting>
  <conditionalFormatting sqref="F68">
    <cfRule type="containsText" dxfId="567" priority="425" operator="containsText" text="ntitulé">
      <formula>NOT(ISERROR(SEARCH("ntitulé",F68)))</formula>
    </cfRule>
    <cfRule type="containsBlanks" dxfId="566" priority="426">
      <formula>LEN(TRIM(F68))=0</formula>
    </cfRule>
  </conditionalFormatting>
  <conditionalFormatting sqref="F69">
    <cfRule type="containsText" dxfId="565" priority="421" operator="containsText" text="ntitulé">
      <formula>NOT(ISERROR(SEARCH("ntitulé",F69)))</formula>
    </cfRule>
    <cfRule type="containsBlanks" dxfId="564" priority="422">
      <formula>LEN(TRIM(F69))=0</formula>
    </cfRule>
  </conditionalFormatting>
  <conditionalFormatting sqref="G66">
    <cfRule type="containsText" dxfId="563" priority="411" operator="containsText" text="ntitulé">
      <formula>NOT(ISERROR(SEARCH("ntitulé",G66)))</formula>
    </cfRule>
    <cfRule type="containsBlanks" dxfId="562" priority="412">
      <formula>LEN(TRIM(G66))=0</formula>
    </cfRule>
  </conditionalFormatting>
  <conditionalFormatting sqref="G69">
    <cfRule type="containsText" dxfId="561" priority="403" operator="containsText" text="ntitulé">
      <formula>NOT(ISERROR(SEARCH("ntitulé",G69)))</formula>
    </cfRule>
    <cfRule type="containsBlanks" dxfId="560" priority="404">
      <formula>LEN(TRIM(G69))=0</formula>
    </cfRule>
  </conditionalFormatting>
  <conditionalFormatting sqref="G70">
    <cfRule type="containsText" dxfId="559" priority="401" operator="containsText" text="ntitulé">
      <formula>NOT(ISERROR(SEARCH("ntitulé",G70)))</formula>
    </cfRule>
    <cfRule type="containsBlanks" dxfId="558" priority="402">
      <formula>LEN(TRIM(G70))=0</formula>
    </cfRule>
  </conditionalFormatting>
  <conditionalFormatting sqref="H66">
    <cfRule type="containsText" dxfId="557" priority="393" operator="containsText" text="ntitulé">
      <formula>NOT(ISERROR(SEARCH("ntitulé",H66)))</formula>
    </cfRule>
    <cfRule type="containsBlanks" dxfId="556" priority="394">
      <formula>LEN(TRIM(H66))=0</formula>
    </cfRule>
  </conditionalFormatting>
  <conditionalFormatting sqref="H68">
    <cfRule type="containsText" dxfId="555" priority="389" operator="containsText" text="ntitulé">
      <formula>NOT(ISERROR(SEARCH("ntitulé",H68)))</formula>
    </cfRule>
    <cfRule type="containsBlanks" dxfId="554" priority="390">
      <formula>LEN(TRIM(H68))=0</formula>
    </cfRule>
  </conditionalFormatting>
  <conditionalFormatting sqref="H69">
    <cfRule type="containsText" dxfId="553" priority="385" operator="containsText" text="ntitulé">
      <formula>NOT(ISERROR(SEARCH("ntitulé",H69)))</formula>
    </cfRule>
    <cfRule type="containsBlanks" dxfId="552" priority="386">
      <formula>LEN(TRIM(H69))=0</formula>
    </cfRule>
  </conditionalFormatting>
  <conditionalFormatting sqref="H70">
    <cfRule type="containsText" dxfId="551" priority="383" operator="containsText" text="ntitulé">
      <formula>NOT(ISERROR(SEARCH("ntitulé",H70)))</formula>
    </cfRule>
    <cfRule type="containsBlanks" dxfId="550" priority="384">
      <formula>LEN(TRIM(H70))=0</formula>
    </cfRule>
  </conditionalFormatting>
  <conditionalFormatting sqref="E77">
    <cfRule type="containsText" dxfId="549" priority="193" operator="containsText" text="ntitulé">
      <formula>NOT(ISERROR(SEARCH("ntitulé",E77)))</formula>
    </cfRule>
    <cfRule type="containsBlanks" dxfId="548" priority="194">
      <formula>LEN(TRIM(E77))=0</formula>
    </cfRule>
  </conditionalFormatting>
  <conditionalFormatting sqref="G77">
    <cfRule type="containsText" dxfId="547" priority="189" operator="containsText" text="ntitulé">
      <formula>NOT(ISERROR(SEARCH("ntitulé",G77)))</formula>
    </cfRule>
    <cfRule type="containsBlanks" dxfId="546" priority="190">
      <formula>LEN(TRIM(G77))=0</formula>
    </cfRule>
  </conditionalFormatting>
  <conditionalFormatting sqref="F77">
    <cfRule type="containsText" dxfId="545" priority="191" operator="containsText" text="ntitulé">
      <formula>NOT(ISERROR(SEARCH("ntitulé",F77)))</formula>
    </cfRule>
    <cfRule type="containsBlanks" dxfId="544" priority="192">
      <formula>LEN(TRIM(F77))=0</formula>
    </cfRule>
  </conditionalFormatting>
  <conditionalFormatting sqref="H77">
    <cfRule type="containsText" dxfId="543" priority="187" operator="containsText" text="ntitulé">
      <formula>NOT(ISERROR(SEARCH("ntitulé",H77)))</formula>
    </cfRule>
    <cfRule type="containsBlanks" dxfId="542" priority="188">
      <formula>LEN(TRIM(H77))=0</formula>
    </cfRule>
  </conditionalFormatting>
  <conditionalFormatting sqref="E78">
    <cfRule type="containsText" dxfId="541" priority="183" operator="containsText" text="ntitulé">
      <formula>NOT(ISERROR(SEARCH("ntitulé",E78)))</formula>
    </cfRule>
    <cfRule type="containsBlanks" dxfId="540" priority="184">
      <formula>LEN(TRIM(E78))=0</formula>
    </cfRule>
  </conditionalFormatting>
  <conditionalFormatting sqref="G78">
    <cfRule type="containsText" dxfId="539" priority="179" operator="containsText" text="ntitulé">
      <formula>NOT(ISERROR(SEARCH("ntitulé",G78)))</formula>
    </cfRule>
    <cfRule type="containsBlanks" dxfId="538" priority="180">
      <formula>LEN(TRIM(G78))=0</formula>
    </cfRule>
  </conditionalFormatting>
  <conditionalFormatting sqref="F78">
    <cfRule type="containsText" dxfId="537" priority="181" operator="containsText" text="ntitulé">
      <formula>NOT(ISERROR(SEARCH("ntitulé",F78)))</formula>
    </cfRule>
    <cfRule type="containsBlanks" dxfId="536" priority="182">
      <formula>LEN(TRIM(F78))=0</formula>
    </cfRule>
  </conditionalFormatting>
  <conditionalFormatting sqref="H78">
    <cfRule type="containsText" dxfId="535" priority="177" operator="containsText" text="ntitulé">
      <formula>NOT(ISERROR(SEARCH("ntitulé",H78)))</formula>
    </cfRule>
    <cfRule type="containsBlanks" dxfId="534" priority="178">
      <formula>LEN(TRIM(H78))=0</formula>
    </cfRule>
  </conditionalFormatting>
  <conditionalFormatting sqref="E79">
    <cfRule type="containsText" dxfId="533" priority="173" operator="containsText" text="ntitulé">
      <formula>NOT(ISERROR(SEARCH("ntitulé",E79)))</formula>
    </cfRule>
    <cfRule type="containsBlanks" dxfId="532" priority="174">
      <formula>LEN(TRIM(E79))=0</formula>
    </cfRule>
  </conditionalFormatting>
  <conditionalFormatting sqref="G79">
    <cfRule type="containsText" dxfId="531" priority="169" operator="containsText" text="ntitulé">
      <formula>NOT(ISERROR(SEARCH("ntitulé",G79)))</formula>
    </cfRule>
    <cfRule type="containsBlanks" dxfId="530" priority="170">
      <formula>LEN(TRIM(G79))=0</formula>
    </cfRule>
  </conditionalFormatting>
  <conditionalFormatting sqref="F79">
    <cfRule type="containsText" dxfId="529" priority="171" operator="containsText" text="ntitulé">
      <formula>NOT(ISERROR(SEARCH("ntitulé",F79)))</formula>
    </cfRule>
    <cfRule type="containsBlanks" dxfId="528" priority="172">
      <formula>LEN(TRIM(F79))=0</formula>
    </cfRule>
  </conditionalFormatting>
  <conditionalFormatting sqref="H79">
    <cfRule type="containsText" dxfId="527" priority="167" operator="containsText" text="ntitulé">
      <formula>NOT(ISERROR(SEARCH("ntitulé",H79)))</formula>
    </cfRule>
    <cfRule type="containsBlanks" dxfId="526" priority="168">
      <formula>LEN(TRIM(H79))=0</formula>
    </cfRule>
  </conditionalFormatting>
  <conditionalFormatting sqref="D30:D31">
    <cfRule type="containsText" dxfId="525" priority="93" operator="containsText" text="ntitulé">
      <formula>NOT(ISERROR(SEARCH("ntitulé",D30)))</formula>
    </cfRule>
    <cfRule type="containsBlanks" dxfId="524" priority="94">
      <formula>LEN(TRIM(D30))=0</formula>
    </cfRule>
  </conditionalFormatting>
  <conditionalFormatting sqref="F65">
    <cfRule type="containsText" dxfId="523" priority="141" operator="containsText" text="ntitulé">
      <formula>NOT(ISERROR(SEARCH("ntitulé",F65)))</formula>
    </cfRule>
    <cfRule type="containsBlanks" dxfId="522" priority="142">
      <formula>LEN(TRIM(F65))=0</formula>
    </cfRule>
  </conditionalFormatting>
  <conditionalFormatting sqref="E23">
    <cfRule type="containsText" dxfId="521" priority="81" operator="containsText" text="ntitulé">
      <formula>NOT(ISERROR(SEARCH("ntitulé",E23)))</formula>
    </cfRule>
    <cfRule type="containsBlanks" dxfId="520" priority="82">
      <formula>LEN(TRIM(E23))=0</formula>
    </cfRule>
  </conditionalFormatting>
  <conditionalFormatting sqref="D24">
    <cfRule type="containsText" dxfId="519" priority="97" operator="containsText" text="ntitulé">
      <formula>NOT(ISERROR(SEARCH("ntitulé",D24)))</formula>
    </cfRule>
    <cfRule type="containsBlanks" dxfId="518" priority="98">
      <formula>LEN(TRIM(D24))=0</formula>
    </cfRule>
  </conditionalFormatting>
  <conditionalFormatting sqref="G67">
    <cfRule type="containsText" dxfId="517" priority="129" operator="containsText" text="ntitulé">
      <formula>NOT(ISERROR(SEARCH("ntitulé",G67)))</formula>
    </cfRule>
    <cfRule type="containsBlanks" dxfId="516" priority="130">
      <formula>LEN(TRIM(G67))=0</formula>
    </cfRule>
  </conditionalFormatting>
  <conditionalFormatting sqref="E65">
    <cfRule type="containsText" dxfId="515" priority="143" operator="containsText" text="ntitulé">
      <formula>NOT(ISERROR(SEARCH("ntitulé",E65)))</formula>
    </cfRule>
    <cfRule type="containsBlanks" dxfId="514" priority="144">
      <formula>LEN(TRIM(E65))=0</formula>
    </cfRule>
  </conditionalFormatting>
  <conditionalFormatting sqref="G65">
    <cfRule type="containsText" dxfId="513" priority="139" operator="containsText" text="ntitulé">
      <formula>NOT(ISERROR(SEARCH("ntitulé",G65)))</formula>
    </cfRule>
    <cfRule type="containsBlanks" dxfId="512" priority="140">
      <formula>LEN(TRIM(G65))=0</formula>
    </cfRule>
  </conditionalFormatting>
  <conditionalFormatting sqref="H65">
    <cfRule type="containsText" dxfId="511" priority="137" operator="containsText" text="ntitulé">
      <formula>NOT(ISERROR(SEARCH("ntitulé",H65)))</formula>
    </cfRule>
    <cfRule type="containsBlanks" dxfId="510" priority="138">
      <formula>LEN(TRIM(H65))=0</formula>
    </cfRule>
  </conditionalFormatting>
  <conditionalFormatting sqref="E67">
    <cfRule type="containsText" dxfId="509" priority="133" operator="containsText" text="ntitulé">
      <formula>NOT(ISERROR(SEARCH("ntitulé",E67)))</formula>
    </cfRule>
    <cfRule type="containsBlanks" dxfId="508" priority="134">
      <formula>LEN(TRIM(E67))=0</formula>
    </cfRule>
  </conditionalFormatting>
  <conditionalFormatting sqref="F67">
    <cfRule type="containsText" dxfId="507" priority="131" operator="containsText" text="ntitulé">
      <formula>NOT(ISERROR(SEARCH("ntitulé",F67)))</formula>
    </cfRule>
    <cfRule type="containsBlanks" dxfId="506" priority="132">
      <formula>LEN(TRIM(F67))=0</formula>
    </cfRule>
  </conditionalFormatting>
  <conditionalFormatting sqref="H67">
    <cfRule type="containsText" dxfId="505" priority="127" operator="containsText" text="ntitulé">
      <formula>NOT(ISERROR(SEARCH("ntitulé",H67)))</formula>
    </cfRule>
    <cfRule type="containsBlanks" dxfId="504" priority="128">
      <formula>LEN(TRIM(H67))=0</formula>
    </cfRule>
  </conditionalFormatting>
  <conditionalFormatting sqref="H71:H72">
    <cfRule type="containsText" dxfId="503" priority="117" operator="containsText" text="ntitulé">
      <formula>NOT(ISERROR(SEARCH("ntitulé",H71)))</formula>
    </cfRule>
    <cfRule type="containsBlanks" dxfId="502" priority="118">
      <formula>LEN(TRIM(H71))=0</formula>
    </cfRule>
  </conditionalFormatting>
  <conditionalFormatting sqref="E71:E72">
    <cfRule type="containsText" dxfId="501" priority="123" operator="containsText" text="ntitulé">
      <formula>NOT(ISERROR(SEARCH("ntitulé",E71)))</formula>
    </cfRule>
    <cfRule type="containsBlanks" dxfId="500" priority="124">
      <formula>LEN(TRIM(E71))=0</formula>
    </cfRule>
  </conditionalFormatting>
  <conditionalFormatting sqref="F71:F72">
    <cfRule type="containsText" dxfId="499" priority="121" operator="containsText" text="ntitulé">
      <formula>NOT(ISERROR(SEARCH("ntitulé",F71)))</formula>
    </cfRule>
    <cfRule type="containsBlanks" dxfId="498" priority="122">
      <formula>LEN(TRIM(F71))=0</formula>
    </cfRule>
  </conditionalFormatting>
  <conditionalFormatting sqref="G71:G72">
    <cfRule type="containsText" dxfId="497" priority="119" operator="containsText" text="ntitulé">
      <formula>NOT(ISERROR(SEARCH("ntitulé",G71)))</formula>
    </cfRule>
    <cfRule type="containsBlanks" dxfId="496" priority="120">
      <formula>LEN(TRIM(G71))=0</formula>
    </cfRule>
  </conditionalFormatting>
  <conditionalFormatting sqref="D19:D20 D23:D24 D34:D37 D27:D28 D39:D40 D30:D31">
    <cfRule type="containsText" dxfId="495" priority="105" operator="containsText" text="ntitulé">
      <formula>NOT(ISERROR(SEARCH("ntitulé",D19)))</formula>
    </cfRule>
    <cfRule type="containsBlanks" dxfId="494" priority="106">
      <formula>LEN(TRIM(D19))=0</formula>
    </cfRule>
  </conditionalFormatting>
  <conditionalFormatting sqref="D19">
    <cfRule type="containsText" dxfId="493" priority="103" operator="containsText" text="ntitulé">
      <formula>NOT(ISERROR(SEARCH("ntitulé",D19)))</formula>
    </cfRule>
    <cfRule type="containsBlanks" dxfId="492" priority="104">
      <formula>LEN(TRIM(D19))=0</formula>
    </cfRule>
  </conditionalFormatting>
  <conditionalFormatting sqref="D20">
    <cfRule type="containsText" dxfId="491" priority="101" operator="containsText" text="ntitulé">
      <formula>NOT(ISERROR(SEARCH("ntitulé",D20)))</formula>
    </cfRule>
    <cfRule type="containsBlanks" dxfId="490" priority="102">
      <formula>LEN(TRIM(D20))=0</formula>
    </cfRule>
  </conditionalFormatting>
  <conditionalFormatting sqref="D23">
    <cfRule type="containsText" dxfId="489" priority="99" operator="containsText" text="ntitulé">
      <formula>NOT(ISERROR(SEARCH("ntitulé",D23)))</formula>
    </cfRule>
    <cfRule type="containsBlanks" dxfId="488" priority="100">
      <formula>LEN(TRIM(D23))=0</formula>
    </cfRule>
  </conditionalFormatting>
  <conditionalFormatting sqref="D27:D28">
    <cfRule type="containsText" dxfId="487" priority="95" operator="containsText" text="ntitulé">
      <formula>NOT(ISERROR(SEARCH("ntitulé",D27)))</formula>
    </cfRule>
    <cfRule type="containsBlanks" dxfId="486" priority="96">
      <formula>LEN(TRIM(D27))=0</formula>
    </cfRule>
  </conditionalFormatting>
  <conditionalFormatting sqref="D34:D37 D39:D40">
    <cfRule type="containsText" dxfId="485" priority="91" operator="containsText" text="ntitulé">
      <formula>NOT(ISERROR(SEARCH("ntitulé",D34)))</formula>
    </cfRule>
    <cfRule type="containsBlanks" dxfId="484" priority="92">
      <formula>LEN(TRIM(D34))=0</formula>
    </cfRule>
  </conditionalFormatting>
  <conditionalFormatting sqref="E19:E20 E23:E24 E34:E37 E27:E28 E39:E40 E30:E31">
    <cfRule type="containsText" dxfId="483" priority="87" operator="containsText" text="ntitulé">
      <formula>NOT(ISERROR(SEARCH("ntitulé",E19)))</formula>
    </cfRule>
    <cfRule type="containsBlanks" dxfId="482" priority="88">
      <formula>LEN(TRIM(E19))=0</formula>
    </cfRule>
  </conditionalFormatting>
  <conditionalFormatting sqref="E19">
    <cfRule type="containsText" dxfId="481" priority="85" operator="containsText" text="ntitulé">
      <formula>NOT(ISERROR(SEARCH("ntitulé",E19)))</formula>
    </cfRule>
    <cfRule type="containsBlanks" dxfId="480" priority="86">
      <formula>LEN(TRIM(E19))=0</formula>
    </cfRule>
  </conditionalFormatting>
  <conditionalFormatting sqref="E20">
    <cfRule type="containsText" dxfId="479" priority="83" operator="containsText" text="ntitulé">
      <formula>NOT(ISERROR(SEARCH("ntitulé",E20)))</formula>
    </cfRule>
    <cfRule type="containsBlanks" dxfId="478" priority="84">
      <formula>LEN(TRIM(E20))=0</formula>
    </cfRule>
  </conditionalFormatting>
  <conditionalFormatting sqref="E24">
    <cfRule type="containsText" dxfId="477" priority="79" operator="containsText" text="ntitulé">
      <formula>NOT(ISERROR(SEARCH("ntitulé",E24)))</formula>
    </cfRule>
    <cfRule type="containsBlanks" dxfId="476" priority="80">
      <formula>LEN(TRIM(E24))=0</formula>
    </cfRule>
  </conditionalFormatting>
  <conditionalFormatting sqref="E27:E28">
    <cfRule type="containsText" dxfId="475" priority="77" operator="containsText" text="ntitulé">
      <formula>NOT(ISERROR(SEARCH("ntitulé",E27)))</formula>
    </cfRule>
    <cfRule type="containsBlanks" dxfId="474" priority="78">
      <formula>LEN(TRIM(E27))=0</formula>
    </cfRule>
  </conditionalFormatting>
  <conditionalFormatting sqref="E30:E31">
    <cfRule type="containsText" dxfId="473" priority="75" operator="containsText" text="ntitulé">
      <formula>NOT(ISERROR(SEARCH("ntitulé",E30)))</formula>
    </cfRule>
    <cfRule type="containsBlanks" dxfId="472" priority="76">
      <formula>LEN(TRIM(E30))=0</formula>
    </cfRule>
  </conditionalFormatting>
  <conditionalFormatting sqref="E34:E37 E39:E40">
    <cfRule type="containsText" dxfId="471" priority="73" operator="containsText" text="ntitulé">
      <formula>NOT(ISERROR(SEARCH("ntitulé",E34)))</formula>
    </cfRule>
    <cfRule type="containsBlanks" dxfId="470" priority="74">
      <formula>LEN(TRIM(E34))=0</formula>
    </cfRule>
  </conditionalFormatting>
  <conditionalFormatting sqref="F19:F20 F23:F24 F34:F37 F27:F28 F39:F40 F30:F31">
    <cfRule type="containsText" dxfId="469" priority="69" operator="containsText" text="ntitulé">
      <formula>NOT(ISERROR(SEARCH("ntitulé",F19)))</formula>
    </cfRule>
    <cfRule type="containsBlanks" dxfId="468" priority="70">
      <formula>LEN(TRIM(F19))=0</formula>
    </cfRule>
  </conditionalFormatting>
  <conditionalFormatting sqref="F19">
    <cfRule type="containsText" dxfId="467" priority="67" operator="containsText" text="ntitulé">
      <formula>NOT(ISERROR(SEARCH("ntitulé",F19)))</formula>
    </cfRule>
    <cfRule type="containsBlanks" dxfId="466" priority="68">
      <formula>LEN(TRIM(F19))=0</formula>
    </cfRule>
  </conditionalFormatting>
  <conditionalFormatting sqref="F20">
    <cfRule type="containsText" dxfId="465" priority="65" operator="containsText" text="ntitulé">
      <formula>NOT(ISERROR(SEARCH("ntitulé",F20)))</formula>
    </cfRule>
    <cfRule type="containsBlanks" dxfId="464" priority="66">
      <formula>LEN(TRIM(F20))=0</formula>
    </cfRule>
  </conditionalFormatting>
  <conditionalFormatting sqref="F23">
    <cfRule type="containsText" dxfId="463" priority="63" operator="containsText" text="ntitulé">
      <formula>NOT(ISERROR(SEARCH("ntitulé",F23)))</formula>
    </cfRule>
    <cfRule type="containsBlanks" dxfId="462" priority="64">
      <formula>LEN(TRIM(F23))=0</formula>
    </cfRule>
  </conditionalFormatting>
  <conditionalFormatting sqref="F24">
    <cfRule type="containsText" dxfId="461" priority="61" operator="containsText" text="ntitulé">
      <formula>NOT(ISERROR(SEARCH("ntitulé",F24)))</formula>
    </cfRule>
    <cfRule type="containsBlanks" dxfId="460" priority="62">
      <formula>LEN(TRIM(F24))=0</formula>
    </cfRule>
  </conditionalFormatting>
  <conditionalFormatting sqref="F27:F28">
    <cfRule type="containsText" dxfId="459" priority="59" operator="containsText" text="ntitulé">
      <formula>NOT(ISERROR(SEARCH("ntitulé",F27)))</formula>
    </cfRule>
    <cfRule type="containsBlanks" dxfId="458" priority="60">
      <formula>LEN(TRIM(F27))=0</formula>
    </cfRule>
  </conditionalFormatting>
  <conditionalFormatting sqref="F30:F31">
    <cfRule type="containsText" dxfId="457" priority="57" operator="containsText" text="ntitulé">
      <formula>NOT(ISERROR(SEARCH("ntitulé",F30)))</formula>
    </cfRule>
    <cfRule type="containsBlanks" dxfId="456" priority="58">
      <formula>LEN(TRIM(F30))=0</formula>
    </cfRule>
  </conditionalFormatting>
  <conditionalFormatting sqref="F34:F37 F39:F40">
    <cfRule type="containsText" dxfId="455" priority="55" operator="containsText" text="ntitulé">
      <formula>NOT(ISERROR(SEARCH("ntitulé",F34)))</formula>
    </cfRule>
    <cfRule type="containsBlanks" dxfId="454" priority="56">
      <formula>LEN(TRIM(F34))=0</formula>
    </cfRule>
  </conditionalFormatting>
  <conditionalFormatting sqref="G19:G20 G23:G24 G34:G37 G27:G28 G39:G40 G30:G31">
    <cfRule type="containsText" dxfId="453" priority="51" operator="containsText" text="ntitulé">
      <formula>NOT(ISERROR(SEARCH("ntitulé",G19)))</formula>
    </cfRule>
    <cfRule type="containsBlanks" dxfId="452" priority="52">
      <formula>LEN(TRIM(G19))=0</formula>
    </cfRule>
  </conditionalFormatting>
  <conditionalFormatting sqref="G19">
    <cfRule type="containsText" dxfId="451" priority="49" operator="containsText" text="ntitulé">
      <formula>NOT(ISERROR(SEARCH("ntitulé",G19)))</formula>
    </cfRule>
    <cfRule type="containsBlanks" dxfId="450" priority="50">
      <formula>LEN(TRIM(G19))=0</formula>
    </cfRule>
  </conditionalFormatting>
  <conditionalFormatting sqref="G20">
    <cfRule type="containsText" dxfId="449" priority="47" operator="containsText" text="ntitulé">
      <formula>NOT(ISERROR(SEARCH("ntitulé",G20)))</formula>
    </cfRule>
    <cfRule type="containsBlanks" dxfId="448" priority="48">
      <formula>LEN(TRIM(G20))=0</formula>
    </cfRule>
  </conditionalFormatting>
  <conditionalFormatting sqref="G23">
    <cfRule type="containsText" dxfId="447" priority="45" operator="containsText" text="ntitulé">
      <formula>NOT(ISERROR(SEARCH("ntitulé",G23)))</formula>
    </cfRule>
    <cfRule type="containsBlanks" dxfId="446" priority="46">
      <formula>LEN(TRIM(G23))=0</formula>
    </cfRule>
  </conditionalFormatting>
  <conditionalFormatting sqref="G24">
    <cfRule type="containsText" dxfId="445" priority="43" operator="containsText" text="ntitulé">
      <formula>NOT(ISERROR(SEARCH("ntitulé",G24)))</formula>
    </cfRule>
    <cfRule type="containsBlanks" dxfId="444" priority="44">
      <formula>LEN(TRIM(G24))=0</formula>
    </cfRule>
  </conditionalFormatting>
  <conditionalFormatting sqref="G27:G28">
    <cfRule type="containsText" dxfId="443" priority="41" operator="containsText" text="ntitulé">
      <formula>NOT(ISERROR(SEARCH("ntitulé",G27)))</formula>
    </cfRule>
    <cfRule type="containsBlanks" dxfId="442" priority="42">
      <formula>LEN(TRIM(G27))=0</formula>
    </cfRule>
  </conditionalFormatting>
  <conditionalFormatting sqref="G30:G31">
    <cfRule type="containsText" dxfId="441" priority="39" operator="containsText" text="ntitulé">
      <formula>NOT(ISERROR(SEARCH("ntitulé",G30)))</formula>
    </cfRule>
    <cfRule type="containsBlanks" dxfId="440" priority="40">
      <formula>LEN(TRIM(G30))=0</formula>
    </cfRule>
  </conditionalFormatting>
  <conditionalFormatting sqref="G34:G37 G39:G40">
    <cfRule type="containsText" dxfId="439" priority="37" operator="containsText" text="ntitulé">
      <formula>NOT(ISERROR(SEARCH("ntitulé",G34)))</formula>
    </cfRule>
    <cfRule type="containsBlanks" dxfId="438" priority="38">
      <formula>LEN(TRIM(G34))=0</formula>
    </cfRule>
  </conditionalFormatting>
  <conditionalFormatting sqref="H19:H20 H23:H24 H34:H40 H27:H31">
    <cfRule type="containsText" dxfId="437" priority="33" operator="containsText" text="ntitulé">
      <formula>NOT(ISERROR(SEARCH("ntitulé",H19)))</formula>
    </cfRule>
    <cfRule type="containsBlanks" dxfId="436" priority="34">
      <formula>LEN(TRIM(H19))=0</formula>
    </cfRule>
  </conditionalFormatting>
  <conditionalFormatting sqref="H19">
    <cfRule type="containsText" dxfId="435" priority="31" operator="containsText" text="ntitulé">
      <formula>NOT(ISERROR(SEARCH("ntitulé",H19)))</formula>
    </cfRule>
    <cfRule type="containsBlanks" dxfId="434" priority="32">
      <formula>LEN(TRIM(H19))=0</formula>
    </cfRule>
  </conditionalFormatting>
  <conditionalFormatting sqref="H20">
    <cfRule type="containsText" dxfId="433" priority="29" operator="containsText" text="ntitulé">
      <formula>NOT(ISERROR(SEARCH("ntitulé",H20)))</formula>
    </cfRule>
    <cfRule type="containsBlanks" dxfId="432" priority="30">
      <formula>LEN(TRIM(H20))=0</formula>
    </cfRule>
  </conditionalFormatting>
  <conditionalFormatting sqref="H23">
    <cfRule type="containsText" dxfId="431" priority="27" operator="containsText" text="ntitulé">
      <formula>NOT(ISERROR(SEARCH("ntitulé",H23)))</formula>
    </cfRule>
    <cfRule type="containsBlanks" dxfId="430" priority="28">
      <formula>LEN(TRIM(H23))=0</formula>
    </cfRule>
  </conditionalFormatting>
  <conditionalFormatting sqref="H24">
    <cfRule type="containsText" dxfId="429" priority="25" operator="containsText" text="ntitulé">
      <formula>NOT(ISERROR(SEARCH("ntitulé",H24)))</formula>
    </cfRule>
    <cfRule type="containsBlanks" dxfId="428" priority="26">
      <formula>LEN(TRIM(H24))=0</formula>
    </cfRule>
  </conditionalFormatting>
  <conditionalFormatting sqref="H27:H28">
    <cfRule type="containsText" dxfId="427" priority="23" operator="containsText" text="ntitulé">
      <formula>NOT(ISERROR(SEARCH("ntitulé",H27)))</formula>
    </cfRule>
    <cfRule type="containsBlanks" dxfId="426" priority="24">
      <formula>LEN(TRIM(H27))=0</formula>
    </cfRule>
  </conditionalFormatting>
  <conditionalFormatting sqref="H29:H31">
    <cfRule type="containsText" dxfId="425" priority="21" operator="containsText" text="ntitulé">
      <formula>NOT(ISERROR(SEARCH("ntitulé",H29)))</formula>
    </cfRule>
    <cfRule type="containsBlanks" dxfId="424" priority="22">
      <formula>LEN(TRIM(H29))=0</formula>
    </cfRule>
  </conditionalFormatting>
  <conditionalFormatting sqref="H34:H37 H39:H40">
    <cfRule type="containsText" dxfId="423" priority="19" operator="containsText" text="ntitulé">
      <formula>NOT(ISERROR(SEARCH("ntitulé",H34)))</formula>
    </cfRule>
    <cfRule type="containsBlanks" dxfId="422" priority="20">
      <formula>LEN(TRIM(H34))=0</formula>
    </cfRule>
  </conditionalFormatting>
  <conditionalFormatting sqref="H38">
    <cfRule type="containsText" dxfId="421" priority="17" operator="containsText" text="ntitulé">
      <formula>NOT(ISERROR(SEARCH("ntitulé",H38)))</formula>
    </cfRule>
    <cfRule type="containsBlanks" dxfId="420" priority="18">
      <formula>LEN(TRIM(H38))=0</formula>
    </cfRule>
  </conditionalFormatting>
  <conditionalFormatting sqref="C56:D58">
    <cfRule type="containsText" dxfId="419" priority="15" operator="containsText" text="ntitulé">
      <formula>NOT(ISERROR(SEARCH("ntitulé",C56)))</formula>
    </cfRule>
    <cfRule type="containsBlanks" dxfId="418" priority="16">
      <formula>LEN(TRIM(C56))=0</formula>
    </cfRule>
  </conditionalFormatting>
  <conditionalFormatting sqref="E56:E58">
    <cfRule type="containsText" dxfId="417" priority="13" operator="containsText" text="ntitulé">
      <formula>NOT(ISERROR(SEARCH("ntitulé",E56)))</formula>
    </cfRule>
    <cfRule type="containsBlanks" dxfId="416" priority="14">
      <formula>LEN(TRIM(E56))=0</formula>
    </cfRule>
  </conditionalFormatting>
  <conditionalFormatting sqref="F56:F58">
    <cfRule type="containsText" dxfId="415" priority="11" operator="containsText" text="ntitulé">
      <formula>NOT(ISERROR(SEARCH("ntitulé",F56)))</formula>
    </cfRule>
    <cfRule type="containsBlanks" dxfId="414" priority="12">
      <formula>LEN(TRIM(F56))=0</formula>
    </cfRule>
  </conditionalFormatting>
  <conditionalFormatting sqref="G56:H58">
    <cfRule type="containsText" dxfId="413" priority="9" operator="containsText" text="ntitulé">
      <formula>NOT(ISERROR(SEARCH("ntitulé",G56)))</formula>
    </cfRule>
    <cfRule type="containsBlanks" dxfId="412" priority="10">
      <formula>LEN(TRIM(G56))=0</formula>
    </cfRule>
  </conditionalFormatting>
  <conditionalFormatting sqref="C59:D59">
    <cfRule type="containsText" dxfId="411" priority="7" operator="containsText" text="ntitulé">
      <formula>NOT(ISERROR(SEARCH("ntitulé",C59)))</formula>
    </cfRule>
    <cfRule type="containsBlanks" dxfId="410" priority="8">
      <formula>LEN(TRIM(C59))=0</formula>
    </cfRule>
  </conditionalFormatting>
  <conditionalFormatting sqref="E59">
    <cfRule type="containsText" dxfId="409" priority="5" operator="containsText" text="ntitulé">
      <formula>NOT(ISERROR(SEARCH("ntitulé",E59)))</formula>
    </cfRule>
    <cfRule type="containsBlanks" dxfId="408" priority="6">
      <formula>LEN(TRIM(E59))=0</formula>
    </cfRule>
  </conditionalFormatting>
  <conditionalFormatting sqref="F59">
    <cfRule type="containsText" dxfId="407" priority="3" operator="containsText" text="ntitulé">
      <formula>NOT(ISERROR(SEARCH("ntitulé",F59)))</formula>
    </cfRule>
    <cfRule type="containsBlanks" dxfId="406" priority="4">
      <formula>LEN(TRIM(F59))=0</formula>
    </cfRule>
  </conditionalFormatting>
  <conditionalFormatting sqref="G59:H59">
    <cfRule type="containsText" dxfId="405" priority="1" operator="containsText" text="ntitulé">
      <formula>NOT(ISERROR(SEARCH("ntitulé",G59)))</formula>
    </cfRule>
    <cfRule type="containsBlanks" dxfId="404" priority="2">
      <formula>LEN(TRIM(G59))=0</formula>
    </cfRule>
  </conditionalFormatting>
  <pageMargins left="0.7" right="0.7" top="0.75" bottom="0.75" header="0.3" footer="0.3"/>
  <pageSetup paperSize="9" scale="62" orientation="landscape" verticalDpi="300" r:id="rId1"/>
  <rowBreaks count="1" manualBreakCount="1">
    <brk id="5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83"/>
  <sheetViews>
    <sheetView topLeftCell="A46" zoomScale="80" zoomScaleNormal="80" workbookViewId="0">
      <selection activeCell="B10" sqref="A10:XFD10"/>
    </sheetView>
  </sheetViews>
  <sheetFormatPr baseColWidth="10" defaultColWidth="8.85546875" defaultRowHeight="13.5" x14ac:dyDescent="0.3"/>
  <cols>
    <col min="1" max="1" width="8.85546875" style="4"/>
    <col min="2" max="2" width="38.140625" style="23" customWidth="1"/>
    <col min="3" max="8" width="19.7109375" style="4" customWidth="1"/>
    <col min="9" max="9" width="0.7109375" style="4" customWidth="1"/>
    <col min="10" max="16384" width="8.85546875" style="4"/>
  </cols>
  <sheetData>
    <row r="3" spans="1:14" ht="29.45" customHeight="1" x14ac:dyDescent="0.3">
      <c r="A3" s="36" t="str">
        <f>TAB00!B42&amp;" : "&amp;TAB00!C42</f>
        <v>TAB3.2 : Estimation des volumes et puissances - Tarifs de prélèvement sans mesure de pointe</v>
      </c>
      <c r="B3" s="41"/>
      <c r="C3" s="41"/>
      <c r="D3" s="41"/>
      <c r="E3" s="41"/>
      <c r="F3" s="41"/>
      <c r="G3" s="41"/>
      <c r="H3" s="41"/>
      <c r="J3" s="41"/>
      <c r="K3" s="41"/>
      <c r="L3" s="41"/>
      <c r="M3" s="41"/>
      <c r="N3" s="41"/>
    </row>
    <row r="5" spans="1:14" x14ac:dyDescent="0.3">
      <c r="A5" s="64" t="s">
        <v>148</v>
      </c>
      <c r="B5" s="65"/>
      <c r="C5" s="65"/>
      <c r="D5" s="65"/>
      <c r="E5" s="65"/>
      <c r="F5" s="65"/>
      <c r="G5" s="65"/>
      <c r="H5" s="65"/>
      <c r="J5" s="65"/>
      <c r="K5" s="65"/>
      <c r="L5" s="65"/>
      <c r="M5" s="65"/>
      <c r="N5" s="65"/>
    </row>
    <row r="8" spans="1:14" ht="40.5" x14ac:dyDescent="0.3">
      <c r="A8" s="66" t="s">
        <v>81</v>
      </c>
      <c r="B8" s="66" t="s">
        <v>0</v>
      </c>
      <c r="C8" s="297" t="s">
        <v>71</v>
      </c>
      <c r="D8" s="209" t="s">
        <v>72</v>
      </c>
      <c r="E8" s="209" t="s">
        <v>77</v>
      </c>
      <c r="F8" s="209" t="s">
        <v>78</v>
      </c>
      <c r="G8" s="209" t="s">
        <v>79</v>
      </c>
      <c r="H8" s="209" t="s">
        <v>80</v>
      </c>
      <c r="J8" s="209" t="s">
        <v>73</v>
      </c>
      <c r="K8" s="209" t="s">
        <v>351</v>
      </c>
      <c r="L8" s="209" t="s">
        <v>74</v>
      </c>
      <c r="M8" s="209" t="s">
        <v>75</v>
      </c>
      <c r="N8" s="209" t="s">
        <v>76</v>
      </c>
    </row>
    <row r="9" spans="1:14" x14ac:dyDescent="0.3">
      <c r="A9" s="297" t="s">
        <v>5</v>
      </c>
      <c r="B9" s="4" t="s">
        <v>41</v>
      </c>
      <c r="C9" s="51"/>
      <c r="D9" s="51"/>
      <c r="E9" s="51"/>
      <c r="F9" s="51"/>
      <c r="G9" s="51"/>
      <c r="H9" s="51"/>
      <c r="J9" s="135">
        <f t="shared" ref="J9:N12" si="0">IF(AND(ROUND(C9,0)=0,D9&gt;C9),"INF",IF(AND(ROUND(C9,0)=0,ROUND(D9,0)=0),0,(D9-C9)/C9))</f>
        <v>0</v>
      </c>
      <c r="K9" s="135">
        <f t="shared" si="0"/>
        <v>0</v>
      </c>
      <c r="L9" s="135">
        <f t="shared" si="0"/>
        <v>0</v>
      </c>
      <c r="M9" s="135">
        <f t="shared" si="0"/>
        <v>0</v>
      </c>
      <c r="N9" s="135">
        <f t="shared" si="0"/>
        <v>0</v>
      </c>
    </row>
    <row r="10" spans="1:14" s="535" customFormat="1" x14ac:dyDescent="0.3">
      <c r="A10" s="554" t="s">
        <v>6</v>
      </c>
      <c r="B10" s="535" t="s">
        <v>41</v>
      </c>
      <c r="C10" s="557"/>
      <c r="D10" s="557"/>
      <c r="E10" s="557"/>
      <c r="F10" s="557"/>
      <c r="G10" s="557"/>
      <c r="H10" s="557"/>
      <c r="J10" s="556">
        <f t="shared" si="0"/>
        <v>0</v>
      </c>
      <c r="K10" s="556">
        <f t="shared" si="0"/>
        <v>0</v>
      </c>
      <c r="L10" s="556">
        <f t="shared" si="0"/>
        <v>0</v>
      </c>
      <c r="M10" s="556">
        <f t="shared" si="0"/>
        <v>0</v>
      </c>
      <c r="N10" s="556">
        <f t="shared" si="0"/>
        <v>0</v>
      </c>
    </row>
    <row r="11" spans="1:14" x14ac:dyDescent="0.3">
      <c r="A11" s="297" t="s">
        <v>7</v>
      </c>
      <c r="B11" s="4" t="s">
        <v>41</v>
      </c>
      <c r="C11" s="51"/>
      <c r="D11" s="51"/>
      <c r="E11" s="51"/>
      <c r="F11" s="51"/>
      <c r="G11" s="51"/>
      <c r="H11" s="51"/>
      <c r="J11" s="135">
        <f t="shared" si="0"/>
        <v>0</v>
      </c>
      <c r="K11" s="135">
        <f t="shared" si="0"/>
        <v>0</v>
      </c>
      <c r="L11" s="135">
        <f t="shared" si="0"/>
        <v>0</v>
      </c>
      <c r="M11" s="135">
        <f t="shared" si="0"/>
        <v>0</v>
      </c>
      <c r="N11" s="135">
        <f t="shared" si="0"/>
        <v>0</v>
      </c>
    </row>
    <row r="12" spans="1:14" x14ac:dyDescent="0.3">
      <c r="A12" s="297" t="s">
        <v>8</v>
      </c>
      <c r="B12" s="4" t="s">
        <v>41</v>
      </c>
      <c r="C12" s="51"/>
      <c r="D12" s="51"/>
      <c r="E12" s="51"/>
      <c r="F12" s="51"/>
      <c r="G12" s="51"/>
      <c r="H12" s="51"/>
      <c r="J12" s="135">
        <f t="shared" si="0"/>
        <v>0</v>
      </c>
      <c r="K12" s="135">
        <f t="shared" si="0"/>
        <v>0</v>
      </c>
      <c r="L12" s="135">
        <f t="shared" si="0"/>
        <v>0</v>
      </c>
      <c r="M12" s="135">
        <f t="shared" si="0"/>
        <v>0</v>
      </c>
      <c r="N12" s="135">
        <f t="shared" si="0"/>
        <v>0</v>
      </c>
    </row>
    <row r="16" spans="1:14" x14ac:dyDescent="0.3">
      <c r="A16" s="64" t="s">
        <v>349</v>
      </c>
      <c r="B16" s="65"/>
      <c r="C16" s="65"/>
      <c r="D16" s="65"/>
      <c r="E16" s="65"/>
      <c r="F16" s="65"/>
      <c r="G16" s="65"/>
      <c r="H16" s="65"/>
      <c r="J16" s="65"/>
      <c r="K16" s="65"/>
      <c r="L16" s="65"/>
      <c r="M16" s="65"/>
      <c r="N16" s="65"/>
    </row>
    <row r="18" spans="1:14" s="22" customFormat="1" ht="37.15" customHeight="1" x14ac:dyDescent="0.3">
      <c r="A18" s="66" t="s">
        <v>81</v>
      </c>
      <c r="B18" s="66" t="s">
        <v>0</v>
      </c>
      <c r="C18" s="297" t="s">
        <v>71</v>
      </c>
      <c r="D18" s="209" t="s">
        <v>72</v>
      </c>
      <c r="E18" s="209" t="s">
        <v>77</v>
      </c>
      <c r="F18" s="209" t="s">
        <v>78</v>
      </c>
      <c r="G18" s="209" t="s">
        <v>79</v>
      </c>
      <c r="H18" s="209" t="s">
        <v>80</v>
      </c>
      <c r="J18" s="323" t="s">
        <v>73</v>
      </c>
      <c r="K18" s="323" t="s">
        <v>351</v>
      </c>
      <c r="L18" s="323" t="s">
        <v>74</v>
      </c>
      <c r="M18" s="323" t="s">
        <v>75</v>
      </c>
      <c r="N18" s="323" t="s">
        <v>76</v>
      </c>
    </row>
    <row r="19" spans="1:14" x14ac:dyDescent="0.3">
      <c r="A19" s="468" t="s">
        <v>64</v>
      </c>
      <c r="B19" s="137" t="s">
        <v>109</v>
      </c>
      <c r="C19" s="10">
        <f t="shared" ref="C19:H19" si="1">SUM(C20:C21)</f>
        <v>0</v>
      </c>
      <c r="D19" s="10">
        <f t="shared" si="1"/>
        <v>0</v>
      </c>
      <c r="E19" s="10">
        <f t="shared" si="1"/>
        <v>0</v>
      </c>
      <c r="F19" s="10">
        <f t="shared" si="1"/>
        <v>0</v>
      </c>
      <c r="G19" s="10">
        <f t="shared" si="1"/>
        <v>0</v>
      </c>
      <c r="H19" s="10">
        <f t="shared" si="1"/>
        <v>0</v>
      </c>
      <c r="J19" s="135">
        <f t="shared" ref="J19:J61" si="2">IF(AND(ROUND(C19,0)=0,D19&gt;C19),"INF",IF(AND(ROUND(C19,0)=0,ROUND(D19,0)=0),0,(D19-C19)/C19))</f>
        <v>0</v>
      </c>
      <c r="K19" s="135">
        <f t="shared" ref="K19:K61" si="3">IF(AND(ROUND(D19,0)=0,E19&gt;D19),"INF",IF(AND(ROUND(D19,0)=0,ROUND(E19,0)=0),0,(E19-D19)/D19))</f>
        <v>0</v>
      </c>
      <c r="L19" s="135">
        <f t="shared" ref="L19:L61" si="4">IF(AND(ROUND(E19,0)=0,F19&gt;E19),"INF",IF(AND(ROUND(E19,0)=0,ROUND(F19,0)=0),0,(F19-E19)/E19))</f>
        <v>0</v>
      </c>
      <c r="M19" s="135">
        <f t="shared" ref="M19:M61" si="5">IF(AND(ROUND(F19,0)=0,G19&gt;F19),"INF",IF(AND(ROUND(F19,0)=0,ROUND(G19,0)=0),0,(G19-F19)/F19))</f>
        <v>0</v>
      </c>
      <c r="N19" s="135">
        <f t="shared" ref="N19:N61" si="6">IF(AND(ROUND(G19,0)=0,H19&gt;G19),"INF",IF(AND(ROUND(G19,0)=0,ROUND(H19,0)=0),0,(H19-G19)/G19))</f>
        <v>0</v>
      </c>
    </row>
    <row r="20" spans="1:14" x14ac:dyDescent="0.3">
      <c r="A20" s="468"/>
      <c r="B20" s="138" t="s">
        <v>110</v>
      </c>
      <c r="C20" s="51"/>
      <c r="D20" s="51"/>
      <c r="E20" s="51"/>
      <c r="F20" s="51"/>
      <c r="G20" s="51"/>
      <c r="H20" s="51"/>
      <c r="J20" s="135">
        <f t="shared" si="2"/>
        <v>0</v>
      </c>
      <c r="K20" s="135">
        <f t="shared" si="3"/>
        <v>0</v>
      </c>
      <c r="L20" s="135">
        <f t="shared" si="4"/>
        <v>0</v>
      </c>
      <c r="M20" s="135">
        <f t="shared" si="5"/>
        <v>0</v>
      </c>
      <c r="N20" s="135">
        <f t="shared" si="6"/>
        <v>0</v>
      </c>
    </row>
    <row r="21" spans="1:14" x14ac:dyDescent="0.3">
      <c r="A21" s="468"/>
      <c r="B21" s="138" t="s">
        <v>111</v>
      </c>
      <c r="C21" s="51"/>
      <c r="D21" s="51"/>
      <c r="E21" s="51"/>
      <c r="F21" s="51"/>
      <c r="G21" s="51"/>
      <c r="H21" s="51"/>
      <c r="J21" s="135">
        <f t="shared" si="2"/>
        <v>0</v>
      </c>
      <c r="K21" s="135">
        <f t="shared" si="3"/>
        <v>0</v>
      </c>
      <c r="L21" s="135">
        <f t="shared" si="4"/>
        <v>0</v>
      </c>
      <c r="M21" s="135">
        <f t="shared" si="5"/>
        <v>0</v>
      </c>
      <c r="N21" s="135">
        <f t="shared" si="6"/>
        <v>0</v>
      </c>
    </row>
    <row r="22" spans="1:14" x14ac:dyDescent="0.3">
      <c r="A22" s="468"/>
      <c r="B22" s="137" t="s">
        <v>113</v>
      </c>
      <c r="C22" s="51"/>
      <c r="D22" s="51"/>
      <c r="E22" s="51"/>
      <c r="F22" s="51"/>
      <c r="G22" s="51"/>
      <c r="H22" s="51"/>
      <c r="J22" s="135">
        <f t="shared" si="2"/>
        <v>0</v>
      </c>
      <c r="K22" s="135">
        <f t="shared" si="3"/>
        <v>0</v>
      </c>
      <c r="L22" s="135">
        <f t="shared" si="4"/>
        <v>0</v>
      </c>
      <c r="M22" s="135">
        <f t="shared" si="5"/>
        <v>0</v>
      </c>
      <c r="N22" s="135">
        <f t="shared" si="6"/>
        <v>0</v>
      </c>
    </row>
    <row r="23" spans="1:14" x14ac:dyDescent="0.3">
      <c r="A23" s="468"/>
      <c r="B23" s="137" t="s">
        <v>114</v>
      </c>
      <c r="C23" s="51"/>
      <c r="D23" s="51"/>
      <c r="E23" s="51"/>
      <c r="F23" s="51"/>
      <c r="G23" s="51"/>
      <c r="H23" s="51"/>
      <c r="J23" s="135">
        <f t="shared" si="2"/>
        <v>0</v>
      </c>
      <c r="K23" s="135">
        <f t="shared" si="3"/>
        <v>0</v>
      </c>
      <c r="L23" s="135">
        <f t="shared" si="4"/>
        <v>0</v>
      </c>
      <c r="M23" s="135">
        <f t="shared" si="5"/>
        <v>0</v>
      </c>
      <c r="N23" s="135">
        <f t="shared" si="6"/>
        <v>0</v>
      </c>
    </row>
    <row r="24" spans="1:14" x14ac:dyDescent="0.3">
      <c r="A24" s="468"/>
      <c r="B24" s="67" t="s">
        <v>82</v>
      </c>
      <c r="C24" s="10">
        <f t="shared" ref="C24:H24" si="7">SUM(C19,C22:C23)</f>
        <v>0</v>
      </c>
      <c r="D24" s="10">
        <f t="shared" si="7"/>
        <v>0</v>
      </c>
      <c r="E24" s="10">
        <f t="shared" si="7"/>
        <v>0</v>
      </c>
      <c r="F24" s="10">
        <f t="shared" si="7"/>
        <v>0</v>
      </c>
      <c r="G24" s="10">
        <f t="shared" si="7"/>
        <v>0</v>
      </c>
      <c r="H24" s="10">
        <f t="shared" si="7"/>
        <v>0</v>
      </c>
      <c r="J24" s="135">
        <f t="shared" si="2"/>
        <v>0</v>
      </c>
      <c r="K24" s="135">
        <f t="shared" si="3"/>
        <v>0</v>
      </c>
      <c r="L24" s="135">
        <f t="shared" si="4"/>
        <v>0</v>
      </c>
      <c r="M24" s="135">
        <f t="shared" si="5"/>
        <v>0</v>
      </c>
      <c r="N24" s="135">
        <f t="shared" si="6"/>
        <v>0</v>
      </c>
    </row>
    <row r="25" spans="1:14" x14ac:dyDescent="0.3">
      <c r="A25" s="468" t="s">
        <v>6</v>
      </c>
      <c r="B25" s="137" t="s">
        <v>109</v>
      </c>
      <c r="C25" s="10">
        <f t="shared" ref="C25:H25" si="8">SUM(C26:C27)</f>
        <v>0</v>
      </c>
      <c r="D25" s="10">
        <f t="shared" si="8"/>
        <v>0</v>
      </c>
      <c r="E25" s="10">
        <f t="shared" si="8"/>
        <v>0</v>
      </c>
      <c r="F25" s="10">
        <f t="shared" si="8"/>
        <v>0</v>
      </c>
      <c r="G25" s="10">
        <f t="shared" si="8"/>
        <v>0</v>
      </c>
      <c r="H25" s="10">
        <f t="shared" si="8"/>
        <v>0</v>
      </c>
      <c r="J25" s="135">
        <f t="shared" si="2"/>
        <v>0</v>
      </c>
      <c r="K25" s="135">
        <f t="shared" si="3"/>
        <v>0</v>
      </c>
      <c r="L25" s="135">
        <f t="shared" si="4"/>
        <v>0</v>
      </c>
      <c r="M25" s="135">
        <f t="shared" si="5"/>
        <v>0</v>
      </c>
      <c r="N25" s="135">
        <f t="shared" si="6"/>
        <v>0</v>
      </c>
    </row>
    <row r="26" spans="1:14" x14ac:dyDescent="0.3">
      <c r="A26" s="468"/>
      <c r="B26" s="138" t="s">
        <v>110</v>
      </c>
      <c r="C26" s="51"/>
      <c r="D26" s="51"/>
      <c r="E26" s="51"/>
      <c r="F26" s="51"/>
      <c r="G26" s="51"/>
      <c r="H26" s="51"/>
      <c r="J26" s="135">
        <f t="shared" si="2"/>
        <v>0</v>
      </c>
      <c r="K26" s="135">
        <f t="shared" si="3"/>
        <v>0</v>
      </c>
      <c r="L26" s="135">
        <f t="shared" si="4"/>
        <v>0</v>
      </c>
      <c r="M26" s="135">
        <f t="shared" si="5"/>
        <v>0</v>
      </c>
      <c r="N26" s="135">
        <f t="shared" si="6"/>
        <v>0</v>
      </c>
    </row>
    <row r="27" spans="1:14" x14ac:dyDescent="0.3">
      <c r="A27" s="468"/>
      <c r="B27" s="138" t="s">
        <v>111</v>
      </c>
      <c r="C27" s="51"/>
      <c r="D27" s="51"/>
      <c r="E27" s="51"/>
      <c r="F27" s="51"/>
      <c r="G27" s="51"/>
      <c r="H27" s="51"/>
      <c r="J27" s="135">
        <f t="shared" si="2"/>
        <v>0</v>
      </c>
      <c r="K27" s="135">
        <f t="shared" si="3"/>
        <v>0</v>
      </c>
      <c r="L27" s="135">
        <f t="shared" si="4"/>
        <v>0</v>
      </c>
      <c r="M27" s="135">
        <f t="shared" si="5"/>
        <v>0</v>
      </c>
      <c r="N27" s="135">
        <f t="shared" si="6"/>
        <v>0</v>
      </c>
    </row>
    <row r="28" spans="1:14" x14ac:dyDescent="0.3">
      <c r="A28" s="468"/>
      <c r="B28" s="137" t="s">
        <v>113</v>
      </c>
      <c r="C28" s="51"/>
      <c r="D28" s="51"/>
      <c r="E28" s="51"/>
      <c r="F28" s="51"/>
      <c r="G28" s="51"/>
      <c r="H28" s="51"/>
      <c r="J28" s="135">
        <f t="shared" si="2"/>
        <v>0</v>
      </c>
      <c r="K28" s="135">
        <f t="shared" si="3"/>
        <v>0</v>
      </c>
      <c r="L28" s="135">
        <f t="shared" si="4"/>
        <v>0</v>
      </c>
      <c r="M28" s="135">
        <f t="shared" si="5"/>
        <v>0</v>
      </c>
      <c r="N28" s="135">
        <f t="shared" si="6"/>
        <v>0</v>
      </c>
    </row>
    <row r="29" spans="1:14" x14ac:dyDescent="0.3">
      <c r="A29" s="468"/>
      <c r="B29" s="137" t="s">
        <v>114</v>
      </c>
      <c r="C29" s="51"/>
      <c r="D29" s="51"/>
      <c r="E29" s="51"/>
      <c r="F29" s="51"/>
      <c r="G29" s="51"/>
      <c r="H29" s="51"/>
      <c r="J29" s="135">
        <f t="shared" si="2"/>
        <v>0</v>
      </c>
      <c r="K29" s="135">
        <f t="shared" si="3"/>
        <v>0</v>
      </c>
      <c r="L29" s="135">
        <f t="shared" si="4"/>
        <v>0</v>
      </c>
      <c r="M29" s="135">
        <f t="shared" si="5"/>
        <v>0</v>
      </c>
      <c r="N29" s="135">
        <f t="shared" si="6"/>
        <v>0</v>
      </c>
    </row>
    <row r="30" spans="1:14" x14ac:dyDescent="0.3">
      <c r="A30" s="468"/>
      <c r="B30" s="67" t="s">
        <v>82</v>
      </c>
      <c r="C30" s="10">
        <f t="shared" ref="C30:H30" si="9">SUM(C25,C28:C29)</f>
        <v>0</v>
      </c>
      <c r="D30" s="10">
        <f t="shared" si="9"/>
        <v>0</v>
      </c>
      <c r="E30" s="10">
        <f t="shared" si="9"/>
        <v>0</v>
      </c>
      <c r="F30" s="10">
        <f t="shared" si="9"/>
        <v>0</v>
      </c>
      <c r="G30" s="10">
        <f t="shared" si="9"/>
        <v>0</v>
      </c>
      <c r="H30" s="10">
        <f t="shared" si="9"/>
        <v>0</v>
      </c>
      <c r="J30" s="135">
        <f t="shared" si="2"/>
        <v>0</v>
      </c>
      <c r="K30" s="135">
        <f t="shared" si="3"/>
        <v>0</v>
      </c>
      <c r="L30" s="135">
        <f t="shared" si="4"/>
        <v>0</v>
      </c>
      <c r="M30" s="135">
        <f t="shared" si="5"/>
        <v>0</v>
      </c>
      <c r="N30" s="135">
        <f t="shared" si="6"/>
        <v>0</v>
      </c>
    </row>
    <row r="31" spans="1:14" x14ac:dyDescent="0.3">
      <c r="A31" s="468" t="s">
        <v>65</v>
      </c>
      <c r="B31" s="137" t="s">
        <v>109</v>
      </c>
      <c r="C31" s="10">
        <f t="shared" ref="C31:H31" si="10">SUM(C32:C33)</f>
        <v>0</v>
      </c>
      <c r="D31" s="10">
        <f t="shared" si="10"/>
        <v>0</v>
      </c>
      <c r="E31" s="10">
        <f t="shared" si="10"/>
        <v>0</v>
      </c>
      <c r="F31" s="10">
        <f t="shared" si="10"/>
        <v>0</v>
      </c>
      <c r="G31" s="10">
        <f t="shared" si="10"/>
        <v>0</v>
      </c>
      <c r="H31" s="10">
        <f t="shared" si="10"/>
        <v>0</v>
      </c>
      <c r="J31" s="135">
        <f t="shared" si="2"/>
        <v>0</v>
      </c>
      <c r="K31" s="135">
        <f t="shared" si="3"/>
        <v>0</v>
      </c>
      <c r="L31" s="135">
        <f t="shared" si="4"/>
        <v>0</v>
      </c>
      <c r="M31" s="135">
        <f t="shared" si="5"/>
        <v>0</v>
      </c>
      <c r="N31" s="135">
        <f t="shared" si="6"/>
        <v>0</v>
      </c>
    </row>
    <row r="32" spans="1:14" x14ac:dyDescent="0.3">
      <c r="A32" s="468"/>
      <c r="B32" s="138" t="s">
        <v>110</v>
      </c>
      <c r="C32" s="51"/>
      <c r="D32" s="51"/>
      <c r="E32" s="51"/>
      <c r="F32" s="51"/>
      <c r="G32" s="51"/>
      <c r="H32" s="51"/>
      <c r="J32" s="135">
        <f t="shared" si="2"/>
        <v>0</v>
      </c>
      <c r="K32" s="135">
        <f t="shared" si="3"/>
        <v>0</v>
      </c>
      <c r="L32" s="135">
        <f t="shared" si="4"/>
        <v>0</v>
      </c>
      <c r="M32" s="135">
        <f t="shared" si="5"/>
        <v>0</v>
      </c>
      <c r="N32" s="135">
        <f t="shared" si="6"/>
        <v>0</v>
      </c>
    </row>
    <row r="33" spans="1:14" x14ac:dyDescent="0.3">
      <c r="A33" s="468"/>
      <c r="B33" s="138" t="s">
        <v>111</v>
      </c>
      <c r="C33" s="51"/>
      <c r="D33" s="51"/>
      <c r="E33" s="51"/>
      <c r="F33" s="51"/>
      <c r="G33" s="51"/>
      <c r="H33" s="51"/>
      <c r="J33" s="135">
        <f t="shared" si="2"/>
        <v>0</v>
      </c>
      <c r="K33" s="135">
        <f t="shared" si="3"/>
        <v>0</v>
      </c>
      <c r="L33" s="135">
        <f t="shared" si="4"/>
        <v>0</v>
      </c>
      <c r="M33" s="135">
        <f t="shared" si="5"/>
        <v>0</v>
      </c>
      <c r="N33" s="135">
        <f t="shared" si="6"/>
        <v>0</v>
      </c>
    </row>
    <row r="34" spans="1:14" x14ac:dyDescent="0.3">
      <c r="A34" s="468"/>
      <c r="B34" s="137" t="s">
        <v>113</v>
      </c>
      <c r="C34" s="51"/>
      <c r="D34" s="51"/>
      <c r="E34" s="51"/>
      <c r="F34" s="51"/>
      <c r="G34" s="51"/>
      <c r="H34" s="51"/>
      <c r="J34" s="135">
        <f t="shared" si="2"/>
        <v>0</v>
      </c>
      <c r="K34" s="135">
        <f t="shared" si="3"/>
        <v>0</v>
      </c>
      <c r="L34" s="135">
        <f t="shared" si="4"/>
        <v>0</v>
      </c>
      <c r="M34" s="135">
        <f t="shared" si="5"/>
        <v>0</v>
      </c>
      <c r="N34" s="135">
        <f t="shared" si="6"/>
        <v>0</v>
      </c>
    </row>
    <row r="35" spans="1:14" x14ac:dyDescent="0.3">
      <c r="A35" s="468"/>
      <c r="B35" s="137" t="s">
        <v>115</v>
      </c>
      <c r="C35" s="10">
        <f t="shared" ref="C35:D35" si="11">C36+C37</f>
        <v>0</v>
      </c>
      <c r="D35" s="10">
        <f t="shared" si="11"/>
        <v>0</v>
      </c>
      <c r="E35" s="10">
        <f>E36+E37</f>
        <v>0</v>
      </c>
      <c r="F35" s="10">
        <f>F36+F37</f>
        <v>0</v>
      </c>
      <c r="G35" s="10">
        <f>G36+G37</f>
        <v>0</v>
      </c>
      <c r="H35" s="10">
        <f>H36+H37</f>
        <v>0</v>
      </c>
      <c r="J35" s="135">
        <f t="shared" si="2"/>
        <v>0</v>
      </c>
      <c r="K35" s="135">
        <f t="shared" si="3"/>
        <v>0</v>
      </c>
      <c r="L35" s="135">
        <f t="shared" si="4"/>
        <v>0</v>
      </c>
      <c r="M35" s="135">
        <f t="shared" si="5"/>
        <v>0</v>
      </c>
      <c r="N35" s="135">
        <f t="shared" si="6"/>
        <v>0</v>
      </c>
    </row>
    <row r="36" spans="1:14" x14ac:dyDescent="0.3">
      <c r="A36" s="468"/>
      <c r="B36" s="138" t="s">
        <v>291</v>
      </c>
      <c r="C36" s="51"/>
      <c r="D36" s="51"/>
      <c r="E36" s="51"/>
      <c r="F36" s="51"/>
      <c r="G36" s="51"/>
      <c r="H36" s="51"/>
      <c r="J36" s="135">
        <f t="shared" si="2"/>
        <v>0</v>
      </c>
      <c r="K36" s="135">
        <f t="shared" si="3"/>
        <v>0</v>
      </c>
      <c r="L36" s="135">
        <f t="shared" si="4"/>
        <v>0</v>
      </c>
      <c r="M36" s="135">
        <f t="shared" si="5"/>
        <v>0</v>
      </c>
      <c r="N36" s="135">
        <f t="shared" si="6"/>
        <v>0</v>
      </c>
    </row>
    <row r="37" spans="1:14" x14ac:dyDescent="0.3">
      <c r="A37" s="468"/>
      <c r="B37" s="138" t="s">
        <v>292</v>
      </c>
      <c r="C37" s="51"/>
      <c r="D37" s="51"/>
      <c r="E37" s="51"/>
      <c r="F37" s="51"/>
      <c r="G37" s="51"/>
      <c r="H37" s="51"/>
      <c r="J37" s="135">
        <f t="shared" si="2"/>
        <v>0</v>
      </c>
      <c r="K37" s="135">
        <f t="shared" si="3"/>
        <v>0</v>
      </c>
      <c r="L37" s="135">
        <f t="shared" si="4"/>
        <v>0</v>
      </c>
      <c r="M37" s="135">
        <f t="shared" si="5"/>
        <v>0</v>
      </c>
      <c r="N37" s="135">
        <f t="shared" si="6"/>
        <v>0</v>
      </c>
    </row>
    <row r="38" spans="1:14" x14ac:dyDescent="0.3">
      <c r="A38" s="468"/>
      <c r="B38" s="137" t="s">
        <v>114</v>
      </c>
      <c r="C38" s="51"/>
      <c r="D38" s="51"/>
      <c r="E38" s="51"/>
      <c r="F38" s="51"/>
      <c r="G38" s="51"/>
      <c r="H38" s="51"/>
      <c r="J38" s="135">
        <f t="shared" si="2"/>
        <v>0</v>
      </c>
      <c r="K38" s="135">
        <f t="shared" si="3"/>
        <v>0</v>
      </c>
      <c r="L38" s="135">
        <f t="shared" si="4"/>
        <v>0</v>
      </c>
      <c r="M38" s="135">
        <f t="shared" si="5"/>
        <v>0</v>
      </c>
      <c r="N38" s="135">
        <f t="shared" si="6"/>
        <v>0</v>
      </c>
    </row>
    <row r="39" spans="1:14" x14ac:dyDescent="0.3">
      <c r="A39" s="468"/>
      <c r="B39" s="67" t="s">
        <v>82</v>
      </c>
      <c r="C39" s="10">
        <f t="shared" ref="C39:H39" si="12">SUM(C31,C34:C35,C38)</f>
        <v>0</v>
      </c>
      <c r="D39" s="10">
        <f t="shared" si="12"/>
        <v>0</v>
      </c>
      <c r="E39" s="10">
        <f t="shared" si="12"/>
        <v>0</v>
      </c>
      <c r="F39" s="10">
        <f t="shared" si="12"/>
        <v>0</v>
      </c>
      <c r="G39" s="10">
        <f t="shared" si="12"/>
        <v>0</v>
      </c>
      <c r="H39" s="10">
        <f t="shared" si="12"/>
        <v>0</v>
      </c>
      <c r="J39" s="135">
        <f t="shared" si="2"/>
        <v>0</v>
      </c>
      <c r="K39" s="135">
        <f t="shared" si="3"/>
        <v>0</v>
      </c>
      <c r="L39" s="135">
        <f t="shared" si="4"/>
        <v>0</v>
      </c>
      <c r="M39" s="135">
        <f t="shared" si="5"/>
        <v>0</v>
      </c>
      <c r="N39" s="135">
        <f t="shared" si="6"/>
        <v>0</v>
      </c>
    </row>
    <row r="40" spans="1:14" ht="13.5" customHeight="1" x14ac:dyDescent="0.3">
      <c r="A40" s="468" t="s">
        <v>8</v>
      </c>
      <c r="B40" s="137" t="s">
        <v>109</v>
      </c>
      <c r="C40" s="10">
        <f t="shared" ref="C40:H40" si="13">SUM(C41:C44)</f>
        <v>0</v>
      </c>
      <c r="D40" s="10">
        <f t="shared" si="13"/>
        <v>0</v>
      </c>
      <c r="E40" s="10">
        <f t="shared" si="13"/>
        <v>0</v>
      </c>
      <c r="F40" s="10">
        <f t="shared" si="13"/>
        <v>0</v>
      </c>
      <c r="G40" s="10">
        <f t="shared" si="13"/>
        <v>0</v>
      </c>
      <c r="H40" s="10">
        <f t="shared" si="13"/>
        <v>0</v>
      </c>
      <c r="J40" s="135">
        <f t="shared" si="2"/>
        <v>0</v>
      </c>
      <c r="K40" s="135">
        <f t="shared" si="3"/>
        <v>0</v>
      </c>
      <c r="L40" s="135">
        <f t="shared" si="4"/>
        <v>0</v>
      </c>
      <c r="M40" s="135">
        <f t="shared" si="5"/>
        <v>0</v>
      </c>
      <c r="N40" s="135">
        <f t="shared" si="6"/>
        <v>0</v>
      </c>
    </row>
    <row r="41" spans="1:14" x14ac:dyDescent="0.3">
      <c r="A41" s="468"/>
      <c r="B41" s="138" t="s">
        <v>146</v>
      </c>
      <c r="C41" s="51"/>
      <c r="D41" s="51"/>
      <c r="E41" s="51"/>
      <c r="F41" s="51"/>
      <c r="G41" s="51"/>
      <c r="H41" s="51"/>
      <c r="J41" s="135">
        <f t="shared" si="2"/>
        <v>0</v>
      </c>
      <c r="K41" s="135">
        <f t="shared" si="3"/>
        <v>0</v>
      </c>
      <c r="L41" s="135">
        <f t="shared" si="4"/>
        <v>0</v>
      </c>
      <c r="M41" s="135">
        <f t="shared" si="5"/>
        <v>0</v>
      </c>
      <c r="N41" s="135">
        <f t="shared" si="6"/>
        <v>0</v>
      </c>
    </row>
    <row r="42" spans="1:14" x14ac:dyDescent="0.3">
      <c r="A42" s="468"/>
      <c r="B42" s="138" t="s">
        <v>110</v>
      </c>
      <c r="C42" s="51"/>
      <c r="D42" s="51"/>
      <c r="E42" s="51"/>
      <c r="F42" s="51"/>
      <c r="G42" s="51"/>
      <c r="H42" s="51"/>
      <c r="J42" s="135">
        <f t="shared" si="2"/>
        <v>0</v>
      </c>
      <c r="K42" s="135">
        <f t="shared" si="3"/>
        <v>0</v>
      </c>
      <c r="L42" s="135">
        <f t="shared" si="4"/>
        <v>0</v>
      </c>
      <c r="M42" s="135">
        <f t="shared" si="5"/>
        <v>0</v>
      </c>
      <c r="N42" s="135">
        <f t="shared" si="6"/>
        <v>0</v>
      </c>
    </row>
    <row r="43" spans="1:14" x14ac:dyDescent="0.3">
      <c r="A43" s="468"/>
      <c r="B43" s="138" t="s">
        <v>111</v>
      </c>
      <c r="C43" s="51"/>
      <c r="D43" s="51"/>
      <c r="E43" s="51"/>
      <c r="F43" s="51"/>
      <c r="G43" s="51"/>
      <c r="H43" s="51"/>
      <c r="J43" s="135">
        <f t="shared" si="2"/>
        <v>0</v>
      </c>
      <c r="K43" s="135">
        <f t="shared" si="3"/>
        <v>0</v>
      </c>
      <c r="L43" s="135">
        <f t="shared" si="4"/>
        <v>0</v>
      </c>
      <c r="M43" s="135">
        <f t="shared" si="5"/>
        <v>0</v>
      </c>
      <c r="N43" s="135">
        <f t="shared" si="6"/>
        <v>0</v>
      </c>
    </row>
    <row r="44" spans="1:14" x14ac:dyDescent="0.3">
      <c r="A44" s="468"/>
      <c r="B44" s="138" t="s">
        <v>147</v>
      </c>
      <c r="C44" s="51"/>
      <c r="D44" s="51"/>
      <c r="E44" s="51"/>
      <c r="F44" s="51"/>
      <c r="G44" s="51"/>
      <c r="H44" s="51"/>
      <c r="J44" s="135">
        <f t="shared" si="2"/>
        <v>0</v>
      </c>
      <c r="K44" s="135">
        <f t="shared" si="3"/>
        <v>0</v>
      </c>
      <c r="L44" s="135">
        <f t="shared" si="4"/>
        <v>0</v>
      </c>
      <c r="M44" s="135">
        <f t="shared" si="5"/>
        <v>0</v>
      </c>
      <c r="N44" s="135">
        <f t="shared" si="6"/>
        <v>0</v>
      </c>
    </row>
    <row r="45" spans="1:14" x14ac:dyDescent="0.3">
      <c r="A45" s="468"/>
      <c r="B45" s="137" t="s">
        <v>113</v>
      </c>
      <c r="C45" s="51"/>
      <c r="D45" s="51"/>
      <c r="E45" s="51"/>
      <c r="F45" s="51"/>
      <c r="G45" s="51"/>
      <c r="H45" s="51"/>
      <c r="J45" s="135">
        <f t="shared" si="2"/>
        <v>0</v>
      </c>
      <c r="K45" s="135">
        <f t="shared" si="3"/>
        <v>0</v>
      </c>
      <c r="L45" s="135">
        <f t="shared" si="4"/>
        <v>0</v>
      </c>
      <c r="M45" s="135">
        <f t="shared" si="5"/>
        <v>0</v>
      </c>
      <c r="N45" s="135">
        <f t="shared" si="6"/>
        <v>0</v>
      </c>
    </row>
    <row r="46" spans="1:14" x14ac:dyDescent="0.3">
      <c r="A46" s="468"/>
      <c r="B46" s="137" t="s">
        <v>115</v>
      </c>
      <c r="C46" s="10">
        <f t="shared" ref="C46:D46" si="14">C47+C48</f>
        <v>0</v>
      </c>
      <c r="D46" s="10">
        <f t="shared" si="14"/>
        <v>0</v>
      </c>
      <c r="E46" s="10">
        <f>E47+E48</f>
        <v>0</v>
      </c>
      <c r="F46" s="10">
        <f>F47+F48</f>
        <v>0</v>
      </c>
      <c r="G46" s="10">
        <f>G47+G48</f>
        <v>0</v>
      </c>
      <c r="H46" s="51">
        <f>H47+H48</f>
        <v>0</v>
      </c>
      <c r="J46" s="135">
        <f t="shared" si="2"/>
        <v>0</v>
      </c>
      <c r="K46" s="135">
        <f t="shared" si="3"/>
        <v>0</v>
      </c>
      <c r="L46" s="135">
        <f t="shared" si="4"/>
        <v>0</v>
      </c>
      <c r="M46" s="135">
        <f t="shared" si="5"/>
        <v>0</v>
      </c>
      <c r="N46" s="135">
        <f t="shared" si="6"/>
        <v>0</v>
      </c>
    </row>
    <row r="47" spans="1:14" x14ac:dyDescent="0.3">
      <c r="A47" s="468"/>
      <c r="B47" s="138" t="s">
        <v>291</v>
      </c>
      <c r="C47" s="51"/>
      <c r="D47" s="51"/>
      <c r="E47" s="51"/>
      <c r="F47" s="51"/>
      <c r="G47" s="51"/>
      <c r="H47" s="51"/>
      <c r="J47" s="135">
        <f t="shared" si="2"/>
        <v>0</v>
      </c>
      <c r="K47" s="135">
        <f t="shared" si="3"/>
        <v>0</v>
      </c>
      <c r="L47" s="135">
        <f t="shared" si="4"/>
        <v>0</v>
      </c>
      <c r="M47" s="135">
        <f t="shared" si="5"/>
        <v>0</v>
      </c>
      <c r="N47" s="135">
        <f t="shared" si="6"/>
        <v>0</v>
      </c>
    </row>
    <row r="48" spans="1:14" x14ac:dyDescent="0.3">
      <c r="A48" s="468"/>
      <c r="B48" s="138" t="s">
        <v>292</v>
      </c>
      <c r="C48" s="51"/>
      <c r="D48" s="51"/>
      <c r="E48" s="51"/>
      <c r="F48" s="51"/>
      <c r="G48" s="51"/>
      <c r="H48" s="51"/>
      <c r="J48" s="135">
        <f t="shared" si="2"/>
        <v>0</v>
      </c>
      <c r="K48" s="135">
        <f t="shared" si="3"/>
        <v>0</v>
      </c>
      <c r="L48" s="135">
        <f t="shared" si="4"/>
        <v>0</v>
      </c>
      <c r="M48" s="135">
        <f t="shared" si="5"/>
        <v>0</v>
      </c>
      <c r="N48" s="135">
        <f t="shared" si="6"/>
        <v>0</v>
      </c>
    </row>
    <row r="49" spans="1:14" x14ac:dyDescent="0.3">
      <c r="A49" s="468"/>
      <c r="B49" s="137" t="s">
        <v>114</v>
      </c>
      <c r="C49" s="51"/>
      <c r="D49" s="51"/>
      <c r="E49" s="51"/>
      <c r="F49" s="51"/>
      <c r="G49" s="51"/>
      <c r="H49" s="51"/>
      <c r="J49" s="135">
        <f t="shared" si="2"/>
        <v>0</v>
      </c>
      <c r="K49" s="135">
        <f t="shared" si="3"/>
        <v>0</v>
      </c>
      <c r="L49" s="135">
        <f t="shared" si="4"/>
        <v>0</v>
      </c>
      <c r="M49" s="135">
        <f t="shared" si="5"/>
        <v>0</v>
      </c>
      <c r="N49" s="135">
        <f t="shared" si="6"/>
        <v>0</v>
      </c>
    </row>
    <row r="50" spans="1:14" x14ac:dyDescent="0.3">
      <c r="A50" s="468"/>
      <c r="B50" s="67" t="s">
        <v>82</v>
      </c>
      <c r="C50" s="10">
        <f>SUM(C40,C45:C46,C49)</f>
        <v>0</v>
      </c>
      <c r="D50" s="10">
        <f t="shared" ref="D50" si="15">SUM(D40,D45:D46,D49)</f>
        <v>0</v>
      </c>
      <c r="E50" s="10">
        <f>SUM(E40,E45:E46,E49)</f>
        <v>0</v>
      </c>
      <c r="F50" s="10">
        <f>SUM(F40,F45:F46,F49)</f>
        <v>0</v>
      </c>
      <c r="G50" s="10">
        <f>SUM(G40,G45:G46,G49)</f>
        <v>0</v>
      </c>
      <c r="H50" s="10">
        <f>SUM(H40,H45:H46,H49)</f>
        <v>0</v>
      </c>
      <c r="J50" s="135">
        <f t="shared" si="2"/>
        <v>0</v>
      </c>
      <c r="K50" s="135">
        <f t="shared" si="3"/>
        <v>0</v>
      </c>
      <c r="L50" s="135">
        <f t="shared" si="4"/>
        <v>0</v>
      </c>
      <c r="M50" s="135">
        <f t="shared" si="5"/>
        <v>0</v>
      </c>
      <c r="N50" s="135">
        <f t="shared" si="6"/>
        <v>0</v>
      </c>
    </row>
    <row r="51" spans="1:14" x14ac:dyDescent="0.3">
      <c r="A51" s="469" t="s">
        <v>310</v>
      </c>
      <c r="B51" s="137" t="s">
        <v>109</v>
      </c>
      <c r="C51" s="202">
        <f t="shared" ref="C51:D61" si="16">SUMIF($B$19:$B$50,$B51,C$19:C$50)</f>
        <v>0</v>
      </c>
      <c r="D51" s="202">
        <f t="shared" si="16"/>
        <v>0</v>
      </c>
      <c r="E51" s="202">
        <f t="shared" ref="E51:E61" si="17">SUMIF($B$19:$B$50,$B51,E$19:E$50)</f>
        <v>0</v>
      </c>
      <c r="F51" s="202">
        <f t="shared" ref="F51:F61" si="18">SUMIF($B$19:$B$50,$B51,F$19:F$50)</f>
        <v>0</v>
      </c>
      <c r="G51" s="202">
        <f t="shared" ref="G51:G61" si="19">SUMIF($B$19:$B$50,$B51,G$19:G$50)</f>
        <v>0</v>
      </c>
      <c r="H51" s="202">
        <f t="shared" ref="H51:H61" si="20">SUMIF($B$19:$B$50,$B51,H$19:H$50)</f>
        <v>0</v>
      </c>
      <c r="J51" s="203">
        <f t="shared" si="2"/>
        <v>0</v>
      </c>
      <c r="K51" s="203">
        <f t="shared" si="3"/>
        <v>0</v>
      </c>
      <c r="L51" s="203">
        <f t="shared" si="4"/>
        <v>0</v>
      </c>
      <c r="M51" s="203">
        <f t="shared" si="5"/>
        <v>0</v>
      </c>
      <c r="N51" s="203">
        <f t="shared" si="6"/>
        <v>0</v>
      </c>
    </row>
    <row r="52" spans="1:14" x14ac:dyDescent="0.3">
      <c r="A52" s="469"/>
      <c r="B52" s="138" t="s">
        <v>146</v>
      </c>
      <c r="C52" s="10">
        <f t="shared" si="16"/>
        <v>0</v>
      </c>
      <c r="D52" s="10">
        <f t="shared" si="16"/>
        <v>0</v>
      </c>
      <c r="E52" s="10">
        <f t="shared" si="17"/>
        <v>0</v>
      </c>
      <c r="F52" s="10">
        <f t="shared" si="18"/>
        <v>0</v>
      </c>
      <c r="G52" s="10">
        <f t="shared" si="19"/>
        <v>0</v>
      </c>
      <c r="H52" s="10">
        <f t="shared" si="20"/>
        <v>0</v>
      </c>
      <c r="J52" s="135">
        <f t="shared" si="2"/>
        <v>0</v>
      </c>
      <c r="K52" s="135">
        <f t="shared" si="3"/>
        <v>0</v>
      </c>
      <c r="L52" s="135">
        <f t="shared" si="4"/>
        <v>0</v>
      </c>
      <c r="M52" s="135">
        <f t="shared" si="5"/>
        <v>0</v>
      </c>
      <c r="N52" s="135">
        <f t="shared" si="6"/>
        <v>0</v>
      </c>
    </row>
    <row r="53" spans="1:14" x14ac:dyDescent="0.3">
      <c r="A53" s="469"/>
      <c r="B53" s="138" t="s">
        <v>110</v>
      </c>
      <c r="C53" s="10">
        <f t="shared" si="16"/>
        <v>0</v>
      </c>
      <c r="D53" s="10">
        <f t="shared" si="16"/>
        <v>0</v>
      </c>
      <c r="E53" s="10">
        <f t="shared" si="17"/>
        <v>0</v>
      </c>
      <c r="F53" s="10">
        <f t="shared" si="18"/>
        <v>0</v>
      </c>
      <c r="G53" s="10">
        <f t="shared" si="19"/>
        <v>0</v>
      </c>
      <c r="H53" s="10">
        <f t="shared" si="20"/>
        <v>0</v>
      </c>
      <c r="J53" s="135">
        <f t="shared" si="2"/>
        <v>0</v>
      </c>
      <c r="K53" s="135">
        <f t="shared" si="3"/>
        <v>0</v>
      </c>
      <c r="L53" s="135">
        <f t="shared" si="4"/>
        <v>0</v>
      </c>
      <c r="M53" s="135">
        <f t="shared" si="5"/>
        <v>0</v>
      </c>
      <c r="N53" s="135">
        <f t="shared" si="6"/>
        <v>0</v>
      </c>
    </row>
    <row r="54" spans="1:14" x14ac:dyDescent="0.3">
      <c r="A54" s="469"/>
      <c r="B54" s="138" t="s">
        <v>111</v>
      </c>
      <c r="C54" s="10">
        <f t="shared" si="16"/>
        <v>0</v>
      </c>
      <c r="D54" s="10">
        <f t="shared" si="16"/>
        <v>0</v>
      </c>
      <c r="E54" s="10">
        <f t="shared" si="17"/>
        <v>0</v>
      </c>
      <c r="F54" s="10">
        <f t="shared" si="18"/>
        <v>0</v>
      </c>
      <c r="G54" s="10">
        <f t="shared" si="19"/>
        <v>0</v>
      </c>
      <c r="H54" s="10">
        <f t="shared" si="20"/>
        <v>0</v>
      </c>
      <c r="J54" s="135">
        <f t="shared" si="2"/>
        <v>0</v>
      </c>
      <c r="K54" s="135">
        <f t="shared" si="3"/>
        <v>0</v>
      </c>
      <c r="L54" s="135">
        <f t="shared" si="4"/>
        <v>0</v>
      </c>
      <c r="M54" s="135">
        <f t="shared" si="5"/>
        <v>0</v>
      </c>
      <c r="N54" s="135">
        <f t="shared" si="6"/>
        <v>0</v>
      </c>
    </row>
    <row r="55" spans="1:14" x14ac:dyDescent="0.3">
      <c r="A55" s="469"/>
      <c r="B55" s="138" t="s">
        <v>147</v>
      </c>
      <c r="C55" s="10">
        <f t="shared" si="16"/>
        <v>0</v>
      </c>
      <c r="D55" s="10">
        <f t="shared" si="16"/>
        <v>0</v>
      </c>
      <c r="E55" s="10">
        <f t="shared" si="17"/>
        <v>0</v>
      </c>
      <c r="F55" s="10">
        <f t="shared" si="18"/>
        <v>0</v>
      </c>
      <c r="G55" s="10">
        <f t="shared" si="19"/>
        <v>0</v>
      </c>
      <c r="H55" s="10">
        <f t="shared" si="20"/>
        <v>0</v>
      </c>
      <c r="J55" s="135">
        <f t="shared" si="2"/>
        <v>0</v>
      </c>
      <c r="K55" s="135">
        <f t="shared" si="3"/>
        <v>0</v>
      </c>
      <c r="L55" s="135">
        <f t="shared" si="4"/>
        <v>0</v>
      </c>
      <c r="M55" s="135">
        <f t="shared" si="5"/>
        <v>0</v>
      </c>
      <c r="N55" s="135">
        <f t="shared" si="6"/>
        <v>0</v>
      </c>
    </row>
    <row r="56" spans="1:14" x14ac:dyDescent="0.3">
      <c r="A56" s="469"/>
      <c r="B56" s="137" t="s">
        <v>113</v>
      </c>
      <c r="C56" s="202">
        <f t="shared" si="16"/>
        <v>0</v>
      </c>
      <c r="D56" s="202">
        <f t="shared" si="16"/>
        <v>0</v>
      </c>
      <c r="E56" s="202">
        <f t="shared" si="17"/>
        <v>0</v>
      </c>
      <c r="F56" s="202">
        <f t="shared" si="18"/>
        <v>0</v>
      </c>
      <c r="G56" s="202">
        <f t="shared" si="19"/>
        <v>0</v>
      </c>
      <c r="H56" s="202">
        <f t="shared" si="20"/>
        <v>0</v>
      </c>
      <c r="J56" s="203">
        <f t="shared" si="2"/>
        <v>0</v>
      </c>
      <c r="K56" s="203">
        <f t="shared" si="3"/>
        <v>0</v>
      </c>
      <c r="L56" s="203">
        <f t="shared" si="4"/>
        <v>0</v>
      </c>
      <c r="M56" s="203">
        <f t="shared" si="5"/>
        <v>0</v>
      </c>
      <c r="N56" s="203">
        <f t="shared" si="6"/>
        <v>0</v>
      </c>
    </row>
    <row r="57" spans="1:14" x14ac:dyDescent="0.3">
      <c r="A57" s="469"/>
      <c r="B57" s="137" t="s">
        <v>115</v>
      </c>
      <c r="C57" s="202">
        <f t="shared" si="16"/>
        <v>0</v>
      </c>
      <c r="D57" s="202">
        <f t="shared" si="16"/>
        <v>0</v>
      </c>
      <c r="E57" s="202">
        <f t="shared" si="17"/>
        <v>0</v>
      </c>
      <c r="F57" s="202">
        <f t="shared" si="18"/>
        <v>0</v>
      </c>
      <c r="G57" s="202">
        <f t="shared" si="19"/>
        <v>0</v>
      </c>
      <c r="H57" s="202">
        <f t="shared" si="20"/>
        <v>0</v>
      </c>
      <c r="J57" s="203">
        <f t="shared" si="2"/>
        <v>0</v>
      </c>
      <c r="K57" s="203">
        <f t="shared" si="3"/>
        <v>0</v>
      </c>
      <c r="L57" s="203">
        <f t="shared" si="4"/>
        <v>0</v>
      </c>
      <c r="M57" s="203">
        <f t="shared" si="5"/>
        <v>0</v>
      </c>
      <c r="N57" s="203">
        <f t="shared" si="6"/>
        <v>0</v>
      </c>
    </row>
    <row r="58" spans="1:14" x14ac:dyDescent="0.3">
      <c r="A58" s="469"/>
      <c r="B58" s="138" t="s">
        <v>291</v>
      </c>
      <c r="C58" s="10">
        <f t="shared" si="16"/>
        <v>0</v>
      </c>
      <c r="D58" s="10">
        <f t="shared" si="16"/>
        <v>0</v>
      </c>
      <c r="E58" s="10">
        <f t="shared" si="17"/>
        <v>0</v>
      </c>
      <c r="F58" s="10">
        <f t="shared" si="18"/>
        <v>0</v>
      </c>
      <c r="G58" s="10">
        <f t="shared" si="19"/>
        <v>0</v>
      </c>
      <c r="H58" s="10">
        <f t="shared" si="20"/>
        <v>0</v>
      </c>
      <c r="J58" s="135">
        <f t="shared" si="2"/>
        <v>0</v>
      </c>
      <c r="K58" s="135">
        <f t="shared" si="3"/>
        <v>0</v>
      </c>
      <c r="L58" s="135">
        <f t="shared" si="4"/>
        <v>0</v>
      </c>
      <c r="M58" s="135">
        <f t="shared" si="5"/>
        <v>0</v>
      </c>
      <c r="N58" s="135">
        <f t="shared" si="6"/>
        <v>0</v>
      </c>
    </row>
    <row r="59" spans="1:14" x14ac:dyDescent="0.3">
      <c r="A59" s="469"/>
      <c r="B59" s="138" t="s">
        <v>292</v>
      </c>
      <c r="C59" s="10">
        <f t="shared" si="16"/>
        <v>0</v>
      </c>
      <c r="D59" s="10">
        <f t="shared" si="16"/>
        <v>0</v>
      </c>
      <c r="E59" s="10">
        <f t="shared" si="17"/>
        <v>0</v>
      </c>
      <c r="F59" s="10">
        <f t="shared" si="18"/>
        <v>0</v>
      </c>
      <c r="G59" s="10">
        <f t="shared" si="19"/>
        <v>0</v>
      </c>
      <c r="H59" s="10">
        <f t="shared" si="20"/>
        <v>0</v>
      </c>
      <c r="J59" s="135">
        <f t="shared" si="2"/>
        <v>0</v>
      </c>
      <c r="K59" s="135">
        <f t="shared" si="3"/>
        <v>0</v>
      </c>
      <c r="L59" s="135">
        <f t="shared" si="4"/>
        <v>0</v>
      </c>
      <c r="M59" s="135">
        <f t="shared" si="5"/>
        <v>0</v>
      </c>
      <c r="N59" s="135">
        <f t="shared" si="6"/>
        <v>0</v>
      </c>
    </row>
    <row r="60" spans="1:14" x14ac:dyDescent="0.3">
      <c r="A60" s="469"/>
      <c r="B60" s="137" t="s">
        <v>114</v>
      </c>
      <c r="C60" s="202">
        <f t="shared" si="16"/>
        <v>0</v>
      </c>
      <c r="D60" s="202">
        <f t="shared" si="16"/>
        <v>0</v>
      </c>
      <c r="E60" s="202">
        <f t="shared" si="17"/>
        <v>0</v>
      </c>
      <c r="F60" s="202">
        <f t="shared" si="18"/>
        <v>0</v>
      </c>
      <c r="G60" s="202">
        <f t="shared" si="19"/>
        <v>0</v>
      </c>
      <c r="H60" s="202">
        <f t="shared" si="20"/>
        <v>0</v>
      </c>
      <c r="J60" s="203">
        <f t="shared" si="2"/>
        <v>0</v>
      </c>
      <c r="K60" s="203">
        <f t="shared" si="3"/>
        <v>0</v>
      </c>
      <c r="L60" s="203">
        <f t="shared" si="4"/>
        <v>0</v>
      </c>
      <c r="M60" s="203">
        <f t="shared" si="5"/>
        <v>0</v>
      </c>
      <c r="N60" s="203">
        <f t="shared" si="6"/>
        <v>0</v>
      </c>
    </row>
    <row r="61" spans="1:14" x14ac:dyDescent="0.3">
      <c r="A61" s="469"/>
      <c r="B61" s="67" t="s">
        <v>82</v>
      </c>
      <c r="C61" s="202">
        <f t="shared" si="16"/>
        <v>0</v>
      </c>
      <c r="D61" s="202">
        <f t="shared" si="16"/>
        <v>0</v>
      </c>
      <c r="E61" s="202">
        <f t="shared" si="17"/>
        <v>0</v>
      </c>
      <c r="F61" s="202">
        <f t="shared" si="18"/>
        <v>0</v>
      </c>
      <c r="G61" s="202">
        <f t="shared" si="19"/>
        <v>0</v>
      </c>
      <c r="H61" s="202">
        <f t="shared" si="20"/>
        <v>0</v>
      </c>
      <c r="J61" s="203">
        <f t="shared" si="2"/>
        <v>0</v>
      </c>
      <c r="K61" s="203">
        <f t="shared" si="3"/>
        <v>0</v>
      </c>
      <c r="L61" s="203">
        <f t="shared" si="4"/>
        <v>0</v>
      </c>
      <c r="M61" s="203">
        <f t="shared" si="5"/>
        <v>0</v>
      </c>
      <c r="N61" s="203">
        <f t="shared" si="6"/>
        <v>0</v>
      </c>
    </row>
    <row r="62" spans="1:14" x14ac:dyDescent="0.3">
      <c r="J62" s="135"/>
    </row>
    <row r="63" spans="1:14" x14ac:dyDescent="0.3">
      <c r="J63" s="135"/>
    </row>
    <row r="64" spans="1:14" x14ac:dyDescent="0.3">
      <c r="A64" s="64" t="s">
        <v>347</v>
      </c>
      <c r="B64" s="65"/>
      <c r="C64" s="65"/>
      <c r="D64" s="65"/>
      <c r="E64" s="65"/>
      <c r="F64" s="65"/>
      <c r="G64" s="65"/>
      <c r="H64" s="65"/>
      <c r="J64" s="65"/>
      <c r="K64" s="65"/>
      <c r="L64" s="65"/>
      <c r="M64" s="65"/>
      <c r="N64" s="65"/>
    </row>
    <row r="65" spans="1:14" x14ac:dyDescent="0.3">
      <c r="J65" s="135"/>
    </row>
    <row r="66" spans="1:14" s="22" customFormat="1" ht="40.5" x14ac:dyDescent="0.3">
      <c r="A66" s="321" t="s">
        <v>66</v>
      </c>
      <c r="B66" s="66" t="s">
        <v>0</v>
      </c>
      <c r="C66" s="313" t="s">
        <v>71</v>
      </c>
      <c r="D66" s="312" t="s">
        <v>72</v>
      </c>
      <c r="E66" s="312" t="s">
        <v>77</v>
      </c>
      <c r="F66" s="312" t="s">
        <v>78</v>
      </c>
      <c r="G66" s="312" t="s">
        <v>79</v>
      </c>
      <c r="H66" s="312" t="s">
        <v>80</v>
      </c>
      <c r="J66" s="323" t="s">
        <v>73</v>
      </c>
      <c r="K66" s="323" t="s">
        <v>351</v>
      </c>
      <c r="L66" s="323" t="s">
        <v>74</v>
      </c>
      <c r="M66" s="323" t="s">
        <v>75</v>
      </c>
      <c r="N66" s="323" t="s">
        <v>76</v>
      </c>
    </row>
    <row r="67" spans="1:14" s="317" customFormat="1" x14ac:dyDescent="0.3">
      <c r="A67" s="321" t="s">
        <v>64</v>
      </c>
      <c r="B67" s="137" t="s">
        <v>347</v>
      </c>
      <c r="C67" s="315"/>
      <c r="D67" s="315"/>
      <c r="E67" s="315"/>
      <c r="F67" s="315"/>
      <c r="G67" s="315"/>
      <c r="H67" s="315"/>
      <c r="J67" s="316">
        <f t="shared" ref="J67:N71" si="21">IF(AND(ROUND(C67,0)=0,D67&gt;C67),"INF",IF(AND(ROUND(C67,0)=0,ROUND(D67,0)=0),0,(D67-C67)/C67))</f>
        <v>0</v>
      </c>
      <c r="K67" s="316">
        <f t="shared" si="21"/>
        <v>0</v>
      </c>
      <c r="L67" s="316">
        <f t="shared" si="21"/>
        <v>0</v>
      </c>
      <c r="M67" s="316">
        <f t="shared" si="21"/>
        <v>0</v>
      </c>
      <c r="N67" s="316">
        <f t="shared" si="21"/>
        <v>0</v>
      </c>
    </row>
    <row r="68" spans="1:14" s="317" customFormat="1" x14ac:dyDescent="0.3">
      <c r="A68" s="321" t="s">
        <v>6</v>
      </c>
      <c r="B68" s="137" t="s">
        <v>347</v>
      </c>
      <c r="C68" s="315"/>
      <c r="D68" s="315"/>
      <c r="E68" s="315"/>
      <c r="F68" s="315"/>
      <c r="G68" s="315"/>
      <c r="H68" s="315"/>
      <c r="J68" s="316">
        <f t="shared" si="21"/>
        <v>0</v>
      </c>
      <c r="K68" s="316">
        <f t="shared" si="21"/>
        <v>0</v>
      </c>
      <c r="L68" s="316">
        <f t="shared" si="21"/>
        <v>0</v>
      </c>
      <c r="M68" s="316">
        <f t="shared" si="21"/>
        <v>0</v>
      </c>
      <c r="N68" s="316">
        <f t="shared" si="21"/>
        <v>0</v>
      </c>
    </row>
    <row r="69" spans="1:14" s="317" customFormat="1" x14ac:dyDescent="0.3">
      <c r="A69" s="321" t="s">
        <v>65</v>
      </c>
      <c r="B69" s="137" t="s">
        <v>347</v>
      </c>
      <c r="C69" s="315"/>
      <c r="D69" s="315"/>
      <c r="E69" s="315"/>
      <c r="F69" s="315"/>
      <c r="G69" s="315"/>
      <c r="H69" s="315"/>
      <c r="J69" s="316">
        <f t="shared" si="21"/>
        <v>0</v>
      </c>
      <c r="K69" s="316">
        <f t="shared" si="21"/>
        <v>0</v>
      </c>
      <c r="L69" s="316">
        <f t="shared" si="21"/>
        <v>0</v>
      </c>
      <c r="M69" s="316">
        <f t="shared" si="21"/>
        <v>0</v>
      </c>
      <c r="N69" s="316">
        <f t="shared" si="21"/>
        <v>0</v>
      </c>
    </row>
    <row r="70" spans="1:14" s="317" customFormat="1" x14ac:dyDescent="0.3">
      <c r="A70" s="321" t="s">
        <v>8</v>
      </c>
      <c r="B70" s="137" t="s">
        <v>347</v>
      </c>
      <c r="C70" s="315"/>
      <c r="D70" s="315"/>
      <c r="E70" s="315"/>
      <c r="F70" s="315"/>
      <c r="G70" s="315"/>
      <c r="H70" s="315"/>
      <c r="J70" s="316">
        <f t="shared" si="21"/>
        <v>0</v>
      </c>
      <c r="K70" s="316">
        <f t="shared" si="21"/>
        <v>0</v>
      </c>
      <c r="L70" s="316">
        <f t="shared" si="21"/>
        <v>0</v>
      </c>
      <c r="M70" s="316">
        <f t="shared" si="21"/>
        <v>0</v>
      </c>
      <c r="N70" s="316">
        <f t="shared" si="21"/>
        <v>0</v>
      </c>
    </row>
    <row r="71" spans="1:14" s="22" customFormat="1" x14ac:dyDescent="0.3">
      <c r="A71" s="322" t="s">
        <v>20</v>
      </c>
      <c r="B71" s="322"/>
      <c r="C71" s="318">
        <f>SUM(C67:C70)</f>
        <v>0</v>
      </c>
      <c r="D71" s="318">
        <f t="shared" ref="D71" si="22">SUM(D67:D70)</f>
        <v>0</v>
      </c>
      <c r="E71" s="318">
        <f>SUM(E67:E70)</f>
        <v>0</v>
      </c>
      <c r="F71" s="318">
        <f>SUM(F67:F70)</f>
        <v>0</v>
      </c>
      <c r="G71" s="318">
        <f>SUM(G67:G70)</f>
        <v>0</v>
      </c>
      <c r="H71" s="318">
        <f>SUM(H67:H70)</f>
        <v>0</v>
      </c>
      <c r="J71" s="319">
        <f t="shared" si="21"/>
        <v>0</v>
      </c>
      <c r="K71" s="319">
        <f t="shared" si="21"/>
        <v>0</v>
      </c>
      <c r="L71" s="319">
        <f t="shared" si="21"/>
        <v>0</v>
      </c>
      <c r="M71" s="319">
        <f t="shared" si="21"/>
        <v>0</v>
      </c>
      <c r="N71" s="319">
        <f t="shared" si="21"/>
        <v>0</v>
      </c>
    </row>
    <row r="72" spans="1:14" s="314" customFormat="1" ht="15" x14ac:dyDescent="0.3">
      <c r="A72" s="320"/>
    </row>
    <row r="73" spans="1:14" x14ac:dyDescent="0.3">
      <c r="A73" s="64" t="s">
        <v>288</v>
      </c>
      <c r="B73" s="65"/>
      <c r="C73" s="65"/>
      <c r="D73" s="65"/>
      <c r="E73" s="65"/>
      <c r="F73" s="65"/>
      <c r="G73" s="65"/>
      <c r="H73" s="65"/>
      <c r="J73" s="65"/>
      <c r="K73" s="65"/>
      <c r="L73" s="65"/>
      <c r="M73" s="65"/>
      <c r="N73" s="65"/>
    </row>
    <row r="75" spans="1:14" s="22" customFormat="1" ht="37.15" customHeight="1" x14ac:dyDescent="0.3">
      <c r="A75" s="66" t="s">
        <v>81</v>
      </c>
      <c r="B75" s="66" t="s">
        <v>0</v>
      </c>
      <c r="C75" s="297" t="s">
        <v>71</v>
      </c>
      <c r="D75" s="209" t="s">
        <v>72</v>
      </c>
      <c r="E75" s="209" t="s">
        <v>77</v>
      </c>
      <c r="F75" s="209" t="s">
        <v>78</v>
      </c>
      <c r="G75" s="209" t="s">
        <v>79</v>
      </c>
      <c r="H75" s="209" t="s">
        <v>80</v>
      </c>
      <c r="J75" s="323" t="s">
        <v>73</v>
      </c>
      <c r="K75" s="323" t="s">
        <v>351</v>
      </c>
      <c r="L75" s="323" t="s">
        <v>74</v>
      </c>
      <c r="M75" s="323" t="s">
        <v>75</v>
      </c>
      <c r="N75" s="323" t="s">
        <v>76</v>
      </c>
    </row>
    <row r="76" spans="1:14" ht="27" x14ac:dyDescent="0.3">
      <c r="A76" s="296" t="s">
        <v>8</v>
      </c>
      <c r="B76" s="137" t="s">
        <v>306</v>
      </c>
      <c r="C76" s="139"/>
      <c r="D76" s="139"/>
      <c r="E76" s="139"/>
      <c r="F76" s="139"/>
      <c r="G76" s="139"/>
      <c r="H76" s="139"/>
      <c r="J76" s="135">
        <f>IF(AND(ROUND(C76,0)=0,D76&gt;C76),"INF",IF(AND(ROUND(C76,0)=0,ROUND(D76,0)=0),0,(D76-C76)/C76))</f>
        <v>0</v>
      </c>
      <c r="K76" s="135">
        <f>IF(AND(ROUND(D76,0)=0,E76&gt;D76),"INF",IF(AND(ROUND(D76,0)=0,ROUND(E76,0)=0),0,(E76-D76)/D76))</f>
        <v>0</v>
      </c>
      <c r="L76" s="135">
        <f>IF(AND(ROUND(E76,0)=0,F76&gt;E76),"INF",IF(AND(ROUND(E76,0)=0,ROUND(F76,0)=0),0,(F76-E76)/E76))</f>
        <v>0</v>
      </c>
      <c r="M76" s="135">
        <f>IF(AND(ROUND(F76,0)=0,G76&gt;F76),"INF",IF(AND(ROUND(F76,0)=0,ROUND(G76,0)=0),0,(G76-F76)/F76))</f>
        <v>0</v>
      </c>
      <c r="N76" s="135">
        <f>IF(AND(ROUND(G76,0)=0,H76&gt;G76),"INF",IF(AND(ROUND(G76,0)=0,ROUND(H76,0)=0),0,(H76-G76)/G76))</f>
        <v>0</v>
      </c>
    </row>
    <row r="77" spans="1:14" x14ac:dyDescent="0.3">
      <c r="B77" s="5"/>
    </row>
    <row r="78" spans="1:14" x14ac:dyDescent="0.3">
      <c r="A78" s="64" t="s">
        <v>223</v>
      </c>
      <c r="B78" s="65"/>
      <c r="C78" s="65"/>
      <c r="D78" s="65"/>
      <c r="E78" s="65"/>
      <c r="F78" s="65"/>
      <c r="G78" s="65"/>
      <c r="H78" s="65"/>
      <c r="J78" s="65"/>
      <c r="K78" s="65"/>
      <c r="L78" s="65"/>
      <c r="M78" s="65"/>
      <c r="N78" s="65"/>
    </row>
    <row r="80" spans="1:14" s="22" customFormat="1" ht="37.15" customHeight="1" x14ac:dyDescent="0.3">
      <c r="A80" s="66" t="s">
        <v>81</v>
      </c>
      <c r="B80" s="66" t="s">
        <v>0</v>
      </c>
      <c r="C80" s="323" t="s">
        <v>71</v>
      </c>
      <c r="D80" s="323" t="s">
        <v>72</v>
      </c>
      <c r="E80" s="323" t="s">
        <v>77</v>
      </c>
      <c r="F80" s="323" t="s">
        <v>78</v>
      </c>
      <c r="G80" s="323" t="s">
        <v>79</v>
      </c>
      <c r="H80" s="323" t="s">
        <v>80</v>
      </c>
      <c r="J80" s="323" t="s">
        <v>73</v>
      </c>
      <c r="K80" s="323" t="s">
        <v>351</v>
      </c>
      <c r="L80" s="323" t="s">
        <v>74</v>
      </c>
      <c r="M80" s="323" t="s">
        <v>75</v>
      </c>
      <c r="N80" s="323" t="s">
        <v>76</v>
      </c>
    </row>
    <row r="81" spans="1:14" x14ac:dyDescent="0.3">
      <c r="A81" s="208" t="s">
        <v>64</v>
      </c>
      <c r="B81" s="23" t="s">
        <v>290</v>
      </c>
      <c r="C81" s="139"/>
      <c r="D81" s="139"/>
      <c r="E81" s="139"/>
      <c r="F81" s="139"/>
      <c r="G81" s="139"/>
      <c r="H81" s="139"/>
      <c r="J81" s="135">
        <f t="shared" ref="J81:N83" si="23">IF(AND(ROUND(C81,0)=0,D81&gt;C81),"INF",IF(AND(ROUND(C81,0)=0,ROUND(D81,0)=0),0,(D81-C81)/C81))</f>
        <v>0</v>
      </c>
      <c r="K81" s="135">
        <f t="shared" si="23"/>
        <v>0</v>
      </c>
      <c r="L81" s="135">
        <f t="shared" si="23"/>
        <v>0</v>
      </c>
      <c r="M81" s="135">
        <f t="shared" si="23"/>
        <v>0</v>
      </c>
      <c r="N81" s="135">
        <f t="shared" si="23"/>
        <v>0</v>
      </c>
    </row>
    <row r="82" spans="1:14" x14ac:dyDescent="0.3">
      <c r="A82" s="207" t="s">
        <v>6</v>
      </c>
      <c r="B82" s="23" t="s">
        <v>290</v>
      </c>
      <c r="C82" s="139"/>
      <c r="D82" s="139"/>
      <c r="E82" s="139"/>
      <c r="F82" s="139"/>
      <c r="G82" s="139"/>
      <c r="H82" s="139"/>
      <c r="J82" s="135">
        <f t="shared" si="23"/>
        <v>0</v>
      </c>
      <c r="K82" s="135">
        <f t="shared" si="23"/>
        <v>0</v>
      </c>
      <c r="L82" s="135">
        <f t="shared" si="23"/>
        <v>0</v>
      </c>
      <c r="M82" s="135">
        <f t="shared" si="23"/>
        <v>0</v>
      </c>
      <c r="N82" s="135">
        <f t="shared" si="23"/>
        <v>0</v>
      </c>
    </row>
    <row r="83" spans="1:14" x14ac:dyDescent="0.3">
      <c r="A83" s="207" t="s">
        <v>65</v>
      </c>
      <c r="B83" s="23" t="s">
        <v>290</v>
      </c>
      <c r="C83" s="139"/>
      <c r="D83" s="139"/>
      <c r="E83" s="139"/>
      <c r="F83" s="139"/>
      <c r="G83" s="139"/>
      <c r="H83" s="139"/>
      <c r="J83" s="135">
        <f t="shared" si="23"/>
        <v>0</v>
      </c>
      <c r="K83" s="135">
        <f t="shared" si="23"/>
        <v>0</v>
      </c>
      <c r="L83" s="135">
        <f t="shared" si="23"/>
        <v>0</v>
      </c>
      <c r="M83" s="135">
        <f t="shared" si="23"/>
        <v>0</v>
      </c>
      <c r="N83" s="135">
        <f t="shared" si="23"/>
        <v>0</v>
      </c>
    </row>
  </sheetData>
  <mergeCells count="5">
    <mergeCell ref="A31:A39"/>
    <mergeCell ref="A40:A50"/>
    <mergeCell ref="A51:A61"/>
    <mergeCell ref="A25:A30"/>
    <mergeCell ref="A19:A24"/>
  </mergeCells>
  <conditionalFormatting sqref="C9:H12 C20:D22 C23 C32:D34 C26:D28 C76:D76 C49 C29 C38 C81:D83 C41:D45 C47:D48 C36:D37">
    <cfRule type="containsText" dxfId="403" priority="537" operator="containsText" text="ntitulé">
      <formula>NOT(ISERROR(SEARCH("ntitulé",C9)))</formula>
    </cfRule>
    <cfRule type="containsBlanks" dxfId="402" priority="538">
      <formula>LEN(TRIM(C9))=0</formula>
    </cfRule>
  </conditionalFormatting>
  <conditionalFormatting sqref="C20:D20">
    <cfRule type="containsText" dxfId="401" priority="519" operator="containsText" text="ntitulé">
      <formula>NOT(ISERROR(SEARCH("ntitulé",C20)))</formula>
    </cfRule>
    <cfRule type="containsBlanks" dxfId="400" priority="520">
      <formula>LEN(TRIM(C20))=0</formula>
    </cfRule>
  </conditionalFormatting>
  <conditionalFormatting sqref="E26">
    <cfRule type="containsText" dxfId="399" priority="431" operator="containsText" text="ntitulé">
      <formula>NOT(ISERROR(SEARCH("ntitulé",E26)))</formula>
    </cfRule>
    <cfRule type="containsBlanks" dxfId="398" priority="432">
      <formula>LEN(TRIM(E26))=0</formula>
    </cfRule>
  </conditionalFormatting>
  <conditionalFormatting sqref="C21:D21">
    <cfRule type="containsText" dxfId="397" priority="515" operator="containsText" text="ntitulé">
      <formula>NOT(ISERROR(SEARCH("ntitulé",C21)))</formula>
    </cfRule>
    <cfRule type="containsBlanks" dxfId="396" priority="516">
      <formula>LEN(TRIM(C21))=0</formula>
    </cfRule>
  </conditionalFormatting>
  <conditionalFormatting sqref="C22:D22 C23">
    <cfRule type="containsText" dxfId="395" priority="511" operator="containsText" text="ntitulé">
      <formula>NOT(ISERROR(SEARCH("ntitulé",C22)))</formula>
    </cfRule>
    <cfRule type="containsBlanks" dxfId="394" priority="512">
      <formula>LEN(TRIM(C22))=0</formula>
    </cfRule>
  </conditionalFormatting>
  <conditionalFormatting sqref="F22">
    <cfRule type="containsText" dxfId="393" priority="411" operator="containsText" text="ntitulé">
      <formula>NOT(ISERROR(SEARCH("ntitulé",F22)))</formula>
    </cfRule>
    <cfRule type="containsBlanks" dxfId="392" priority="412">
      <formula>LEN(TRIM(F22))=0</formula>
    </cfRule>
  </conditionalFormatting>
  <conditionalFormatting sqref="E41:E45 E47:E48">
    <cfRule type="containsText" dxfId="391" priority="433" operator="containsText" text="ntitulé">
      <formula>NOT(ISERROR(SEARCH("ntitulé",E41)))</formula>
    </cfRule>
    <cfRule type="containsBlanks" dxfId="390" priority="434">
      <formula>LEN(TRIM(E41))=0</formula>
    </cfRule>
  </conditionalFormatting>
  <conditionalFormatting sqref="F36:F37">
    <cfRule type="containsText" dxfId="389" priority="401" operator="containsText" text="ntitulé">
      <formula>NOT(ISERROR(SEARCH("ntitulé",F36)))</formula>
    </cfRule>
    <cfRule type="containsBlanks" dxfId="388" priority="402">
      <formula>LEN(TRIM(F36))=0</formula>
    </cfRule>
  </conditionalFormatting>
  <conditionalFormatting sqref="G21">
    <cfRule type="containsText" dxfId="387" priority="379" operator="containsText" text="ntitulé">
      <formula>NOT(ISERROR(SEARCH("ntitulé",G21)))</formula>
    </cfRule>
    <cfRule type="containsBlanks" dxfId="386" priority="380">
      <formula>LEN(TRIM(G21))=0</formula>
    </cfRule>
  </conditionalFormatting>
  <conditionalFormatting sqref="F20">
    <cfRule type="containsText" dxfId="385" priority="415" operator="containsText" text="ntitulé">
      <formula>NOT(ISERROR(SEARCH("ntitulé",F20)))</formula>
    </cfRule>
    <cfRule type="containsBlanks" dxfId="384" priority="416">
      <formula>LEN(TRIM(F20))=0</formula>
    </cfRule>
  </conditionalFormatting>
  <conditionalFormatting sqref="E21">
    <cfRule type="containsText" dxfId="383" priority="447" operator="containsText" text="ntitulé">
      <formula>NOT(ISERROR(SEARCH("ntitulé",E21)))</formula>
    </cfRule>
    <cfRule type="containsBlanks" dxfId="382" priority="448">
      <formula>LEN(TRIM(E21))=0</formula>
    </cfRule>
  </conditionalFormatting>
  <conditionalFormatting sqref="C26:D26">
    <cfRule type="containsText" dxfId="381" priority="499" operator="containsText" text="ntitulé">
      <formula>NOT(ISERROR(SEARCH("ntitulé",C26)))</formula>
    </cfRule>
    <cfRule type="containsBlanks" dxfId="380" priority="500">
      <formula>LEN(TRIM(C26))=0</formula>
    </cfRule>
  </conditionalFormatting>
  <conditionalFormatting sqref="F32:F33">
    <cfRule type="containsText" dxfId="379" priority="405" operator="containsText" text="ntitulé">
      <formula>NOT(ISERROR(SEARCH("ntitulé",F32)))</formula>
    </cfRule>
    <cfRule type="containsBlanks" dxfId="378" priority="406">
      <formula>LEN(TRIM(F32))=0</formula>
    </cfRule>
  </conditionalFormatting>
  <conditionalFormatting sqref="E34">
    <cfRule type="containsText" dxfId="377" priority="437" operator="containsText" text="ntitulé">
      <formula>NOT(ISERROR(SEARCH("ntitulé",E34)))</formula>
    </cfRule>
    <cfRule type="containsBlanks" dxfId="376" priority="438">
      <formula>LEN(TRIM(E34))=0</formula>
    </cfRule>
  </conditionalFormatting>
  <conditionalFormatting sqref="C27:D27">
    <cfRule type="containsText" dxfId="375" priority="495" operator="containsText" text="ntitulé">
      <formula>NOT(ISERROR(SEARCH("ntitulé",C27)))</formula>
    </cfRule>
    <cfRule type="containsBlanks" dxfId="374" priority="496">
      <formula>LEN(TRIM(C27))=0</formula>
    </cfRule>
  </conditionalFormatting>
  <conditionalFormatting sqref="G26">
    <cfRule type="containsText" dxfId="373" priority="363" operator="containsText" text="ntitulé">
      <formula>NOT(ISERROR(SEARCH("ntitulé",G26)))</formula>
    </cfRule>
    <cfRule type="containsBlanks" dxfId="372" priority="364">
      <formula>LEN(TRIM(G26))=0</formula>
    </cfRule>
  </conditionalFormatting>
  <conditionalFormatting sqref="F27">
    <cfRule type="containsText" dxfId="371" priority="395" operator="containsText" text="ntitulé">
      <formula>NOT(ISERROR(SEARCH("ntitulé",F27)))</formula>
    </cfRule>
    <cfRule type="containsBlanks" dxfId="370" priority="396">
      <formula>LEN(TRIM(F27))=0</formula>
    </cfRule>
  </conditionalFormatting>
  <conditionalFormatting sqref="E28">
    <cfRule type="containsText" dxfId="369" priority="427" operator="containsText" text="ntitulé">
      <formula>NOT(ISERROR(SEARCH("ntitulé",E28)))</formula>
    </cfRule>
    <cfRule type="containsBlanks" dxfId="368" priority="428">
      <formula>LEN(TRIM(E28))=0</formula>
    </cfRule>
  </conditionalFormatting>
  <conditionalFormatting sqref="C28:D28">
    <cfRule type="containsText" dxfId="367" priority="491" operator="containsText" text="ntitulé">
      <formula>NOT(ISERROR(SEARCH("ntitulé",C28)))</formula>
    </cfRule>
    <cfRule type="containsBlanks" dxfId="366" priority="492">
      <formula>LEN(TRIM(C28))=0</formula>
    </cfRule>
  </conditionalFormatting>
  <conditionalFormatting sqref="H22">
    <cfRule type="containsText" dxfId="365" priority="343" operator="containsText" text="ntitulé">
      <formula>NOT(ISERROR(SEARCH("ntitulé",H22)))</formula>
    </cfRule>
    <cfRule type="containsBlanks" dxfId="364" priority="344">
      <formula>LEN(TRIM(H22))=0</formula>
    </cfRule>
  </conditionalFormatting>
  <conditionalFormatting sqref="G41:G45 G47:G48">
    <cfRule type="containsText" dxfId="363" priority="365" operator="containsText" text="ntitulé">
      <formula>NOT(ISERROR(SEARCH("ntitulé",G41)))</formula>
    </cfRule>
    <cfRule type="containsBlanks" dxfId="362" priority="366">
      <formula>LEN(TRIM(G41))=0</formula>
    </cfRule>
  </conditionalFormatting>
  <conditionalFormatting sqref="H36:H37">
    <cfRule type="containsText" dxfId="361" priority="333" operator="containsText" text="ntitulé">
      <formula>NOT(ISERROR(SEARCH("ntitulé",H36)))</formula>
    </cfRule>
    <cfRule type="containsBlanks" dxfId="360" priority="334">
      <formula>LEN(TRIM(H36))=0</formula>
    </cfRule>
  </conditionalFormatting>
  <conditionalFormatting sqref="C32:D33">
    <cfRule type="containsText" dxfId="359" priority="479" operator="containsText" text="ntitulé">
      <formula>NOT(ISERROR(SEARCH("ntitulé",C32)))</formula>
    </cfRule>
    <cfRule type="containsBlanks" dxfId="358" priority="480">
      <formula>LEN(TRIM(C32))=0</formula>
    </cfRule>
  </conditionalFormatting>
  <conditionalFormatting sqref="E29">
    <cfRule type="containsText" dxfId="357" priority="245" operator="containsText" text="ntitulé">
      <formula>NOT(ISERROR(SEARCH("ntitulé",E29)))</formula>
    </cfRule>
    <cfRule type="containsBlanks" dxfId="356" priority="246">
      <formula>LEN(TRIM(E29))=0</formula>
    </cfRule>
  </conditionalFormatting>
  <conditionalFormatting sqref="H20">
    <cfRule type="containsText" dxfId="355" priority="347" operator="containsText" text="ntitulé">
      <formula>NOT(ISERROR(SEARCH("ntitulé",H20)))</formula>
    </cfRule>
    <cfRule type="containsBlanks" dxfId="354" priority="348">
      <formula>LEN(TRIM(H20))=0</formula>
    </cfRule>
  </conditionalFormatting>
  <conditionalFormatting sqref="C34:D34">
    <cfRule type="containsText" dxfId="353" priority="475" operator="containsText" text="ntitulé">
      <formula>NOT(ISERROR(SEARCH("ntitulé",C34)))</formula>
    </cfRule>
    <cfRule type="containsBlanks" dxfId="352" priority="476">
      <formula>LEN(TRIM(C34))=0</formula>
    </cfRule>
  </conditionalFormatting>
  <conditionalFormatting sqref="H29">
    <cfRule type="containsText" dxfId="351" priority="239" operator="containsText" text="ntitulé">
      <formula>NOT(ISERROR(SEARCH("ntitulé",H29)))</formula>
    </cfRule>
    <cfRule type="containsBlanks" dxfId="350" priority="240">
      <formula>LEN(TRIM(H29))=0</formula>
    </cfRule>
  </conditionalFormatting>
  <conditionalFormatting sqref="H32:H33">
    <cfRule type="containsText" dxfId="349" priority="337" operator="containsText" text="ntitulé">
      <formula>NOT(ISERROR(SEARCH("ntitulé",H32)))</formula>
    </cfRule>
    <cfRule type="containsBlanks" dxfId="348" priority="338">
      <formula>LEN(TRIM(H32))=0</formula>
    </cfRule>
  </conditionalFormatting>
  <conditionalFormatting sqref="G34">
    <cfRule type="containsText" dxfId="347" priority="369" operator="containsText" text="ntitulé">
      <formula>NOT(ISERROR(SEARCH("ntitulé",G34)))</formula>
    </cfRule>
    <cfRule type="containsBlanks" dxfId="346" priority="370">
      <formula>LEN(TRIM(G34))=0</formula>
    </cfRule>
  </conditionalFormatting>
  <conditionalFormatting sqref="C36:D37">
    <cfRule type="containsText" dxfId="345" priority="471" operator="containsText" text="ntitulé">
      <formula>NOT(ISERROR(SEARCH("ntitulé",C36)))</formula>
    </cfRule>
    <cfRule type="containsBlanks" dxfId="344" priority="472">
      <formula>LEN(TRIM(C36))=0</formula>
    </cfRule>
  </conditionalFormatting>
  <conditionalFormatting sqref="D38">
    <cfRule type="containsText" dxfId="343" priority="233" operator="containsText" text="ntitulé">
      <formula>NOT(ISERROR(SEARCH("ntitulé",D38)))</formula>
    </cfRule>
    <cfRule type="containsBlanks" dxfId="342" priority="234">
      <formula>LEN(TRIM(D38))=0</formula>
    </cfRule>
  </conditionalFormatting>
  <conditionalFormatting sqref="H27">
    <cfRule type="containsText" dxfId="341" priority="327" operator="containsText" text="ntitulé">
      <formula>NOT(ISERROR(SEARCH("ntitulé",H27)))</formula>
    </cfRule>
    <cfRule type="containsBlanks" dxfId="340" priority="328">
      <formula>LEN(TRIM(H27))=0</formula>
    </cfRule>
  </conditionalFormatting>
  <conditionalFormatting sqref="G28">
    <cfRule type="containsText" dxfId="339" priority="359" operator="containsText" text="ntitulé">
      <formula>NOT(ISERROR(SEARCH("ntitulé",G28)))</formula>
    </cfRule>
    <cfRule type="containsBlanks" dxfId="338" priority="360">
      <formula>LEN(TRIM(G28))=0</formula>
    </cfRule>
  </conditionalFormatting>
  <conditionalFormatting sqref="C41:D45 C47:D48">
    <cfRule type="containsText" dxfId="337" priority="467" operator="containsText" text="ntitulé">
      <formula>NOT(ISERROR(SEARCH("ntitulé",C41)))</formula>
    </cfRule>
    <cfRule type="containsBlanks" dxfId="336" priority="468">
      <formula>LEN(TRIM(C41))=0</formula>
    </cfRule>
  </conditionalFormatting>
  <conditionalFormatting sqref="C49">
    <cfRule type="containsText" dxfId="335" priority="219" operator="containsText" text="ntitulé">
      <formula>NOT(ISERROR(SEARCH("ntitulé",C49)))</formula>
    </cfRule>
    <cfRule type="containsBlanks" dxfId="334" priority="220">
      <formula>LEN(TRIM(C49))=0</formula>
    </cfRule>
  </conditionalFormatting>
  <conditionalFormatting sqref="E49">
    <cfRule type="containsText" dxfId="333" priority="213" operator="containsText" text="ntitulé">
      <formula>NOT(ISERROR(SEARCH("ntitulé",E49)))</formula>
    </cfRule>
    <cfRule type="containsBlanks" dxfId="332" priority="214">
      <formula>LEN(TRIM(E49))=0</formula>
    </cfRule>
  </conditionalFormatting>
  <conditionalFormatting sqref="C38">
    <cfRule type="containsText" dxfId="331" priority="235" operator="containsText" text="ntitulé">
      <formula>NOT(ISERROR(SEARCH("ntitulé",C38)))</formula>
    </cfRule>
    <cfRule type="containsBlanks" dxfId="330" priority="236">
      <formula>LEN(TRIM(C38))=0</formula>
    </cfRule>
  </conditionalFormatting>
  <conditionalFormatting sqref="H76">
    <cfRule type="containsText" dxfId="329" priority="267" operator="containsText" text="ntitulé">
      <formula>NOT(ISERROR(SEARCH("ntitulé",H76)))</formula>
    </cfRule>
    <cfRule type="containsBlanks" dxfId="328" priority="268">
      <formula>LEN(TRIM(H76))=0</formula>
    </cfRule>
  </conditionalFormatting>
  <conditionalFormatting sqref="E20">
    <cfRule type="containsText" dxfId="327" priority="449" operator="containsText" text="ntitulé">
      <formula>NOT(ISERROR(SEARCH("ntitulé",E20)))</formula>
    </cfRule>
    <cfRule type="containsBlanks" dxfId="326" priority="450">
      <formula>LEN(TRIM(E20))=0</formula>
    </cfRule>
  </conditionalFormatting>
  <conditionalFormatting sqref="E22">
    <cfRule type="containsText" dxfId="325" priority="445" operator="containsText" text="ntitulé">
      <formula>NOT(ISERROR(SEARCH("ntitulé",E22)))</formula>
    </cfRule>
    <cfRule type="containsBlanks" dxfId="324" priority="446">
      <formula>LEN(TRIM(E22))=0</formula>
    </cfRule>
  </conditionalFormatting>
  <conditionalFormatting sqref="E32:E33">
    <cfRule type="containsText" dxfId="323" priority="439" operator="containsText" text="ntitulé">
      <formula>NOT(ISERROR(SEARCH("ntitulé",E32)))</formula>
    </cfRule>
    <cfRule type="containsBlanks" dxfId="322" priority="440">
      <formula>LEN(TRIM(E32))=0</formula>
    </cfRule>
  </conditionalFormatting>
  <conditionalFormatting sqref="E36:E37">
    <cfRule type="containsText" dxfId="321" priority="435" operator="containsText" text="ntitulé">
      <formula>NOT(ISERROR(SEARCH("ntitulé",E36)))</formula>
    </cfRule>
    <cfRule type="containsBlanks" dxfId="320" priority="436">
      <formula>LEN(TRIM(E36))=0</formula>
    </cfRule>
  </conditionalFormatting>
  <conditionalFormatting sqref="E27">
    <cfRule type="containsText" dxfId="319" priority="429" operator="containsText" text="ntitulé">
      <formula>NOT(ISERROR(SEARCH("ntitulé",E27)))</formula>
    </cfRule>
    <cfRule type="containsBlanks" dxfId="318" priority="430">
      <formula>LEN(TRIM(E27))=0</formula>
    </cfRule>
  </conditionalFormatting>
  <conditionalFormatting sqref="F21">
    <cfRule type="containsText" dxfId="317" priority="413" operator="containsText" text="ntitulé">
      <formula>NOT(ISERROR(SEARCH("ntitulé",F21)))</formula>
    </cfRule>
    <cfRule type="containsBlanks" dxfId="316" priority="414">
      <formula>LEN(TRIM(F21))=0</formula>
    </cfRule>
  </conditionalFormatting>
  <conditionalFormatting sqref="F41:F45 F47:F48">
    <cfRule type="containsText" dxfId="315" priority="399" operator="containsText" text="ntitulé">
      <formula>NOT(ISERROR(SEARCH("ntitulé",F41)))</formula>
    </cfRule>
    <cfRule type="containsBlanks" dxfId="314" priority="400">
      <formula>LEN(TRIM(F41))=0</formula>
    </cfRule>
  </conditionalFormatting>
  <conditionalFormatting sqref="F34">
    <cfRule type="containsText" dxfId="313" priority="403" operator="containsText" text="ntitulé">
      <formula>NOT(ISERROR(SEARCH("ntitulé",F34)))</formula>
    </cfRule>
    <cfRule type="containsBlanks" dxfId="312" priority="404">
      <formula>LEN(TRIM(F34))=0</formula>
    </cfRule>
  </conditionalFormatting>
  <conditionalFormatting sqref="F26">
    <cfRule type="containsText" dxfId="311" priority="397" operator="containsText" text="ntitulé">
      <formula>NOT(ISERROR(SEARCH("ntitulé",F26)))</formula>
    </cfRule>
    <cfRule type="containsBlanks" dxfId="310" priority="398">
      <formula>LEN(TRIM(F26))=0</formula>
    </cfRule>
  </conditionalFormatting>
  <conditionalFormatting sqref="F28">
    <cfRule type="containsText" dxfId="309" priority="393" operator="containsText" text="ntitulé">
      <formula>NOT(ISERROR(SEARCH("ntitulé",F28)))</formula>
    </cfRule>
    <cfRule type="containsBlanks" dxfId="308" priority="394">
      <formula>LEN(TRIM(F28))=0</formula>
    </cfRule>
  </conditionalFormatting>
  <conditionalFormatting sqref="G20">
    <cfRule type="containsText" dxfId="307" priority="381" operator="containsText" text="ntitulé">
      <formula>NOT(ISERROR(SEARCH("ntitulé",G20)))</formula>
    </cfRule>
    <cfRule type="containsBlanks" dxfId="306" priority="382">
      <formula>LEN(TRIM(G20))=0</formula>
    </cfRule>
  </conditionalFormatting>
  <conditionalFormatting sqref="G22">
    <cfRule type="containsText" dxfId="305" priority="377" operator="containsText" text="ntitulé">
      <formula>NOT(ISERROR(SEARCH("ntitulé",G22)))</formula>
    </cfRule>
    <cfRule type="containsBlanks" dxfId="304" priority="378">
      <formula>LEN(TRIM(G22))=0</formula>
    </cfRule>
  </conditionalFormatting>
  <conditionalFormatting sqref="G32:G33">
    <cfRule type="containsText" dxfId="303" priority="371" operator="containsText" text="ntitulé">
      <formula>NOT(ISERROR(SEARCH("ntitulé",G32)))</formula>
    </cfRule>
    <cfRule type="containsBlanks" dxfId="302" priority="372">
      <formula>LEN(TRIM(G32))=0</formula>
    </cfRule>
  </conditionalFormatting>
  <conditionalFormatting sqref="G36:G37">
    <cfRule type="containsText" dxfId="301" priority="367" operator="containsText" text="ntitulé">
      <formula>NOT(ISERROR(SEARCH("ntitulé",G36)))</formula>
    </cfRule>
    <cfRule type="containsBlanks" dxfId="300" priority="368">
      <formula>LEN(TRIM(G36))=0</formula>
    </cfRule>
  </conditionalFormatting>
  <conditionalFormatting sqref="G27">
    <cfRule type="containsText" dxfId="299" priority="361" operator="containsText" text="ntitulé">
      <formula>NOT(ISERROR(SEARCH("ntitulé",G27)))</formula>
    </cfRule>
    <cfRule type="containsBlanks" dxfId="298" priority="362">
      <formula>LEN(TRIM(G27))=0</formula>
    </cfRule>
  </conditionalFormatting>
  <conditionalFormatting sqref="H21">
    <cfRule type="containsText" dxfId="297" priority="345" operator="containsText" text="ntitulé">
      <formula>NOT(ISERROR(SEARCH("ntitulé",H21)))</formula>
    </cfRule>
    <cfRule type="containsBlanks" dxfId="296" priority="346">
      <formula>LEN(TRIM(H21))=0</formula>
    </cfRule>
  </conditionalFormatting>
  <conditionalFormatting sqref="H41:H45 H47:H48">
    <cfRule type="containsText" dxfId="295" priority="331" operator="containsText" text="ntitulé">
      <formula>NOT(ISERROR(SEARCH("ntitulé",H41)))</formula>
    </cfRule>
    <cfRule type="containsBlanks" dxfId="294" priority="332">
      <formula>LEN(TRIM(H41))=0</formula>
    </cfRule>
  </conditionalFormatting>
  <conditionalFormatting sqref="H34">
    <cfRule type="containsText" dxfId="293" priority="335" operator="containsText" text="ntitulé">
      <formula>NOT(ISERROR(SEARCH("ntitulé",H34)))</formula>
    </cfRule>
    <cfRule type="containsBlanks" dxfId="292" priority="336">
      <formula>LEN(TRIM(H34))=0</formula>
    </cfRule>
  </conditionalFormatting>
  <conditionalFormatting sqref="H26">
    <cfRule type="containsText" dxfId="291" priority="329" operator="containsText" text="ntitulé">
      <formula>NOT(ISERROR(SEARCH("ntitulé",H26)))</formula>
    </cfRule>
    <cfRule type="containsBlanks" dxfId="290" priority="330">
      <formula>LEN(TRIM(H26))=0</formula>
    </cfRule>
  </conditionalFormatting>
  <conditionalFormatting sqref="H28">
    <cfRule type="containsText" dxfId="289" priority="325" operator="containsText" text="ntitulé">
      <formula>NOT(ISERROR(SEARCH("ntitulé",H28)))</formula>
    </cfRule>
    <cfRule type="containsBlanks" dxfId="288" priority="326">
      <formula>LEN(TRIM(H28))=0</formula>
    </cfRule>
  </conditionalFormatting>
  <conditionalFormatting sqref="G29">
    <cfRule type="containsText" dxfId="287" priority="241" operator="containsText" text="ntitulé">
      <formula>NOT(ISERROR(SEARCH("ntitulé",G29)))</formula>
    </cfRule>
    <cfRule type="containsBlanks" dxfId="286" priority="242">
      <formula>LEN(TRIM(G29))=0</formula>
    </cfRule>
  </conditionalFormatting>
  <conditionalFormatting sqref="F29">
    <cfRule type="containsText" dxfId="285" priority="243" operator="containsText" text="ntitulé">
      <formula>NOT(ISERROR(SEARCH("ntitulé",F29)))</formula>
    </cfRule>
    <cfRule type="containsBlanks" dxfId="284" priority="244">
      <formula>LEN(TRIM(F29))=0</formula>
    </cfRule>
  </conditionalFormatting>
  <conditionalFormatting sqref="D38">
    <cfRule type="containsText" dxfId="283" priority="231" operator="containsText" text="ntitulé">
      <formula>NOT(ISERROR(SEARCH("ntitulé",D38)))</formula>
    </cfRule>
    <cfRule type="containsBlanks" dxfId="282" priority="232">
      <formula>LEN(TRIM(D38))=0</formula>
    </cfRule>
  </conditionalFormatting>
  <conditionalFormatting sqref="E38">
    <cfRule type="containsText" dxfId="281" priority="229" operator="containsText" text="ntitulé">
      <formula>NOT(ISERROR(SEARCH("ntitulé",E38)))</formula>
    </cfRule>
    <cfRule type="containsBlanks" dxfId="280" priority="230">
      <formula>LEN(TRIM(E38))=0</formula>
    </cfRule>
  </conditionalFormatting>
  <conditionalFormatting sqref="E76">
    <cfRule type="containsText" dxfId="279" priority="297" operator="containsText" text="ntitulé">
      <formula>NOT(ISERROR(SEARCH("ntitulé",E76)))</formula>
    </cfRule>
    <cfRule type="containsBlanks" dxfId="278" priority="298">
      <formula>LEN(TRIM(E76))=0</formula>
    </cfRule>
  </conditionalFormatting>
  <conditionalFormatting sqref="G38">
    <cfRule type="containsText" dxfId="277" priority="225" operator="containsText" text="ntitulé">
      <formula>NOT(ISERROR(SEARCH("ntitulé",G38)))</formula>
    </cfRule>
    <cfRule type="containsBlanks" dxfId="276" priority="226">
      <formula>LEN(TRIM(G38))=0</formula>
    </cfRule>
  </conditionalFormatting>
  <conditionalFormatting sqref="H38">
    <cfRule type="containsText" dxfId="275" priority="223" operator="containsText" text="ntitulé">
      <formula>NOT(ISERROR(SEARCH("ntitulé",H38)))</formula>
    </cfRule>
    <cfRule type="containsBlanks" dxfId="274" priority="224">
      <formula>LEN(TRIM(H38))=0</formula>
    </cfRule>
  </conditionalFormatting>
  <conditionalFormatting sqref="F76">
    <cfRule type="containsText" dxfId="273" priority="287" operator="containsText" text="ntitulé">
      <formula>NOT(ISERROR(SEARCH("ntitulé",F76)))</formula>
    </cfRule>
    <cfRule type="containsBlanks" dxfId="272" priority="288">
      <formula>LEN(TRIM(F76))=0</formula>
    </cfRule>
  </conditionalFormatting>
  <conditionalFormatting sqref="D49">
    <cfRule type="containsText" dxfId="271" priority="215" operator="containsText" text="ntitulé">
      <formula>NOT(ISERROR(SEARCH("ntitulé",D49)))</formula>
    </cfRule>
    <cfRule type="containsBlanks" dxfId="270" priority="216">
      <formula>LEN(TRIM(D49))=0</formula>
    </cfRule>
  </conditionalFormatting>
  <conditionalFormatting sqref="F49">
    <cfRule type="containsText" dxfId="269" priority="211" operator="containsText" text="ntitulé">
      <formula>NOT(ISERROR(SEARCH("ntitulé",F49)))</formula>
    </cfRule>
    <cfRule type="containsBlanks" dxfId="268" priority="212">
      <formula>LEN(TRIM(F49))=0</formula>
    </cfRule>
  </conditionalFormatting>
  <conditionalFormatting sqref="G49">
    <cfRule type="containsText" dxfId="267" priority="209" operator="containsText" text="ntitulé">
      <formula>NOT(ISERROR(SEARCH("ntitulé",G49)))</formula>
    </cfRule>
    <cfRule type="containsBlanks" dxfId="266" priority="210">
      <formula>LEN(TRIM(G49))=0</formula>
    </cfRule>
  </conditionalFormatting>
  <conditionalFormatting sqref="G76">
    <cfRule type="containsText" dxfId="265" priority="277" operator="containsText" text="ntitulé">
      <formula>NOT(ISERROR(SEARCH("ntitulé",G76)))</formula>
    </cfRule>
    <cfRule type="containsBlanks" dxfId="264" priority="278">
      <formula>LEN(TRIM(G76))=0</formula>
    </cfRule>
  </conditionalFormatting>
  <conditionalFormatting sqref="D23">
    <cfRule type="containsText" dxfId="263" priority="265" operator="containsText" text="ntitulé">
      <formula>NOT(ISERROR(SEARCH("ntitulé",D23)))</formula>
    </cfRule>
    <cfRule type="containsBlanks" dxfId="262" priority="266">
      <formula>LEN(TRIM(D23))=0</formula>
    </cfRule>
  </conditionalFormatting>
  <conditionalFormatting sqref="D23">
    <cfRule type="containsText" dxfId="261" priority="263" operator="containsText" text="ntitulé">
      <formula>NOT(ISERROR(SEARCH("ntitulé",D23)))</formula>
    </cfRule>
    <cfRule type="containsBlanks" dxfId="260" priority="264">
      <formula>LEN(TRIM(D23))=0</formula>
    </cfRule>
  </conditionalFormatting>
  <conditionalFormatting sqref="F23">
    <cfRule type="containsText" dxfId="259" priority="259" operator="containsText" text="ntitulé">
      <formula>NOT(ISERROR(SEARCH("ntitulé",F23)))</formula>
    </cfRule>
    <cfRule type="containsBlanks" dxfId="258" priority="260">
      <formula>LEN(TRIM(F23))=0</formula>
    </cfRule>
  </conditionalFormatting>
  <conditionalFormatting sqref="H23">
    <cfRule type="containsText" dxfId="257" priority="255" operator="containsText" text="ntitulé">
      <formula>NOT(ISERROR(SEARCH("ntitulé",H23)))</formula>
    </cfRule>
    <cfRule type="containsBlanks" dxfId="256" priority="256">
      <formula>LEN(TRIM(H23))=0</formula>
    </cfRule>
  </conditionalFormatting>
  <conditionalFormatting sqref="E23">
    <cfRule type="containsText" dxfId="255" priority="261" operator="containsText" text="ntitulé">
      <formula>NOT(ISERROR(SEARCH("ntitulé",E23)))</formula>
    </cfRule>
    <cfRule type="containsBlanks" dxfId="254" priority="262">
      <formula>LEN(TRIM(E23))=0</formula>
    </cfRule>
  </conditionalFormatting>
  <conditionalFormatting sqref="G23">
    <cfRule type="containsText" dxfId="253" priority="257" operator="containsText" text="ntitulé">
      <formula>NOT(ISERROR(SEARCH("ntitulé",G23)))</formula>
    </cfRule>
    <cfRule type="containsBlanks" dxfId="252" priority="258">
      <formula>LEN(TRIM(G23))=0</formula>
    </cfRule>
  </conditionalFormatting>
  <conditionalFormatting sqref="C29">
    <cfRule type="containsText" dxfId="251" priority="251" operator="containsText" text="ntitulé">
      <formula>NOT(ISERROR(SEARCH("ntitulé",C29)))</formula>
    </cfRule>
    <cfRule type="containsBlanks" dxfId="250" priority="252">
      <formula>LEN(TRIM(C29))=0</formula>
    </cfRule>
  </conditionalFormatting>
  <conditionalFormatting sqref="D29">
    <cfRule type="containsText" dxfId="249" priority="249" operator="containsText" text="ntitulé">
      <formula>NOT(ISERROR(SEARCH("ntitulé",D29)))</formula>
    </cfRule>
    <cfRule type="containsBlanks" dxfId="248" priority="250">
      <formula>LEN(TRIM(D29))=0</formula>
    </cfRule>
  </conditionalFormatting>
  <conditionalFormatting sqref="D29">
    <cfRule type="containsText" dxfId="247" priority="247" operator="containsText" text="ntitulé">
      <formula>NOT(ISERROR(SEARCH("ntitulé",D29)))</formula>
    </cfRule>
    <cfRule type="containsBlanks" dxfId="246" priority="248">
      <formula>LEN(TRIM(D29))=0</formula>
    </cfRule>
  </conditionalFormatting>
  <conditionalFormatting sqref="F38">
    <cfRule type="containsText" dxfId="245" priority="227" operator="containsText" text="ntitulé">
      <formula>NOT(ISERROR(SEARCH("ntitulé",F38)))</formula>
    </cfRule>
    <cfRule type="containsBlanks" dxfId="244" priority="228">
      <formula>LEN(TRIM(F38))=0</formula>
    </cfRule>
  </conditionalFormatting>
  <conditionalFormatting sqref="D49">
    <cfRule type="containsText" dxfId="243" priority="217" operator="containsText" text="ntitulé">
      <formula>NOT(ISERROR(SEARCH("ntitulé",D49)))</formula>
    </cfRule>
    <cfRule type="containsBlanks" dxfId="242" priority="218">
      <formula>LEN(TRIM(D49))=0</formula>
    </cfRule>
  </conditionalFormatting>
  <conditionalFormatting sqref="H49">
    <cfRule type="containsText" dxfId="241" priority="207" operator="containsText" text="ntitulé">
      <formula>NOT(ISERROR(SEARCH("ntitulé",H49)))</formula>
    </cfRule>
    <cfRule type="containsBlanks" dxfId="240" priority="208">
      <formula>LEN(TRIM(H49))=0</formula>
    </cfRule>
  </conditionalFormatting>
  <conditionalFormatting sqref="E81">
    <cfRule type="containsText" dxfId="239" priority="163" operator="containsText" text="ntitulé">
      <formula>NOT(ISERROR(SEARCH("ntitulé",E81)))</formula>
    </cfRule>
    <cfRule type="containsBlanks" dxfId="238" priority="164">
      <formula>LEN(TRIM(E81))=0</formula>
    </cfRule>
  </conditionalFormatting>
  <conditionalFormatting sqref="G81">
    <cfRule type="containsText" dxfId="237" priority="159" operator="containsText" text="ntitulé">
      <formula>NOT(ISERROR(SEARCH("ntitulé",G81)))</formula>
    </cfRule>
    <cfRule type="containsBlanks" dxfId="236" priority="160">
      <formula>LEN(TRIM(G81))=0</formula>
    </cfRule>
  </conditionalFormatting>
  <conditionalFormatting sqref="F81">
    <cfRule type="containsText" dxfId="235" priority="161" operator="containsText" text="ntitulé">
      <formula>NOT(ISERROR(SEARCH("ntitulé",F81)))</formula>
    </cfRule>
    <cfRule type="containsBlanks" dxfId="234" priority="162">
      <formula>LEN(TRIM(F81))=0</formula>
    </cfRule>
  </conditionalFormatting>
  <conditionalFormatting sqref="H81">
    <cfRule type="containsText" dxfId="233" priority="157" operator="containsText" text="ntitulé">
      <formula>NOT(ISERROR(SEARCH("ntitulé",H81)))</formula>
    </cfRule>
    <cfRule type="containsBlanks" dxfId="232" priority="158">
      <formula>LEN(TRIM(H81))=0</formula>
    </cfRule>
  </conditionalFormatting>
  <conditionalFormatting sqref="E82">
    <cfRule type="containsText" dxfId="231" priority="153" operator="containsText" text="ntitulé">
      <formula>NOT(ISERROR(SEARCH("ntitulé",E82)))</formula>
    </cfRule>
    <cfRule type="containsBlanks" dxfId="230" priority="154">
      <formula>LEN(TRIM(E82))=0</formula>
    </cfRule>
  </conditionalFormatting>
  <conditionalFormatting sqref="G82">
    <cfRule type="containsText" dxfId="229" priority="149" operator="containsText" text="ntitulé">
      <formula>NOT(ISERROR(SEARCH("ntitulé",G82)))</formula>
    </cfRule>
    <cfRule type="containsBlanks" dxfId="228" priority="150">
      <formula>LEN(TRIM(G82))=0</formula>
    </cfRule>
  </conditionalFormatting>
  <conditionalFormatting sqref="F82">
    <cfRule type="containsText" dxfId="227" priority="151" operator="containsText" text="ntitulé">
      <formula>NOT(ISERROR(SEARCH("ntitulé",F82)))</formula>
    </cfRule>
    <cfRule type="containsBlanks" dxfId="226" priority="152">
      <formula>LEN(TRIM(F82))=0</formula>
    </cfRule>
  </conditionalFormatting>
  <conditionalFormatting sqref="H82">
    <cfRule type="containsText" dxfId="225" priority="147" operator="containsText" text="ntitulé">
      <formula>NOT(ISERROR(SEARCH("ntitulé",H82)))</formula>
    </cfRule>
    <cfRule type="containsBlanks" dxfId="224" priority="148">
      <formula>LEN(TRIM(H82))=0</formula>
    </cfRule>
  </conditionalFormatting>
  <conditionalFormatting sqref="E83">
    <cfRule type="containsText" dxfId="223" priority="143" operator="containsText" text="ntitulé">
      <formula>NOT(ISERROR(SEARCH("ntitulé",E83)))</formula>
    </cfRule>
    <cfRule type="containsBlanks" dxfId="222" priority="144">
      <formula>LEN(TRIM(E83))=0</formula>
    </cfRule>
  </conditionalFormatting>
  <conditionalFormatting sqref="G83">
    <cfRule type="containsText" dxfId="221" priority="139" operator="containsText" text="ntitulé">
      <formula>NOT(ISERROR(SEARCH("ntitulé",G83)))</formula>
    </cfRule>
    <cfRule type="containsBlanks" dxfId="220" priority="140">
      <formula>LEN(TRIM(G83))=0</formula>
    </cfRule>
  </conditionalFormatting>
  <conditionalFormatting sqref="F83">
    <cfRule type="containsText" dxfId="219" priority="141" operator="containsText" text="ntitulé">
      <formula>NOT(ISERROR(SEARCH("ntitulé",F83)))</formula>
    </cfRule>
    <cfRule type="containsBlanks" dxfId="218" priority="142">
      <formula>LEN(TRIM(F83))=0</formula>
    </cfRule>
  </conditionalFormatting>
  <conditionalFormatting sqref="H83">
    <cfRule type="containsText" dxfId="217" priority="137" operator="containsText" text="ntitulé">
      <formula>NOT(ISERROR(SEARCH("ntitulé",H83)))</formula>
    </cfRule>
    <cfRule type="containsBlanks" dxfId="216" priority="138">
      <formula>LEN(TRIM(H83))=0</formula>
    </cfRule>
  </conditionalFormatting>
  <conditionalFormatting sqref="H46">
    <cfRule type="containsText" dxfId="215" priority="117" operator="containsText" text="ntitulé">
      <formula>NOT(ISERROR(SEARCH("ntitulé",H46)))</formula>
    </cfRule>
    <cfRule type="containsBlanks" dxfId="214" priority="118">
      <formula>LEN(TRIM(H46))=0</formula>
    </cfRule>
  </conditionalFormatting>
  <pageMargins left="0.7" right="0.7" top="0.75" bottom="0.75" header="0.3" footer="0.3"/>
  <pageSetup paperSize="9" scale="60" orientation="landscape" verticalDpi="300"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ontainsText" priority="15" operator="containsText" text="ntitulé" id="{ACD88C29-88F2-4493-B9F3-6DA7B7ED7751}">
            <xm:f>NOT(ISERROR(SEARCH("ntitulé",TAB3.1!C67)))</xm:f>
            <x14:dxf>
              <fill>
                <patternFill patternType="solid">
                  <bgColor theme="0" tint="-4.9989318521683403E-2"/>
                </patternFill>
              </fill>
            </x14:dxf>
          </x14:cfRule>
          <x14:cfRule type="containsBlanks" priority="16" id="{17199FDB-509A-45FF-BB06-02557FCB5B48}">
            <xm:f>LEN(TRIM(TAB3.1!C67))=0</xm:f>
            <x14:dxf>
              <fill>
                <patternFill>
                  <bgColor theme="0" tint="-4.9989318521683403E-2"/>
                </patternFill>
              </fill>
            </x14:dxf>
          </x14:cfRule>
          <xm:sqref>C67:H70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4"/>
  <sheetViews>
    <sheetView zoomScaleNormal="100" workbookViewId="0">
      <selection activeCell="B10" sqref="A10:XFD10"/>
    </sheetView>
  </sheetViews>
  <sheetFormatPr baseColWidth="10" defaultColWidth="8.85546875" defaultRowHeight="13.5" x14ac:dyDescent="0.3"/>
  <cols>
    <col min="1" max="1" width="8.85546875" style="4"/>
    <col min="2" max="2" width="41.28515625" style="23" customWidth="1"/>
    <col min="3" max="8" width="19.7109375" style="4" customWidth="1"/>
    <col min="9" max="9" width="1.42578125" style="4" customWidth="1"/>
    <col min="10" max="16384" width="8.85546875" style="4"/>
  </cols>
  <sheetData>
    <row r="3" spans="1:14" ht="29.45" customHeight="1" x14ac:dyDescent="0.3">
      <c r="A3" s="36" t="str">
        <f>TAB00!B43&amp;" : "&amp;TAB00!C43</f>
        <v>TAB3.3 : Estimation des volumes et puissances - Tarifs d'injection</v>
      </c>
      <c r="B3" s="41"/>
      <c r="C3" s="41"/>
      <c r="D3" s="41"/>
      <c r="E3" s="41"/>
      <c r="F3" s="41"/>
      <c r="G3" s="41"/>
      <c r="H3" s="41"/>
      <c r="J3" s="41"/>
      <c r="K3" s="41"/>
      <c r="L3" s="41"/>
      <c r="M3" s="41"/>
      <c r="N3" s="41"/>
    </row>
    <row r="5" spans="1:14" x14ac:dyDescent="0.3">
      <c r="A5" s="64" t="s">
        <v>148</v>
      </c>
      <c r="B5" s="65"/>
      <c r="C5" s="65"/>
      <c r="D5" s="65"/>
      <c r="E5" s="65"/>
      <c r="F5" s="65"/>
      <c r="G5" s="65"/>
      <c r="H5" s="65"/>
      <c r="J5" s="65"/>
      <c r="K5" s="65"/>
      <c r="L5" s="65"/>
      <c r="M5" s="65"/>
      <c r="N5" s="65"/>
    </row>
    <row r="8" spans="1:14" ht="40.5" x14ac:dyDescent="0.3">
      <c r="A8" s="66" t="s">
        <v>81</v>
      </c>
      <c r="B8" s="66" t="s">
        <v>0</v>
      </c>
      <c r="C8" s="297" t="s">
        <v>71</v>
      </c>
      <c r="D8" s="297" t="s">
        <v>72</v>
      </c>
      <c r="E8" s="297" t="s">
        <v>77</v>
      </c>
      <c r="F8" s="297" t="s">
        <v>78</v>
      </c>
      <c r="G8" s="297" t="s">
        <v>79</v>
      </c>
      <c r="H8" s="297" t="s">
        <v>80</v>
      </c>
      <c r="J8" s="297" t="s">
        <v>73</v>
      </c>
      <c r="K8" s="297" t="s">
        <v>351</v>
      </c>
      <c r="L8" s="297" t="s">
        <v>74</v>
      </c>
      <c r="M8" s="297" t="s">
        <v>75</v>
      </c>
      <c r="N8" s="297" t="s">
        <v>76</v>
      </c>
    </row>
    <row r="9" spans="1:14" x14ac:dyDescent="0.3">
      <c r="A9" s="297" t="s">
        <v>64</v>
      </c>
      <c r="B9" s="4" t="s">
        <v>42</v>
      </c>
      <c r="C9" s="139"/>
      <c r="D9" s="139"/>
      <c r="E9" s="139"/>
      <c r="F9" s="139"/>
      <c r="G9" s="139"/>
      <c r="H9" s="139"/>
      <c r="J9" s="135">
        <f t="shared" ref="J9:N12" si="0">IF(AND(ROUND(C9,0)=0,D9&gt;C9),"INF",IF(AND(ROUND(C9,0)=0,ROUND(D9,0)=0),0,(D9-C9)/C9))</f>
        <v>0</v>
      </c>
      <c r="K9" s="135">
        <f t="shared" si="0"/>
        <v>0</v>
      </c>
      <c r="L9" s="135">
        <f t="shared" si="0"/>
        <v>0</v>
      </c>
      <c r="M9" s="135">
        <f t="shared" si="0"/>
        <v>0</v>
      </c>
      <c r="N9" s="135">
        <f t="shared" si="0"/>
        <v>0</v>
      </c>
    </row>
    <row r="10" spans="1:14" s="535" customFormat="1" x14ac:dyDescent="0.3">
      <c r="A10" s="554" t="s">
        <v>6</v>
      </c>
      <c r="B10" s="535" t="s">
        <v>42</v>
      </c>
      <c r="C10" s="555"/>
      <c r="D10" s="555"/>
      <c r="E10" s="555"/>
      <c r="F10" s="555"/>
      <c r="G10" s="555"/>
      <c r="H10" s="555"/>
      <c r="J10" s="556">
        <f t="shared" si="0"/>
        <v>0</v>
      </c>
      <c r="K10" s="556">
        <f t="shared" si="0"/>
        <v>0</v>
      </c>
      <c r="L10" s="556">
        <f t="shared" si="0"/>
        <v>0</v>
      </c>
      <c r="M10" s="556">
        <f t="shared" si="0"/>
        <v>0</v>
      </c>
      <c r="N10" s="556">
        <f t="shared" si="0"/>
        <v>0</v>
      </c>
    </row>
    <row r="11" spans="1:14" x14ac:dyDescent="0.3">
      <c r="A11" s="297" t="s">
        <v>65</v>
      </c>
      <c r="B11" s="4" t="s">
        <v>42</v>
      </c>
      <c r="C11" s="139"/>
      <c r="D11" s="139"/>
      <c r="E11" s="139"/>
      <c r="F11" s="139"/>
      <c r="G11" s="139"/>
      <c r="H11" s="139"/>
      <c r="J11" s="135">
        <f t="shared" si="0"/>
        <v>0</v>
      </c>
      <c r="K11" s="135">
        <f t="shared" si="0"/>
        <v>0</v>
      </c>
      <c r="L11" s="135">
        <f t="shared" si="0"/>
        <v>0</v>
      </c>
      <c r="M11" s="135">
        <f t="shared" si="0"/>
        <v>0</v>
      </c>
      <c r="N11" s="135">
        <f t="shared" si="0"/>
        <v>0</v>
      </c>
    </row>
    <row r="12" spans="1:14" x14ac:dyDescent="0.3">
      <c r="A12" s="297" t="s">
        <v>8</v>
      </c>
      <c r="B12" s="4" t="s">
        <v>42</v>
      </c>
      <c r="C12" s="139"/>
      <c r="D12" s="139"/>
      <c r="E12" s="139"/>
      <c r="F12" s="139"/>
      <c r="G12" s="139"/>
      <c r="H12" s="139"/>
      <c r="J12" s="135">
        <f t="shared" si="0"/>
        <v>0</v>
      </c>
      <c r="K12" s="135">
        <f t="shared" si="0"/>
        <v>0</v>
      </c>
      <c r="L12" s="135">
        <f t="shared" si="0"/>
        <v>0</v>
      </c>
      <c r="M12" s="135">
        <f t="shared" si="0"/>
        <v>0</v>
      </c>
      <c r="N12" s="135">
        <f t="shared" si="0"/>
        <v>0</v>
      </c>
    </row>
    <row r="16" spans="1:14" x14ac:dyDescent="0.3">
      <c r="A16" s="64" t="s">
        <v>361</v>
      </c>
      <c r="B16" s="65"/>
      <c r="C16" s="65"/>
      <c r="D16" s="65"/>
      <c r="E16" s="65"/>
      <c r="F16" s="65"/>
      <c r="G16" s="65"/>
      <c r="H16" s="65"/>
      <c r="J16" s="65"/>
      <c r="K16" s="65"/>
      <c r="L16" s="65"/>
      <c r="M16" s="65"/>
      <c r="N16" s="65"/>
    </row>
    <row r="18" spans="1:14" s="22" customFormat="1" ht="37.15" customHeight="1" x14ac:dyDescent="0.3">
      <c r="A18" s="66" t="s">
        <v>81</v>
      </c>
      <c r="B18" s="66" t="s">
        <v>0</v>
      </c>
      <c r="C18" s="297" t="s">
        <v>71</v>
      </c>
      <c r="D18" s="297" t="s">
        <v>72</v>
      </c>
      <c r="E18" s="297" t="s">
        <v>77</v>
      </c>
      <c r="F18" s="297" t="s">
        <v>78</v>
      </c>
      <c r="G18" s="297" t="s">
        <v>79</v>
      </c>
      <c r="H18" s="297" t="s">
        <v>80</v>
      </c>
      <c r="J18" s="297" t="s">
        <v>73</v>
      </c>
      <c r="K18" s="323" t="s">
        <v>351</v>
      </c>
      <c r="L18" s="297" t="s">
        <v>74</v>
      </c>
      <c r="M18" s="297" t="s">
        <v>75</v>
      </c>
      <c r="N18" s="297" t="s">
        <v>76</v>
      </c>
    </row>
    <row r="19" spans="1:14" x14ac:dyDescent="0.3">
      <c r="A19" s="297" t="s">
        <v>108</v>
      </c>
      <c r="B19" s="136" t="s">
        <v>308</v>
      </c>
      <c r="C19" s="139"/>
      <c r="D19" s="139"/>
      <c r="E19" s="139"/>
      <c r="F19" s="139"/>
      <c r="G19" s="139"/>
      <c r="H19" s="139"/>
      <c r="J19" s="135">
        <f t="shared" ref="J19:J35" si="1">IF(AND(ROUND(C19,0)=0,D19&gt;C19),"INF",IF(AND(ROUND(C19,0)=0,ROUND(D19,0)=0),0,(D19-C19)/C19))</f>
        <v>0</v>
      </c>
      <c r="K19" s="135">
        <f t="shared" ref="K19:K35" si="2">IF(AND(ROUND(D19,0)=0,E19&gt;D19),"INF",IF(AND(ROUND(D19,0)=0,ROUND(E19,0)=0),0,(E19-D19)/D19))</f>
        <v>0</v>
      </c>
      <c r="L19" s="135">
        <f t="shared" ref="L19:L35" si="3">IF(AND(ROUND(E19,0)=0,F19&gt;E19),"INF",IF(AND(ROUND(E19,0)=0,ROUND(F19,0)=0),0,(F19-E19)/E19))</f>
        <v>0</v>
      </c>
      <c r="M19" s="135">
        <f t="shared" ref="M19:M35" si="4">IF(AND(ROUND(F19,0)=0,G19&gt;F19),"INF",IF(AND(ROUND(F19,0)=0,ROUND(G19,0)=0),0,(G19-F19)/F19))</f>
        <v>0</v>
      </c>
      <c r="N19" s="135">
        <f t="shared" ref="N19:N35" si="5">IF(AND(ROUND(G19,0)=0,H19&gt;G19),"INF",IF(AND(ROUND(G19,0)=0,ROUND(H19,0)=0),0,(H19-G19)/G19))</f>
        <v>0</v>
      </c>
    </row>
    <row r="20" spans="1:14" ht="13.5" customHeight="1" x14ac:dyDescent="0.3">
      <c r="A20" s="468" t="s">
        <v>64</v>
      </c>
      <c r="B20" s="137" t="s">
        <v>112</v>
      </c>
      <c r="C20" s="139"/>
      <c r="D20" s="139"/>
      <c r="E20" s="139"/>
      <c r="F20" s="139"/>
      <c r="G20" s="139"/>
      <c r="H20" s="139"/>
      <c r="J20" s="135">
        <f t="shared" si="1"/>
        <v>0</v>
      </c>
      <c r="K20" s="135">
        <f t="shared" si="2"/>
        <v>0</v>
      </c>
      <c r="L20" s="135">
        <f t="shared" si="3"/>
        <v>0</v>
      </c>
      <c r="M20" s="135">
        <f t="shared" si="4"/>
        <v>0</v>
      </c>
      <c r="N20" s="135">
        <f t="shared" si="5"/>
        <v>0</v>
      </c>
    </row>
    <row r="21" spans="1:14" x14ac:dyDescent="0.3">
      <c r="A21" s="468"/>
      <c r="B21" s="137" t="s">
        <v>145</v>
      </c>
      <c r="C21" s="139"/>
      <c r="D21" s="139"/>
      <c r="E21" s="139"/>
      <c r="F21" s="139"/>
      <c r="G21" s="139"/>
      <c r="H21" s="139"/>
      <c r="J21" s="135">
        <f t="shared" si="1"/>
        <v>0</v>
      </c>
      <c r="K21" s="135">
        <f t="shared" si="2"/>
        <v>0</v>
      </c>
      <c r="L21" s="135">
        <f t="shared" si="3"/>
        <v>0</v>
      </c>
      <c r="M21" s="135">
        <f t="shared" si="4"/>
        <v>0</v>
      </c>
      <c r="N21" s="135">
        <f t="shared" si="5"/>
        <v>0</v>
      </c>
    </row>
    <row r="22" spans="1:14" x14ac:dyDescent="0.3">
      <c r="A22" s="468"/>
      <c r="B22" s="67" t="s">
        <v>83</v>
      </c>
      <c r="C22" s="10">
        <f>SUM(C20:C21)</f>
        <v>0</v>
      </c>
      <c r="D22" s="10">
        <f t="shared" ref="D22" si="6">SUM(D20:D21)</f>
        <v>0</v>
      </c>
      <c r="E22" s="10">
        <f>SUM(E20:E21)</f>
        <v>0</v>
      </c>
      <c r="F22" s="10">
        <f>SUM(F20:F21)</f>
        <v>0</v>
      </c>
      <c r="G22" s="10">
        <f>SUM(G20:G21)</f>
        <v>0</v>
      </c>
      <c r="H22" s="10">
        <f>SUM(H20:H21)</f>
        <v>0</v>
      </c>
      <c r="J22" s="135">
        <f t="shared" si="1"/>
        <v>0</v>
      </c>
      <c r="K22" s="135">
        <f t="shared" si="2"/>
        <v>0</v>
      </c>
      <c r="L22" s="135">
        <f t="shared" si="3"/>
        <v>0</v>
      </c>
      <c r="M22" s="135">
        <f t="shared" si="4"/>
        <v>0</v>
      </c>
      <c r="N22" s="135">
        <f t="shared" si="5"/>
        <v>0</v>
      </c>
    </row>
    <row r="23" spans="1:14" ht="13.5" customHeight="1" x14ac:dyDescent="0.3">
      <c r="A23" s="468" t="s">
        <v>6</v>
      </c>
      <c r="B23" s="137" t="s">
        <v>112</v>
      </c>
      <c r="C23" s="139"/>
      <c r="D23" s="139"/>
      <c r="E23" s="139"/>
      <c r="F23" s="139"/>
      <c r="G23" s="139"/>
      <c r="H23" s="139"/>
      <c r="J23" s="135">
        <f t="shared" si="1"/>
        <v>0</v>
      </c>
      <c r="K23" s="135">
        <f t="shared" si="2"/>
        <v>0</v>
      </c>
      <c r="L23" s="135">
        <f t="shared" si="3"/>
        <v>0</v>
      </c>
      <c r="M23" s="135">
        <f t="shared" si="4"/>
        <v>0</v>
      </c>
      <c r="N23" s="135">
        <f t="shared" si="5"/>
        <v>0</v>
      </c>
    </row>
    <row r="24" spans="1:14" x14ac:dyDescent="0.3">
      <c r="A24" s="468"/>
      <c r="B24" s="137" t="s">
        <v>145</v>
      </c>
      <c r="C24" s="139"/>
      <c r="D24" s="139"/>
      <c r="E24" s="139"/>
      <c r="F24" s="139"/>
      <c r="G24" s="139"/>
      <c r="H24" s="139"/>
      <c r="J24" s="135">
        <f t="shared" si="1"/>
        <v>0</v>
      </c>
      <c r="K24" s="135">
        <f t="shared" si="2"/>
        <v>0</v>
      </c>
      <c r="L24" s="135">
        <f t="shared" si="3"/>
        <v>0</v>
      </c>
      <c r="M24" s="135">
        <f t="shared" si="4"/>
        <v>0</v>
      </c>
      <c r="N24" s="135">
        <f t="shared" si="5"/>
        <v>0</v>
      </c>
    </row>
    <row r="25" spans="1:14" x14ac:dyDescent="0.3">
      <c r="A25" s="468"/>
      <c r="B25" s="67" t="s">
        <v>83</v>
      </c>
      <c r="C25" s="10">
        <f>SUM(C23:C24)</f>
        <v>0</v>
      </c>
      <c r="D25" s="10">
        <f t="shared" ref="D25" si="7">SUM(D23:D24)</f>
        <v>0</v>
      </c>
      <c r="E25" s="10">
        <f>SUM(E23:E24)</f>
        <v>0</v>
      </c>
      <c r="F25" s="10">
        <f>SUM(F23:F24)</f>
        <v>0</v>
      </c>
      <c r="G25" s="10">
        <f>SUM(G23:G24)</f>
        <v>0</v>
      </c>
      <c r="H25" s="10">
        <f>SUM(H23:H24)</f>
        <v>0</v>
      </c>
      <c r="J25" s="135">
        <f t="shared" si="1"/>
        <v>0</v>
      </c>
      <c r="K25" s="135">
        <f t="shared" si="2"/>
        <v>0</v>
      </c>
      <c r="L25" s="135">
        <f t="shared" si="3"/>
        <v>0</v>
      </c>
      <c r="M25" s="135">
        <f t="shared" si="4"/>
        <v>0</v>
      </c>
      <c r="N25" s="135">
        <f t="shared" si="5"/>
        <v>0</v>
      </c>
    </row>
    <row r="26" spans="1:14" ht="13.5" customHeight="1" x14ac:dyDescent="0.3">
      <c r="A26" s="468" t="s">
        <v>65</v>
      </c>
      <c r="B26" s="137" t="s">
        <v>112</v>
      </c>
      <c r="C26" s="139"/>
      <c r="D26" s="139"/>
      <c r="E26" s="139"/>
      <c r="F26" s="139"/>
      <c r="G26" s="139"/>
      <c r="H26" s="139"/>
      <c r="J26" s="135">
        <f t="shared" si="1"/>
        <v>0</v>
      </c>
      <c r="K26" s="135">
        <f t="shared" si="2"/>
        <v>0</v>
      </c>
      <c r="L26" s="135">
        <f t="shared" si="3"/>
        <v>0</v>
      </c>
      <c r="M26" s="135">
        <f t="shared" si="4"/>
        <v>0</v>
      </c>
      <c r="N26" s="135">
        <f t="shared" si="5"/>
        <v>0</v>
      </c>
    </row>
    <row r="27" spans="1:14" x14ac:dyDescent="0.3">
      <c r="A27" s="468"/>
      <c r="B27" s="137" t="s">
        <v>145</v>
      </c>
      <c r="C27" s="139"/>
      <c r="D27" s="139"/>
      <c r="E27" s="139"/>
      <c r="F27" s="139"/>
      <c r="G27" s="139"/>
      <c r="H27" s="139"/>
      <c r="J27" s="135">
        <f t="shared" si="1"/>
        <v>0</v>
      </c>
      <c r="K27" s="135">
        <f t="shared" si="2"/>
        <v>0</v>
      </c>
      <c r="L27" s="135">
        <f t="shared" si="3"/>
        <v>0</v>
      </c>
      <c r="M27" s="135">
        <f t="shared" si="4"/>
        <v>0</v>
      </c>
      <c r="N27" s="135">
        <f t="shared" si="5"/>
        <v>0</v>
      </c>
    </row>
    <row r="28" spans="1:14" x14ac:dyDescent="0.3">
      <c r="A28" s="468"/>
      <c r="B28" s="67" t="s">
        <v>83</v>
      </c>
      <c r="C28" s="10">
        <f>SUM(C26:C27)</f>
        <v>0</v>
      </c>
      <c r="D28" s="10">
        <f t="shared" ref="D28" si="8">SUM(D26:D27)</f>
        <v>0</v>
      </c>
      <c r="E28" s="10">
        <f>SUM(E26:E27)</f>
        <v>0</v>
      </c>
      <c r="F28" s="10">
        <f>SUM(F26:F27)</f>
        <v>0</v>
      </c>
      <c r="G28" s="10">
        <f>SUM(G26:G27)</f>
        <v>0</v>
      </c>
      <c r="H28" s="10">
        <f>SUM(H26:H27)</f>
        <v>0</v>
      </c>
      <c r="J28" s="135">
        <f t="shared" si="1"/>
        <v>0</v>
      </c>
      <c r="K28" s="135">
        <f t="shared" si="2"/>
        <v>0</v>
      </c>
      <c r="L28" s="135">
        <f t="shared" si="3"/>
        <v>0</v>
      </c>
      <c r="M28" s="135">
        <f t="shared" si="4"/>
        <v>0</v>
      </c>
      <c r="N28" s="135">
        <f t="shared" si="5"/>
        <v>0</v>
      </c>
    </row>
    <row r="29" spans="1:14" ht="13.5" customHeight="1" x14ac:dyDescent="0.3">
      <c r="A29" s="468" t="s">
        <v>8</v>
      </c>
      <c r="B29" s="137" t="s">
        <v>112</v>
      </c>
      <c r="C29" s="139"/>
      <c r="D29" s="139"/>
      <c r="E29" s="139"/>
      <c r="F29" s="139"/>
      <c r="G29" s="139"/>
      <c r="H29" s="139"/>
      <c r="J29" s="135">
        <f t="shared" si="1"/>
        <v>0</v>
      </c>
      <c r="K29" s="135">
        <f t="shared" si="2"/>
        <v>0</v>
      </c>
      <c r="L29" s="135">
        <f t="shared" si="3"/>
        <v>0</v>
      </c>
      <c r="M29" s="135">
        <f t="shared" si="4"/>
        <v>0</v>
      </c>
      <c r="N29" s="135">
        <f t="shared" si="5"/>
        <v>0</v>
      </c>
    </row>
    <row r="30" spans="1:14" x14ac:dyDescent="0.3">
      <c r="A30" s="468"/>
      <c r="B30" s="137" t="s">
        <v>145</v>
      </c>
      <c r="C30" s="139"/>
      <c r="D30" s="139"/>
      <c r="E30" s="139"/>
      <c r="F30" s="139"/>
      <c r="G30" s="139"/>
      <c r="H30" s="139"/>
      <c r="J30" s="135">
        <f t="shared" si="1"/>
        <v>0</v>
      </c>
      <c r="K30" s="135">
        <f t="shared" si="2"/>
        <v>0</v>
      </c>
      <c r="L30" s="135">
        <f t="shared" si="3"/>
        <v>0</v>
      </c>
      <c r="M30" s="135">
        <f t="shared" si="4"/>
        <v>0</v>
      </c>
      <c r="N30" s="135">
        <f t="shared" si="5"/>
        <v>0</v>
      </c>
    </row>
    <row r="31" spans="1:14" ht="14.45" customHeight="1" x14ac:dyDescent="0.3">
      <c r="A31" s="468"/>
      <c r="B31" s="67" t="s">
        <v>83</v>
      </c>
      <c r="C31" s="10">
        <f>SUM(C29:C30)</f>
        <v>0</v>
      </c>
      <c r="D31" s="10">
        <f t="shared" ref="D31" si="9">SUM(D29:D30)</f>
        <v>0</v>
      </c>
      <c r="E31" s="10">
        <f>SUM(E29:E30)</f>
        <v>0</v>
      </c>
      <c r="F31" s="10">
        <f>SUM(F29:F30)</f>
        <v>0</v>
      </c>
      <c r="G31" s="10">
        <f>SUM(G29:G30)</f>
        <v>0</v>
      </c>
      <c r="H31" s="10">
        <f>SUM(H29:H30)</f>
        <v>0</v>
      </c>
      <c r="J31" s="135">
        <f t="shared" si="1"/>
        <v>0</v>
      </c>
      <c r="K31" s="135">
        <f t="shared" si="2"/>
        <v>0</v>
      </c>
      <c r="L31" s="135">
        <f t="shared" si="3"/>
        <v>0</v>
      </c>
      <c r="M31" s="135">
        <f t="shared" si="4"/>
        <v>0</v>
      </c>
      <c r="N31" s="135">
        <f t="shared" si="5"/>
        <v>0</v>
      </c>
    </row>
    <row r="32" spans="1:14" ht="12" customHeight="1" x14ac:dyDescent="0.3">
      <c r="A32" s="472" t="s">
        <v>310</v>
      </c>
      <c r="B32" s="136" t="s">
        <v>308</v>
      </c>
      <c r="C32" s="10">
        <f t="shared" ref="C32:H32" si="10">C19</f>
        <v>0</v>
      </c>
      <c r="D32" s="10">
        <f t="shared" si="10"/>
        <v>0</v>
      </c>
      <c r="E32" s="10">
        <f t="shared" si="10"/>
        <v>0</v>
      </c>
      <c r="F32" s="10">
        <f t="shared" si="10"/>
        <v>0</v>
      </c>
      <c r="G32" s="10">
        <f t="shared" si="10"/>
        <v>0</v>
      </c>
      <c r="H32" s="10">
        <f t="shared" si="10"/>
        <v>0</v>
      </c>
      <c r="J32" s="135">
        <f t="shared" si="1"/>
        <v>0</v>
      </c>
      <c r="K32" s="135">
        <f t="shared" si="2"/>
        <v>0</v>
      </c>
      <c r="L32" s="135">
        <f t="shared" si="3"/>
        <v>0</v>
      </c>
      <c r="M32" s="135">
        <f t="shared" si="4"/>
        <v>0</v>
      </c>
      <c r="N32" s="135">
        <f t="shared" si="5"/>
        <v>0</v>
      </c>
    </row>
    <row r="33" spans="1:14" ht="13.5" customHeight="1" x14ac:dyDescent="0.3">
      <c r="A33" s="473"/>
      <c r="B33" s="137" t="s">
        <v>112</v>
      </c>
      <c r="C33" s="10">
        <f t="shared" ref="C33:H34" si="11">SUM(C20,C23,C26,C29)</f>
        <v>0</v>
      </c>
      <c r="D33" s="10">
        <f t="shared" si="11"/>
        <v>0</v>
      </c>
      <c r="E33" s="10">
        <f t="shared" si="11"/>
        <v>0</v>
      </c>
      <c r="F33" s="10">
        <f t="shared" si="11"/>
        <v>0</v>
      </c>
      <c r="G33" s="10">
        <f t="shared" si="11"/>
        <v>0</v>
      </c>
      <c r="H33" s="10">
        <f t="shared" si="11"/>
        <v>0</v>
      </c>
      <c r="J33" s="135">
        <f t="shared" si="1"/>
        <v>0</v>
      </c>
      <c r="K33" s="135">
        <f t="shared" si="2"/>
        <v>0</v>
      </c>
      <c r="L33" s="135">
        <f t="shared" si="3"/>
        <v>0</v>
      </c>
      <c r="M33" s="135">
        <f t="shared" si="4"/>
        <v>0</v>
      </c>
      <c r="N33" s="135">
        <f t="shared" si="5"/>
        <v>0</v>
      </c>
    </row>
    <row r="34" spans="1:14" x14ac:dyDescent="0.3">
      <c r="A34" s="473"/>
      <c r="B34" s="137" t="s">
        <v>145</v>
      </c>
      <c r="C34" s="10">
        <f t="shared" si="11"/>
        <v>0</v>
      </c>
      <c r="D34" s="10">
        <f t="shared" si="11"/>
        <v>0</v>
      </c>
      <c r="E34" s="10">
        <f t="shared" si="11"/>
        <v>0</v>
      </c>
      <c r="F34" s="10">
        <f t="shared" si="11"/>
        <v>0</v>
      </c>
      <c r="G34" s="10">
        <f t="shared" si="11"/>
        <v>0</v>
      </c>
      <c r="H34" s="10">
        <f t="shared" si="11"/>
        <v>0</v>
      </c>
      <c r="J34" s="135">
        <f t="shared" si="1"/>
        <v>0</v>
      </c>
      <c r="K34" s="135">
        <f t="shared" si="2"/>
        <v>0</v>
      </c>
      <c r="L34" s="135">
        <f t="shared" si="3"/>
        <v>0</v>
      </c>
      <c r="M34" s="135">
        <f t="shared" si="4"/>
        <v>0</v>
      </c>
      <c r="N34" s="135">
        <f t="shared" si="5"/>
        <v>0</v>
      </c>
    </row>
    <row r="35" spans="1:14" x14ac:dyDescent="0.3">
      <c r="A35" s="474"/>
      <c r="B35" s="67" t="s">
        <v>83</v>
      </c>
      <c r="C35" s="10">
        <f t="shared" ref="C35:H35" si="12">SUM(C33:C34)</f>
        <v>0</v>
      </c>
      <c r="D35" s="10">
        <f t="shared" si="12"/>
        <v>0</v>
      </c>
      <c r="E35" s="10">
        <f t="shared" si="12"/>
        <v>0</v>
      </c>
      <c r="F35" s="10">
        <f t="shared" si="12"/>
        <v>0</v>
      </c>
      <c r="G35" s="10">
        <f t="shared" si="12"/>
        <v>0</v>
      </c>
      <c r="H35" s="10">
        <f t="shared" si="12"/>
        <v>0</v>
      </c>
      <c r="J35" s="135">
        <f t="shared" si="1"/>
        <v>0</v>
      </c>
      <c r="K35" s="135">
        <f t="shared" si="2"/>
        <v>0</v>
      </c>
      <c r="L35" s="135">
        <f t="shared" si="3"/>
        <v>0</v>
      </c>
      <c r="M35" s="135">
        <f t="shared" si="4"/>
        <v>0</v>
      </c>
      <c r="N35" s="135">
        <f t="shared" si="5"/>
        <v>0</v>
      </c>
    </row>
    <row r="36" spans="1:14" x14ac:dyDescent="0.3">
      <c r="J36" s="135"/>
    </row>
    <row r="37" spans="1:14" x14ac:dyDescent="0.3">
      <c r="A37" s="64" t="s">
        <v>289</v>
      </c>
      <c r="B37" s="65"/>
      <c r="C37" s="65"/>
      <c r="D37" s="65"/>
      <c r="E37" s="65"/>
      <c r="F37" s="65"/>
      <c r="G37" s="65"/>
      <c r="H37" s="65"/>
      <c r="J37" s="65"/>
      <c r="K37" s="65"/>
      <c r="L37" s="65"/>
      <c r="M37" s="65"/>
      <c r="N37" s="65"/>
    </row>
    <row r="39" spans="1:14" s="22" customFormat="1" ht="37.15" customHeight="1" x14ac:dyDescent="0.3">
      <c r="A39" s="66" t="s">
        <v>81</v>
      </c>
      <c r="B39" s="66" t="s">
        <v>0</v>
      </c>
      <c r="C39" s="297" t="s">
        <v>71</v>
      </c>
      <c r="D39" s="297" t="s">
        <v>72</v>
      </c>
      <c r="E39" s="297" t="s">
        <v>77</v>
      </c>
      <c r="F39" s="297" t="s">
        <v>78</v>
      </c>
      <c r="G39" s="297" t="s">
        <v>79</v>
      </c>
      <c r="H39" s="297" t="s">
        <v>80</v>
      </c>
      <c r="J39" s="297" t="s">
        <v>73</v>
      </c>
      <c r="K39" s="323" t="s">
        <v>351</v>
      </c>
      <c r="L39" s="297" t="s">
        <v>74</v>
      </c>
      <c r="M39" s="297" t="s">
        <v>75</v>
      </c>
      <c r="N39" s="297" t="s">
        <v>76</v>
      </c>
    </row>
    <row r="40" spans="1:14" x14ac:dyDescent="0.3">
      <c r="A40" s="296" t="s">
        <v>64</v>
      </c>
      <c r="B40" s="137" t="s">
        <v>275</v>
      </c>
      <c r="C40" s="139"/>
      <c r="D40" s="139"/>
      <c r="E40" s="139"/>
      <c r="F40" s="139"/>
      <c r="G40" s="139"/>
      <c r="H40" s="139"/>
      <c r="J40" s="135">
        <f t="shared" ref="J40:N43" si="13">IF(AND(ROUND(C40,0)=0,D40&gt;C40),"INF",IF(AND(ROUND(C40,0)=0,ROUND(D40,0)=0),0,(D40-C40)/C40))</f>
        <v>0</v>
      </c>
      <c r="K40" s="135">
        <f t="shared" si="13"/>
        <v>0</v>
      </c>
      <c r="L40" s="135">
        <f t="shared" si="13"/>
        <v>0</v>
      </c>
      <c r="M40" s="135">
        <f t="shared" si="13"/>
        <v>0</v>
      </c>
      <c r="N40" s="135">
        <f t="shared" si="13"/>
        <v>0</v>
      </c>
    </row>
    <row r="41" spans="1:14" x14ac:dyDescent="0.3">
      <c r="A41" s="295" t="s">
        <v>6</v>
      </c>
      <c r="B41" s="137" t="s">
        <v>275</v>
      </c>
      <c r="C41" s="139"/>
      <c r="D41" s="139"/>
      <c r="E41" s="139"/>
      <c r="F41" s="139"/>
      <c r="G41" s="139"/>
      <c r="H41" s="139"/>
      <c r="J41" s="135">
        <f t="shared" si="13"/>
        <v>0</v>
      </c>
      <c r="K41" s="135">
        <f t="shared" si="13"/>
        <v>0</v>
      </c>
      <c r="L41" s="135">
        <f t="shared" si="13"/>
        <v>0</v>
      </c>
      <c r="M41" s="135">
        <f t="shared" si="13"/>
        <v>0</v>
      </c>
      <c r="N41" s="135">
        <f t="shared" si="13"/>
        <v>0</v>
      </c>
    </row>
    <row r="42" spans="1:14" x14ac:dyDescent="0.3">
      <c r="A42" s="295" t="s">
        <v>65</v>
      </c>
      <c r="B42" s="137" t="s">
        <v>276</v>
      </c>
      <c r="C42" s="139"/>
      <c r="D42" s="139"/>
      <c r="E42" s="139"/>
      <c r="F42" s="139"/>
      <c r="G42" s="139"/>
      <c r="H42" s="139"/>
      <c r="J42" s="135">
        <f t="shared" si="13"/>
        <v>0</v>
      </c>
      <c r="K42" s="135">
        <f t="shared" si="13"/>
        <v>0</v>
      </c>
      <c r="L42" s="135">
        <f t="shared" si="13"/>
        <v>0</v>
      </c>
      <c r="M42" s="135">
        <f t="shared" si="13"/>
        <v>0</v>
      </c>
      <c r="N42" s="135">
        <f t="shared" si="13"/>
        <v>0</v>
      </c>
    </row>
    <row r="43" spans="1:14" x14ac:dyDescent="0.3">
      <c r="A43" s="295" t="s">
        <v>8</v>
      </c>
      <c r="B43" s="137" t="s">
        <v>276</v>
      </c>
      <c r="C43" s="139"/>
      <c r="D43" s="139"/>
      <c r="E43" s="139"/>
      <c r="F43" s="139"/>
      <c r="G43" s="139"/>
      <c r="H43" s="139"/>
      <c r="J43" s="135">
        <f t="shared" si="13"/>
        <v>0</v>
      </c>
      <c r="K43" s="135">
        <f t="shared" si="13"/>
        <v>0</v>
      </c>
      <c r="L43" s="135">
        <f t="shared" si="13"/>
        <v>0</v>
      </c>
      <c r="M43" s="135">
        <f t="shared" si="13"/>
        <v>0</v>
      </c>
      <c r="N43" s="135">
        <f t="shared" si="13"/>
        <v>0</v>
      </c>
    </row>
    <row r="44" spans="1:14" x14ac:dyDescent="0.3">
      <c r="B44" s="5" t="s">
        <v>277</v>
      </c>
    </row>
  </sheetData>
  <mergeCells count="5">
    <mergeCell ref="A32:A35"/>
    <mergeCell ref="A26:A28"/>
    <mergeCell ref="A29:A31"/>
    <mergeCell ref="A20:A22"/>
    <mergeCell ref="A23:A25"/>
  </mergeCells>
  <conditionalFormatting sqref="H41:H43">
    <cfRule type="containsText" dxfId="211" priority="1" operator="containsText" text="ntitulé">
      <formula>NOT(ISERROR(SEARCH("ntitulé",H41)))</formula>
    </cfRule>
    <cfRule type="containsBlanks" dxfId="210" priority="2">
      <formula>LEN(TRIM(H41))=0</formula>
    </cfRule>
  </conditionalFormatting>
  <conditionalFormatting sqref="C9:D12">
    <cfRule type="containsText" dxfId="209" priority="83" operator="containsText" text="ntitulé">
      <formula>NOT(ISERROR(SEARCH("ntitulé",C9)))</formula>
    </cfRule>
    <cfRule type="containsBlanks" dxfId="208" priority="84">
      <formula>LEN(TRIM(C9))=0</formula>
    </cfRule>
  </conditionalFormatting>
  <conditionalFormatting sqref="E9:E12">
    <cfRule type="containsText" dxfId="207" priority="81" operator="containsText" text="ntitulé">
      <formula>NOT(ISERROR(SEARCH("ntitulé",E9)))</formula>
    </cfRule>
    <cfRule type="containsBlanks" dxfId="206" priority="82">
      <formula>LEN(TRIM(E9))=0</formula>
    </cfRule>
  </conditionalFormatting>
  <conditionalFormatting sqref="F9:F12">
    <cfRule type="containsText" dxfId="205" priority="79" operator="containsText" text="ntitulé">
      <formula>NOT(ISERROR(SEARCH("ntitulé",F9)))</formula>
    </cfRule>
    <cfRule type="containsBlanks" dxfId="204" priority="80">
      <formula>LEN(TRIM(F9))=0</formula>
    </cfRule>
  </conditionalFormatting>
  <conditionalFormatting sqref="G9:G12">
    <cfRule type="containsText" dxfId="203" priority="77" operator="containsText" text="ntitulé">
      <formula>NOT(ISERROR(SEARCH("ntitulé",G9)))</formula>
    </cfRule>
    <cfRule type="containsBlanks" dxfId="202" priority="78">
      <formula>LEN(TRIM(G9))=0</formula>
    </cfRule>
  </conditionalFormatting>
  <conditionalFormatting sqref="H9:H12">
    <cfRule type="containsText" dxfId="201" priority="75" operator="containsText" text="ntitulé">
      <formula>NOT(ISERROR(SEARCH("ntitulé",H9)))</formula>
    </cfRule>
    <cfRule type="containsBlanks" dxfId="200" priority="76">
      <formula>LEN(TRIM(H9))=0</formula>
    </cfRule>
  </conditionalFormatting>
  <conditionalFormatting sqref="C19:D21">
    <cfRule type="containsText" dxfId="199" priority="73" operator="containsText" text="ntitulé">
      <formula>NOT(ISERROR(SEARCH("ntitulé",C19)))</formula>
    </cfRule>
    <cfRule type="containsBlanks" dxfId="198" priority="74">
      <formula>LEN(TRIM(C19))=0</formula>
    </cfRule>
  </conditionalFormatting>
  <conditionalFormatting sqref="C23:D24">
    <cfRule type="containsText" dxfId="197" priority="71" operator="containsText" text="ntitulé">
      <formula>NOT(ISERROR(SEARCH("ntitulé",C23)))</formula>
    </cfRule>
    <cfRule type="containsBlanks" dxfId="196" priority="72">
      <formula>LEN(TRIM(C23))=0</formula>
    </cfRule>
  </conditionalFormatting>
  <conditionalFormatting sqref="C26:D27">
    <cfRule type="containsText" dxfId="195" priority="69" operator="containsText" text="ntitulé">
      <formula>NOT(ISERROR(SEARCH("ntitulé",C26)))</formula>
    </cfRule>
    <cfRule type="containsBlanks" dxfId="194" priority="70">
      <formula>LEN(TRIM(C26))=0</formula>
    </cfRule>
  </conditionalFormatting>
  <conditionalFormatting sqref="C29:D30">
    <cfRule type="containsText" dxfId="193" priority="67" operator="containsText" text="ntitulé">
      <formula>NOT(ISERROR(SEARCH("ntitulé",C29)))</formula>
    </cfRule>
    <cfRule type="containsBlanks" dxfId="192" priority="68">
      <formula>LEN(TRIM(C29))=0</formula>
    </cfRule>
  </conditionalFormatting>
  <conditionalFormatting sqref="E19:E21">
    <cfRule type="containsText" dxfId="191" priority="63" operator="containsText" text="ntitulé">
      <formula>NOT(ISERROR(SEARCH("ntitulé",E19)))</formula>
    </cfRule>
    <cfRule type="containsBlanks" dxfId="190" priority="64">
      <formula>LEN(TRIM(E19))=0</formula>
    </cfRule>
  </conditionalFormatting>
  <conditionalFormatting sqref="E23:E24">
    <cfRule type="containsText" dxfId="189" priority="61" operator="containsText" text="ntitulé">
      <formula>NOT(ISERROR(SEARCH("ntitulé",E23)))</formula>
    </cfRule>
    <cfRule type="containsBlanks" dxfId="188" priority="62">
      <formula>LEN(TRIM(E23))=0</formula>
    </cfRule>
  </conditionalFormatting>
  <conditionalFormatting sqref="E26:E27">
    <cfRule type="containsText" dxfId="187" priority="59" operator="containsText" text="ntitulé">
      <formula>NOT(ISERROR(SEARCH("ntitulé",E26)))</formula>
    </cfRule>
    <cfRule type="containsBlanks" dxfId="186" priority="60">
      <formula>LEN(TRIM(E26))=0</formula>
    </cfRule>
  </conditionalFormatting>
  <conditionalFormatting sqref="E29:E30">
    <cfRule type="containsText" dxfId="185" priority="57" operator="containsText" text="ntitulé">
      <formula>NOT(ISERROR(SEARCH("ntitulé",E29)))</formula>
    </cfRule>
    <cfRule type="containsBlanks" dxfId="184" priority="58">
      <formula>LEN(TRIM(E29))=0</formula>
    </cfRule>
  </conditionalFormatting>
  <conditionalFormatting sqref="F19:F21">
    <cfRule type="containsText" dxfId="183" priority="53" operator="containsText" text="ntitulé">
      <formula>NOT(ISERROR(SEARCH("ntitulé",F19)))</formula>
    </cfRule>
    <cfRule type="containsBlanks" dxfId="182" priority="54">
      <formula>LEN(TRIM(F19))=0</formula>
    </cfRule>
  </conditionalFormatting>
  <conditionalFormatting sqref="F23:F24">
    <cfRule type="containsText" dxfId="181" priority="51" operator="containsText" text="ntitulé">
      <formula>NOT(ISERROR(SEARCH("ntitulé",F23)))</formula>
    </cfRule>
    <cfRule type="containsBlanks" dxfId="180" priority="52">
      <formula>LEN(TRIM(F23))=0</formula>
    </cfRule>
  </conditionalFormatting>
  <conditionalFormatting sqref="F26:F27">
    <cfRule type="containsText" dxfId="179" priority="49" operator="containsText" text="ntitulé">
      <formula>NOT(ISERROR(SEARCH("ntitulé",F26)))</formula>
    </cfRule>
    <cfRule type="containsBlanks" dxfId="178" priority="50">
      <formula>LEN(TRIM(F26))=0</formula>
    </cfRule>
  </conditionalFormatting>
  <conditionalFormatting sqref="F29:F30">
    <cfRule type="containsText" dxfId="177" priority="47" operator="containsText" text="ntitulé">
      <formula>NOT(ISERROR(SEARCH("ntitulé",F29)))</formula>
    </cfRule>
    <cfRule type="containsBlanks" dxfId="176" priority="48">
      <formula>LEN(TRIM(F29))=0</formula>
    </cfRule>
  </conditionalFormatting>
  <conditionalFormatting sqref="G19:G21">
    <cfRule type="containsText" dxfId="175" priority="43" operator="containsText" text="ntitulé">
      <formula>NOT(ISERROR(SEARCH("ntitulé",G19)))</formula>
    </cfRule>
    <cfRule type="containsBlanks" dxfId="174" priority="44">
      <formula>LEN(TRIM(G19))=0</formula>
    </cfRule>
  </conditionalFormatting>
  <conditionalFormatting sqref="G23:G24">
    <cfRule type="containsText" dxfId="173" priority="41" operator="containsText" text="ntitulé">
      <formula>NOT(ISERROR(SEARCH("ntitulé",G23)))</formula>
    </cfRule>
    <cfRule type="containsBlanks" dxfId="172" priority="42">
      <formula>LEN(TRIM(G23))=0</formula>
    </cfRule>
  </conditionalFormatting>
  <conditionalFormatting sqref="G26:G27">
    <cfRule type="containsText" dxfId="171" priority="39" operator="containsText" text="ntitulé">
      <formula>NOT(ISERROR(SEARCH("ntitulé",G26)))</formula>
    </cfRule>
    <cfRule type="containsBlanks" dxfId="170" priority="40">
      <formula>LEN(TRIM(G26))=0</formula>
    </cfRule>
  </conditionalFormatting>
  <conditionalFormatting sqref="G29:G30">
    <cfRule type="containsText" dxfId="169" priority="37" operator="containsText" text="ntitulé">
      <formula>NOT(ISERROR(SEARCH("ntitulé",G29)))</formula>
    </cfRule>
    <cfRule type="containsBlanks" dxfId="168" priority="38">
      <formula>LEN(TRIM(G29))=0</formula>
    </cfRule>
  </conditionalFormatting>
  <conditionalFormatting sqref="H19:H21">
    <cfRule type="containsText" dxfId="167" priority="33" operator="containsText" text="ntitulé">
      <formula>NOT(ISERROR(SEARCH("ntitulé",H19)))</formula>
    </cfRule>
    <cfRule type="containsBlanks" dxfId="166" priority="34">
      <formula>LEN(TRIM(H19))=0</formula>
    </cfRule>
  </conditionalFormatting>
  <conditionalFormatting sqref="H23:H24">
    <cfRule type="containsText" dxfId="165" priority="31" operator="containsText" text="ntitulé">
      <formula>NOT(ISERROR(SEARCH("ntitulé",H23)))</formula>
    </cfRule>
    <cfRule type="containsBlanks" dxfId="164" priority="32">
      <formula>LEN(TRIM(H23))=0</formula>
    </cfRule>
  </conditionalFormatting>
  <conditionalFormatting sqref="H26:H27">
    <cfRule type="containsText" dxfId="163" priority="29" operator="containsText" text="ntitulé">
      <formula>NOT(ISERROR(SEARCH("ntitulé",H26)))</formula>
    </cfRule>
    <cfRule type="containsBlanks" dxfId="162" priority="30">
      <formula>LEN(TRIM(H26))=0</formula>
    </cfRule>
  </conditionalFormatting>
  <conditionalFormatting sqref="H29:H30">
    <cfRule type="containsText" dxfId="161" priority="27" operator="containsText" text="ntitulé">
      <formula>NOT(ISERROR(SEARCH("ntitulé",H29)))</formula>
    </cfRule>
    <cfRule type="containsBlanks" dxfId="160" priority="28">
      <formula>LEN(TRIM(H29))=0</formula>
    </cfRule>
  </conditionalFormatting>
  <conditionalFormatting sqref="C40">
    <cfRule type="containsText" dxfId="159" priority="23" operator="containsText" text="ntitulé">
      <formula>NOT(ISERROR(SEARCH("ntitulé",C40)))</formula>
    </cfRule>
    <cfRule type="containsBlanks" dxfId="158" priority="24">
      <formula>LEN(TRIM(C40))=0</formula>
    </cfRule>
  </conditionalFormatting>
  <conditionalFormatting sqref="C41:C43">
    <cfRule type="containsText" dxfId="157" priority="21" operator="containsText" text="ntitulé">
      <formula>NOT(ISERROR(SEARCH("ntitulé",C41)))</formula>
    </cfRule>
    <cfRule type="containsBlanks" dxfId="156" priority="22">
      <formula>LEN(TRIM(C41))=0</formula>
    </cfRule>
  </conditionalFormatting>
  <conditionalFormatting sqref="D40">
    <cfRule type="containsText" dxfId="155" priority="19" operator="containsText" text="ntitulé">
      <formula>NOT(ISERROR(SEARCH("ntitulé",D40)))</formula>
    </cfRule>
    <cfRule type="containsBlanks" dxfId="154" priority="20">
      <formula>LEN(TRIM(D40))=0</formula>
    </cfRule>
  </conditionalFormatting>
  <conditionalFormatting sqref="D41:D43">
    <cfRule type="containsText" dxfId="153" priority="17" operator="containsText" text="ntitulé">
      <formula>NOT(ISERROR(SEARCH("ntitulé",D41)))</formula>
    </cfRule>
    <cfRule type="containsBlanks" dxfId="152" priority="18">
      <formula>LEN(TRIM(D41))=0</formula>
    </cfRule>
  </conditionalFormatting>
  <conditionalFormatting sqref="E40">
    <cfRule type="containsText" dxfId="151" priority="15" operator="containsText" text="ntitulé">
      <formula>NOT(ISERROR(SEARCH("ntitulé",E40)))</formula>
    </cfRule>
    <cfRule type="containsBlanks" dxfId="150" priority="16">
      <formula>LEN(TRIM(E40))=0</formula>
    </cfRule>
  </conditionalFormatting>
  <conditionalFormatting sqref="E41:E43">
    <cfRule type="containsText" dxfId="149" priority="13" operator="containsText" text="ntitulé">
      <formula>NOT(ISERROR(SEARCH("ntitulé",E41)))</formula>
    </cfRule>
    <cfRule type="containsBlanks" dxfId="148" priority="14">
      <formula>LEN(TRIM(E41))=0</formula>
    </cfRule>
  </conditionalFormatting>
  <conditionalFormatting sqref="F40">
    <cfRule type="containsText" dxfId="147" priority="11" operator="containsText" text="ntitulé">
      <formula>NOT(ISERROR(SEARCH("ntitulé",F40)))</formula>
    </cfRule>
    <cfRule type="containsBlanks" dxfId="146" priority="12">
      <formula>LEN(TRIM(F40))=0</formula>
    </cfRule>
  </conditionalFormatting>
  <conditionalFormatting sqref="F41:F43">
    <cfRule type="containsText" dxfId="145" priority="9" operator="containsText" text="ntitulé">
      <formula>NOT(ISERROR(SEARCH("ntitulé",F41)))</formula>
    </cfRule>
    <cfRule type="containsBlanks" dxfId="144" priority="10">
      <formula>LEN(TRIM(F41))=0</formula>
    </cfRule>
  </conditionalFormatting>
  <conditionalFormatting sqref="G40">
    <cfRule type="containsText" dxfId="143" priority="7" operator="containsText" text="ntitulé">
      <formula>NOT(ISERROR(SEARCH("ntitulé",G40)))</formula>
    </cfRule>
    <cfRule type="containsBlanks" dxfId="142" priority="8">
      <formula>LEN(TRIM(G40))=0</formula>
    </cfRule>
  </conditionalFormatting>
  <conditionalFormatting sqref="G41:G43">
    <cfRule type="containsText" dxfId="141" priority="5" operator="containsText" text="ntitulé">
      <formula>NOT(ISERROR(SEARCH("ntitulé",G41)))</formula>
    </cfRule>
    <cfRule type="containsBlanks" dxfId="140" priority="6">
      <formula>LEN(TRIM(G41))=0</formula>
    </cfRule>
  </conditionalFormatting>
  <conditionalFormatting sqref="H40">
    <cfRule type="containsText" dxfId="139" priority="3" operator="containsText" text="ntitulé">
      <formula>NOT(ISERROR(SEARCH("ntitulé",H40)))</formula>
    </cfRule>
    <cfRule type="containsBlanks" dxfId="138" priority="4">
      <formula>LEN(TRIM(H40))=0</formula>
    </cfRule>
  </conditionalFormatting>
  <pageMargins left="0.7" right="0.7" top="0.75" bottom="0.75" header="0.3" footer="0.3"/>
  <pageSetup paperSize="9" scale="6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32</vt:i4>
      </vt:variant>
    </vt:vector>
  </HeadingPairs>
  <TitlesOfParts>
    <vt:vector size="65" baseType="lpstr">
      <vt:lpstr>TAB00</vt:lpstr>
      <vt:lpstr>TAB A</vt:lpstr>
      <vt:lpstr>TAB B</vt:lpstr>
      <vt:lpstr>TAB1</vt:lpstr>
      <vt:lpstr>TAB2</vt:lpstr>
      <vt:lpstr>TAB3</vt:lpstr>
      <vt:lpstr>TAB3.1</vt:lpstr>
      <vt:lpstr>TAB3.2</vt:lpstr>
      <vt:lpstr>TAB3.3</vt:lpstr>
      <vt:lpstr>TAB4.1.1</vt:lpstr>
      <vt:lpstr>TAB4.1.2</vt:lpstr>
      <vt:lpstr>TAB4.2.1</vt:lpstr>
      <vt:lpstr>TAB4.2.2</vt:lpstr>
      <vt:lpstr>TAB4.3.1</vt:lpstr>
      <vt:lpstr>TAB4.3.2</vt:lpstr>
      <vt:lpstr>TAB4.4.1</vt:lpstr>
      <vt:lpstr>TAB4.4.2</vt:lpstr>
      <vt:lpstr>TAB4.5.1</vt:lpstr>
      <vt:lpstr>TAB4.5.2</vt:lpstr>
      <vt:lpstr>TAB4.6</vt:lpstr>
      <vt:lpstr>TAB5</vt:lpstr>
      <vt:lpstr>TAB5.1</vt:lpstr>
      <vt:lpstr>TAB5.2</vt:lpstr>
      <vt:lpstr>TAB5.3</vt:lpstr>
      <vt:lpstr>TAB5.4</vt:lpstr>
      <vt:lpstr>TAB5.5</vt:lpstr>
      <vt:lpstr>TAB6</vt:lpstr>
      <vt:lpstr>TAB7</vt:lpstr>
      <vt:lpstr>TAB7.1</vt:lpstr>
      <vt:lpstr>TAB7.2</vt:lpstr>
      <vt:lpstr>TAB7.3</vt:lpstr>
      <vt:lpstr>TAB7.4</vt:lpstr>
      <vt:lpstr>TAB 8</vt:lpstr>
      <vt:lpstr>'TAB 8'!Zone_d_impression</vt:lpstr>
      <vt:lpstr>'TAB A'!Zone_d_impression</vt:lpstr>
      <vt:lpstr>'TAB B'!Zone_d_impression</vt:lpstr>
      <vt:lpstr>'TAB1'!Zone_d_impression</vt:lpstr>
      <vt:lpstr>'TAB2'!Zone_d_impression</vt:lpstr>
      <vt:lpstr>'TAB3'!Zone_d_impression</vt:lpstr>
      <vt:lpstr>TAB3.1!Zone_d_impression</vt:lpstr>
      <vt:lpstr>TAB3.2!Zone_d_impression</vt:lpstr>
      <vt:lpstr>TAB3.3!Zone_d_impression</vt:lpstr>
      <vt:lpstr>TAB4.1.1!Zone_d_impression</vt:lpstr>
      <vt:lpstr>TAB4.1.2!Zone_d_impression</vt:lpstr>
      <vt:lpstr>TAB4.2.1!Zone_d_impression</vt:lpstr>
      <vt:lpstr>TAB4.2.2!Zone_d_impression</vt:lpstr>
      <vt:lpstr>TAB4.3.1!Zone_d_impression</vt:lpstr>
      <vt:lpstr>TAB4.3.2!Zone_d_impression</vt:lpstr>
      <vt:lpstr>TAB4.4.1!Zone_d_impression</vt:lpstr>
      <vt:lpstr>TAB4.4.2!Zone_d_impression</vt:lpstr>
      <vt:lpstr>TAB4.5.1!Zone_d_impression</vt:lpstr>
      <vt:lpstr>TAB4.5.2!Zone_d_impression</vt:lpstr>
      <vt:lpstr>TAB4.6!Zone_d_impression</vt:lpstr>
      <vt:lpstr>'TAB5'!Zone_d_impression</vt:lpstr>
      <vt:lpstr>TAB5.1!Zone_d_impression</vt:lpstr>
      <vt:lpstr>TAB5.2!Zone_d_impression</vt:lpstr>
      <vt:lpstr>TAB5.3!Zone_d_impression</vt:lpstr>
      <vt:lpstr>TAB5.4!Zone_d_impression</vt:lpstr>
      <vt:lpstr>TAB5.5!Zone_d_impression</vt:lpstr>
      <vt:lpstr>'TAB6'!Zone_d_impression</vt:lpstr>
      <vt:lpstr>'TAB7'!Zone_d_impression</vt:lpstr>
      <vt:lpstr>TAB7.1!Zone_d_impression</vt:lpstr>
      <vt:lpstr>TAB7.2!Zone_d_impression</vt:lpstr>
      <vt:lpstr>TAB7.3!Zone_d_impression</vt:lpstr>
      <vt:lpstr>TAB7.4!Zone_d_impression</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dcterms:created xsi:type="dcterms:W3CDTF">2017-02-08T09:31:52Z</dcterms:created>
  <dcterms:modified xsi:type="dcterms:W3CDTF">2017-07-18T07:36:52Z</dcterms:modified>
</cp:coreProperties>
</file>