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0" yWindow="0" windowWidth="28800" windowHeight="12720"/>
  </bookViews>
  <sheets>
    <sheet name="Tarifs 2021" sheetId="1" r:id="rId1"/>
    <sheet name="Tarifs 2022" sheetId="2" r:id="rId2"/>
    <sheet name="Tarifs 2023" sheetId="3" r:id="rId3"/>
    <sheet name="Synthèse simul" sheetId="4" r:id="rId4"/>
    <sheet name="Simul TMT" sheetId="5" r:id="rId5"/>
    <sheet name="Simul MT" sheetId="6" r:id="rId6"/>
    <sheet name="Simul TBT" sheetId="7" r:id="rId7"/>
    <sheet name="Simul BT" sheetId="8" r:id="rId8"/>
  </sheets>
  <externalReferences>
    <externalReference r:id="rId9"/>
  </externalReferences>
  <definedNames>
    <definedName name="_xlnm.Print_Area" localSheetId="7">'Simul BT'!$A$3:$H$81</definedName>
    <definedName name="_xlnm.Print_Area" localSheetId="5">'Simul MT'!$A$3:$I$86</definedName>
    <definedName name="_xlnm.Print_Area" localSheetId="6">'Simul TBT'!$A$3:$G$85</definedName>
    <definedName name="_xlnm.Print_Area" localSheetId="4">'Simul TMT'!$A$3:$F$86</definedName>
    <definedName name="_xlnm.Print_Area" localSheetId="3">'Synthèse simul'!$A$3:$G$108</definedName>
    <definedName name="_xlnm.Print_Area" localSheetId="0">'Tarifs 2021'!$A$1:$T$43</definedName>
    <definedName name="_xlnm.Print_Area" localSheetId="1">'Tarifs 2022'!$A$1:$U$43</definedName>
    <definedName name="_xlnm.Print_Area" localSheetId="2">'Tarifs 2023'!$A$1:$U$43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8" l="1"/>
  <c r="B72" i="8"/>
  <c r="B73" i="8"/>
  <c r="B71" i="8"/>
  <c r="B69" i="8"/>
  <c r="B68" i="8"/>
  <c r="B66" i="8"/>
  <c r="B67" i="8"/>
  <c r="B65" i="8"/>
  <c r="B63" i="8"/>
  <c r="B52" i="8"/>
  <c r="B50" i="8"/>
  <c r="B51" i="8"/>
  <c r="B49" i="8"/>
  <c r="B47" i="8"/>
  <c r="B44" i="8"/>
  <c r="B45" i="8"/>
  <c r="B46" i="8"/>
  <c r="B43" i="8"/>
  <c r="B41" i="8"/>
  <c r="B29" i="8"/>
  <c r="B27" i="8"/>
  <c r="B28" i="8"/>
  <c r="B26" i="8"/>
  <c r="B24" i="8"/>
  <c r="B21" i="8"/>
  <c r="B22" i="8"/>
  <c r="B23" i="8"/>
  <c r="B20" i="8"/>
  <c r="B18" i="8"/>
  <c r="B79" i="7"/>
  <c r="B78" i="7"/>
  <c r="B76" i="7"/>
  <c r="B77" i="7"/>
  <c r="B75" i="7"/>
  <c r="B73" i="7"/>
  <c r="B72" i="7"/>
  <c r="B71" i="7"/>
  <c r="B69" i="7"/>
  <c r="B68" i="7"/>
  <c r="B67" i="7"/>
  <c r="B55" i="7"/>
  <c r="B54" i="7"/>
  <c r="B52" i="7"/>
  <c r="B53" i="7"/>
  <c r="B51" i="7"/>
  <c r="B49" i="7"/>
  <c r="B48" i="7"/>
  <c r="B47" i="7"/>
  <c r="B45" i="7"/>
  <c r="B44" i="7"/>
  <c r="B43" i="7"/>
  <c r="B31" i="7"/>
  <c r="B30" i="7"/>
  <c r="B28" i="7"/>
  <c r="B29" i="7"/>
  <c r="B27" i="7"/>
  <c r="B25" i="7"/>
  <c r="B24" i="7"/>
  <c r="B23" i="7"/>
  <c r="B21" i="7"/>
  <c r="B20" i="7"/>
  <c r="B19" i="7"/>
  <c r="B79" i="6"/>
  <c r="B78" i="6"/>
  <c r="B76" i="6"/>
  <c r="B77" i="6"/>
  <c r="B75" i="6"/>
  <c r="B73" i="6"/>
  <c r="B72" i="6"/>
  <c r="B71" i="6"/>
  <c r="B69" i="6"/>
  <c r="B68" i="6"/>
  <c r="B67" i="6"/>
  <c r="B55" i="6"/>
  <c r="B54" i="6"/>
  <c r="B52" i="6"/>
  <c r="B53" i="6"/>
  <c r="B51" i="6"/>
  <c r="B49" i="6"/>
  <c r="B48" i="6"/>
  <c r="B47" i="6"/>
  <c r="B45" i="6"/>
  <c r="B44" i="6"/>
  <c r="B43" i="6"/>
  <c r="B31" i="6"/>
  <c r="B30" i="6"/>
  <c r="B28" i="6"/>
  <c r="B29" i="6"/>
  <c r="B27" i="6"/>
  <c r="B25" i="6"/>
  <c r="B21" i="6"/>
  <c r="B24" i="6"/>
  <c r="B23" i="6"/>
  <c r="B20" i="6"/>
  <c r="B19" i="6"/>
  <c r="B79" i="5"/>
  <c r="B78" i="5"/>
  <c r="B76" i="5"/>
  <c r="B77" i="5"/>
  <c r="B75" i="5"/>
  <c r="B73" i="5"/>
  <c r="B72" i="5"/>
  <c r="B71" i="5"/>
  <c r="B69" i="5"/>
  <c r="B68" i="5"/>
  <c r="B67" i="5"/>
  <c r="B55" i="5"/>
  <c r="B54" i="5"/>
  <c r="B52" i="5"/>
  <c r="B53" i="5"/>
  <c r="B51" i="5"/>
  <c r="B49" i="5"/>
  <c r="B48" i="5"/>
  <c r="B47" i="5"/>
  <c r="B45" i="5"/>
  <c r="B44" i="5"/>
  <c r="B43" i="5"/>
  <c r="B31" i="5"/>
  <c r="B30" i="5"/>
  <c r="B28" i="5"/>
  <c r="B29" i="5"/>
  <c r="B27" i="5"/>
  <c r="B25" i="5"/>
  <c r="B24" i="5" l="1"/>
  <c r="B23" i="5"/>
  <c r="B21" i="5"/>
  <c r="B20" i="5"/>
  <c r="B19" i="5"/>
  <c r="C19" i="5" s="1"/>
  <c r="D90" i="4"/>
  <c r="D84" i="4"/>
  <c r="C84" i="4"/>
  <c r="D58" i="4"/>
  <c r="C58" i="4"/>
  <c r="C6" i="4"/>
  <c r="D6" i="4"/>
  <c r="C32" i="4"/>
  <c r="D32" i="4"/>
  <c r="E24" i="5" l="1"/>
  <c r="F74" i="8"/>
  <c r="E74" i="8"/>
  <c r="C74" i="8"/>
  <c r="H74" i="8"/>
  <c r="G73" i="8"/>
  <c r="F73" i="8"/>
  <c r="D73" i="8"/>
  <c r="C73" i="8"/>
  <c r="H73" i="8"/>
  <c r="H72" i="8"/>
  <c r="E72" i="8"/>
  <c r="H71" i="8"/>
  <c r="F71" i="8"/>
  <c r="C71" i="8"/>
  <c r="G69" i="8"/>
  <c r="F69" i="8"/>
  <c r="E69" i="8"/>
  <c r="G86" i="4" s="1"/>
  <c r="D69" i="8"/>
  <c r="C69" i="8"/>
  <c r="H69" i="8"/>
  <c r="F67" i="8"/>
  <c r="E67" i="8"/>
  <c r="C67" i="8"/>
  <c r="H67" i="8"/>
  <c r="G66" i="8"/>
  <c r="F66" i="8"/>
  <c r="D66" i="8"/>
  <c r="C66" i="8"/>
  <c r="H66" i="8"/>
  <c r="H65" i="8"/>
  <c r="E65" i="8"/>
  <c r="H60" i="8"/>
  <c r="G60" i="8"/>
  <c r="F60" i="8"/>
  <c r="E60" i="8"/>
  <c r="D60" i="8"/>
  <c r="C60" i="8"/>
  <c r="G52" i="8"/>
  <c r="D52" i="8"/>
  <c r="C52" i="8"/>
  <c r="F52" i="8"/>
  <c r="F50" i="8"/>
  <c r="E50" i="8"/>
  <c r="D50" i="8"/>
  <c r="C50" i="8"/>
  <c r="H50" i="8"/>
  <c r="G49" i="8"/>
  <c r="F49" i="8"/>
  <c r="E49" i="8"/>
  <c r="D49" i="8"/>
  <c r="C49" i="8"/>
  <c r="H49" i="8"/>
  <c r="G47" i="8"/>
  <c r="F46" i="8"/>
  <c r="G45" i="8"/>
  <c r="D45" i="8"/>
  <c r="C45" i="8"/>
  <c r="F45" i="8"/>
  <c r="E44" i="8"/>
  <c r="D44" i="8"/>
  <c r="F43" i="8"/>
  <c r="E43" i="8"/>
  <c r="D43" i="8"/>
  <c r="C43" i="8"/>
  <c r="H43" i="8"/>
  <c r="G41" i="8"/>
  <c r="F41" i="8"/>
  <c r="E41" i="8"/>
  <c r="D41" i="8"/>
  <c r="C41" i="8"/>
  <c r="H41" i="8"/>
  <c r="H38" i="8"/>
  <c r="G38" i="8"/>
  <c r="F38" i="8"/>
  <c r="E38" i="8"/>
  <c r="D38" i="8"/>
  <c r="C38" i="8"/>
  <c r="F28" i="8"/>
  <c r="G27" i="8"/>
  <c r="D27" i="8"/>
  <c r="C27" i="8"/>
  <c r="F27" i="8"/>
  <c r="F24" i="8"/>
  <c r="E24" i="8"/>
  <c r="C24" i="8"/>
  <c r="H24" i="8"/>
  <c r="G23" i="8"/>
  <c r="F23" i="8"/>
  <c r="D23" i="8"/>
  <c r="C23" i="8"/>
  <c r="H22" i="8"/>
  <c r="E22" i="8"/>
  <c r="H21" i="8"/>
  <c r="F21" i="8"/>
  <c r="C21" i="8"/>
  <c r="G20" i="8"/>
  <c r="D20" i="8"/>
  <c r="C20" i="8"/>
  <c r="F20" i="8"/>
  <c r="D18" i="8"/>
  <c r="H15" i="8"/>
  <c r="G15" i="8"/>
  <c r="F15" i="8"/>
  <c r="E15" i="8"/>
  <c r="D15" i="8"/>
  <c r="C15" i="8"/>
  <c r="F79" i="7"/>
  <c r="G78" i="7"/>
  <c r="D77" i="7"/>
  <c r="G75" i="7"/>
  <c r="C73" i="7"/>
  <c r="D73" i="7"/>
  <c r="D72" i="7"/>
  <c r="F71" i="7"/>
  <c r="D71" i="7"/>
  <c r="E69" i="7"/>
  <c r="F68" i="7"/>
  <c r="E67" i="7"/>
  <c r="G63" i="7"/>
  <c r="F63" i="7"/>
  <c r="E63" i="7"/>
  <c r="D63" i="7"/>
  <c r="C63" i="7"/>
  <c r="C55" i="7"/>
  <c r="F63" i="4" s="1"/>
  <c r="G53" i="7"/>
  <c r="E51" i="7"/>
  <c r="D48" i="7"/>
  <c r="G48" i="7"/>
  <c r="G47" i="7"/>
  <c r="C45" i="7"/>
  <c r="D45" i="7"/>
  <c r="D44" i="7"/>
  <c r="F43" i="7"/>
  <c r="D43" i="7"/>
  <c r="G39" i="7"/>
  <c r="F39" i="7"/>
  <c r="E39" i="7"/>
  <c r="D39" i="7"/>
  <c r="C39" i="7"/>
  <c r="D31" i="7"/>
  <c r="G31" i="7"/>
  <c r="F30" i="7"/>
  <c r="F29" i="7"/>
  <c r="D27" i="7"/>
  <c r="F25" i="7"/>
  <c r="F24" i="7"/>
  <c r="G23" i="7"/>
  <c r="D23" i="7"/>
  <c r="F23" i="7"/>
  <c r="C20" i="7"/>
  <c r="D20" i="7"/>
  <c r="F19" i="7"/>
  <c r="G15" i="7"/>
  <c r="F15" i="7"/>
  <c r="E15" i="7"/>
  <c r="D15" i="7"/>
  <c r="C15" i="7"/>
  <c r="G79" i="6"/>
  <c r="G37" i="4" s="1"/>
  <c r="C78" i="6"/>
  <c r="H77" i="6"/>
  <c r="E76" i="6"/>
  <c r="H76" i="6"/>
  <c r="H73" i="6"/>
  <c r="H72" i="6"/>
  <c r="G72" i="6"/>
  <c r="C72" i="6"/>
  <c r="H71" i="6"/>
  <c r="H70" i="6" s="1"/>
  <c r="E71" i="6"/>
  <c r="D71" i="6"/>
  <c r="G69" i="6"/>
  <c r="F67" i="6"/>
  <c r="H63" i="6"/>
  <c r="G63" i="6"/>
  <c r="F63" i="6"/>
  <c r="E63" i="6"/>
  <c r="D63" i="6"/>
  <c r="C63" i="6"/>
  <c r="D55" i="6"/>
  <c r="D54" i="6"/>
  <c r="H54" i="6"/>
  <c r="H53" i="6"/>
  <c r="C52" i="6"/>
  <c r="F51" i="6"/>
  <c r="H51" i="6"/>
  <c r="D49" i="6"/>
  <c r="C48" i="6"/>
  <c r="D48" i="6"/>
  <c r="C47" i="6"/>
  <c r="H47" i="6"/>
  <c r="H44" i="6"/>
  <c r="G43" i="6"/>
  <c r="H43" i="6"/>
  <c r="H39" i="6"/>
  <c r="G39" i="6"/>
  <c r="F39" i="6"/>
  <c r="E39" i="6"/>
  <c r="D39" i="6"/>
  <c r="C39" i="6"/>
  <c r="D31" i="6"/>
  <c r="D30" i="6"/>
  <c r="F29" i="6"/>
  <c r="H29" i="6"/>
  <c r="G28" i="6"/>
  <c r="E28" i="6"/>
  <c r="C27" i="6"/>
  <c r="G25" i="6"/>
  <c r="E34" i="4" s="1"/>
  <c r="D25" i="6"/>
  <c r="H25" i="6"/>
  <c r="D24" i="6"/>
  <c r="F23" i="6"/>
  <c r="E23" i="6"/>
  <c r="D23" i="6"/>
  <c r="G21" i="6"/>
  <c r="E21" i="6"/>
  <c r="E20" i="6"/>
  <c r="H19" i="6"/>
  <c r="H15" i="6"/>
  <c r="G15" i="6"/>
  <c r="F15" i="6"/>
  <c r="E15" i="6"/>
  <c r="D15" i="6"/>
  <c r="C15" i="6"/>
  <c r="F79" i="5"/>
  <c r="C79" i="5"/>
  <c r="E78" i="5"/>
  <c r="E77" i="5"/>
  <c r="D76" i="5"/>
  <c r="E75" i="5"/>
  <c r="E73" i="5"/>
  <c r="D72" i="5"/>
  <c r="E72" i="5"/>
  <c r="F71" i="5"/>
  <c r="D71" i="5"/>
  <c r="F69" i="5"/>
  <c r="D67" i="5"/>
  <c r="E67" i="5"/>
  <c r="F63" i="5"/>
  <c r="E63" i="5"/>
  <c r="D63" i="5"/>
  <c r="C63" i="5"/>
  <c r="E55" i="5"/>
  <c r="D55" i="5"/>
  <c r="F11" i="4" s="1"/>
  <c r="F55" i="5"/>
  <c r="D54" i="5"/>
  <c r="F10" i="4" s="1"/>
  <c r="F53" i="5"/>
  <c r="C52" i="5"/>
  <c r="E51" i="5"/>
  <c r="E49" i="5"/>
  <c r="F48" i="5"/>
  <c r="F47" i="5"/>
  <c r="C45" i="5"/>
  <c r="E44" i="5"/>
  <c r="D44" i="5"/>
  <c r="F43" i="5"/>
  <c r="F39" i="5"/>
  <c r="E39" i="5"/>
  <c r="D39" i="5"/>
  <c r="C39" i="5"/>
  <c r="C31" i="5"/>
  <c r="E30" i="5"/>
  <c r="E29" i="5"/>
  <c r="C28" i="5"/>
  <c r="D28" i="5"/>
  <c r="D27" i="5"/>
  <c r="E25" i="5"/>
  <c r="C23" i="5"/>
  <c r="D23" i="5"/>
  <c r="F21" i="5"/>
  <c r="C21" i="5"/>
  <c r="E19" i="5"/>
  <c r="F15" i="5"/>
  <c r="E15" i="5"/>
  <c r="D15" i="5"/>
  <c r="C15" i="5"/>
  <c r="G88" i="4"/>
  <c r="E86" i="4"/>
  <c r="G60" i="4"/>
  <c r="A58" i="4"/>
  <c r="A3" i="4"/>
  <c r="N3" i="3"/>
  <c r="N3" i="2"/>
  <c r="N3" i="1"/>
  <c r="G46" i="7" l="1"/>
  <c r="F46" i="5"/>
  <c r="F20" i="7"/>
  <c r="F18" i="7" s="1"/>
  <c r="F17" i="7" s="1"/>
  <c r="E27" i="7"/>
  <c r="F31" i="7"/>
  <c r="E45" i="7"/>
  <c r="E55" i="7"/>
  <c r="G72" i="7"/>
  <c r="F77" i="7"/>
  <c r="C25" i="7"/>
  <c r="E60" i="4" s="1"/>
  <c r="D47" i="7"/>
  <c r="D46" i="7" s="1"/>
  <c r="C23" i="7"/>
  <c r="E25" i="7"/>
  <c r="G44" i="7"/>
  <c r="F47" i="7"/>
  <c r="E73" i="7"/>
  <c r="F78" i="7"/>
  <c r="G25" i="7"/>
  <c r="F22" i="7"/>
  <c r="C24" i="7"/>
  <c r="C22" i="7" s="1"/>
  <c r="D25" i="7"/>
  <c r="F27" i="7"/>
  <c r="D30" i="7"/>
  <c r="E31" i="7"/>
  <c r="G43" i="7"/>
  <c r="G42" i="7" s="1"/>
  <c r="G41" i="7" s="1"/>
  <c r="E53" i="7"/>
  <c r="D67" i="7"/>
  <c r="G71" i="7"/>
  <c r="G70" i="7" s="1"/>
  <c r="F75" i="7"/>
  <c r="D24" i="7"/>
  <c r="D22" i="7" s="1"/>
  <c r="E30" i="7"/>
  <c r="C19" i="7"/>
  <c r="C18" i="7" s="1"/>
  <c r="C17" i="7" s="1"/>
  <c r="E24" i="7"/>
  <c r="C44" i="7"/>
  <c r="D70" i="7"/>
  <c r="C72" i="7"/>
  <c r="D19" i="7"/>
  <c r="D18" i="7" s="1"/>
  <c r="D17" i="7" s="1"/>
  <c r="E23" i="7"/>
  <c r="E22" i="7" s="1"/>
  <c r="G24" i="7"/>
  <c r="G22" i="7" s="1"/>
  <c r="D29" i="7"/>
  <c r="C43" i="7"/>
  <c r="E44" i="7"/>
  <c r="F45" i="7"/>
  <c r="E68" i="7"/>
  <c r="E66" i="7" s="1"/>
  <c r="E65" i="7" s="1"/>
  <c r="C71" i="7"/>
  <c r="E72" i="7"/>
  <c r="F73" i="7"/>
  <c r="E29" i="7"/>
  <c r="C31" i="7"/>
  <c r="E63" i="4" s="1"/>
  <c r="E43" i="7"/>
  <c r="F44" i="7"/>
  <c r="F42" i="7" s="1"/>
  <c r="F41" i="7" s="1"/>
  <c r="G45" i="7"/>
  <c r="E71" i="7"/>
  <c r="E70" i="7" s="1"/>
  <c r="F72" i="7"/>
  <c r="F70" i="7" s="1"/>
  <c r="G73" i="7"/>
  <c r="D22" i="6"/>
  <c r="F25" i="6"/>
  <c r="H28" i="6"/>
  <c r="G29" i="6"/>
  <c r="H42" i="6"/>
  <c r="H41" i="6" s="1"/>
  <c r="F48" i="6"/>
  <c r="E55" i="6"/>
  <c r="G71" i="6"/>
  <c r="G70" i="6" s="1"/>
  <c r="F73" i="6"/>
  <c r="G20" i="6"/>
  <c r="C29" i="6"/>
  <c r="C30" i="6"/>
  <c r="C43" i="6"/>
  <c r="D29" i="6"/>
  <c r="E30" i="6"/>
  <c r="D43" i="6"/>
  <c r="C46" i="6"/>
  <c r="D21" i="6"/>
  <c r="E29" i="6"/>
  <c r="F30" i="6"/>
  <c r="F43" i="6"/>
  <c r="C51" i="6"/>
  <c r="F54" i="6"/>
  <c r="C19" i="6"/>
  <c r="H20" i="6"/>
  <c r="H18" i="6" s="1"/>
  <c r="F44" i="6"/>
  <c r="D47" i="6"/>
  <c r="D46" i="6" s="1"/>
  <c r="E48" i="6"/>
  <c r="D51" i="6"/>
  <c r="E53" i="6"/>
  <c r="E54" i="6"/>
  <c r="F55" i="6"/>
  <c r="C69" i="6"/>
  <c r="G73" i="6"/>
  <c r="G34" i="4" s="1"/>
  <c r="F19" i="6"/>
  <c r="E47" i="6"/>
  <c r="G53" i="6"/>
  <c r="C77" i="6"/>
  <c r="C21" i="6"/>
  <c r="C23" i="6"/>
  <c r="C25" i="6"/>
  <c r="F47" i="6"/>
  <c r="F46" i="6" s="1"/>
  <c r="G51" i="6"/>
  <c r="G54" i="6"/>
  <c r="F36" i="4" s="1"/>
  <c r="C67" i="6"/>
  <c r="C73" i="6"/>
  <c r="D77" i="6"/>
  <c r="G47" i="6"/>
  <c r="D72" i="6"/>
  <c r="D70" i="6" s="1"/>
  <c r="D73" i="6"/>
  <c r="C76" i="6"/>
  <c r="F21" i="6"/>
  <c r="C54" i="6"/>
  <c r="C55" i="6"/>
  <c r="C71" i="6"/>
  <c r="C70" i="6" s="1"/>
  <c r="E72" i="6"/>
  <c r="E73" i="6"/>
  <c r="D76" i="6"/>
  <c r="E23" i="5"/>
  <c r="E22" i="5" s="1"/>
  <c r="E28" i="5"/>
  <c r="C76" i="5"/>
  <c r="D45" i="5"/>
  <c r="E76" i="5"/>
  <c r="D70" i="5"/>
  <c r="D43" i="5"/>
  <c r="D42" i="5" s="1"/>
  <c r="D41" i="5" s="1"/>
  <c r="D75" i="5"/>
  <c r="D19" i="5"/>
  <c r="D24" i="5"/>
  <c r="D22" i="5" s="1"/>
  <c r="D29" i="5"/>
  <c r="D26" i="5" s="1"/>
  <c r="E9" i="4" s="1"/>
  <c r="E45" i="5"/>
  <c r="C48" i="5"/>
  <c r="F67" i="5"/>
  <c r="C71" i="5"/>
  <c r="F72" i="5"/>
  <c r="F70" i="5" s="1"/>
  <c r="D77" i="5"/>
  <c r="F19" i="5"/>
  <c r="F18" i="5" s="1"/>
  <c r="F24" i="5"/>
  <c r="F29" i="5"/>
  <c r="F45" i="5"/>
  <c r="D48" i="5"/>
  <c r="C55" i="5"/>
  <c r="E71" i="5"/>
  <c r="E70" i="5" s="1"/>
  <c r="F77" i="5"/>
  <c r="C47" i="5"/>
  <c r="C46" i="5" s="1"/>
  <c r="D49" i="5"/>
  <c r="F8" i="4" s="1"/>
  <c r="C53" i="5"/>
  <c r="F23" i="5"/>
  <c r="F28" i="5"/>
  <c r="C43" i="5"/>
  <c r="D53" i="5"/>
  <c r="C67" i="5"/>
  <c r="C72" i="5"/>
  <c r="F76" i="5"/>
  <c r="F45" i="6"/>
  <c r="D45" i="6"/>
  <c r="C45" i="6"/>
  <c r="H45" i="6"/>
  <c r="G45" i="6"/>
  <c r="E45" i="6"/>
  <c r="E70" i="6"/>
  <c r="C27" i="5"/>
  <c r="F27" i="5"/>
  <c r="E27" i="5"/>
  <c r="E47" i="5"/>
  <c r="D47" i="5"/>
  <c r="C49" i="5"/>
  <c r="F49" i="5"/>
  <c r="C24" i="6"/>
  <c r="G24" i="6"/>
  <c r="F24" i="6"/>
  <c r="F22" i="6" s="1"/>
  <c r="H24" i="6"/>
  <c r="E24" i="6"/>
  <c r="E22" i="6" s="1"/>
  <c r="C31" i="6"/>
  <c r="G31" i="6"/>
  <c r="E37" i="4" s="1"/>
  <c r="F31" i="6"/>
  <c r="H31" i="6"/>
  <c r="E31" i="6"/>
  <c r="C49" i="6"/>
  <c r="G49" i="6"/>
  <c r="F34" i="4" s="1"/>
  <c r="F49" i="6"/>
  <c r="H49" i="6"/>
  <c r="E49" i="6"/>
  <c r="E52" i="5"/>
  <c r="D52" i="5"/>
  <c r="F52" i="5"/>
  <c r="F20" i="5"/>
  <c r="D20" i="5"/>
  <c r="C20" i="5"/>
  <c r="F68" i="5"/>
  <c r="F66" i="5" s="1"/>
  <c r="D68" i="5"/>
  <c r="D66" i="5" s="1"/>
  <c r="C68" i="5"/>
  <c r="E68" i="5"/>
  <c r="E66" i="5" s="1"/>
  <c r="G75" i="6"/>
  <c r="C75" i="6"/>
  <c r="H75" i="6"/>
  <c r="H74" i="6" s="1"/>
  <c r="F75" i="6"/>
  <c r="E49" i="7"/>
  <c r="C49" i="7"/>
  <c r="F60" i="4" s="1"/>
  <c r="F49" i="7"/>
  <c r="G49" i="7"/>
  <c r="D49" i="7"/>
  <c r="C54" i="5"/>
  <c r="F54" i="5"/>
  <c r="E54" i="5"/>
  <c r="F78" i="5"/>
  <c r="D78" i="5"/>
  <c r="G10" i="4" s="1"/>
  <c r="C78" i="5"/>
  <c r="E31" i="5"/>
  <c r="D31" i="5"/>
  <c r="E11" i="4" s="1"/>
  <c r="F31" i="5"/>
  <c r="E20" i="5"/>
  <c r="E18" i="5" s="1"/>
  <c r="G27" i="6"/>
  <c r="G26" i="6" s="1"/>
  <c r="E35" i="4" s="1"/>
  <c r="E27" i="6"/>
  <c r="E26" i="6" s="1"/>
  <c r="D27" i="6"/>
  <c r="H27" i="6"/>
  <c r="F27" i="6"/>
  <c r="D75" i="6"/>
  <c r="D74" i="6" s="1"/>
  <c r="E79" i="6"/>
  <c r="D79" i="6"/>
  <c r="C79" i="6"/>
  <c r="F79" i="6"/>
  <c r="H79" i="6"/>
  <c r="F54" i="7"/>
  <c r="D54" i="7"/>
  <c r="G54" i="7"/>
  <c r="C54" i="7"/>
  <c r="F62" i="4" s="1"/>
  <c r="E54" i="7"/>
  <c r="G52" i="6"/>
  <c r="E52" i="6"/>
  <c r="D52" i="6"/>
  <c r="H52" i="6"/>
  <c r="H50" i="6" s="1"/>
  <c r="F52" i="6"/>
  <c r="F68" i="6"/>
  <c r="F66" i="6" s="1"/>
  <c r="H68" i="6"/>
  <c r="E68" i="6"/>
  <c r="D68" i="6"/>
  <c r="G68" i="6"/>
  <c r="C68" i="6"/>
  <c r="C66" i="6" s="1"/>
  <c r="E75" i="6"/>
  <c r="G68" i="8"/>
  <c r="F68" i="8"/>
  <c r="C68" i="8"/>
  <c r="D68" i="8"/>
  <c r="H68" i="8"/>
  <c r="H64" i="8" s="1"/>
  <c r="E68" i="8"/>
  <c r="E21" i="5"/>
  <c r="D21" i="5"/>
  <c r="F25" i="5"/>
  <c r="D25" i="5"/>
  <c r="E8" i="4" s="1"/>
  <c r="C25" i="5"/>
  <c r="C44" i="5"/>
  <c r="F44" i="5"/>
  <c r="F42" i="5" s="1"/>
  <c r="C75" i="5"/>
  <c r="F75" i="5"/>
  <c r="E79" i="5"/>
  <c r="D79" i="5"/>
  <c r="G11" i="4" s="1"/>
  <c r="F20" i="6"/>
  <c r="D20" i="6"/>
  <c r="C20" i="6"/>
  <c r="G42" i="6"/>
  <c r="E69" i="5"/>
  <c r="D69" i="5"/>
  <c r="G44" i="6"/>
  <c r="E44" i="6"/>
  <c r="D44" i="6"/>
  <c r="D42" i="6" s="1"/>
  <c r="F30" i="5"/>
  <c r="D30" i="5"/>
  <c r="E10" i="4" s="1"/>
  <c r="C30" i="5"/>
  <c r="F51" i="5"/>
  <c r="F50" i="5" s="1"/>
  <c r="D51" i="5"/>
  <c r="C51" i="5"/>
  <c r="C69" i="5"/>
  <c r="F73" i="5"/>
  <c r="D73" i="5"/>
  <c r="G8" i="4" s="1"/>
  <c r="C73" i="5"/>
  <c r="E74" i="5"/>
  <c r="G19" i="6"/>
  <c r="G18" i="6" s="1"/>
  <c r="E19" i="6"/>
  <c r="E18" i="6" s="1"/>
  <c r="D19" i="6"/>
  <c r="F28" i="6"/>
  <c r="D28" i="6"/>
  <c r="C28" i="6"/>
  <c r="C26" i="6" s="1"/>
  <c r="C44" i="6"/>
  <c r="C42" i="6" s="1"/>
  <c r="F53" i="6"/>
  <c r="F50" i="6" s="1"/>
  <c r="D53" i="6"/>
  <c r="C53" i="6"/>
  <c r="G67" i="6"/>
  <c r="H67" i="6"/>
  <c r="H66" i="6" s="1"/>
  <c r="E67" i="6"/>
  <c r="D67" i="6"/>
  <c r="E69" i="6"/>
  <c r="H69" i="6"/>
  <c r="F69" i="6"/>
  <c r="D69" i="6"/>
  <c r="F78" i="6"/>
  <c r="E78" i="6"/>
  <c r="D78" i="6"/>
  <c r="H78" i="6"/>
  <c r="G78" i="6"/>
  <c r="G36" i="4" s="1"/>
  <c r="C28" i="7"/>
  <c r="G28" i="7"/>
  <c r="F28" i="7"/>
  <c r="E28" i="7"/>
  <c r="D28" i="7"/>
  <c r="D26" i="7" s="1"/>
  <c r="E76" i="7"/>
  <c r="C76" i="7"/>
  <c r="G76" i="7"/>
  <c r="D76" i="7"/>
  <c r="F76" i="7"/>
  <c r="G51" i="8"/>
  <c r="F51" i="8"/>
  <c r="F48" i="8" s="1"/>
  <c r="C51" i="8"/>
  <c r="H51" i="8"/>
  <c r="H48" i="8" s="1"/>
  <c r="E51" i="8"/>
  <c r="D51" i="8"/>
  <c r="E43" i="5"/>
  <c r="E42" i="5" s="1"/>
  <c r="E48" i="5"/>
  <c r="E53" i="5"/>
  <c r="H21" i="6"/>
  <c r="G23" i="6"/>
  <c r="E25" i="6"/>
  <c r="G30" i="6"/>
  <c r="E36" i="4" s="1"/>
  <c r="E43" i="6"/>
  <c r="G48" i="6"/>
  <c r="E51" i="6"/>
  <c r="G55" i="6"/>
  <c r="F37" i="4" s="1"/>
  <c r="F71" i="6"/>
  <c r="F72" i="6"/>
  <c r="G77" i="6"/>
  <c r="F77" i="6"/>
  <c r="E77" i="6"/>
  <c r="F52" i="7"/>
  <c r="D52" i="7"/>
  <c r="G52" i="7"/>
  <c r="E52" i="7"/>
  <c r="C52" i="7"/>
  <c r="C18" i="5"/>
  <c r="C24" i="5"/>
  <c r="C22" i="5" s="1"/>
  <c r="C29" i="5"/>
  <c r="C77" i="5"/>
  <c r="H23" i="6"/>
  <c r="H30" i="6"/>
  <c r="H48" i="6"/>
  <c r="H46" i="6" s="1"/>
  <c r="H55" i="6"/>
  <c r="G21" i="7"/>
  <c r="E21" i="7"/>
  <c r="F21" i="7"/>
  <c r="D21" i="7"/>
  <c r="C21" i="7"/>
  <c r="F76" i="6"/>
  <c r="C68" i="7"/>
  <c r="G68" i="7"/>
  <c r="D68" i="7"/>
  <c r="D66" i="7" s="1"/>
  <c r="D65" i="7" s="1"/>
  <c r="E77" i="7"/>
  <c r="C77" i="7"/>
  <c r="G77" i="7"/>
  <c r="E79" i="7"/>
  <c r="C79" i="7"/>
  <c r="G63" i="4" s="1"/>
  <c r="G79" i="7"/>
  <c r="D79" i="7"/>
  <c r="G26" i="8"/>
  <c r="F26" i="8"/>
  <c r="F25" i="8" s="1"/>
  <c r="C26" i="8"/>
  <c r="H26" i="8"/>
  <c r="D26" i="8"/>
  <c r="H70" i="8"/>
  <c r="G76" i="6"/>
  <c r="G20" i="7"/>
  <c r="E20" i="7"/>
  <c r="C27" i="7"/>
  <c r="G27" i="7"/>
  <c r="G30" i="7"/>
  <c r="C30" i="7"/>
  <c r="E62" i="4" s="1"/>
  <c r="F55" i="7"/>
  <c r="D55" i="7"/>
  <c r="G55" i="7"/>
  <c r="E75" i="7"/>
  <c r="C75" i="7"/>
  <c r="D75" i="7"/>
  <c r="E26" i="8"/>
  <c r="E46" i="8"/>
  <c r="D46" i="8"/>
  <c r="D42" i="8" s="1"/>
  <c r="D39" i="8" s="1"/>
  <c r="G46" i="8"/>
  <c r="H46" i="8"/>
  <c r="C46" i="8"/>
  <c r="C48" i="8"/>
  <c r="F53" i="7"/>
  <c r="D53" i="7"/>
  <c r="C53" i="7"/>
  <c r="D29" i="8"/>
  <c r="C29" i="8"/>
  <c r="F29" i="8"/>
  <c r="H29" i="8"/>
  <c r="G29" i="8"/>
  <c r="E63" i="8"/>
  <c r="D63" i="8"/>
  <c r="G63" i="8"/>
  <c r="H63" i="8"/>
  <c r="C63" i="8"/>
  <c r="G19" i="7"/>
  <c r="E19" i="7"/>
  <c r="C29" i="7"/>
  <c r="G29" i="7"/>
  <c r="F51" i="7"/>
  <c r="D51" i="7"/>
  <c r="G51" i="7"/>
  <c r="C51" i="7"/>
  <c r="C67" i="7"/>
  <c r="G67" i="7"/>
  <c r="F67" i="7"/>
  <c r="F66" i="7" s="1"/>
  <c r="F65" i="7" s="1"/>
  <c r="C69" i="7"/>
  <c r="G69" i="7"/>
  <c r="F69" i="7"/>
  <c r="D69" i="7"/>
  <c r="E78" i="7"/>
  <c r="C78" i="7"/>
  <c r="G62" i="4" s="1"/>
  <c r="D78" i="7"/>
  <c r="E29" i="8"/>
  <c r="E88" i="4" s="1"/>
  <c r="D47" i="8"/>
  <c r="C47" i="8"/>
  <c r="F47" i="8"/>
  <c r="H47" i="8"/>
  <c r="E47" i="8"/>
  <c r="F86" i="4" s="1"/>
  <c r="E48" i="8"/>
  <c r="F87" i="4" s="1"/>
  <c r="F63" i="8"/>
  <c r="E48" i="7"/>
  <c r="C48" i="7"/>
  <c r="G18" i="8"/>
  <c r="F18" i="8"/>
  <c r="C18" i="8"/>
  <c r="H18" i="8"/>
  <c r="D42" i="7"/>
  <c r="D41" i="7" s="1"/>
  <c r="E47" i="7"/>
  <c r="C47" i="7"/>
  <c r="F48" i="7"/>
  <c r="F46" i="7" s="1"/>
  <c r="E18" i="8"/>
  <c r="E28" i="8"/>
  <c r="D28" i="8"/>
  <c r="G28" i="8"/>
  <c r="H28" i="8"/>
  <c r="C28" i="8"/>
  <c r="G44" i="8"/>
  <c r="F44" i="8"/>
  <c r="F42" i="8" s="1"/>
  <c r="F39" i="8" s="1"/>
  <c r="C44" i="8"/>
  <c r="H44" i="8"/>
  <c r="D22" i="8"/>
  <c r="C22" i="8"/>
  <c r="C19" i="8" s="1"/>
  <c r="F22" i="8"/>
  <c r="F19" i="8" s="1"/>
  <c r="D48" i="8"/>
  <c r="D65" i="8"/>
  <c r="C65" i="8"/>
  <c r="F65" i="8"/>
  <c r="D72" i="8"/>
  <c r="C72" i="8"/>
  <c r="C70" i="8" s="1"/>
  <c r="F72" i="8"/>
  <c r="F70" i="8" s="1"/>
  <c r="E21" i="8"/>
  <c r="D21" i="8"/>
  <c r="G21" i="8"/>
  <c r="G22" i="8"/>
  <c r="G65" i="8"/>
  <c r="E71" i="8"/>
  <c r="D71" i="8"/>
  <c r="G71" i="8"/>
  <c r="G72" i="8"/>
  <c r="H20" i="8"/>
  <c r="E23" i="8"/>
  <c r="D24" i="8"/>
  <c r="H27" i="8"/>
  <c r="H45" i="8"/>
  <c r="H52" i="8"/>
  <c r="E66" i="8"/>
  <c r="E64" i="8" s="1"/>
  <c r="D67" i="8"/>
  <c r="E73" i="8"/>
  <c r="D74" i="8"/>
  <c r="E20" i="8"/>
  <c r="H23" i="8"/>
  <c r="G24" i="8"/>
  <c r="E27" i="8"/>
  <c r="G43" i="8"/>
  <c r="E45" i="8"/>
  <c r="E42" i="8" s="1"/>
  <c r="E39" i="8" s="1"/>
  <c r="G50" i="8"/>
  <c r="E52" i="8"/>
  <c r="F88" i="4" s="1"/>
  <c r="G67" i="8"/>
  <c r="G74" i="8"/>
  <c r="C42" i="5" l="1"/>
  <c r="H61" i="8"/>
  <c r="C42" i="8"/>
  <c r="C39" i="8" s="1"/>
  <c r="C53" i="8" s="1"/>
  <c r="C55" i="8" s="1"/>
  <c r="C78" i="8" s="1"/>
  <c r="C46" i="7"/>
  <c r="E46" i="7"/>
  <c r="E26" i="7"/>
  <c r="G74" i="7"/>
  <c r="F26" i="7"/>
  <c r="H40" i="6"/>
  <c r="G66" i="6"/>
  <c r="G46" i="6"/>
  <c r="C18" i="6"/>
  <c r="C17" i="6" s="1"/>
  <c r="D66" i="6"/>
  <c r="D82" i="6" s="1"/>
  <c r="C22" i="6"/>
  <c r="D74" i="5"/>
  <c r="G9" i="4" s="1"/>
  <c r="C66" i="5"/>
  <c r="F22" i="5"/>
  <c r="H75" i="8"/>
  <c r="H77" i="8" s="1"/>
  <c r="C25" i="8"/>
  <c r="E61" i="8"/>
  <c r="H42" i="8"/>
  <c r="H39" i="8" s="1"/>
  <c r="H53" i="8" s="1"/>
  <c r="H55" i="8" s="1"/>
  <c r="H78" i="8" s="1"/>
  <c r="G48" i="8"/>
  <c r="D53" i="8"/>
  <c r="D55" i="8" s="1"/>
  <c r="D78" i="8" s="1"/>
  <c r="F53" i="8"/>
  <c r="F55" i="8" s="1"/>
  <c r="G19" i="8"/>
  <c r="G25" i="8"/>
  <c r="F74" i="7"/>
  <c r="F82" i="7" s="1"/>
  <c r="E42" i="7"/>
  <c r="E41" i="7" s="1"/>
  <c r="E40" i="7" s="1"/>
  <c r="C50" i="7"/>
  <c r="F61" i="4" s="1"/>
  <c r="F16" i="7"/>
  <c r="F32" i="7" s="1"/>
  <c r="C70" i="7"/>
  <c r="F50" i="7"/>
  <c r="E64" i="7"/>
  <c r="G66" i="7"/>
  <c r="G65" i="7" s="1"/>
  <c r="D16" i="7"/>
  <c r="D32" i="7" s="1"/>
  <c r="E50" i="7"/>
  <c r="G40" i="7"/>
  <c r="D34" i="7"/>
  <c r="D59" i="7" s="1"/>
  <c r="C42" i="7"/>
  <c r="C41" i="7" s="1"/>
  <c r="C40" i="7" s="1"/>
  <c r="C66" i="7"/>
  <c r="C65" i="7" s="1"/>
  <c r="C64" i="7" s="1"/>
  <c r="C16" i="7"/>
  <c r="E59" i="4" s="1"/>
  <c r="F34" i="7"/>
  <c r="F59" i="7" s="1"/>
  <c r="C74" i="6"/>
  <c r="C50" i="6"/>
  <c r="C58" i="6" s="1"/>
  <c r="F42" i="6"/>
  <c r="F41" i="6" s="1"/>
  <c r="F40" i="6" s="1"/>
  <c r="F56" i="6" s="1"/>
  <c r="H26" i="6"/>
  <c r="H34" i="6" s="1"/>
  <c r="G50" i="6"/>
  <c r="F35" i="4" s="1"/>
  <c r="F26" i="6"/>
  <c r="G74" i="6"/>
  <c r="G35" i="4" s="1"/>
  <c r="H22" i="6"/>
  <c r="E74" i="6"/>
  <c r="F18" i="6"/>
  <c r="F17" i="6" s="1"/>
  <c r="F16" i="6" s="1"/>
  <c r="E50" i="6"/>
  <c r="D50" i="6"/>
  <c r="D58" i="6" s="1"/>
  <c r="E46" i="6"/>
  <c r="F74" i="5"/>
  <c r="D18" i="5"/>
  <c r="D34" i="5" s="1"/>
  <c r="E26" i="5"/>
  <c r="C50" i="5"/>
  <c r="C58" i="5" s="1"/>
  <c r="F26" i="5"/>
  <c r="F34" i="5" s="1"/>
  <c r="C26" i="5"/>
  <c r="E50" i="5"/>
  <c r="D46" i="5"/>
  <c r="D40" i="5" s="1"/>
  <c r="D50" i="5"/>
  <c r="F9" i="4" s="1"/>
  <c r="C70" i="5"/>
  <c r="F78" i="8"/>
  <c r="D64" i="7"/>
  <c r="D41" i="6"/>
  <c r="D40" i="6" s="1"/>
  <c r="F58" i="5"/>
  <c r="F41" i="5"/>
  <c r="F40" i="5" s="1"/>
  <c r="F56" i="5" s="1"/>
  <c r="C41" i="5"/>
  <c r="C40" i="5" s="1"/>
  <c r="C82" i="6"/>
  <c r="C65" i="6"/>
  <c r="C64" i="6" s="1"/>
  <c r="C80" i="6" s="1"/>
  <c r="C41" i="6"/>
  <c r="C40" i="6" s="1"/>
  <c r="C56" i="6" s="1"/>
  <c r="H56" i="6"/>
  <c r="H58" i="6"/>
  <c r="D82" i="5"/>
  <c r="D65" i="5"/>
  <c r="D64" i="5" s="1"/>
  <c r="F58" i="7"/>
  <c r="F40" i="7"/>
  <c r="F56" i="7" s="1"/>
  <c r="F65" i="6"/>
  <c r="G85" i="4"/>
  <c r="G17" i="6"/>
  <c r="G41" i="6"/>
  <c r="G40" i="6" s="1"/>
  <c r="E19" i="8"/>
  <c r="D74" i="7"/>
  <c r="D82" i="7" s="1"/>
  <c r="D25" i="8"/>
  <c r="G22" i="6"/>
  <c r="G34" i="6" s="1"/>
  <c r="D17" i="5"/>
  <c r="D16" i="5" s="1"/>
  <c r="F17" i="5"/>
  <c r="H65" i="6"/>
  <c r="H64" i="6" s="1"/>
  <c r="H80" i="6" s="1"/>
  <c r="H82" i="6"/>
  <c r="G70" i="8"/>
  <c r="C74" i="7"/>
  <c r="G61" i="4" s="1"/>
  <c r="H25" i="8"/>
  <c r="D26" i="6"/>
  <c r="H17" i="6"/>
  <c r="H16" i="6" s="1"/>
  <c r="H32" i="6" s="1"/>
  <c r="E53" i="8"/>
  <c r="E55" i="8" s="1"/>
  <c r="F85" i="4"/>
  <c r="F84" i="4" s="1"/>
  <c r="F64" i="7"/>
  <c r="F80" i="7" s="1"/>
  <c r="F65" i="5"/>
  <c r="F64" i="5" s="1"/>
  <c r="F80" i="5" s="1"/>
  <c r="F82" i="5"/>
  <c r="H19" i="8"/>
  <c r="H16" i="8" s="1"/>
  <c r="F64" i="8"/>
  <c r="F61" i="8" s="1"/>
  <c r="F75" i="8" s="1"/>
  <c r="F77" i="8" s="1"/>
  <c r="E18" i="7"/>
  <c r="E17" i="7" s="1"/>
  <c r="G26" i="7"/>
  <c r="C34" i="5"/>
  <c r="C17" i="5"/>
  <c r="C16" i="5" s="1"/>
  <c r="C32" i="5" s="1"/>
  <c r="C74" i="5"/>
  <c r="E34" i="5"/>
  <c r="E17" i="5"/>
  <c r="E16" i="5" s="1"/>
  <c r="E32" i="5" s="1"/>
  <c r="F74" i="6"/>
  <c r="E82" i="5"/>
  <c r="E65" i="5"/>
  <c r="E64" i="5" s="1"/>
  <c r="E80" i="5" s="1"/>
  <c r="E46" i="5"/>
  <c r="E58" i="5" s="1"/>
  <c r="G64" i="8"/>
  <c r="G61" i="8" s="1"/>
  <c r="E41" i="5"/>
  <c r="E17" i="6"/>
  <c r="E16" i="6" s="1"/>
  <c r="E32" i="6" s="1"/>
  <c r="E34" i="6"/>
  <c r="F70" i="6"/>
  <c r="G82" i="6"/>
  <c r="G65" i="6"/>
  <c r="G64" i="6" s="1"/>
  <c r="C16" i="8"/>
  <c r="C30" i="8" s="1"/>
  <c r="C32" i="8" s="1"/>
  <c r="C56" i="8" s="1"/>
  <c r="C57" i="8" s="1"/>
  <c r="G42" i="8"/>
  <c r="G39" i="8" s="1"/>
  <c r="G53" i="8" s="1"/>
  <c r="G55" i="8" s="1"/>
  <c r="D70" i="8"/>
  <c r="C64" i="8"/>
  <c r="C61" i="8" s="1"/>
  <c r="C75" i="8" s="1"/>
  <c r="C77" i="8" s="1"/>
  <c r="F16" i="8"/>
  <c r="F30" i="8" s="1"/>
  <c r="F32" i="8" s="1"/>
  <c r="F56" i="8" s="1"/>
  <c r="G50" i="7"/>
  <c r="G58" i="7" s="1"/>
  <c r="E74" i="7"/>
  <c r="E82" i="7" s="1"/>
  <c r="E70" i="8"/>
  <c r="G87" i="4" s="1"/>
  <c r="D19" i="8"/>
  <c r="D16" i="8" s="1"/>
  <c r="D64" i="8"/>
  <c r="D61" i="8" s="1"/>
  <c r="E16" i="8"/>
  <c r="D40" i="7"/>
  <c r="G16" i="8"/>
  <c r="D50" i="7"/>
  <c r="D58" i="7" s="1"/>
  <c r="G18" i="7"/>
  <c r="G17" i="7" s="1"/>
  <c r="E25" i="8"/>
  <c r="E87" i="4" s="1"/>
  <c r="C26" i="7"/>
  <c r="E42" i="6"/>
  <c r="E66" i="6"/>
  <c r="D18" i="6"/>
  <c r="C65" i="5"/>
  <c r="C34" i="6" l="1"/>
  <c r="C36" i="6" s="1"/>
  <c r="C37" i="6" s="1"/>
  <c r="F79" i="8"/>
  <c r="F80" i="8" s="1"/>
  <c r="H30" i="8"/>
  <c r="H32" i="8" s="1"/>
  <c r="H56" i="8" s="1"/>
  <c r="H57" i="8" s="1"/>
  <c r="H58" i="8" s="1"/>
  <c r="H79" i="8"/>
  <c r="H80" i="8" s="1"/>
  <c r="D30" i="8"/>
  <c r="D32" i="8" s="1"/>
  <c r="D56" i="8" s="1"/>
  <c r="D57" i="8" s="1"/>
  <c r="D58" i="8" s="1"/>
  <c r="G82" i="7"/>
  <c r="E58" i="7"/>
  <c r="E83" i="7" s="1"/>
  <c r="E84" i="7" s="1"/>
  <c r="E85" i="7" s="1"/>
  <c r="D65" i="6"/>
  <c r="D64" i="6" s="1"/>
  <c r="D80" i="6" s="1"/>
  <c r="G58" i="6"/>
  <c r="G83" i="6" s="1"/>
  <c r="G84" i="6" s="1"/>
  <c r="G85" i="6" s="1"/>
  <c r="F32" i="6"/>
  <c r="C16" i="6"/>
  <c r="C32" i="6" s="1"/>
  <c r="F58" i="6"/>
  <c r="F83" i="6" s="1"/>
  <c r="D56" i="5"/>
  <c r="F16" i="5"/>
  <c r="F32" i="5" s="1"/>
  <c r="E75" i="8"/>
  <c r="E77" i="8" s="1"/>
  <c r="G75" i="8"/>
  <c r="G77" i="8" s="1"/>
  <c r="C79" i="8"/>
  <c r="C80" i="8" s="1"/>
  <c r="G30" i="8"/>
  <c r="G32" i="8" s="1"/>
  <c r="G56" i="8" s="1"/>
  <c r="G64" i="7"/>
  <c r="G80" i="7" s="1"/>
  <c r="C58" i="7"/>
  <c r="C83" i="7" s="1"/>
  <c r="C56" i="7"/>
  <c r="F59" i="4"/>
  <c r="F58" i="4" s="1"/>
  <c r="E56" i="7"/>
  <c r="D36" i="7"/>
  <c r="D37" i="7" s="1"/>
  <c r="C82" i="7"/>
  <c r="D56" i="6"/>
  <c r="F82" i="6"/>
  <c r="F34" i="6"/>
  <c r="F59" i="6" s="1"/>
  <c r="C56" i="5"/>
  <c r="D58" i="5"/>
  <c r="D83" i="5" s="1"/>
  <c r="D84" i="5" s="1"/>
  <c r="D85" i="5" s="1"/>
  <c r="F7" i="4"/>
  <c r="F6" i="4" s="1"/>
  <c r="C82" i="5"/>
  <c r="C64" i="5"/>
  <c r="C80" i="5" s="1"/>
  <c r="C36" i="5"/>
  <c r="C37" i="5" s="1"/>
  <c r="G59" i="6"/>
  <c r="H36" i="6"/>
  <c r="H37" i="6" s="1"/>
  <c r="G83" i="7"/>
  <c r="D60" i="7"/>
  <c r="D61" i="7" s="1"/>
  <c r="D83" i="7"/>
  <c r="D84" i="7" s="1"/>
  <c r="D85" i="7" s="1"/>
  <c r="E83" i="5"/>
  <c r="E84" i="5" s="1"/>
  <c r="E85" i="5" s="1"/>
  <c r="D32" i="5"/>
  <c r="E7" i="4"/>
  <c r="E6" i="4" s="1"/>
  <c r="E12" i="4" s="1"/>
  <c r="G56" i="7"/>
  <c r="D80" i="7"/>
  <c r="E61" i="4"/>
  <c r="E58" i="4" s="1"/>
  <c r="C34" i="7"/>
  <c r="C59" i="7" s="1"/>
  <c r="E40" i="5"/>
  <c r="E56" i="5" s="1"/>
  <c r="H59" i="6"/>
  <c r="H60" i="6" s="1"/>
  <c r="H61" i="6" s="1"/>
  <c r="D59" i="5"/>
  <c r="D36" i="5"/>
  <c r="D37" i="5" s="1"/>
  <c r="G16" i="6"/>
  <c r="H83" i="6"/>
  <c r="H84" i="6" s="1"/>
  <c r="H85" i="6" s="1"/>
  <c r="C59" i="5"/>
  <c r="C60" i="5" s="1"/>
  <c r="C61" i="5" s="1"/>
  <c r="E58" i="6"/>
  <c r="E41" i="6"/>
  <c r="E40" i="6" s="1"/>
  <c r="E56" i="6" s="1"/>
  <c r="E80" i="7"/>
  <c r="F36" i="5"/>
  <c r="F37" i="5" s="1"/>
  <c r="F59" i="5"/>
  <c r="F60" i="5" s="1"/>
  <c r="F61" i="5" s="1"/>
  <c r="F83" i="7"/>
  <c r="F84" i="7" s="1"/>
  <c r="F85" i="7" s="1"/>
  <c r="F60" i="7"/>
  <c r="F61" i="7" s="1"/>
  <c r="C32" i="7"/>
  <c r="F83" i="5"/>
  <c r="F84" i="5" s="1"/>
  <c r="F85" i="5" s="1"/>
  <c r="G80" i="6"/>
  <c r="G33" i="4"/>
  <c r="G32" i="4" s="1"/>
  <c r="E16" i="7"/>
  <c r="E32" i="7" s="1"/>
  <c r="E34" i="7"/>
  <c r="F36" i="7"/>
  <c r="F37" i="7" s="1"/>
  <c r="E36" i="5"/>
  <c r="E37" i="5" s="1"/>
  <c r="E59" i="5"/>
  <c r="E60" i="5" s="1"/>
  <c r="E61" i="5" s="1"/>
  <c r="F57" i="8"/>
  <c r="F58" i="8" s="1"/>
  <c r="D56" i="7"/>
  <c r="C58" i="8"/>
  <c r="G78" i="8"/>
  <c r="F64" i="6"/>
  <c r="F80" i="6" s="1"/>
  <c r="D80" i="5"/>
  <c r="G7" i="4"/>
  <c r="G6" i="4" s="1"/>
  <c r="C83" i="6"/>
  <c r="C84" i="6" s="1"/>
  <c r="C85" i="6" s="1"/>
  <c r="C83" i="5"/>
  <c r="E82" i="6"/>
  <c r="E65" i="6"/>
  <c r="E64" i="6" s="1"/>
  <c r="E80" i="6" s="1"/>
  <c r="D75" i="8"/>
  <c r="D77" i="8" s="1"/>
  <c r="D79" i="8" s="1"/>
  <c r="D80" i="8" s="1"/>
  <c r="E30" i="8"/>
  <c r="E32" i="8" s="1"/>
  <c r="E56" i="8" s="1"/>
  <c r="E85" i="4"/>
  <c r="E84" i="4" s="1"/>
  <c r="F90" i="4" s="1"/>
  <c r="D34" i="6"/>
  <c r="D17" i="6"/>
  <c r="D16" i="6" s="1"/>
  <c r="D32" i="6" s="1"/>
  <c r="G34" i="7"/>
  <c r="G16" i="7"/>
  <c r="G32" i="7" s="1"/>
  <c r="E36" i="6"/>
  <c r="E37" i="6" s="1"/>
  <c r="E59" i="6"/>
  <c r="E78" i="8"/>
  <c r="E79" i="8" s="1"/>
  <c r="E80" i="8" s="1"/>
  <c r="C80" i="7"/>
  <c r="G59" i="4"/>
  <c r="G58" i="4" s="1"/>
  <c r="G56" i="6"/>
  <c r="F33" i="4"/>
  <c r="F32" i="4" s="1"/>
  <c r="G84" i="4"/>
  <c r="G90" i="4" s="1"/>
  <c r="D83" i="6"/>
  <c r="D84" i="6" s="1"/>
  <c r="D85" i="6" s="1"/>
  <c r="G84" i="7" l="1"/>
  <c r="G85" i="7" s="1"/>
  <c r="G60" i="6"/>
  <c r="G61" i="6" s="1"/>
  <c r="F84" i="6"/>
  <c r="F85" i="6" s="1"/>
  <c r="C59" i="6"/>
  <c r="C60" i="6" s="1"/>
  <c r="C61" i="6" s="1"/>
  <c r="G12" i="4"/>
  <c r="F60" i="6"/>
  <c r="F61" i="6" s="1"/>
  <c r="D60" i="5"/>
  <c r="D61" i="5" s="1"/>
  <c r="C84" i="5"/>
  <c r="C85" i="5" s="1"/>
  <c r="G79" i="8"/>
  <c r="G80" i="8" s="1"/>
  <c r="C34" i="8"/>
  <c r="C35" i="8" s="1"/>
  <c r="F34" i="8"/>
  <c r="F35" i="8" s="1"/>
  <c r="G64" i="4"/>
  <c r="C84" i="7"/>
  <c r="C85" i="7" s="1"/>
  <c r="F36" i="6"/>
  <c r="F37" i="6" s="1"/>
  <c r="F12" i="4"/>
  <c r="F64" i="4"/>
  <c r="E83" i="6"/>
  <c r="E84" i="6" s="1"/>
  <c r="E85" i="6" s="1"/>
  <c r="E60" i="6"/>
  <c r="E61" i="6" s="1"/>
  <c r="G32" i="6"/>
  <c r="E33" i="4"/>
  <c r="E32" i="4" s="1"/>
  <c r="E38" i="4" s="1"/>
  <c r="G36" i="6"/>
  <c r="G37" i="6" s="1"/>
  <c r="D59" i="6"/>
  <c r="D60" i="6" s="1"/>
  <c r="D61" i="6" s="1"/>
  <c r="D36" i="6"/>
  <c r="D37" i="6" s="1"/>
  <c r="C60" i="7"/>
  <c r="C61" i="7" s="1"/>
  <c r="G59" i="7"/>
  <c r="G60" i="7" s="1"/>
  <c r="G61" i="7" s="1"/>
  <c r="G36" i="7"/>
  <c r="G37" i="7" s="1"/>
  <c r="E90" i="4"/>
  <c r="E36" i="7"/>
  <c r="E37" i="7" s="1"/>
  <c r="E59" i="7"/>
  <c r="E60" i="7" s="1"/>
  <c r="E61" i="7" s="1"/>
  <c r="D34" i="8"/>
  <c r="D35" i="8" s="1"/>
  <c r="C36" i="7"/>
  <c r="C37" i="7" s="1"/>
  <c r="G38" i="4"/>
  <c r="E57" i="8"/>
  <c r="E58" i="8" s="1"/>
  <c r="H34" i="8"/>
  <c r="H35" i="8" s="1"/>
  <c r="E34" i="8" l="1"/>
  <c r="E35" i="8" s="1"/>
  <c r="F38" i="4"/>
  <c r="G57" i="8"/>
  <c r="G58" i="8" s="1"/>
  <c r="G34" i="8"/>
  <c r="G35" i="8" s="1"/>
  <c r="E64" i="4"/>
</calcChain>
</file>

<file path=xl/sharedStrings.xml><?xml version="1.0" encoding="utf-8"?>
<sst xmlns="http://schemas.openxmlformats.org/spreadsheetml/2006/main" count="779" uniqueCount="124">
  <si>
    <t>+</t>
  </si>
  <si>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</si>
  <si>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</si>
  <si>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</si>
  <si>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</si>
  <si>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</si>
  <si>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</si>
  <si>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</si>
  <si>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</si>
  <si>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</si>
  <si>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</si>
  <si>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</si>
  <si>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</si>
  <si>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</si>
  <si>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 pendant la période tarifaire de pointe</t>
  </si>
  <si>
    <t>(EUR/kW/mois)</t>
  </si>
  <si>
    <t>v</t>
  </si>
  <si>
    <t>V</t>
  </si>
  <si>
    <t>Pointe du mois pendant la période tarifaire de pointe</t>
  </si>
  <si>
    <t xml:space="preserve">b) Pour les prosumers </t>
  </si>
  <si>
    <t>Puissance nette développable de l'installation</t>
  </si>
  <si>
    <t>(EUR/kWe)</t>
  </si>
  <si>
    <t>B. Terme fixe</t>
  </si>
  <si>
    <t xml:space="preserve"> (EUR/an)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</si>
  <si>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</si>
  <si>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</si>
  <si>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</si>
  <si>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</si>
  <si>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</si>
  <si>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</si>
  <si>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</si>
  <si>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</si>
  <si>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</si>
  <si>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</si>
  <si>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</si>
  <si>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</si>
  <si>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</si>
  <si>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</si>
  <si>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</si>
  <si>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</si>
  <si>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V. Tarif pour dépassement du forfait d'énergie réactive</t>
  </si>
  <si>
    <t>(EUR/kVArh)</t>
  </si>
  <si>
    <t>E310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</si>
  <si>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</si>
  <si>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CLIENTS TYPE EUROSTAT </t>
  </si>
  <si>
    <t>Ie2'</t>
  </si>
  <si>
    <t>TMT</t>
  </si>
  <si>
    <t>I. Tarifs pour l'utilisation du réseau de distribution</t>
  </si>
  <si>
    <t xml:space="preserve">II. Tarif pour les Obligations de Service Public </t>
  </si>
  <si>
    <t xml:space="preserve">III. Tarifs pour les surcharges  </t>
  </si>
  <si>
    <t>IV. Tarif pour les soldes régulatoires</t>
  </si>
  <si>
    <t>V. Tarif pour l'énergie réactive</t>
  </si>
  <si>
    <t>Evolution (en % par rapport à l'année antérieure)</t>
  </si>
  <si>
    <t>BUDGET 2019</t>
  </si>
  <si>
    <t>BUDGET 2020</t>
  </si>
  <si>
    <t>BUDGET 2021</t>
  </si>
  <si>
    <t>BUDGET 2022</t>
  </si>
  <si>
    <t>BUDGET 2023</t>
  </si>
  <si>
    <t>Id(a)'</t>
  </si>
  <si>
    <t>TBT</t>
  </si>
  <si>
    <t>Dc</t>
  </si>
  <si>
    <t>Ie1'</t>
  </si>
  <si>
    <t>If1'</t>
  </si>
  <si>
    <t>If2'</t>
  </si>
  <si>
    <t>kWh heures pleines</t>
  </si>
  <si>
    <t>kWh heures creuses</t>
  </si>
  <si>
    <t>kWh exclusif nuit</t>
  </si>
  <si>
    <t>kWh total heures creuses</t>
  </si>
  <si>
    <t xml:space="preserve">kWh total </t>
  </si>
  <si>
    <t>kW pointe mensuelle moyenne</t>
  </si>
  <si>
    <t>kVArh</t>
  </si>
  <si>
    <t>Tarif unitaire</t>
  </si>
  <si>
    <t xml:space="preserve">C. Terme proportionnel </t>
  </si>
  <si>
    <t xml:space="preserve">III. Tarif pour les surcharges  </t>
  </si>
  <si>
    <t>TOTAL avant application éventuelle du coefficient de dégressivité</t>
  </si>
  <si>
    <t>Coefficient de dégressivité</t>
  </si>
  <si>
    <t>TOTAL</t>
  </si>
  <si>
    <t>Année 2021</t>
  </si>
  <si>
    <t>Impact annuel 2021 vs. 2020</t>
  </si>
  <si>
    <t>Impact annuel 2021 vs. 2020 (%)</t>
  </si>
  <si>
    <t>Année 2022</t>
  </si>
  <si>
    <t>Impact annuel 2022 vs. 2021</t>
  </si>
  <si>
    <t>Impact annuel 2022 vs. 2021 (%)</t>
  </si>
  <si>
    <t>Année 2023</t>
  </si>
  <si>
    <t>Impact annuel 2023 vs. 2022</t>
  </si>
  <si>
    <t>Impact annuel 2023 vs. 2022 (%)</t>
  </si>
  <si>
    <t>Ib(a)'</t>
  </si>
  <si>
    <t>Ib(b)'</t>
  </si>
  <si>
    <t>Ib(c)'</t>
  </si>
  <si>
    <t>Ic'</t>
  </si>
  <si>
    <t>Id(b)'</t>
  </si>
  <si>
    <t>CLIENTS TYPE CWaPE</t>
  </si>
  <si>
    <t>E1</t>
  </si>
  <si>
    <t>E2</t>
  </si>
  <si>
    <t>E3</t>
  </si>
  <si>
    <t>E4</t>
  </si>
  <si>
    <t>E5</t>
  </si>
  <si>
    <t>E6</t>
  </si>
  <si>
    <t>Ib(d)'</t>
  </si>
  <si>
    <t>Ib(e)'</t>
  </si>
  <si>
    <t>Heures pleines</t>
  </si>
  <si>
    <t>Da</t>
  </si>
  <si>
    <t>Db</t>
  </si>
  <si>
    <t>Dc1</t>
  </si>
  <si>
    <t>Dd</t>
  </si>
  <si>
    <t>De</t>
  </si>
  <si>
    <t>KWh (heures normales)</t>
  </si>
  <si>
    <t>KWh (heures pleines)</t>
  </si>
  <si>
    <t>KWh (heures creuses)</t>
  </si>
  <si>
    <t>KWh (heures nuit)</t>
  </si>
  <si>
    <t>kW</t>
  </si>
  <si>
    <t>KWe</t>
  </si>
  <si>
    <t>du 01.01.2022 au 31.12.2022</t>
  </si>
  <si>
    <t>du 01.01.2021 au 31.12.2021</t>
  </si>
  <si>
    <t>du 01.01.2023 au 31.12.2023</t>
  </si>
  <si>
    <t>Simulations des coûts de distribution 2021-2023 pour les clients-type - niveau MT</t>
  </si>
  <si>
    <t>Simulations des coûts de distribution 2021-2023 pour les clients-type - niveau TMT</t>
  </si>
  <si>
    <t>Total coûts distribution  2021</t>
  </si>
  <si>
    <t>Total coûts distribution 2020</t>
  </si>
  <si>
    <t>Total coûts distribution  2022</t>
  </si>
  <si>
    <t>Simulations des coûts de distribution 2021-2023 pour les clients-type - niveau TBT</t>
  </si>
  <si>
    <t>Total coûts distribution 2021</t>
  </si>
  <si>
    <t>Total coûts distribution 2022</t>
  </si>
  <si>
    <t>Simulations des coûts de distribution 2021-2023 pour les clients-type - niveau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</si>
</sst>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"/>
    <numFmt numFmtId="165" formatCode="#,##0.00000"/>
    <numFmt numFmtId="166" formatCode="#,##0.0"/>
  </numFmts>
  <fonts count="24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color theme="0"/>
      <name val="Trebuchet MS"/>
      <family val="2"/>
    </font>
    <font>
      <sz val="12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Up">
        <fgColor theme="5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double">
        <color theme="5"/>
      </bottom>
      <diagonal/>
    </border>
    <border>
      <left style="medium">
        <color theme="5"/>
      </left>
      <right/>
      <top style="medium">
        <color theme="5"/>
      </top>
      <bottom style="thin">
        <color theme="0"/>
      </bottom>
      <diagonal/>
    </border>
    <border>
      <left/>
      <right style="thin">
        <color theme="0"/>
      </right>
      <top style="medium">
        <color theme="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5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4" fillId="0" borderId="0">
      <alignment vertical="top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9" fontId="5" fillId="0" borderId="0" applyFont="0" applyFill="0" applyBorder="0" applyAlignment="0" applyProtection="0"/>
    <xf numFmtId="3" fontId="6" fillId="5" borderId="39" applyAlignment="0">
      <alignment horizontal="left"/>
      <protection locked="0"/>
    </xf>
    <xf numFmtId="0" fontId="8" fillId="10" borderId="0">
      <alignment horizontal="center" vertical="center" wrapText="1"/>
    </xf>
  </cellStyleXfs>
  <cellXfs count="187">
    <xf numFmtId="0" fontId="0" fillId="0" borderId="0" xfId="0"/>
    <xf numFmtId="0" fontId="3" fillId="2" borderId="0" xfId="1" applyFont="1" applyAlignment="1">
      <alignment vertical="center"/>
    </xf>
    <xf numFmtId="0" fontId="4" fillId="2" borderId="0" xfId="1" applyFont="1" applyAlignment="1">
      <alignment vertical="center"/>
    </xf>
    <xf numFmtId="0" fontId="6" fillId="5" borderId="0" xfId="0" applyFont="1" applyFill="1"/>
    <xf numFmtId="0" fontId="7" fillId="0" borderId="0" xfId="0" applyFont="1"/>
    <xf numFmtId="0" fontId="1" fillId="0" borderId="0" xfId="2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/>
    <xf numFmtId="0" fontId="8" fillId="0" borderId="0" xfId="2" applyFont="1"/>
    <xf numFmtId="0" fontId="8" fillId="0" borderId="4" xfId="2" applyFont="1" applyBorder="1" applyAlignment="1"/>
    <xf numFmtId="0" fontId="8" fillId="0" borderId="5" xfId="2" applyFont="1" applyBorder="1" applyAlignment="1"/>
    <xf numFmtId="0" fontId="8" fillId="0" borderId="0" xfId="2" applyFont="1" applyAlignment="1"/>
    <xf numFmtId="0" fontId="8" fillId="0" borderId="0" xfId="2" applyFont="1" applyBorder="1" applyAlignment="1"/>
    <xf numFmtId="0" fontId="10" fillId="0" borderId="0" xfId="2" applyFont="1" applyBorder="1" applyAlignment="1"/>
    <xf numFmtId="0" fontId="8" fillId="0" borderId="0" xfId="2" applyFont="1" applyBorder="1" applyAlignment="1">
      <alignment horizontal="center" wrapText="1"/>
    </xf>
    <xf numFmtId="0" fontId="11" fillId="0" borderId="0" xfId="2" applyFont="1" applyFill="1" applyBorder="1" applyAlignment="1"/>
    <xf numFmtId="0" fontId="8" fillId="0" borderId="4" xfId="2" applyFont="1" applyBorder="1"/>
    <xf numFmtId="0" fontId="8" fillId="0" borderId="0" xfId="2" applyFont="1" applyBorder="1"/>
    <xf numFmtId="0" fontId="12" fillId="0" borderId="0" xfId="2" applyFont="1" applyBorder="1"/>
    <xf numFmtId="0" fontId="8" fillId="0" borderId="0" xfId="2" applyFont="1" applyBorder="1" applyAlignment="1">
      <alignment horizontal="center" vertical="center" wrapText="1"/>
    </xf>
    <xf numFmtId="0" fontId="8" fillId="0" borderId="5" xfId="2" applyFont="1" applyBorder="1"/>
    <xf numFmtId="0" fontId="7" fillId="0" borderId="0" xfId="0" applyFont="1" applyFill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6" xfId="2" applyFont="1" applyFill="1" applyBorder="1" applyAlignment="1">
      <alignment wrapText="1"/>
    </xf>
    <xf numFmtId="0" fontId="8" fillId="0" borderId="7" xfId="2" applyFont="1" applyFill="1" applyBorder="1" applyAlignment="1">
      <alignment wrapText="1"/>
    </xf>
    <xf numFmtId="0" fontId="8" fillId="0" borderId="8" xfId="2" applyFont="1" applyFill="1" applyBorder="1" applyAlignment="1">
      <alignment wrapText="1"/>
    </xf>
    <xf numFmtId="0" fontId="13" fillId="0" borderId="9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wrapText="1"/>
    </xf>
    <xf numFmtId="0" fontId="8" fillId="0" borderId="0" xfId="2" applyFont="1" applyFill="1" applyAlignment="1">
      <alignment wrapText="1"/>
    </xf>
    <xf numFmtId="0" fontId="8" fillId="0" borderId="12" xfId="2" applyFont="1" applyBorder="1"/>
    <xf numFmtId="0" fontId="8" fillId="0" borderId="13" xfId="2" applyFont="1" applyBorder="1" applyAlignment="1"/>
    <xf numFmtId="0" fontId="13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5" fillId="8" borderId="0" xfId="3" applyFont="1" applyFill="1" applyBorder="1" applyAlignment="1"/>
    <xf numFmtId="0" fontId="8" fillId="0" borderId="13" xfId="2" applyFont="1" applyBorder="1"/>
    <xf numFmtId="0" fontId="8" fillId="0" borderId="12" xfId="2" applyFont="1" applyBorder="1" applyAlignment="1">
      <alignment vertical="center" wrapText="1"/>
    </xf>
    <xf numFmtId="0" fontId="8" fillId="0" borderId="13" xfId="2" applyFont="1" applyBorder="1" applyAlignment="1">
      <alignment vertical="center" wrapText="1"/>
    </xf>
    <xf numFmtId="0" fontId="15" fillId="8" borderId="0" xfId="3" applyFont="1" applyFill="1" applyBorder="1" applyAlignment="1">
      <alignment horizontal="left"/>
    </xf>
    <xf numFmtId="0" fontId="8" fillId="0" borderId="0" xfId="2" quotePrefix="1" applyFont="1" applyBorder="1"/>
    <xf numFmtId="0" fontId="13" fillId="0" borderId="16" xfId="2" applyFont="1" applyBorder="1" applyAlignment="1">
      <alignment horizontal="center" vertical="center" wrapText="1"/>
    </xf>
    <xf numFmtId="164" fontId="8" fillId="0" borderId="17" xfId="2" applyNumberFormat="1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center" vertical="center" wrapText="1"/>
    </xf>
    <xf numFmtId="0" fontId="8" fillId="0" borderId="19" xfId="2" quotePrefix="1" applyFont="1" applyBorder="1"/>
    <xf numFmtId="0" fontId="8" fillId="0" borderId="19" xfId="2" applyFont="1" applyBorder="1"/>
    <xf numFmtId="0" fontId="8" fillId="0" borderId="18" xfId="2" applyFont="1" applyBorder="1"/>
    <xf numFmtId="0" fontId="13" fillId="0" borderId="20" xfId="2" applyFont="1" applyBorder="1" applyAlignment="1">
      <alignment horizontal="center" vertical="center" wrapText="1"/>
    </xf>
    <xf numFmtId="164" fontId="8" fillId="0" borderId="21" xfId="2" applyNumberFormat="1" applyFont="1" applyBorder="1" applyAlignment="1">
      <alignment horizontal="center" vertical="center" wrapText="1"/>
    </xf>
    <xf numFmtId="164" fontId="8" fillId="0" borderId="20" xfId="2" applyNumberFormat="1" applyFont="1" applyBorder="1" applyAlignment="1">
      <alignment horizontal="center" vertical="center" wrapText="1"/>
    </xf>
    <xf numFmtId="164" fontId="8" fillId="0" borderId="22" xfId="2" applyNumberFormat="1" applyFont="1" applyBorder="1" applyAlignment="1">
      <alignment horizontal="center" vertical="center" wrapText="1"/>
    </xf>
    <xf numFmtId="0" fontId="8" fillId="0" borderId="23" xfId="2" quotePrefix="1" applyFont="1" applyBorder="1"/>
    <xf numFmtId="0" fontId="8" fillId="0" borderId="23" xfId="2" applyFont="1" applyBorder="1"/>
    <xf numFmtId="0" fontId="8" fillId="0" borderId="20" xfId="2" applyFont="1" applyBorder="1"/>
    <xf numFmtId="0" fontId="13" fillId="0" borderId="20" xfId="2" applyFont="1" applyFill="1" applyBorder="1" applyAlignment="1">
      <alignment horizontal="center" vertical="center" wrapText="1"/>
    </xf>
    <xf numFmtId="164" fontId="8" fillId="0" borderId="21" xfId="2" applyNumberFormat="1" applyFont="1" applyFill="1" applyBorder="1" applyAlignment="1">
      <alignment horizontal="center" vertical="center" wrapText="1"/>
    </xf>
    <xf numFmtId="164" fontId="8" fillId="0" borderId="2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17" fillId="0" borderId="0" xfId="2" applyFont="1" applyBorder="1"/>
    <xf numFmtId="0" fontId="13" fillId="0" borderId="24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164" fontId="8" fillId="0" borderId="0" xfId="2" applyNumberFormat="1" applyFont="1" applyBorder="1" applyAlignment="1">
      <alignment horizontal="center" vertical="center" wrapText="1"/>
    </xf>
    <xf numFmtId="0" fontId="18" fillId="0" borderId="0" xfId="2" applyFont="1" applyBorder="1"/>
    <xf numFmtId="0" fontId="13" fillId="0" borderId="11" xfId="2" applyFont="1" applyBorder="1" applyAlignment="1">
      <alignment horizontal="center" vertical="center" wrapText="1"/>
    </xf>
    <xf numFmtId="0" fontId="13" fillId="0" borderId="26" xfId="2" applyFont="1" applyBorder="1" applyAlignment="1">
      <alignment vertical="center" wrapText="1"/>
    </xf>
    <xf numFmtId="164" fontId="8" fillId="0" borderId="0" xfId="2" applyNumberFormat="1" applyFont="1" applyBorder="1" applyAlignment="1">
      <alignment vertical="center" wrapText="1"/>
    </xf>
    <xf numFmtId="164" fontId="8" fillId="0" borderId="27" xfId="2" applyNumberFormat="1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0" fontId="8" fillId="0" borderId="28" xfId="2" applyFont="1" applyBorder="1"/>
    <xf numFmtId="0" fontId="8" fillId="0" borderId="29" xfId="2" applyFont="1" applyBorder="1"/>
    <xf numFmtId="0" fontId="8" fillId="0" borderId="29" xfId="2" quotePrefix="1" applyFont="1" applyBorder="1"/>
    <xf numFmtId="0" fontId="8" fillId="0" borderId="26" xfId="2" applyFont="1" applyBorder="1" applyAlignment="1">
      <alignment horizontal="center" vertical="center" wrapText="1"/>
    </xf>
    <xf numFmtId="0" fontId="8" fillId="0" borderId="30" xfId="2" applyFont="1" applyBorder="1"/>
    <xf numFmtId="0" fontId="8" fillId="0" borderId="31" xfId="2" applyFont="1" applyBorder="1"/>
    <xf numFmtId="0" fontId="8" fillId="0" borderId="31" xfId="2" applyFont="1" applyBorder="1" applyAlignment="1">
      <alignment horizontal="center" vertical="center" wrapText="1"/>
    </xf>
    <xf numFmtId="0" fontId="8" fillId="0" borderId="32" xfId="2" applyFont="1" applyBorder="1"/>
    <xf numFmtId="0" fontId="8" fillId="0" borderId="0" xfId="2" quotePrefix="1" applyFont="1"/>
    <xf numFmtId="0" fontId="8" fillId="0" borderId="0" xfId="2" applyFont="1" applyAlignment="1">
      <alignment horizontal="center" vertical="center" wrapText="1"/>
    </xf>
    <xf numFmtId="0" fontId="19" fillId="0" borderId="1" xfId="2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vertical="top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3" xfId="2" applyFont="1" applyFill="1" applyBorder="1"/>
    <xf numFmtId="0" fontId="8" fillId="0" borderId="0" xfId="2" applyFont="1" applyBorder="1" applyAlignment="1">
      <alignment vertical="top" wrapText="1"/>
    </xf>
    <xf numFmtId="0" fontId="7" fillId="0" borderId="4" xfId="2" applyFont="1" applyBorder="1"/>
    <xf numFmtId="0" fontId="7" fillId="0" borderId="0" xfId="2" applyFont="1" applyBorder="1"/>
    <xf numFmtId="0" fontId="7" fillId="0" borderId="0" xfId="2" applyFont="1" applyBorder="1" applyAlignment="1">
      <alignment horizontal="center" vertical="center" wrapText="1"/>
    </xf>
    <xf numFmtId="0" fontId="7" fillId="0" borderId="5" xfId="2" applyFont="1" applyBorder="1"/>
    <xf numFmtId="0" fontId="7" fillId="0" borderId="30" xfId="2" applyFont="1" applyBorder="1"/>
    <xf numFmtId="0" fontId="7" fillId="0" borderId="31" xfId="2" applyFont="1" applyBorder="1"/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/>
    <xf numFmtId="0" fontId="7" fillId="0" borderId="0" xfId="0" applyFont="1" applyAlignment="1">
      <alignment horizontal="center" vertical="center" wrapText="1"/>
    </xf>
    <xf numFmtId="0" fontId="0" fillId="5" borderId="0" xfId="0" applyFill="1"/>
    <xf numFmtId="0" fontId="22" fillId="3" borderId="33" xfId="4" applyFont="1" applyBorder="1" applyAlignment="1">
      <alignment horizontal="center"/>
    </xf>
    <xf numFmtId="0" fontId="6" fillId="4" borderId="33" xfId="5" applyFont="1" applyBorder="1" applyAlignment="1"/>
    <xf numFmtId="3" fontId="6" fillId="4" borderId="33" xfId="5" applyNumberFormat="1" applyFont="1" applyBorder="1" applyAlignment="1"/>
    <xf numFmtId="3" fontId="6" fillId="4" borderId="33" xfId="5" applyNumberFormat="1" applyFont="1" applyBorder="1"/>
    <xf numFmtId="0" fontId="6" fillId="5" borderId="33" xfId="0" applyFont="1" applyFill="1" applyBorder="1"/>
    <xf numFmtId="3" fontId="6" fillId="5" borderId="33" xfId="0" applyNumberFormat="1" applyFont="1" applyFill="1" applyBorder="1"/>
    <xf numFmtId="0" fontId="6" fillId="0" borderId="33" xfId="0" applyFont="1" applyFill="1" applyBorder="1"/>
    <xf numFmtId="3" fontId="6" fillId="0" borderId="33" xfId="0" applyNumberFormat="1" applyFont="1" applyFill="1" applyBorder="1"/>
    <xf numFmtId="0" fontId="0" fillId="0" borderId="0" xfId="0" applyFill="1"/>
    <xf numFmtId="9" fontId="6" fillId="5" borderId="33" xfId="6" applyFont="1" applyFill="1" applyBorder="1"/>
    <xf numFmtId="0" fontId="22" fillId="3" borderId="33" xfId="4" applyFont="1" applyBorder="1" applyAlignment="1">
      <alignment horizontal="left"/>
    </xf>
    <xf numFmtId="0" fontId="22" fillId="2" borderId="0" xfId="1" applyFont="1" applyAlignment="1">
      <alignment vertical="center"/>
    </xf>
    <xf numFmtId="0" fontId="6" fillId="5" borderId="0" xfId="0" applyFont="1" applyFill="1" applyBorder="1"/>
    <xf numFmtId="0" fontId="6" fillId="5" borderId="36" xfId="0" applyFont="1" applyFill="1" applyBorder="1"/>
    <xf numFmtId="3" fontId="6" fillId="5" borderId="0" xfId="0" applyNumberFormat="1" applyFont="1" applyFill="1" applyBorder="1"/>
    <xf numFmtId="3" fontId="6" fillId="5" borderId="37" xfId="0" applyNumberFormat="1" applyFont="1" applyFill="1" applyBorder="1"/>
    <xf numFmtId="0" fontId="6" fillId="0" borderId="36" xfId="0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37" xfId="0" applyNumberFormat="1" applyFont="1" applyFill="1" applyBorder="1"/>
    <xf numFmtId="0" fontId="6" fillId="0" borderId="0" xfId="0" applyFont="1" applyFill="1"/>
    <xf numFmtId="0" fontId="6" fillId="5" borderId="33" xfId="0" applyFont="1" applyFill="1" applyBorder="1" applyAlignment="1">
      <alignment vertical="center" wrapText="1"/>
    </xf>
    <xf numFmtId="0" fontId="22" fillId="3" borderId="33" xfId="4" applyFont="1" applyBorder="1" applyAlignment="1">
      <alignment horizontal="center" vertical="center" wrapText="1"/>
    </xf>
    <xf numFmtId="0" fontId="6" fillId="9" borderId="33" xfId="0" applyFont="1" applyFill="1" applyBorder="1"/>
    <xf numFmtId="4" fontId="6" fillId="5" borderId="33" xfId="0" applyNumberFormat="1" applyFont="1" applyFill="1" applyBorder="1"/>
    <xf numFmtId="0" fontId="6" fillId="5" borderId="33" xfId="0" applyFont="1" applyFill="1" applyBorder="1" applyAlignment="1">
      <alignment horizontal="left" indent="3"/>
    </xf>
    <xf numFmtId="0" fontId="6" fillId="5" borderId="33" xfId="0" applyFont="1" applyFill="1" applyBorder="1" applyAlignment="1">
      <alignment horizontal="left" indent="5"/>
    </xf>
    <xf numFmtId="0" fontId="6" fillId="5" borderId="33" xfId="0" applyFont="1" applyFill="1" applyBorder="1" applyAlignment="1">
      <alignment horizontal="left" indent="7"/>
    </xf>
    <xf numFmtId="0" fontId="2" fillId="3" borderId="33" xfId="4" applyBorder="1" applyAlignment="1">
      <alignment wrapText="1"/>
    </xf>
    <xf numFmtId="4" fontId="22" fillId="3" borderId="33" xfId="4" applyNumberFormat="1" applyFont="1" applyBorder="1"/>
    <xf numFmtId="0" fontId="2" fillId="3" borderId="33" xfId="4" applyBorder="1"/>
    <xf numFmtId="165" fontId="6" fillId="5" borderId="39" xfId="7" applyNumberFormat="1" applyFont="1" applyAlignment="1" applyProtection="1">
      <alignment vertical="center" wrapText="1"/>
      <protection locked="0"/>
    </xf>
    <xf numFmtId="0" fontId="6" fillId="5" borderId="36" xfId="0" applyFont="1" applyFill="1" applyBorder="1" applyAlignment="1">
      <alignment wrapText="1"/>
    </xf>
    <xf numFmtId="0" fontId="6" fillId="5" borderId="40" xfId="0" applyFont="1" applyFill="1" applyBorder="1" applyAlignment="1">
      <alignment wrapText="1"/>
    </xf>
    <xf numFmtId="4" fontId="6" fillId="5" borderId="40" xfId="0" applyNumberFormat="1" applyFont="1" applyFill="1" applyBorder="1"/>
    <xf numFmtId="0" fontId="6" fillId="5" borderId="41" xfId="0" applyFont="1" applyFill="1" applyBorder="1" applyAlignment="1">
      <alignment wrapText="1"/>
    </xf>
    <xf numFmtId="4" fontId="6" fillId="5" borderId="0" xfId="0" applyNumberFormat="1" applyFont="1" applyFill="1" applyBorder="1"/>
    <xf numFmtId="10" fontId="6" fillId="5" borderId="41" xfId="6" applyNumberFormat="1" applyFont="1" applyFill="1" applyBorder="1"/>
    <xf numFmtId="0" fontId="0" fillId="5" borderId="0" xfId="0" applyFont="1" applyFill="1"/>
    <xf numFmtId="166" fontId="6" fillId="5" borderId="33" xfId="0" applyNumberFormat="1" applyFont="1" applyFill="1" applyBorder="1"/>
    <xf numFmtId="0" fontId="22" fillId="3" borderId="33" xfId="4" applyFont="1" applyBorder="1" applyAlignment="1"/>
    <xf numFmtId="0" fontId="22" fillId="3" borderId="44" xfId="4" applyFont="1" applyBorder="1" applyAlignment="1">
      <alignment horizontal="center"/>
    </xf>
    <xf numFmtId="0" fontId="8" fillId="10" borderId="0" xfId="8">
      <alignment horizontal="center" vertical="center" wrapText="1"/>
    </xf>
    <xf numFmtId="4" fontId="22" fillId="3" borderId="47" xfId="4" applyNumberFormat="1" applyFont="1" applyBorder="1"/>
    <xf numFmtId="3" fontId="6" fillId="5" borderId="39" xfId="7" applyFont="1" applyBorder="1" applyAlignment="1" applyProtection="1">
      <alignment vertical="center" wrapText="1"/>
      <protection locked="0"/>
    </xf>
    <xf numFmtId="164" fontId="6" fillId="5" borderId="33" xfId="0" applyNumberFormat="1" applyFont="1" applyFill="1" applyBorder="1" applyAlignment="1">
      <alignment horizontal="center"/>
    </xf>
    <xf numFmtId="3" fontId="6" fillId="5" borderId="33" xfId="0" applyNumberFormat="1" applyFont="1" applyFill="1" applyBorder="1" applyAlignment="1">
      <alignment horizontal="center"/>
    </xf>
    <xf numFmtId="3" fontId="2" fillId="3" borderId="33" xfId="4" applyNumberFormat="1" applyBorder="1" applyAlignment="1">
      <alignment horizontal="center"/>
    </xf>
    <xf numFmtId="0" fontId="0" fillId="5" borderId="0" xfId="0" applyFill="1" applyAlignment="1">
      <alignment horizontal="center"/>
    </xf>
    <xf numFmtId="0" fontId="22" fillId="2" borderId="0" xfId="1" applyFont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/>
    </xf>
    <xf numFmtId="4" fontId="6" fillId="5" borderId="33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3" fillId="2" borderId="0" xfId="1" applyFont="1" applyAlignment="1">
      <alignment horizontal="center" vertical="center"/>
    </xf>
    <xf numFmtId="0" fontId="6" fillId="5" borderId="33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4" fontId="6" fillId="5" borderId="0" xfId="0" applyNumberFormat="1" applyFont="1" applyFill="1" applyBorder="1" applyAlignment="1">
      <alignment horizontal="center"/>
    </xf>
    <xf numFmtId="3" fontId="22" fillId="3" borderId="33" xfId="4" applyNumberFormat="1" applyFont="1" applyBorder="1" applyAlignment="1">
      <alignment horizontal="center"/>
    </xf>
    <xf numFmtId="0" fontId="8" fillId="0" borderId="10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9" fillId="6" borderId="0" xfId="2" applyFont="1" applyFill="1" applyBorder="1" applyAlignment="1">
      <alignment horizontal="left"/>
    </xf>
    <xf numFmtId="0" fontId="9" fillId="6" borderId="0" xfId="2" quotePrefix="1" applyFont="1" applyFill="1" applyBorder="1" applyAlignment="1">
      <alignment horizontal="center"/>
    </xf>
    <xf numFmtId="0" fontId="9" fillId="6" borderId="0" xfId="2" applyFont="1" applyFill="1" applyBorder="1" applyAlignment="1">
      <alignment horizontal="right"/>
    </xf>
    <xf numFmtId="0" fontId="11" fillId="7" borderId="0" xfId="2" applyFont="1" applyFill="1" applyBorder="1" applyAlignment="1">
      <alignment horizontal="left"/>
    </xf>
    <xf numFmtId="0" fontId="11" fillId="7" borderId="0" xfId="0" applyFont="1" applyFill="1" applyBorder="1" applyAlignment="1">
      <alignment horizontal="center"/>
    </xf>
    <xf numFmtId="4" fontId="8" fillId="0" borderId="22" xfId="2" applyNumberFormat="1" applyFont="1" applyFill="1" applyBorder="1" applyAlignment="1">
      <alignment horizontal="center" vertical="center" wrapText="1"/>
    </xf>
    <xf numFmtId="4" fontId="8" fillId="0" borderId="20" xfId="2" applyNumberFormat="1" applyFont="1" applyFill="1" applyBorder="1" applyAlignment="1">
      <alignment horizontal="center" vertical="center" wrapText="1"/>
    </xf>
    <xf numFmtId="164" fontId="8" fillId="0" borderId="22" xfId="2" applyNumberFormat="1" applyFont="1" applyBorder="1" applyAlignment="1">
      <alignment horizontal="center" vertical="center" wrapText="1"/>
    </xf>
    <xf numFmtId="164" fontId="8" fillId="0" borderId="20" xfId="2" applyNumberFormat="1" applyFont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left" vertical="center" wrapText="1"/>
    </xf>
    <xf numFmtId="164" fontId="8" fillId="0" borderId="25" xfId="2" applyNumberFormat="1" applyFont="1" applyBorder="1" applyAlignment="1">
      <alignment horizontal="center" vertical="center" wrapText="1"/>
    </xf>
    <xf numFmtId="164" fontId="8" fillId="0" borderId="24" xfId="2" applyNumberFormat="1" applyFont="1" applyBorder="1" applyAlignment="1">
      <alignment horizontal="center" vertical="center" wrapText="1"/>
    </xf>
    <xf numFmtId="164" fontId="8" fillId="0" borderId="10" xfId="2" applyNumberFormat="1" applyFont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center" vertical="center" wrapText="1"/>
    </xf>
    <xf numFmtId="0" fontId="4" fillId="2" borderId="0" xfId="1" applyFont="1" applyAlignment="1">
      <alignment horizontal="left" vertical="center"/>
    </xf>
    <xf numFmtId="0" fontId="22" fillId="3" borderId="33" xfId="4" applyFont="1" applyBorder="1" applyAlignment="1">
      <alignment horizontal="left"/>
    </xf>
    <xf numFmtId="0" fontId="23" fillId="4" borderId="34" xfId="5" applyFont="1" applyBorder="1" applyAlignment="1">
      <alignment horizontal="center"/>
    </xf>
    <xf numFmtId="0" fontId="23" fillId="4" borderId="38" xfId="5" applyFont="1" applyBorder="1" applyAlignment="1">
      <alignment horizontal="center"/>
    </xf>
    <xf numFmtId="0" fontId="22" fillId="3" borderId="34" xfId="4" applyFont="1" applyBorder="1" applyAlignment="1">
      <alignment horizontal="left"/>
    </xf>
    <xf numFmtId="0" fontId="22" fillId="3" borderId="35" xfId="4" applyFont="1" applyBorder="1" applyAlignment="1">
      <alignment horizontal="left"/>
    </xf>
    <xf numFmtId="0" fontId="23" fillId="4" borderId="35" xfId="5" applyFont="1" applyBorder="1" applyAlignment="1">
      <alignment horizontal="center"/>
    </xf>
    <xf numFmtId="0" fontId="23" fillId="4" borderId="45" xfId="5" applyFont="1" applyBorder="1" applyAlignment="1">
      <alignment horizontal="center"/>
    </xf>
    <xf numFmtId="0" fontId="23" fillId="4" borderId="46" xfId="5" applyFont="1" applyBorder="1" applyAlignment="1">
      <alignment horizontal="center"/>
    </xf>
    <xf numFmtId="0" fontId="3" fillId="2" borderId="0" xfId="1" applyFont="1" applyAlignment="1">
      <alignment horizontal="left" vertical="center"/>
    </xf>
    <xf numFmtId="0" fontId="22" fillId="3" borderId="42" xfId="4" applyFont="1" applyBorder="1" applyAlignment="1">
      <alignment horizontal="left"/>
    </xf>
    <xf numFmtId="0" fontId="22" fillId="3" borderId="43" xfId="4" applyFont="1" applyBorder="1" applyAlignment="1">
      <alignment horizontal="left"/>
    </xf>
  </cellXfs>
  <cellStyles count="9">
    <cellStyle name="20 % - Accent2 2" xfId="5"/>
    <cellStyle name="Accent1" xfId="1" builtinId="29"/>
    <cellStyle name="Accent2 2" xfId="4"/>
    <cellStyle name="Normal" xfId="0" builtinId="0"/>
    <cellStyle name="Normal 2" xfId="2"/>
    <cellStyle name="Normal_SIBELGA 2005-tableaux2" xfId="3"/>
    <cellStyle name="Pourcentage 2" xfId="6"/>
    <cellStyle name="Style 1 3" xfId="7"/>
    <cellStyle name="Style 2" xfId="8"/>
  </cellStyles>
  <dxfs count="10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 - le2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simul'!$C$7:$G$7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D3-42DC-81E0-CFE033F772F5}"/>
            </c:ext>
          </c:extLst>
        </c:ser>
        <c:ser>
          <c:idx val="1"/>
          <c:order val="1"/>
          <c:tx>
            <c:strRef>
              <c:f>'Synthèse simul'!$A$8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simul'!$C$8:$G$8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D3-42DC-81E0-CFE033F772F5}"/>
            </c:ext>
          </c:extLst>
        </c:ser>
        <c:ser>
          <c:idx val="2"/>
          <c:order val="2"/>
          <c:tx>
            <c:strRef>
              <c:f>'Synthèse simul'!$A$9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simul'!$C$9:$G$9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D3-42DC-81E0-CFE033F772F5}"/>
            </c:ext>
          </c:extLst>
        </c:ser>
        <c:ser>
          <c:idx val="3"/>
          <c:order val="3"/>
          <c:tx>
            <c:strRef>
              <c:f>'Synthèse simul'!$A$10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simul'!$C$10:$G$10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D3-42DC-81E0-CFE033F772F5}"/>
            </c:ext>
          </c:extLst>
        </c:ser>
        <c:ser>
          <c:idx val="4"/>
          <c:order val="4"/>
          <c:tx>
            <c:strRef>
              <c:f>'Synthèse simul'!$A$11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simul'!$C$11:$G$11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D3-42DC-81E0-CFE033F7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5"/>
          <c:tx>
            <c:strRef>
              <c:f>'Synthèse simul'!$A$12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'Synthèse simul'!$C$5:$G$5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'Synthèse simul'!$C$12:$G$12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DD3-42DC-81E0-CFE033F7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simul'!$C$33:$G$33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9B-4EBF-BB04-2339C8614CAD}"/>
            </c:ext>
          </c:extLst>
        </c:ser>
        <c:ser>
          <c:idx val="1"/>
          <c:order val="1"/>
          <c:tx>
            <c:strRef>
              <c:f>'Synthèse simul'!$A$34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simul'!$C$34:$G$34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9B-4EBF-BB04-2339C8614CAD}"/>
            </c:ext>
          </c:extLst>
        </c:ser>
        <c:ser>
          <c:idx val="2"/>
          <c:order val="2"/>
          <c:tx>
            <c:strRef>
              <c:f>'Synthèse simul'!$A$35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simul'!$C$35:$G$35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9B-4EBF-BB04-2339C8614CAD}"/>
            </c:ext>
          </c:extLst>
        </c:ser>
        <c:ser>
          <c:idx val="3"/>
          <c:order val="3"/>
          <c:tx>
            <c:strRef>
              <c:f>'Synthèse simul'!$A$36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simul'!$C$36:$G$36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9B-4EBF-BB04-2339C8614CAD}"/>
            </c:ext>
          </c:extLst>
        </c:ser>
        <c:ser>
          <c:idx val="4"/>
          <c:order val="4"/>
          <c:tx>
            <c:strRef>
              <c:f>'Synthèse simul'!$A$37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simul'!$C$37:$G$37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9B-4EBF-BB04-2339C861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'Synthèse simul'!$A$38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simul'!$C$38:$G$38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79B-4EBF-BB04-2339C861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simul'!$C$33:$G$33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BB-4ABA-B8AE-A634FA8507B6}"/>
            </c:ext>
          </c:extLst>
        </c:ser>
        <c:ser>
          <c:idx val="1"/>
          <c:order val="1"/>
          <c:tx>
            <c:strRef>
              <c:f>'Synthèse simul'!$A$34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simul'!$C$34:$G$34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BB-4ABA-B8AE-A634FA8507B6}"/>
            </c:ext>
          </c:extLst>
        </c:ser>
        <c:ser>
          <c:idx val="2"/>
          <c:order val="2"/>
          <c:tx>
            <c:strRef>
              <c:f>'Synthèse simul'!$A$35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simul'!$C$35:$G$35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BB-4ABA-B8AE-A634FA8507B6}"/>
            </c:ext>
          </c:extLst>
        </c:ser>
        <c:ser>
          <c:idx val="3"/>
          <c:order val="3"/>
          <c:tx>
            <c:strRef>
              <c:f>'Synthèse simul'!$A$36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simul'!$C$36:$G$36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BB-4ABA-B8AE-A634FA8507B6}"/>
            </c:ext>
          </c:extLst>
        </c:ser>
        <c:ser>
          <c:idx val="4"/>
          <c:order val="4"/>
          <c:tx>
            <c:strRef>
              <c:f>'Synthèse simul'!$A$37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simul'!$C$37:$G$37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BB-4ABA-B8AE-A634FA85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5"/>
          <c:tx>
            <c:strRef>
              <c:f>'Synthèse simul'!$A$38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simul'!$C$38:$G$38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4BB-4ABA-B8AE-A634FA85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simul'!$C$33:$G$33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35-4254-8D84-822530A14C5B}"/>
            </c:ext>
          </c:extLst>
        </c:ser>
        <c:ser>
          <c:idx val="1"/>
          <c:order val="1"/>
          <c:tx>
            <c:strRef>
              <c:f>'Synthèse simul'!$A$34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simul'!$C$34:$G$34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35-4254-8D84-822530A14C5B}"/>
            </c:ext>
          </c:extLst>
        </c:ser>
        <c:ser>
          <c:idx val="2"/>
          <c:order val="2"/>
          <c:tx>
            <c:strRef>
              <c:f>'Synthèse simul'!$A$35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simul'!$C$35:$G$35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35-4254-8D84-822530A14C5B}"/>
            </c:ext>
          </c:extLst>
        </c:ser>
        <c:ser>
          <c:idx val="3"/>
          <c:order val="3"/>
          <c:tx>
            <c:strRef>
              <c:f>'Synthèse simul'!$A$36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simul'!$C$36:$G$36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35-4254-8D84-822530A14C5B}"/>
            </c:ext>
          </c:extLst>
        </c:ser>
        <c:ser>
          <c:idx val="4"/>
          <c:order val="4"/>
          <c:tx>
            <c:strRef>
              <c:f>'Synthèse simul'!$A$37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simul'!$C$37:$G$37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35-4254-8D84-822530A1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'Synthèse simul'!$A$38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simul'!$C$31:$G$31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simul'!$C$38:$G$38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35-4254-8D84-822530A1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 - lb(a)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simul'!$A$59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simul'!$C$59:$G$59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C-4C78-8002-26ACE63BF391}"/>
            </c:ext>
          </c:extLst>
        </c:ser>
        <c:ser>
          <c:idx val="1"/>
          <c:order val="1"/>
          <c:tx>
            <c:strRef>
              <c:f>'Synthèse simul'!$A$60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simul'!$C$60:$G$60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6C-4C78-8002-26ACE63BF391}"/>
            </c:ext>
          </c:extLst>
        </c:ser>
        <c:ser>
          <c:idx val="2"/>
          <c:order val="2"/>
          <c:tx>
            <c:strRef>
              <c:f>'Synthèse simul'!$A$61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simul'!$C$61:$G$61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6C-4C78-8002-26ACE63BF391}"/>
            </c:ext>
          </c:extLst>
        </c:ser>
        <c:ser>
          <c:idx val="3"/>
          <c:order val="3"/>
          <c:tx>
            <c:strRef>
              <c:f>'Synthèse simul'!$A$62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simul'!$C$62:$G$62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66C-4C78-8002-26ACE63BF391}"/>
            </c:ext>
          </c:extLst>
        </c:ser>
        <c:ser>
          <c:idx val="4"/>
          <c:order val="4"/>
          <c:tx>
            <c:strRef>
              <c:f>'Synthèse simul'!$A$63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simul'!$C$63:$G$63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66C-4C78-8002-26ACE63B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5"/>
          <c:tx>
            <c:strRef>
              <c:f>'Synthèse simul'!$A$64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simul'!$C$57:$G$57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simul'!$C$64:$G$64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66C-4C78-8002-26ACE63B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 - Dc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simul'!$A$85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simul'!$C$85:$G$85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81-4FD5-8CCD-D1D466A0A8B5}"/>
            </c:ext>
          </c:extLst>
        </c:ser>
        <c:ser>
          <c:idx val="1"/>
          <c:order val="1"/>
          <c:tx>
            <c:strRef>
              <c:f>'Synthèse simul'!$A$86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simul'!$C$86:$G$86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81-4FD5-8CCD-D1D466A0A8B5}"/>
            </c:ext>
          </c:extLst>
        </c:ser>
        <c:ser>
          <c:idx val="2"/>
          <c:order val="2"/>
          <c:tx>
            <c:strRef>
              <c:f>'Synthèse simul'!$A$87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simul'!$C$87:$G$87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81-4FD5-8CCD-D1D466A0A8B5}"/>
            </c:ext>
          </c:extLst>
        </c:ser>
        <c:ser>
          <c:idx val="3"/>
          <c:order val="3"/>
          <c:tx>
            <c:strRef>
              <c:f>'Synthèse simul'!$A$88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simul'!$C$88:$G$88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D81-4FD5-8CCD-D1D466A0A8B5}"/>
            </c:ext>
          </c:extLst>
        </c:ser>
        <c:ser>
          <c:idx val="4"/>
          <c:order val="4"/>
          <c:tx>
            <c:strRef>
              <c:f>'Synthèse simul'!$A$89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simul'!$C$89:$G$89</c:f>
              <c:numCache>
                <c:formatCode>#,##0.00000</c:formatCode>
                <c:ptCount val="5"/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D81-4FD5-8CCD-D1D466A0A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5"/>
          <c:tx>
            <c:strRef>
              <c:f>'Synthèse simul'!$A$90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simul'!$C$83:$G$83</c:f>
              <c:strCache>
                <c:ptCount val="5"/>
                <c:pt idx="0">
                  <c:v>BUDGET 2019</c:v>
                </c:pt>
                <c:pt idx="1">
                  <c:v>BUDGET 2020</c:v>
                </c:pt>
                <c:pt idx="2">
                  <c:v>BUDGET 2021</c:v>
                </c:pt>
                <c:pt idx="3">
                  <c:v>BUDGET 2022</c:v>
                </c:pt>
                <c:pt idx="4">
                  <c:v>BUDGET 2023</c:v>
                </c:pt>
              </c:strCache>
            </c:strRef>
          </c:cat>
          <c:val>
            <c:numRef>
              <c:f>'Synthèse simul'!$C$90:$G$90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D81-4FD5-8CCD-D1D466A0A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12</xdr:row>
      <xdr:rowOff>68580</xdr:rowOff>
    </xdr:from>
    <xdr:to>
      <xdr:col>5</xdr:col>
      <xdr:colOff>815340</xdr:colOff>
      <xdr:row>28</xdr:row>
      <xdr:rowOff>152400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38</xdr:row>
      <xdr:rowOff>68580</xdr:rowOff>
    </xdr:from>
    <xdr:to>
      <xdr:col>5</xdr:col>
      <xdr:colOff>815340</xdr:colOff>
      <xdr:row>54</xdr:row>
      <xdr:rowOff>152400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38</xdr:row>
      <xdr:rowOff>68580</xdr:rowOff>
    </xdr:from>
    <xdr:to>
      <xdr:col>5</xdr:col>
      <xdr:colOff>815340</xdr:colOff>
      <xdr:row>54</xdr:row>
      <xdr:rowOff>152400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64</xdr:row>
      <xdr:rowOff>68580</xdr:rowOff>
    </xdr:from>
    <xdr:to>
      <xdr:col>5</xdr:col>
      <xdr:colOff>815340</xdr:colOff>
      <xdr:row>80</xdr:row>
      <xdr:rowOff>152400</xdr:rowOff>
    </xdr:to>
    <xdr:graphicFrame macro="">
      <xdr:nvGraphicFramePr>
        <xdr:cNvPr id="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64</xdr:row>
      <xdr:rowOff>68580</xdr:rowOff>
    </xdr:from>
    <xdr:to>
      <xdr:col>5</xdr:col>
      <xdr:colOff>815340</xdr:colOff>
      <xdr:row>80</xdr:row>
      <xdr:rowOff>152400</xdr:rowOff>
    </xdr:to>
    <xdr:graphicFrame macro="">
      <xdr:nvGraphicFramePr>
        <xdr:cNvPr id="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91</xdr:row>
      <xdr:rowOff>7620</xdr:rowOff>
    </xdr:from>
    <xdr:to>
      <xdr:col>5</xdr:col>
      <xdr:colOff>670560</xdr:colOff>
      <xdr:row>107</xdr:row>
      <xdr:rowOff>91440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p-p-cont01\serveur\10%20Tarification\104.%20M&#233;thode%20de%20r&#233;gulation%20tarifaire%202019-2023\1044.%20M&#233;thodologie%20tarifaire%202019-2023\1044.5%20Mod&#232;les%20de%20rapport\MDR%20finalis&#233;s\17g16%20-%20Annexe%205%20-%20Proposition%20Tarifs%20-%20Electricit&#233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2"/>
      <sheetName val="TAB7.3"/>
      <sheetName val="TAB7.4"/>
      <sheetName val="TAB 8"/>
    </sheetNames>
    <sheetDataSet>
      <sheetData sheetId="0">
        <row r="62">
          <cell r="B62" t="str">
            <v>TAB7</v>
          </cell>
          <cell r="C62" t="str">
            <v>Synthèse des simulations pour un client-type de chaque niveau de tension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3"/>
  <sheetViews>
    <sheetView showGridLines="0" tabSelected="1" zoomScaleNormal="100" workbookViewId="0">
      <selection activeCell="C3" sqref="C3:I3"/>
    </sheetView>
  </sheetViews>
  <sheetFormatPr baseColWidth="10" defaultColWidth="9.140625" defaultRowHeight="14.25" x14ac:dyDescent="0.2"/>
  <cols>
    <col min="1" max="1" width="2.7109375" style="4" customWidth="1"/>
    <col min="2" max="3" width="1.7109375" style="4" customWidth="1"/>
    <col min="4" max="5" width="5.7109375" style="4" customWidth="1"/>
    <col min="6" max="6" width="8.7109375" style="4" customWidth="1"/>
    <col min="7" max="7" width="7.7109375" style="4" customWidth="1"/>
    <col min="8" max="8" width="22.7109375" style="4" customWidth="1"/>
    <col min="9" max="9" width="18" style="4" customWidth="1"/>
    <col min="10" max="10" width="13.7109375" style="4" customWidth="1"/>
    <col min="11" max="11" width="7.7109375" style="4" customWidth="1"/>
    <col min="12" max="19" width="14.7109375" style="95" customWidth="1"/>
    <col min="20" max="20" width="1.7109375" style="4" customWidth="1"/>
    <col min="21" max="21" width="2.7109375" style="4" customWidth="1"/>
    <col min="22" max="22" width="1.7109375" style="4" customWidth="1"/>
    <col min="23" max="23" width="0" style="4" hidden="1" customWidth="1"/>
    <col min="24" max="16384" width="9.140625" style="4"/>
  </cols>
  <sheetData>
    <row r="1" spans="2:23" ht="15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 t="s">
        <v>0</v>
      </c>
      <c r="P1" s="5"/>
      <c r="Q1" s="5"/>
      <c r="R1" s="5"/>
      <c r="S1" s="5"/>
      <c r="T1" s="5"/>
      <c r="U1" s="5"/>
      <c r="V1" s="5"/>
      <c r="W1" s="5"/>
    </row>
    <row r="2" spans="2:23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9"/>
      <c r="U2" s="10"/>
      <c r="V2" s="10"/>
      <c r="W2" s="10"/>
    </row>
    <row r="3" spans="2:23" ht="15.75" x14ac:dyDescent="0.25">
      <c r="B3" s="11"/>
      <c r="C3" s="161" t="s">
        <v>1</v>
      </c>
      <c r="D3" s="161"/>
      <c r="E3" s="161"/>
      <c r="F3" s="161"/>
      <c r="G3" s="161"/>
      <c r="H3" s="161"/>
      <c r="I3" s="161"/>
      <c r="J3" s="162" t="s">
        <v>2</v>
      </c>
      <c r="K3" s="162"/>
      <c r="L3" s="162"/>
      <c r="M3" s="162"/>
      <c r="N3" s="163" t="str">
        <f>IF([1]TAB00!C11=0,"# Nom du GRD",[1]TAB00!C11)</f>
        <v># Nom du GRD</v>
      </c>
      <c r="O3" s="163"/>
      <c r="P3" s="163"/>
      <c r="Q3" s="163"/>
      <c r="R3" s="163"/>
      <c r="S3" s="163"/>
      <c r="T3" s="12"/>
      <c r="U3" s="13"/>
      <c r="V3" s="13"/>
      <c r="W3" s="13"/>
    </row>
    <row r="4" spans="2:23" ht="15.75" x14ac:dyDescent="0.25">
      <c r="B4" s="11"/>
      <c r="C4" s="14"/>
      <c r="D4" s="15"/>
      <c r="E4" s="14"/>
      <c r="F4" s="14"/>
      <c r="G4" s="14"/>
      <c r="H4" s="14"/>
      <c r="I4" s="14"/>
      <c r="J4" s="14"/>
      <c r="K4" s="14"/>
      <c r="L4" s="16"/>
      <c r="M4" s="16"/>
      <c r="N4" s="16"/>
      <c r="O4" s="16"/>
      <c r="P4" s="16"/>
      <c r="Q4" s="16"/>
      <c r="R4" s="16"/>
      <c r="S4" s="16"/>
      <c r="T4" s="12"/>
      <c r="U4" s="13"/>
      <c r="V4" s="13"/>
      <c r="W4" s="13"/>
    </row>
    <row r="5" spans="2:23" x14ac:dyDescent="0.2">
      <c r="B5" s="11"/>
      <c r="C5" s="164" t="s">
        <v>3</v>
      </c>
      <c r="D5" s="164"/>
      <c r="E5" s="164"/>
      <c r="F5" s="164"/>
      <c r="G5" s="165" t="s">
        <v>113</v>
      </c>
      <c r="H5" s="165"/>
      <c r="I5" s="17"/>
      <c r="J5" s="14"/>
      <c r="K5" s="14"/>
      <c r="L5" s="16"/>
      <c r="M5" s="16"/>
      <c r="N5" s="16"/>
      <c r="O5" s="16"/>
      <c r="P5" s="16"/>
      <c r="Q5" s="16"/>
      <c r="R5" s="16"/>
      <c r="S5" s="16"/>
      <c r="T5" s="12"/>
      <c r="U5" s="13"/>
      <c r="V5" s="13"/>
      <c r="W5" s="13"/>
    </row>
    <row r="6" spans="2:23" ht="15" thickBot="1" x14ac:dyDescent="0.25">
      <c r="B6" s="18"/>
      <c r="C6" s="19"/>
      <c r="D6" s="20"/>
      <c r="E6" s="19"/>
      <c r="F6" s="19"/>
      <c r="G6" s="19"/>
      <c r="H6" s="19"/>
      <c r="I6" s="19"/>
      <c r="J6" s="19"/>
      <c r="K6" s="19"/>
      <c r="L6" s="21"/>
      <c r="M6" s="21"/>
      <c r="N6" s="21"/>
      <c r="O6" s="21"/>
      <c r="P6" s="21"/>
      <c r="Q6" s="21"/>
      <c r="R6" s="21"/>
      <c r="S6" s="21"/>
      <c r="T6" s="22"/>
      <c r="U6" s="10"/>
      <c r="V6" s="10"/>
      <c r="W6" s="10"/>
    </row>
    <row r="7" spans="2:23" s="23" customFormat="1" ht="23.25" thickBot="1" x14ac:dyDescent="0.25">
      <c r="B7" s="24"/>
      <c r="C7" s="25"/>
      <c r="D7" s="26"/>
      <c r="E7" s="26"/>
      <c r="F7" s="26"/>
      <c r="G7" s="26"/>
      <c r="H7" s="26"/>
      <c r="I7" s="26"/>
      <c r="J7" s="27"/>
      <c r="K7" s="28" t="s">
        <v>4</v>
      </c>
      <c r="L7" s="159" t="s">
        <v>5</v>
      </c>
      <c r="M7" s="160"/>
      <c r="N7" s="159" t="s">
        <v>6</v>
      </c>
      <c r="O7" s="160"/>
      <c r="P7" s="159" t="s">
        <v>7</v>
      </c>
      <c r="Q7" s="160"/>
      <c r="R7" s="159" t="s">
        <v>8</v>
      </c>
      <c r="S7" s="160"/>
      <c r="T7" s="29"/>
      <c r="U7" s="30"/>
      <c r="V7" s="30"/>
      <c r="W7" s="30"/>
    </row>
    <row r="8" spans="2:23" ht="22.15" customHeight="1" thickBot="1" x14ac:dyDescent="0.25">
      <c r="B8" s="18"/>
      <c r="C8" s="31"/>
      <c r="D8" s="19"/>
      <c r="E8" s="19"/>
      <c r="F8" s="19"/>
      <c r="G8" s="19"/>
      <c r="H8" s="19"/>
      <c r="I8" s="19"/>
      <c r="J8" s="32"/>
      <c r="K8" s="33"/>
      <c r="L8" s="34" t="s">
        <v>9</v>
      </c>
      <c r="M8" s="35" t="s">
        <v>10</v>
      </c>
      <c r="N8" s="34" t="s">
        <v>9</v>
      </c>
      <c r="O8" s="35" t="s">
        <v>10</v>
      </c>
      <c r="P8" s="34" t="s">
        <v>9</v>
      </c>
      <c r="Q8" s="35" t="s">
        <v>10</v>
      </c>
      <c r="R8" s="34" t="s">
        <v>9</v>
      </c>
      <c r="S8" s="35" t="s">
        <v>10</v>
      </c>
      <c r="T8" s="22"/>
      <c r="U8" s="10"/>
      <c r="V8" s="10"/>
      <c r="W8" s="10"/>
    </row>
    <row r="9" spans="2:23" ht="15" thickBot="1" x14ac:dyDescent="0.25">
      <c r="B9" s="18"/>
      <c r="C9" s="31"/>
      <c r="D9" s="19"/>
      <c r="E9" s="19"/>
      <c r="F9" s="19"/>
      <c r="G9" s="19"/>
      <c r="H9" s="19"/>
      <c r="I9" s="19"/>
      <c r="J9" s="32"/>
      <c r="K9" s="33"/>
      <c r="L9" s="36"/>
      <c r="M9" s="37"/>
      <c r="N9" s="36"/>
      <c r="O9" s="37"/>
      <c r="P9" s="36"/>
      <c r="Q9" s="37"/>
      <c r="R9" s="36"/>
      <c r="S9" s="37"/>
      <c r="T9" s="22"/>
      <c r="U9" s="10"/>
      <c r="V9" s="10"/>
      <c r="W9" s="10"/>
    </row>
    <row r="10" spans="2:23" x14ac:dyDescent="0.2">
      <c r="B10" s="18"/>
      <c r="C10" s="31"/>
      <c r="D10" s="38" t="s">
        <v>11</v>
      </c>
      <c r="E10" s="38"/>
      <c r="F10" s="38"/>
      <c r="G10" s="38"/>
      <c r="H10" s="19"/>
      <c r="I10" s="19"/>
      <c r="J10" s="39"/>
      <c r="K10" s="39"/>
      <c r="L10" s="40"/>
      <c r="M10" s="41"/>
      <c r="N10" s="40"/>
      <c r="O10" s="41"/>
      <c r="P10" s="40"/>
      <c r="Q10" s="41"/>
      <c r="R10" s="40"/>
      <c r="S10" s="41"/>
      <c r="T10" s="22"/>
      <c r="U10" s="10"/>
      <c r="V10" s="10"/>
      <c r="W10" s="10"/>
    </row>
    <row r="11" spans="2:23" x14ac:dyDescent="0.2">
      <c r="B11" s="18"/>
      <c r="C11" s="31"/>
      <c r="D11" s="38"/>
      <c r="E11" s="38" t="s">
        <v>12</v>
      </c>
      <c r="F11" s="38"/>
      <c r="G11" s="38"/>
      <c r="H11" s="19"/>
      <c r="I11" s="19"/>
      <c r="J11" s="39"/>
      <c r="K11" s="39"/>
      <c r="L11" s="40"/>
      <c r="M11" s="41"/>
      <c r="N11" s="40"/>
      <c r="O11" s="41"/>
      <c r="P11" s="40"/>
      <c r="Q11" s="41"/>
      <c r="R11" s="40"/>
      <c r="S11" s="41"/>
      <c r="T11" s="22"/>
      <c r="U11" s="10"/>
      <c r="V11" s="10"/>
      <c r="W11" s="10"/>
    </row>
    <row r="12" spans="2:23" x14ac:dyDescent="0.2">
      <c r="B12" s="18"/>
      <c r="C12" s="31"/>
      <c r="D12" s="19"/>
      <c r="E12" s="19"/>
      <c r="F12" s="42" t="s">
        <v>13</v>
      </c>
      <c r="G12" s="43"/>
      <c r="H12" s="19"/>
      <c r="I12" s="19"/>
      <c r="J12" s="39"/>
      <c r="K12" s="44"/>
      <c r="L12" s="45"/>
      <c r="M12" s="46"/>
      <c r="N12" s="45"/>
      <c r="O12" s="46"/>
      <c r="P12" s="45"/>
      <c r="Q12" s="46"/>
      <c r="R12" s="45"/>
      <c r="S12" s="46"/>
      <c r="T12" s="22"/>
      <c r="U12" s="10"/>
      <c r="V12" s="10"/>
      <c r="W12" s="10"/>
    </row>
    <row r="13" spans="2:23" x14ac:dyDescent="0.2">
      <c r="B13" s="18"/>
      <c r="C13" s="31"/>
      <c r="D13" s="19"/>
      <c r="E13" s="19"/>
      <c r="F13" s="42"/>
      <c r="G13" s="47" t="s">
        <v>14</v>
      </c>
      <c r="H13" s="48"/>
      <c r="I13" s="48"/>
      <c r="J13" s="49" t="s">
        <v>15</v>
      </c>
      <c r="K13" s="50" t="s">
        <v>16</v>
      </c>
      <c r="L13" s="51" t="s">
        <v>17</v>
      </c>
      <c r="M13" s="52"/>
      <c r="N13" s="51" t="s">
        <v>17</v>
      </c>
      <c r="O13" s="52"/>
      <c r="P13" s="51" t="s">
        <v>17</v>
      </c>
      <c r="Q13" s="52"/>
      <c r="R13" s="51" t="s">
        <v>17</v>
      </c>
      <c r="S13" s="52"/>
      <c r="T13" s="22"/>
      <c r="U13" s="10"/>
      <c r="V13" s="10"/>
      <c r="W13" s="10"/>
    </row>
    <row r="14" spans="2:23" x14ac:dyDescent="0.2">
      <c r="B14" s="18"/>
      <c r="C14" s="31"/>
      <c r="D14" s="19"/>
      <c r="E14" s="19"/>
      <c r="F14" s="19"/>
      <c r="G14" s="47" t="s">
        <v>18</v>
      </c>
      <c r="H14" s="48"/>
      <c r="I14" s="48"/>
      <c r="J14" s="49" t="s">
        <v>15</v>
      </c>
      <c r="K14" s="50" t="s">
        <v>16</v>
      </c>
      <c r="L14" s="51" t="s">
        <v>17</v>
      </c>
      <c r="M14" s="52"/>
      <c r="N14" s="51" t="s">
        <v>17</v>
      </c>
      <c r="O14" s="52"/>
      <c r="P14" s="51" t="s">
        <v>17</v>
      </c>
      <c r="Q14" s="52"/>
      <c r="R14" s="51" t="s">
        <v>17</v>
      </c>
      <c r="S14" s="52"/>
      <c r="T14" s="22"/>
      <c r="U14" s="10"/>
      <c r="V14" s="10"/>
      <c r="W14" s="10"/>
    </row>
    <row r="15" spans="2:23" x14ac:dyDescent="0.2">
      <c r="B15" s="18"/>
      <c r="C15" s="31"/>
      <c r="D15" s="19"/>
      <c r="E15" s="19"/>
      <c r="F15" s="42" t="s">
        <v>19</v>
      </c>
      <c r="G15" s="19"/>
      <c r="H15" s="19"/>
      <c r="I15" s="19"/>
      <c r="J15" s="39"/>
      <c r="K15" s="50"/>
      <c r="L15" s="53"/>
      <c r="M15" s="52"/>
      <c r="N15" s="53"/>
      <c r="O15" s="52"/>
      <c r="P15" s="53"/>
      <c r="Q15" s="52"/>
      <c r="R15" s="53"/>
      <c r="S15" s="52"/>
      <c r="T15" s="22"/>
      <c r="U15" s="10"/>
      <c r="V15" s="10"/>
      <c r="W15" s="10"/>
    </row>
    <row r="16" spans="2:23" x14ac:dyDescent="0.2">
      <c r="B16" s="18"/>
      <c r="C16" s="31"/>
      <c r="D16" s="19"/>
      <c r="E16" s="19"/>
      <c r="F16" s="42"/>
      <c r="G16" s="47" t="s">
        <v>20</v>
      </c>
      <c r="H16" s="48"/>
      <c r="I16" s="48"/>
      <c r="J16" s="49" t="s">
        <v>21</v>
      </c>
      <c r="K16" s="50" t="s">
        <v>16</v>
      </c>
      <c r="L16" s="53"/>
      <c r="M16" s="52"/>
      <c r="N16" s="53"/>
      <c r="O16" s="52"/>
      <c r="P16" s="53"/>
      <c r="Q16" s="52"/>
      <c r="R16" s="51"/>
      <c r="S16" s="52" t="s">
        <v>17</v>
      </c>
      <c r="T16" s="22"/>
      <c r="U16" s="10"/>
      <c r="V16" s="10"/>
      <c r="W16" s="10"/>
    </row>
    <row r="17" spans="2:23" x14ac:dyDescent="0.2">
      <c r="B17" s="18"/>
      <c r="C17" s="31"/>
      <c r="D17" s="19"/>
      <c r="E17" s="38" t="s">
        <v>22</v>
      </c>
      <c r="F17" s="42"/>
      <c r="G17" s="54"/>
      <c r="H17" s="55"/>
      <c r="I17" s="55"/>
      <c r="J17" s="56" t="s">
        <v>23</v>
      </c>
      <c r="K17" s="57" t="s">
        <v>16</v>
      </c>
      <c r="L17" s="166" t="s">
        <v>17</v>
      </c>
      <c r="M17" s="167"/>
      <c r="N17" s="166" t="s">
        <v>17</v>
      </c>
      <c r="O17" s="167"/>
      <c r="P17" s="166" t="s">
        <v>17</v>
      </c>
      <c r="Q17" s="167"/>
      <c r="R17" s="166" t="s">
        <v>17</v>
      </c>
      <c r="S17" s="167"/>
      <c r="T17" s="22"/>
      <c r="U17" s="10"/>
      <c r="V17" s="10"/>
      <c r="W17" s="10"/>
    </row>
    <row r="18" spans="2:23" x14ac:dyDescent="0.2">
      <c r="B18" s="18"/>
      <c r="C18" s="31"/>
      <c r="D18" s="19"/>
      <c r="E18" s="38" t="s">
        <v>24</v>
      </c>
      <c r="F18" s="43"/>
      <c r="G18" s="19"/>
      <c r="H18" s="19"/>
      <c r="I18" s="19"/>
      <c r="J18" s="39"/>
      <c r="K18" s="50"/>
      <c r="L18" s="53"/>
      <c r="M18" s="52"/>
      <c r="N18" s="53"/>
      <c r="O18" s="52"/>
      <c r="P18" s="53"/>
      <c r="Q18" s="52"/>
      <c r="R18" s="53"/>
      <c r="S18" s="52"/>
      <c r="T18" s="22"/>
      <c r="U18" s="10"/>
      <c r="V18" s="10"/>
      <c r="W18" s="10"/>
    </row>
    <row r="19" spans="2:23" x14ac:dyDescent="0.2">
      <c r="B19" s="18"/>
      <c r="C19" s="31"/>
      <c r="D19" s="19"/>
      <c r="E19" s="38"/>
      <c r="F19" s="43"/>
      <c r="G19" s="47" t="s">
        <v>25</v>
      </c>
      <c r="H19" s="48"/>
      <c r="I19" s="48"/>
      <c r="J19" s="49" t="s">
        <v>26</v>
      </c>
      <c r="K19" s="50" t="s">
        <v>16</v>
      </c>
      <c r="L19" s="53"/>
      <c r="M19" s="52"/>
      <c r="N19" s="53"/>
      <c r="O19" s="52"/>
      <c r="P19" s="53"/>
      <c r="Q19" s="52"/>
      <c r="R19" s="51" t="s">
        <v>17</v>
      </c>
      <c r="S19" s="52" t="s">
        <v>17</v>
      </c>
      <c r="T19" s="22"/>
      <c r="U19" s="10"/>
      <c r="V19" s="10"/>
      <c r="W19" s="10"/>
    </row>
    <row r="20" spans="2:23" x14ac:dyDescent="0.2">
      <c r="B20" s="18"/>
      <c r="C20" s="31"/>
      <c r="D20" s="19"/>
      <c r="E20" s="19"/>
      <c r="F20" s="19"/>
      <c r="G20" s="47" t="s">
        <v>27</v>
      </c>
      <c r="H20" s="48"/>
      <c r="I20" s="48"/>
      <c r="J20" s="49" t="s">
        <v>26</v>
      </c>
      <c r="K20" s="57" t="s">
        <v>16</v>
      </c>
      <c r="L20" s="58" t="s">
        <v>17</v>
      </c>
      <c r="M20" s="59" t="s">
        <v>17</v>
      </c>
      <c r="N20" s="58" t="s">
        <v>17</v>
      </c>
      <c r="O20" s="59" t="s">
        <v>17</v>
      </c>
      <c r="P20" s="58" t="s">
        <v>17</v>
      </c>
      <c r="Q20" s="59" t="s">
        <v>17</v>
      </c>
      <c r="R20" s="58" t="s">
        <v>17</v>
      </c>
      <c r="S20" s="59" t="s">
        <v>17</v>
      </c>
      <c r="T20" s="22"/>
      <c r="U20" s="10"/>
      <c r="V20" s="10"/>
      <c r="W20" s="10"/>
    </row>
    <row r="21" spans="2:23" x14ac:dyDescent="0.2">
      <c r="B21" s="18"/>
      <c r="C21" s="31"/>
      <c r="D21" s="19"/>
      <c r="E21" s="19"/>
      <c r="F21" s="19"/>
      <c r="G21" s="54" t="s">
        <v>28</v>
      </c>
      <c r="H21" s="55"/>
      <c r="I21" s="55"/>
      <c r="J21" s="56" t="s">
        <v>26</v>
      </c>
      <c r="K21" s="57" t="s">
        <v>16</v>
      </c>
      <c r="L21" s="58" t="s">
        <v>17</v>
      </c>
      <c r="M21" s="59" t="s">
        <v>17</v>
      </c>
      <c r="N21" s="58" t="s">
        <v>17</v>
      </c>
      <c r="O21" s="59" t="s">
        <v>17</v>
      </c>
      <c r="P21" s="58" t="s">
        <v>17</v>
      </c>
      <c r="Q21" s="59" t="s">
        <v>17</v>
      </c>
      <c r="R21" s="58" t="s">
        <v>17</v>
      </c>
      <c r="S21" s="59" t="s">
        <v>17</v>
      </c>
      <c r="T21" s="22"/>
      <c r="U21" s="10"/>
      <c r="V21" s="10"/>
      <c r="W21" s="10"/>
    </row>
    <row r="22" spans="2:23" x14ac:dyDescent="0.2">
      <c r="B22" s="18"/>
      <c r="C22" s="31"/>
      <c r="D22" s="19"/>
      <c r="E22" s="19"/>
      <c r="F22" s="19"/>
      <c r="G22" s="54" t="s">
        <v>29</v>
      </c>
      <c r="H22" s="55"/>
      <c r="I22" s="55"/>
      <c r="J22" s="56" t="s">
        <v>26</v>
      </c>
      <c r="K22" s="50" t="s">
        <v>16</v>
      </c>
      <c r="L22" s="53"/>
      <c r="M22" s="52"/>
      <c r="N22" s="53"/>
      <c r="O22" s="52"/>
      <c r="P22" s="53"/>
      <c r="Q22" s="52"/>
      <c r="R22" s="51" t="s">
        <v>17</v>
      </c>
      <c r="S22" s="52" t="s">
        <v>17</v>
      </c>
      <c r="T22" s="22"/>
      <c r="U22" s="10"/>
      <c r="V22" s="10"/>
      <c r="W22" s="10"/>
    </row>
    <row r="23" spans="2:23" x14ac:dyDescent="0.2">
      <c r="B23" s="18"/>
      <c r="C23" s="31"/>
      <c r="D23" s="19"/>
      <c r="E23" s="19"/>
      <c r="F23" s="19"/>
      <c r="G23" s="60"/>
      <c r="H23" s="19"/>
      <c r="I23" s="19"/>
      <c r="J23" s="39"/>
      <c r="K23" s="50"/>
      <c r="L23" s="53"/>
      <c r="M23" s="52"/>
      <c r="N23" s="53"/>
      <c r="O23" s="52"/>
      <c r="P23" s="53"/>
      <c r="Q23" s="52"/>
      <c r="R23" s="53"/>
      <c r="S23" s="52"/>
      <c r="T23" s="22"/>
      <c r="U23" s="10"/>
      <c r="V23" s="10"/>
      <c r="W23" s="10"/>
    </row>
    <row r="24" spans="2:23" x14ac:dyDescent="0.2">
      <c r="B24" s="18"/>
      <c r="C24" s="31"/>
      <c r="D24" s="61" t="s">
        <v>30</v>
      </c>
      <c r="E24" s="61"/>
      <c r="F24" s="19"/>
      <c r="G24" s="54"/>
      <c r="H24" s="54"/>
      <c r="I24" s="54"/>
      <c r="J24" s="56" t="s">
        <v>26</v>
      </c>
      <c r="K24" s="50" t="s">
        <v>31</v>
      </c>
      <c r="L24" s="168" t="s">
        <v>17</v>
      </c>
      <c r="M24" s="169"/>
      <c r="N24" s="168" t="s">
        <v>17</v>
      </c>
      <c r="O24" s="169"/>
      <c r="P24" s="168" t="s">
        <v>17</v>
      </c>
      <c r="Q24" s="169"/>
      <c r="R24" s="168" t="s">
        <v>17</v>
      </c>
      <c r="S24" s="169"/>
      <c r="T24" s="22"/>
      <c r="U24" s="10"/>
      <c r="V24" s="10"/>
      <c r="W24" s="10"/>
    </row>
    <row r="25" spans="2:23" x14ac:dyDescent="0.2">
      <c r="B25" s="18"/>
      <c r="C25" s="31"/>
      <c r="D25" s="61"/>
      <c r="E25" s="61"/>
      <c r="F25" s="19"/>
      <c r="G25" s="19"/>
      <c r="H25" s="19"/>
      <c r="I25" s="19"/>
      <c r="J25" s="39"/>
      <c r="K25" s="50"/>
      <c r="L25" s="53"/>
      <c r="M25" s="52"/>
      <c r="N25" s="53"/>
      <c r="O25" s="52"/>
      <c r="P25" s="53"/>
      <c r="Q25" s="52"/>
      <c r="R25" s="53"/>
      <c r="S25" s="52"/>
      <c r="T25" s="22"/>
      <c r="U25" s="10"/>
      <c r="V25" s="10"/>
      <c r="W25" s="10"/>
    </row>
    <row r="26" spans="2:23" x14ac:dyDescent="0.2">
      <c r="B26" s="18"/>
      <c r="C26" s="31"/>
      <c r="D26" s="61" t="s">
        <v>32</v>
      </c>
      <c r="E26" s="61"/>
      <c r="F26" s="19"/>
      <c r="G26" s="19"/>
      <c r="H26" s="19"/>
      <c r="I26" s="19"/>
      <c r="J26" s="39"/>
      <c r="K26" s="50"/>
      <c r="L26" s="53"/>
      <c r="M26" s="52"/>
      <c r="N26" s="53"/>
      <c r="O26" s="52"/>
      <c r="P26" s="53"/>
      <c r="Q26" s="52"/>
      <c r="R26" s="53"/>
      <c r="S26" s="52"/>
      <c r="T26" s="22"/>
      <c r="U26" s="10"/>
      <c r="V26" s="10"/>
      <c r="W26" s="10"/>
    </row>
    <row r="27" spans="2:23" x14ac:dyDescent="0.2">
      <c r="B27" s="18"/>
      <c r="C27" s="31"/>
      <c r="D27" s="61"/>
      <c r="E27" s="61"/>
      <c r="F27" s="19"/>
      <c r="G27" s="54" t="s">
        <v>33</v>
      </c>
      <c r="H27" s="55"/>
      <c r="I27" s="55"/>
      <c r="J27" s="56" t="s">
        <v>26</v>
      </c>
      <c r="K27" s="50" t="s">
        <v>34</v>
      </c>
      <c r="L27" s="168" t="s">
        <v>17</v>
      </c>
      <c r="M27" s="169"/>
      <c r="N27" s="168" t="s">
        <v>17</v>
      </c>
      <c r="O27" s="169"/>
      <c r="P27" s="168" t="s">
        <v>17</v>
      </c>
      <c r="Q27" s="169"/>
      <c r="R27" s="168" t="s">
        <v>17</v>
      </c>
      <c r="S27" s="169"/>
      <c r="T27" s="22"/>
      <c r="U27" s="10"/>
      <c r="V27" s="10"/>
      <c r="W27" s="10"/>
    </row>
    <row r="28" spans="2:23" x14ac:dyDescent="0.2">
      <c r="B28" s="18"/>
      <c r="C28" s="31"/>
      <c r="D28" s="61"/>
      <c r="E28" s="61"/>
      <c r="F28" s="19"/>
      <c r="G28" s="54" t="s">
        <v>35</v>
      </c>
      <c r="H28" s="55"/>
      <c r="I28" s="55"/>
      <c r="J28" s="56" t="s">
        <v>26</v>
      </c>
      <c r="K28" s="50" t="s">
        <v>36</v>
      </c>
      <c r="L28" s="168" t="s">
        <v>17</v>
      </c>
      <c r="M28" s="169"/>
      <c r="N28" s="168" t="s">
        <v>17</v>
      </c>
      <c r="O28" s="169"/>
      <c r="P28" s="168" t="s">
        <v>17</v>
      </c>
      <c r="Q28" s="169"/>
      <c r="R28" s="168" t="s">
        <v>17</v>
      </c>
      <c r="S28" s="169"/>
      <c r="T28" s="22"/>
      <c r="U28" s="10"/>
      <c r="V28" s="10"/>
      <c r="W28" s="10"/>
    </row>
    <row r="29" spans="2:23" ht="15" thickBot="1" x14ac:dyDescent="0.25">
      <c r="B29" s="18"/>
      <c r="C29" s="31"/>
      <c r="D29" s="61"/>
      <c r="E29" s="61"/>
      <c r="F29" s="19"/>
      <c r="G29" s="54" t="s">
        <v>37</v>
      </c>
      <c r="H29" s="55"/>
      <c r="I29" s="55"/>
      <c r="J29" s="56" t="s">
        <v>26</v>
      </c>
      <c r="K29" s="62" t="s">
        <v>38</v>
      </c>
      <c r="L29" s="171" t="s">
        <v>17</v>
      </c>
      <c r="M29" s="172"/>
      <c r="N29" s="171" t="s">
        <v>17</v>
      </c>
      <c r="O29" s="172"/>
      <c r="P29" s="171" t="s">
        <v>17</v>
      </c>
      <c r="Q29" s="172"/>
      <c r="R29" s="171" t="s">
        <v>17</v>
      </c>
      <c r="S29" s="172"/>
      <c r="T29" s="22"/>
      <c r="U29" s="10"/>
      <c r="V29" s="10"/>
      <c r="W29" s="10"/>
    </row>
    <row r="30" spans="2:23" ht="15" thickBot="1" x14ac:dyDescent="0.25">
      <c r="B30" s="18"/>
      <c r="C30" s="31"/>
      <c r="D30" s="61"/>
      <c r="E30" s="61"/>
      <c r="F30" s="19"/>
      <c r="G30" s="19"/>
      <c r="H30" s="19"/>
      <c r="I30" s="19"/>
      <c r="J30" s="19"/>
      <c r="K30" s="63"/>
      <c r="L30" s="64"/>
      <c r="M30" s="64"/>
      <c r="N30" s="64"/>
      <c r="O30" s="64"/>
      <c r="P30" s="64"/>
      <c r="Q30" s="64"/>
      <c r="R30" s="64"/>
      <c r="S30" s="64"/>
      <c r="T30" s="22"/>
      <c r="U30" s="10"/>
      <c r="V30" s="10"/>
      <c r="W30" s="10"/>
    </row>
    <row r="31" spans="2:23" ht="15" thickBot="1" x14ac:dyDescent="0.25">
      <c r="B31" s="18"/>
      <c r="C31" s="31"/>
      <c r="D31" s="65" t="s">
        <v>39</v>
      </c>
      <c r="E31" s="61"/>
      <c r="F31" s="19"/>
      <c r="G31" s="47"/>
      <c r="H31" s="48"/>
      <c r="I31" s="48"/>
      <c r="J31" s="49" t="s">
        <v>26</v>
      </c>
      <c r="K31" s="66" t="s">
        <v>16</v>
      </c>
      <c r="L31" s="173" t="s">
        <v>17</v>
      </c>
      <c r="M31" s="174"/>
      <c r="N31" s="173" t="s">
        <v>17</v>
      </c>
      <c r="O31" s="174"/>
      <c r="P31" s="173" t="s">
        <v>17</v>
      </c>
      <c r="Q31" s="174"/>
      <c r="R31" s="173" t="s">
        <v>17</v>
      </c>
      <c r="S31" s="174"/>
      <c r="T31" s="22"/>
      <c r="U31" s="10"/>
      <c r="V31" s="10"/>
      <c r="W31" s="10"/>
    </row>
    <row r="32" spans="2:23" ht="15" thickBot="1" x14ac:dyDescent="0.25">
      <c r="B32" s="18"/>
      <c r="C32" s="31"/>
      <c r="D32" s="19"/>
      <c r="E32" s="19"/>
      <c r="F32" s="19"/>
      <c r="G32" s="19"/>
      <c r="H32" s="19"/>
      <c r="I32" s="19"/>
      <c r="J32" s="19"/>
      <c r="K32" s="67"/>
      <c r="L32" s="68"/>
      <c r="M32" s="68"/>
      <c r="N32" s="68"/>
      <c r="O32" s="68"/>
      <c r="P32" s="68"/>
      <c r="Q32" s="68"/>
      <c r="R32" s="68"/>
      <c r="S32" s="68"/>
      <c r="T32" s="22"/>
      <c r="U32" s="10"/>
      <c r="V32" s="10"/>
      <c r="W32" s="10"/>
    </row>
    <row r="33" spans="2:23" ht="15" thickBot="1" x14ac:dyDescent="0.25">
      <c r="B33" s="18"/>
      <c r="C33" s="31"/>
      <c r="D33" s="65" t="s">
        <v>40</v>
      </c>
      <c r="E33" s="19"/>
      <c r="F33" s="19"/>
      <c r="G33" s="48"/>
      <c r="H33" s="48"/>
      <c r="I33" s="48"/>
      <c r="J33" s="49" t="s">
        <v>41</v>
      </c>
      <c r="K33" s="66" t="s">
        <v>42</v>
      </c>
      <c r="L33" s="69" t="s">
        <v>17</v>
      </c>
      <c r="M33" s="70" t="s">
        <v>17</v>
      </c>
      <c r="N33" s="69" t="s">
        <v>17</v>
      </c>
      <c r="O33" s="70" t="s">
        <v>17</v>
      </c>
      <c r="P33" s="69" t="s">
        <v>17</v>
      </c>
      <c r="Q33" s="70" t="s">
        <v>17</v>
      </c>
      <c r="R33" s="69"/>
      <c r="S33" s="70"/>
      <c r="T33" s="22"/>
      <c r="U33" s="10"/>
      <c r="V33" s="10"/>
      <c r="W33" s="10"/>
    </row>
    <row r="34" spans="2:23" ht="15" thickBot="1" x14ac:dyDescent="0.25">
      <c r="B34" s="18"/>
      <c r="C34" s="71"/>
      <c r="D34" s="72"/>
      <c r="E34" s="72"/>
      <c r="F34" s="72"/>
      <c r="G34" s="73"/>
      <c r="H34" s="72"/>
      <c r="I34" s="72"/>
      <c r="J34" s="72"/>
      <c r="K34" s="63"/>
      <c r="L34" s="74"/>
      <c r="M34" s="74"/>
      <c r="N34" s="74"/>
      <c r="O34" s="74"/>
      <c r="P34" s="74"/>
      <c r="Q34" s="74"/>
      <c r="R34" s="74"/>
      <c r="S34" s="74"/>
      <c r="T34" s="22"/>
      <c r="U34" s="10"/>
      <c r="V34" s="10"/>
      <c r="W34" s="10"/>
    </row>
    <row r="35" spans="2:23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8"/>
      <c r="U35" s="10"/>
      <c r="V35" s="10"/>
      <c r="W35" s="10"/>
    </row>
    <row r="36" spans="2:23" x14ac:dyDescent="0.2">
      <c r="B36" s="10"/>
      <c r="C36" s="10"/>
      <c r="D36" s="79"/>
      <c r="E36" s="79"/>
      <c r="F36" s="10"/>
      <c r="G36" s="10"/>
      <c r="H36" s="19"/>
      <c r="I36" s="19"/>
      <c r="J36" s="10"/>
      <c r="K36" s="10"/>
      <c r="L36" s="80"/>
      <c r="M36" s="80"/>
      <c r="N36" s="80"/>
      <c r="O36" s="80"/>
      <c r="P36" s="80"/>
      <c r="Q36" s="80"/>
      <c r="R36" s="80"/>
      <c r="S36" s="80"/>
      <c r="T36" s="10"/>
      <c r="U36" s="10"/>
      <c r="V36" s="10"/>
      <c r="W36" s="10"/>
    </row>
    <row r="37" spans="2:23" x14ac:dyDescent="0.2">
      <c r="B37" s="81"/>
      <c r="C37" s="82"/>
      <c r="D37" s="170" t="s">
        <v>43</v>
      </c>
      <c r="E37" s="170"/>
      <c r="F37" s="170"/>
      <c r="G37" s="170"/>
      <c r="H37" s="170"/>
      <c r="I37" s="170"/>
      <c r="J37" s="83"/>
      <c r="K37" s="83"/>
      <c r="L37" s="83"/>
      <c r="M37" s="83"/>
      <c r="N37" s="84"/>
      <c r="O37" s="84"/>
      <c r="P37" s="84"/>
      <c r="Q37" s="84"/>
      <c r="R37" s="84"/>
      <c r="S37" s="84"/>
      <c r="T37" s="85"/>
      <c r="U37" s="10"/>
      <c r="V37" s="10"/>
      <c r="W37" s="10"/>
    </row>
    <row r="38" spans="2:23" x14ac:dyDescent="0.2">
      <c r="B38" s="18"/>
      <c r="C38" s="1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21"/>
      <c r="O38" s="21"/>
      <c r="P38" s="21"/>
      <c r="Q38" s="21"/>
      <c r="R38" s="21"/>
      <c r="S38" s="21"/>
      <c r="T38" s="22"/>
      <c r="U38" s="10"/>
      <c r="V38" s="10"/>
      <c r="W38" s="10"/>
    </row>
    <row r="39" spans="2:23" x14ac:dyDescent="0.2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21"/>
      <c r="M39" s="21"/>
      <c r="N39" s="21"/>
      <c r="O39" s="21"/>
      <c r="P39" s="21"/>
      <c r="Q39" s="21"/>
      <c r="R39" s="21"/>
      <c r="S39" s="21"/>
      <c r="T39" s="22"/>
      <c r="U39" s="10"/>
      <c r="V39" s="10"/>
      <c r="W39" s="10"/>
    </row>
    <row r="40" spans="2:23" x14ac:dyDescent="0.2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2"/>
      <c r="U40" s="10"/>
      <c r="V40" s="10"/>
      <c r="W40" s="10"/>
    </row>
    <row r="41" spans="2:23" ht="15" x14ac:dyDescent="0.25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89"/>
      <c r="N41" s="89"/>
      <c r="O41" s="89"/>
      <c r="P41" s="89"/>
      <c r="Q41" s="89"/>
      <c r="R41" s="89"/>
      <c r="S41" s="89"/>
      <c r="T41" s="90"/>
      <c r="U41" s="5"/>
      <c r="V41" s="5"/>
      <c r="W41" s="5"/>
    </row>
    <row r="42" spans="2:23" ht="15" x14ac:dyDescent="0.25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9"/>
      <c r="M42" s="89"/>
      <c r="N42" s="89"/>
      <c r="O42" s="89"/>
      <c r="P42" s="89"/>
      <c r="Q42" s="89"/>
      <c r="R42" s="89"/>
      <c r="S42" s="89"/>
      <c r="T42" s="90"/>
      <c r="U42" s="5"/>
      <c r="V42" s="5"/>
      <c r="W42" s="5"/>
    </row>
    <row r="43" spans="2:23" ht="15" x14ac:dyDescent="0.2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93"/>
      <c r="N43" s="93"/>
      <c r="O43" s="93"/>
      <c r="P43" s="93"/>
      <c r="Q43" s="93"/>
      <c r="R43" s="93"/>
      <c r="S43" s="93"/>
      <c r="T43" s="94"/>
      <c r="U43" s="5"/>
      <c r="V43" s="5"/>
      <c r="W43" s="5"/>
    </row>
  </sheetData>
  <mergeCells count="34"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  <mergeCell ref="L27:M27"/>
    <mergeCell ref="N27:O27"/>
    <mergeCell ref="P27:Q27"/>
    <mergeCell ref="R27:S27"/>
    <mergeCell ref="L28:M28"/>
    <mergeCell ref="N28:O28"/>
    <mergeCell ref="P28:Q28"/>
    <mergeCell ref="R28:S28"/>
    <mergeCell ref="L17:M17"/>
    <mergeCell ref="N17:O17"/>
    <mergeCell ref="P17:Q17"/>
    <mergeCell ref="R17:S17"/>
    <mergeCell ref="L24:M24"/>
    <mergeCell ref="N24:O24"/>
    <mergeCell ref="P24:Q24"/>
    <mergeCell ref="R24:S24"/>
    <mergeCell ref="L7:M7"/>
    <mergeCell ref="N7:O7"/>
    <mergeCell ref="P7:Q7"/>
    <mergeCell ref="R7:S7"/>
    <mergeCell ref="C3:I3"/>
    <mergeCell ref="J3:M3"/>
    <mergeCell ref="N3:S3"/>
    <mergeCell ref="C5:F5"/>
    <mergeCell ref="G5:H5"/>
  </mergeCells>
  <pageMargins left="0.7" right="0.7" top="0.75" bottom="0.75" header="0.3" footer="0.3"/>
  <pageSetup paperSize="9" scale="6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3"/>
  <sheetViews>
    <sheetView showGridLines="0" zoomScaleNormal="100" workbookViewId="0">
      <selection activeCell="C3" sqref="C3:I3"/>
    </sheetView>
  </sheetViews>
  <sheetFormatPr baseColWidth="10" defaultColWidth="9.140625" defaultRowHeight="14.25" x14ac:dyDescent="0.2"/>
  <cols>
    <col min="1" max="1" width="2.7109375" style="4" customWidth="1"/>
    <col min="2" max="3" width="1.7109375" style="4" customWidth="1"/>
    <col min="4" max="5" width="5.7109375" style="4" customWidth="1"/>
    <col min="6" max="6" width="7.7109375" style="4" customWidth="1"/>
    <col min="7" max="7" width="9.5703125" style="4" customWidth="1"/>
    <col min="8" max="8" width="20.140625" style="4" customWidth="1"/>
    <col min="9" max="9" width="18" style="4" customWidth="1"/>
    <col min="10" max="10" width="13.7109375" style="4" customWidth="1"/>
    <col min="11" max="11" width="7.7109375" style="4" customWidth="1"/>
    <col min="12" max="19" width="14.7109375" style="95" customWidth="1"/>
    <col min="20" max="20" width="1.7109375" style="4" customWidth="1"/>
    <col min="21" max="21" width="2.7109375" style="4" customWidth="1"/>
    <col min="22" max="22" width="1.7109375" style="4" customWidth="1"/>
    <col min="23" max="23" width="0" style="4" hidden="1" customWidth="1"/>
    <col min="24" max="16384" width="9.140625" style="4"/>
  </cols>
  <sheetData>
    <row r="1" spans="2:23" ht="15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 t="s">
        <v>0</v>
      </c>
      <c r="P1" s="5"/>
      <c r="Q1" s="5"/>
      <c r="R1" s="5"/>
      <c r="S1" s="5"/>
      <c r="T1" s="5"/>
      <c r="U1" s="5"/>
      <c r="V1" s="5"/>
      <c r="W1" s="5"/>
    </row>
    <row r="2" spans="2:23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9"/>
      <c r="U2" s="10"/>
      <c r="V2" s="10"/>
      <c r="W2" s="10"/>
    </row>
    <row r="3" spans="2:23" ht="15.75" x14ac:dyDescent="0.25">
      <c r="B3" s="11"/>
      <c r="C3" s="161" t="s">
        <v>1</v>
      </c>
      <c r="D3" s="161"/>
      <c r="E3" s="161"/>
      <c r="F3" s="161"/>
      <c r="G3" s="161"/>
      <c r="H3" s="161"/>
      <c r="I3" s="161"/>
      <c r="J3" s="162" t="s">
        <v>2</v>
      </c>
      <c r="K3" s="162"/>
      <c r="L3" s="162"/>
      <c r="M3" s="162"/>
      <c r="N3" s="163" t="str">
        <f>IF([1]TAB00!C11=0,"# Nom du GRD",[1]TAB00!C11)</f>
        <v># Nom du GRD</v>
      </c>
      <c r="O3" s="163"/>
      <c r="P3" s="163"/>
      <c r="Q3" s="163"/>
      <c r="R3" s="163"/>
      <c r="S3" s="163"/>
      <c r="T3" s="12"/>
      <c r="U3" s="13"/>
      <c r="V3" s="13"/>
      <c r="W3" s="13"/>
    </row>
    <row r="4" spans="2:23" ht="15.75" x14ac:dyDescent="0.25">
      <c r="B4" s="11"/>
      <c r="C4" s="14"/>
      <c r="D4" s="15"/>
      <c r="E4" s="14"/>
      <c r="F4" s="14"/>
      <c r="G4" s="14"/>
      <c r="H4" s="14"/>
      <c r="I4" s="14"/>
      <c r="J4" s="14"/>
      <c r="K4" s="14"/>
      <c r="L4" s="16"/>
      <c r="M4" s="16"/>
      <c r="N4" s="16"/>
      <c r="O4" s="16"/>
      <c r="P4" s="16"/>
      <c r="Q4" s="16"/>
      <c r="R4" s="16"/>
      <c r="S4" s="16"/>
      <c r="T4" s="12"/>
      <c r="U4" s="13"/>
      <c r="V4" s="13"/>
      <c r="W4" s="13"/>
    </row>
    <row r="5" spans="2:23" x14ac:dyDescent="0.2">
      <c r="B5" s="11"/>
      <c r="C5" s="164" t="s">
        <v>3</v>
      </c>
      <c r="D5" s="164"/>
      <c r="E5" s="164"/>
      <c r="F5" s="164"/>
      <c r="G5" s="165" t="s">
        <v>112</v>
      </c>
      <c r="H5" s="165"/>
      <c r="I5" s="17"/>
      <c r="J5" s="14"/>
      <c r="K5" s="14"/>
      <c r="L5" s="16"/>
      <c r="M5" s="16"/>
      <c r="N5" s="16"/>
      <c r="O5" s="16"/>
      <c r="P5" s="16"/>
      <c r="Q5" s="16"/>
      <c r="R5" s="16"/>
      <c r="S5" s="16"/>
      <c r="T5" s="12"/>
      <c r="U5" s="13"/>
      <c r="V5" s="13"/>
      <c r="W5" s="13"/>
    </row>
    <row r="6" spans="2:23" ht="15" thickBot="1" x14ac:dyDescent="0.25">
      <c r="B6" s="18"/>
      <c r="C6" s="19"/>
      <c r="D6" s="20"/>
      <c r="E6" s="19"/>
      <c r="F6" s="19"/>
      <c r="G6" s="19"/>
      <c r="H6" s="19"/>
      <c r="I6" s="19"/>
      <c r="J6" s="19"/>
      <c r="K6" s="19"/>
      <c r="L6" s="21"/>
      <c r="M6" s="21"/>
      <c r="N6" s="21"/>
      <c r="O6" s="21"/>
      <c r="P6" s="21"/>
      <c r="Q6" s="21"/>
      <c r="R6" s="21"/>
      <c r="S6" s="21"/>
      <c r="T6" s="22"/>
      <c r="U6" s="10"/>
      <c r="V6" s="10"/>
      <c r="W6" s="10"/>
    </row>
    <row r="7" spans="2:23" s="23" customFormat="1" ht="23.25" thickBot="1" x14ac:dyDescent="0.25">
      <c r="B7" s="24"/>
      <c r="C7" s="25"/>
      <c r="D7" s="26"/>
      <c r="E7" s="26"/>
      <c r="F7" s="26"/>
      <c r="G7" s="26"/>
      <c r="H7" s="26"/>
      <c r="I7" s="26"/>
      <c r="J7" s="27"/>
      <c r="K7" s="28" t="s">
        <v>4</v>
      </c>
      <c r="L7" s="159" t="s">
        <v>5</v>
      </c>
      <c r="M7" s="160"/>
      <c r="N7" s="159" t="s">
        <v>6</v>
      </c>
      <c r="O7" s="160"/>
      <c r="P7" s="159" t="s">
        <v>7</v>
      </c>
      <c r="Q7" s="160"/>
      <c r="R7" s="159" t="s">
        <v>8</v>
      </c>
      <c r="S7" s="160"/>
      <c r="T7" s="29"/>
      <c r="U7" s="30"/>
      <c r="V7" s="30"/>
      <c r="W7" s="30"/>
    </row>
    <row r="8" spans="2:23" ht="22.15" customHeight="1" thickBot="1" x14ac:dyDescent="0.25">
      <c r="B8" s="18"/>
      <c r="C8" s="31"/>
      <c r="D8" s="19"/>
      <c r="E8" s="19"/>
      <c r="F8" s="19"/>
      <c r="G8" s="19"/>
      <c r="H8" s="19"/>
      <c r="I8" s="19"/>
      <c r="J8" s="32"/>
      <c r="K8" s="33"/>
      <c r="L8" s="34" t="s">
        <v>9</v>
      </c>
      <c r="M8" s="35" t="s">
        <v>10</v>
      </c>
      <c r="N8" s="34" t="s">
        <v>9</v>
      </c>
      <c r="O8" s="35" t="s">
        <v>10</v>
      </c>
      <c r="P8" s="34" t="s">
        <v>9</v>
      </c>
      <c r="Q8" s="35" t="s">
        <v>10</v>
      </c>
      <c r="R8" s="34" t="s">
        <v>9</v>
      </c>
      <c r="S8" s="35" t="s">
        <v>10</v>
      </c>
      <c r="T8" s="22"/>
      <c r="U8" s="10"/>
      <c r="V8" s="10"/>
      <c r="W8" s="10"/>
    </row>
    <row r="9" spans="2:23" ht="15" thickBot="1" x14ac:dyDescent="0.25">
      <c r="B9" s="18"/>
      <c r="C9" s="31"/>
      <c r="D9" s="19"/>
      <c r="E9" s="19"/>
      <c r="F9" s="19"/>
      <c r="G9" s="19"/>
      <c r="H9" s="19"/>
      <c r="I9" s="19"/>
      <c r="J9" s="32"/>
      <c r="K9" s="33"/>
      <c r="L9" s="36"/>
      <c r="M9" s="37"/>
      <c r="N9" s="36"/>
      <c r="O9" s="37"/>
      <c r="P9" s="36"/>
      <c r="Q9" s="37"/>
      <c r="R9" s="36"/>
      <c r="S9" s="37"/>
      <c r="T9" s="22"/>
      <c r="U9" s="10"/>
      <c r="V9" s="10"/>
      <c r="W9" s="10"/>
    </row>
    <row r="10" spans="2:23" x14ac:dyDescent="0.2">
      <c r="B10" s="18"/>
      <c r="C10" s="31"/>
      <c r="D10" s="38" t="s">
        <v>11</v>
      </c>
      <c r="E10" s="38"/>
      <c r="F10" s="38"/>
      <c r="G10" s="38"/>
      <c r="H10" s="19"/>
      <c r="I10" s="19"/>
      <c r="J10" s="39"/>
      <c r="K10" s="39"/>
      <c r="L10" s="40"/>
      <c r="M10" s="41"/>
      <c r="N10" s="40"/>
      <c r="O10" s="41"/>
      <c r="P10" s="40"/>
      <c r="Q10" s="41"/>
      <c r="R10" s="40"/>
      <c r="S10" s="41"/>
      <c r="T10" s="22"/>
      <c r="U10" s="10"/>
      <c r="V10" s="10"/>
      <c r="W10" s="10"/>
    </row>
    <row r="11" spans="2:23" x14ac:dyDescent="0.2">
      <c r="B11" s="18"/>
      <c r="C11" s="31"/>
      <c r="D11" s="38"/>
      <c r="E11" s="38" t="s">
        <v>12</v>
      </c>
      <c r="F11" s="38"/>
      <c r="G11" s="38"/>
      <c r="H11" s="19"/>
      <c r="I11" s="19"/>
      <c r="J11" s="39"/>
      <c r="K11" s="39"/>
      <c r="L11" s="40"/>
      <c r="M11" s="41"/>
      <c r="N11" s="40"/>
      <c r="O11" s="41"/>
      <c r="P11" s="40"/>
      <c r="Q11" s="41"/>
      <c r="R11" s="40"/>
      <c r="S11" s="41"/>
      <c r="T11" s="22"/>
      <c r="U11" s="10"/>
      <c r="V11" s="10"/>
      <c r="W11" s="10"/>
    </row>
    <row r="12" spans="2:23" x14ac:dyDescent="0.2">
      <c r="B12" s="18"/>
      <c r="C12" s="31"/>
      <c r="D12" s="19"/>
      <c r="E12" s="19"/>
      <c r="F12" s="42" t="s">
        <v>13</v>
      </c>
      <c r="G12" s="43"/>
      <c r="H12" s="19"/>
      <c r="I12" s="19"/>
      <c r="J12" s="39"/>
      <c r="K12" s="44"/>
      <c r="L12" s="45"/>
      <c r="M12" s="46"/>
      <c r="N12" s="45"/>
      <c r="O12" s="46"/>
      <c r="P12" s="45"/>
      <c r="Q12" s="46"/>
      <c r="R12" s="45"/>
      <c r="S12" s="46"/>
      <c r="T12" s="22"/>
      <c r="U12" s="10"/>
      <c r="V12" s="10"/>
      <c r="W12" s="10"/>
    </row>
    <row r="13" spans="2:23" x14ac:dyDescent="0.2">
      <c r="B13" s="18"/>
      <c r="C13" s="31"/>
      <c r="D13" s="19"/>
      <c r="E13" s="19"/>
      <c r="F13" s="42"/>
      <c r="G13" s="47" t="s">
        <v>14</v>
      </c>
      <c r="H13" s="48"/>
      <c r="I13" s="48"/>
      <c r="J13" s="49" t="s">
        <v>15</v>
      </c>
      <c r="K13" s="50" t="s">
        <v>16</v>
      </c>
      <c r="L13" s="51" t="s">
        <v>17</v>
      </c>
      <c r="M13" s="52"/>
      <c r="N13" s="51" t="s">
        <v>17</v>
      </c>
      <c r="O13" s="52"/>
      <c r="P13" s="51" t="s">
        <v>17</v>
      </c>
      <c r="Q13" s="52"/>
      <c r="R13" s="51" t="s">
        <v>17</v>
      </c>
      <c r="S13" s="52"/>
      <c r="T13" s="22"/>
      <c r="U13" s="10"/>
      <c r="V13" s="10"/>
      <c r="W13" s="10"/>
    </row>
    <row r="14" spans="2:23" x14ac:dyDescent="0.2">
      <c r="B14" s="18"/>
      <c r="C14" s="31"/>
      <c r="D14" s="19"/>
      <c r="E14" s="19"/>
      <c r="F14" s="19"/>
      <c r="G14" s="47" t="s">
        <v>18</v>
      </c>
      <c r="H14" s="48"/>
      <c r="I14" s="48"/>
      <c r="J14" s="49" t="s">
        <v>15</v>
      </c>
      <c r="K14" s="50" t="s">
        <v>16</v>
      </c>
      <c r="L14" s="51" t="s">
        <v>17</v>
      </c>
      <c r="M14" s="52"/>
      <c r="N14" s="51" t="s">
        <v>17</v>
      </c>
      <c r="O14" s="52"/>
      <c r="P14" s="51" t="s">
        <v>17</v>
      </c>
      <c r="Q14" s="52"/>
      <c r="R14" s="51" t="s">
        <v>17</v>
      </c>
      <c r="S14" s="52"/>
      <c r="T14" s="22"/>
      <c r="U14" s="10"/>
      <c r="V14" s="10"/>
      <c r="W14" s="10"/>
    </row>
    <row r="15" spans="2:23" x14ac:dyDescent="0.2">
      <c r="B15" s="18"/>
      <c r="C15" s="31"/>
      <c r="D15" s="19"/>
      <c r="E15" s="19"/>
      <c r="F15" s="42" t="s">
        <v>19</v>
      </c>
      <c r="G15" s="19"/>
      <c r="H15" s="19"/>
      <c r="I15" s="19"/>
      <c r="J15" s="39"/>
      <c r="K15" s="50"/>
      <c r="L15" s="53"/>
      <c r="M15" s="52"/>
      <c r="N15" s="53"/>
      <c r="O15" s="52"/>
      <c r="P15" s="53"/>
      <c r="Q15" s="52"/>
      <c r="R15" s="53"/>
      <c r="S15" s="52"/>
      <c r="T15" s="22"/>
      <c r="U15" s="10"/>
      <c r="V15" s="10"/>
      <c r="W15" s="10"/>
    </row>
    <row r="16" spans="2:23" x14ac:dyDescent="0.2">
      <c r="B16" s="18"/>
      <c r="C16" s="31"/>
      <c r="D16" s="19"/>
      <c r="E16" s="19"/>
      <c r="F16" s="42"/>
      <c r="G16" s="47" t="s">
        <v>20</v>
      </c>
      <c r="H16" s="48"/>
      <c r="I16" s="48"/>
      <c r="J16" s="49" t="s">
        <v>21</v>
      </c>
      <c r="K16" s="50" t="s">
        <v>16</v>
      </c>
      <c r="L16" s="53"/>
      <c r="M16" s="52"/>
      <c r="N16" s="53"/>
      <c r="O16" s="52"/>
      <c r="P16" s="53"/>
      <c r="Q16" s="52"/>
      <c r="R16" s="51"/>
      <c r="S16" s="52" t="s">
        <v>17</v>
      </c>
      <c r="T16" s="22"/>
      <c r="U16" s="10"/>
      <c r="V16" s="10"/>
      <c r="W16" s="10"/>
    </row>
    <row r="17" spans="2:23" x14ac:dyDescent="0.2">
      <c r="B17" s="18"/>
      <c r="C17" s="31"/>
      <c r="D17" s="19"/>
      <c r="E17" s="38" t="s">
        <v>22</v>
      </c>
      <c r="F17" s="42"/>
      <c r="G17" s="54"/>
      <c r="H17" s="55"/>
      <c r="I17" s="55"/>
      <c r="J17" s="56" t="s">
        <v>23</v>
      </c>
      <c r="K17" s="57" t="s">
        <v>16</v>
      </c>
      <c r="L17" s="166" t="s">
        <v>17</v>
      </c>
      <c r="M17" s="167"/>
      <c r="N17" s="166" t="s">
        <v>17</v>
      </c>
      <c r="O17" s="167"/>
      <c r="P17" s="166" t="s">
        <v>17</v>
      </c>
      <c r="Q17" s="167"/>
      <c r="R17" s="166" t="s">
        <v>17</v>
      </c>
      <c r="S17" s="167"/>
      <c r="T17" s="22"/>
      <c r="U17" s="10"/>
      <c r="V17" s="10"/>
      <c r="W17" s="10"/>
    </row>
    <row r="18" spans="2:23" x14ac:dyDescent="0.2">
      <c r="B18" s="18"/>
      <c r="C18" s="31"/>
      <c r="D18" s="19"/>
      <c r="E18" s="38" t="s">
        <v>24</v>
      </c>
      <c r="F18" s="43"/>
      <c r="G18" s="19"/>
      <c r="H18" s="19"/>
      <c r="I18" s="19"/>
      <c r="J18" s="39"/>
      <c r="K18" s="50"/>
      <c r="L18" s="53"/>
      <c r="M18" s="52"/>
      <c r="N18" s="53"/>
      <c r="O18" s="52"/>
      <c r="P18" s="53"/>
      <c r="Q18" s="52"/>
      <c r="R18" s="53"/>
      <c r="S18" s="52"/>
      <c r="T18" s="22"/>
      <c r="U18" s="10"/>
      <c r="V18" s="10"/>
      <c r="W18" s="10"/>
    </row>
    <row r="19" spans="2:23" x14ac:dyDescent="0.2">
      <c r="B19" s="18"/>
      <c r="C19" s="31"/>
      <c r="D19" s="19"/>
      <c r="E19" s="38"/>
      <c r="F19" s="43"/>
      <c r="G19" s="47" t="s">
        <v>25</v>
      </c>
      <c r="H19" s="48"/>
      <c r="I19" s="48"/>
      <c r="J19" s="49" t="s">
        <v>26</v>
      </c>
      <c r="K19" s="50" t="s">
        <v>16</v>
      </c>
      <c r="L19" s="53"/>
      <c r="M19" s="52"/>
      <c r="N19" s="53"/>
      <c r="O19" s="52"/>
      <c r="P19" s="53"/>
      <c r="Q19" s="52"/>
      <c r="R19" s="51" t="s">
        <v>17</v>
      </c>
      <c r="S19" s="52" t="s">
        <v>17</v>
      </c>
      <c r="T19" s="22"/>
      <c r="U19" s="10"/>
      <c r="V19" s="10"/>
      <c r="W19" s="10"/>
    </row>
    <row r="20" spans="2:23" x14ac:dyDescent="0.2">
      <c r="B20" s="18"/>
      <c r="C20" s="31"/>
      <c r="D20" s="19"/>
      <c r="E20" s="19"/>
      <c r="F20" s="19"/>
      <c r="G20" s="47" t="s">
        <v>27</v>
      </c>
      <c r="H20" s="48"/>
      <c r="I20" s="48"/>
      <c r="J20" s="49" t="s">
        <v>26</v>
      </c>
      <c r="K20" s="57" t="s">
        <v>16</v>
      </c>
      <c r="L20" s="58" t="s">
        <v>17</v>
      </c>
      <c r="M20" s="59" t="s">
        <v>17</v>
      </c>
      <c r="N20" s="58" t="s">
        <v>17</v>
      </c>
      <c r="O20" s="59" t="s">
        <v>17</v>
      </c>
      <c r="P20" s="58" t="s">
        <v>17</v>
      </c>
      <c r="Q20" s="59" t="s">
        <v>17</v>
      </c>
      <c r="R20" s="58" t="s">
        <v>17</v>
      </c>
      <c r="S20" s="59" t="s">
        <v>17</v>
      </c>
      <c r="T20" s="22"/>
      <c r="U20" s="10"/>
      <c r="V20" s="10"/>
      <c r="W20" s="10"/>
    </row>
    <row r="21" spans="2:23" x14ac:dyDescent="0.2">
      <c r="B21" s="18"/>
      <c r="C21" s="31"/>
      <c r="D21" s="19"/>
      <c r="E21" s="19"/>
      <c r="F21" s="19"/>
      <c r="G21" s="54" t="s">
        <v>28</v>
      </c>
      <c r="H21" s="55"/>
      <c r="I21" s="55"/>
      <c r="J21" s="56" t="s">
        <v>26</v>
      </c>
      <c r="K21" s="57" t="s">
        <v>16</v>
      </c>
      <c r="L21" s="58" t="s">
        <v>17</v>
      </c>
      <c r="M21" s="59" t="s">
        <v>17</v>
      </c>
      <c r="N21" s="58" t="s">
        <v>17</v>
      </c>
      <c r="O21" s="59" t="s">
        <v>17</v>
      </c>
      <c r="P21" s="58" t="s">
        <v>17</v>
      </c>
      <c r="Q21" s="59" t="s">
        <v>17</v>
      </c>
      <c r="R21" s="58" t="s">
        <v>17</v>
      </c>
      <c r="S21" s="59" t="s">
        <v>17</v>
      </c>
      <c r="T21" s="22"/>
      <c r="U21" s="10"/>
      <c r="V21" s="10"/>
      <c r="W21" s="10"/>
    </row>
    <row r="22" spans="2:23" x14ac:dyDescent="0.2">
      <c r="B22" s="18"/>
      <c r="C22" s="31"/>
      <c r="D22" s="19"/>
      <c r="E22" s="19"/>
      <c r="F22" s="19"/>
      <c r="G22" s="54" t="s">
        <v>29</v>
      </c>
      <c r="H22" s="55"/>
      <c r="I22" s="55"/>
      <c r="J22" s="56" t="s">
        <v>26</v>
      </c>
      <c r="K22" s="50" t="s">
        <v>16</v>
      </c>
      <c r="L22" s="53"/>
      <c r="M22" s="52"/>
      <c r="N22" s="53"/>
      <c r="O22" s="52"/>
      <c r="P22" s="53"/>
      <c r="Q22" s="52"/>
      <c r="R22" s="51" t="s">
        <v>17</v>
      </c>
      <c r="S22" s="52" t="s">
        <v>17</v>
      </c>
      <c r="T22" s="22"/>
      <c r="U22" s="10"/>
      <c r="V22" s="10"/>
      <c r="W22" s="10"/>
    </row>
    <row r="23" spans="2:23" x14ac:dyDescent="0.2">
      <c r="B23" s="18"/>
      <c r="C23" s="31"/>
      <c r="D23" s="19"/>
      <c r="E23" s="19"/>
      <c r="F23" s="19"/>
      <c r="G23" s="60"/>
      <c r="H23" s="19"/>
      <c r="I23" s="19"/>
      <c r="J23" s="39"/>
      <c r="K23" s="50"/>
      <c r="L23" s="53"/>
      <c r="M23" s="52"/>
      <c r="N23" s="53"/>
      <c r="O23" s="52"/>
      <c r="P23" s="53"/>
      <c r="Q23" s="52"/>
      <c r="R23" s="53"/>
      <c r="S23" s="52"/>
      <c r="T23" s="22"/>
      <c r="U23" s="10"/>
      <c r="V23" s="10"/>
      <c r="W23" s="10"/>
    </row>
    <row r="24" spans="2:23" x14ac:dyDescent="0.2">
      <c r="B24" s="18"/>
      <c r="C24" s="31"/>
      <c r="D24" s="61" t="s">
        <v>30</v>
      </c>
      <c r="E24" s="61"/>
      <c r="F24" s="19"/>
      <c r="G24" s="54"/>
      <c r="H24" s="54"/>
      <c r="I24" s="54"/>
      <c r="J24" s="56" t="s">
        <v>26</v>
      </c>
      <c r="K24" s="50" t="s">
        <v>31</v>
      </c>
      <c r="L24" s="168" t="s">
        <v>17</v>
      </c>
      <c r="M24" s="169"/>
      <c r="N24" s="168" t="s">
        <v>17</v>
      </c>
      <c r="O24" s="169"/>
      <c r="P24" s="168" t="s">
        <v>17</v>
      </c>
      <c r="Q24" s="169"/>
      <c r="R24" s="168" t="s">
        <v>17</v>
      </c>
      <c r="S24" s="169"/>
      <c r="T24" s="22"/>
      <c r="U24" s="10"/>
      <c r="V24" s="10"/>
      <c r="W24" s="10"/>
    </row>
    <row r="25" spans="2:23" x14ac:dyDescent="0.2">
      <c r="B25" s="18"/>
      <c r="C25" s="31"/>
      <c r="D25" s="61"/>
      <c r="E25" s="61"/>
      <c r="F25" s="19"/>
      <c r="G25" s="19"/>
      <c r="H25" s="19"/>
      <c r="I25" s="19"/>
      <c r="J25" s="39"/>
      <c r="K25" s="50"/>
      <c r="L25" s="53"/>
      <c r="M25" s="52"/>
      <c r="N25" s="53"/>
      <c r="O25" s="52"/>
      <c r="P25" s="53"/>
      <c r="Q25" s="52"/>
      <c r="R25" s="53"/>
      <c r="S25" s="52"/>
      <c r="T25" s="22"/>
      <c r="U25" s="10"/>
      <c r="V25" s="10"/>
      <c r="W25" s="10"/>
    </row>
    <row r="26" spans="2:23" x14ac:dyDescent="0.2">
      <c r="B26" s="18"/>
      <c r="C26" s="31"/>
      <c r="D26" s="61" t="s">
        <v>32</v>
      </c>
      <c r="E26" s="61"/>
      <c r="F26" s="19"/>
      <c r="G26" s="19"/>
      <c r="H26" s="19"/>
      <c r="I26" s="19"/>
      <c r="J26" s="39"/>
      <c r="K26" s="50"/>
      <c r="L26" s="53"/>
      <c r="M26" s="52"/>
      <c r="N26" s="53"/>
      <c r="O26" s="52"/>
      <c r="P26" s="53"/>
      <c r="Q26" s="52"/>
      <c r="R26" s="53"/>
      <c r="S26" s="52"/>
      <c r="T26" s="22"/>
      <c r="U26" s="10"/>
      <c r="V26" s="10"/>
      <c r="W26" s="10"/>
    </row>
    <row r="27" spans="2:23" x14ac:dyDescent="0.2">
      <c r="B27" s="18"/>
      <c r="C27" s="31"/>
      <c r="D27" s="61"/>
      <c r="E27" s="61"/>
      <c r="F27" s="19"/>
      <c r="G27" s="54" t="s">
        <v>33</v>
      </c>
      <c r="H27" s="55"/>
      <c r="I27" s="55"/>
      <c r="J27" s="56" t="s">
        <v>26</v>
      </c>
      <c r="K27" s="50" t="s">
        <v>34</v>
      </c>
      <c r="L27" s="168" t="s">
        <v>17</v>
      </c>
      <c r="M27" s="169"/>
      <c r="N27" s="168" t="s">
        <v>17</v>
      </c>
      <c r="O27" s="169"/>
      <c r="P27" s="168" t="s">
        <v>17</v>
      </c>
      <c r="Q27" s="169"/>
      <c r="R27" s="168" t="s">
        <v>17</v>
      </c>
      <c r="S27" s="169"/>
      <c r="T27" s="22"/>
      <c r="U27" s="10"/>
      <c r="V27" s="10"/>
      <c r="W27" s="10"/>
    </row>
    <row r="28" spans="2:23" x14ac:dyDescent="0.2">
      <c r="B28" s="18"/>
      <c r="C28" s="31"/>
      <c r="D28" s="61"/>
      <c r="E28" s="61"/>
      <c r="F28" s="19"/>
      <c r="G28" s="54" t="s">
        <v>35</v>
      </c>
      <c r="H28" s="55"/>
      <c r="I28" s="55"/>
      <c r="J28" s="56" t="s">
        <v>26</v>
      </c>
      <c r="K28" s="50" t="s">
        <v>36</v>
      </c>
      <c r="L28" s="168" t="s">
        <v>17</v>
      </c>
      <c r="M28" s="169"/>
      <c r="N28" s="168" t="s">
        <v>17</v>
      </c>
      <c r="O28" s="169"/>
      <c r="P28" s="168" t="s">
        <v>17</v>
      </c>
      <c r="Q28" s="169"/>
      <c r="R28" s="168" t="s">
        <v>17</v>
      </c>
      <c r="S28" s="169"/>
      <c r="T28" s="22"/>
      <c r="U28" s="10"/>
      <c r="V28" s="10"/>
      <c r="W28" s="10"/>
    </row>
    <row r="29" spans="2:23" ht="15" thickBot="1" x14ac:dyDescent="0.25">
      <c r="B29" s="18"/>
      <c r="C29" s="31"/>
      <c r="D29" s="61"/>
      <c r="E29" s="61"/>
      <c r="F29" s="19"/>
      <c r="G29" s="54" t="s">
        <v>37</v>
      </c>
      <c r="H29" s="55"/>
      <c r="I29" s="55"/>
      <c r="J29" s="56" t="s">
        <v>26</v>
      </c>
      <c r="K29" s="62" t="s">
        <v>38</v>
      </c>
      <c r="L29" s="171" t="s">
        <v>17</v>
      </c>
      <c r="M29" s="172"/>
      <c r="N29" s="171" t="s">
        <v>17</v>
      </c>
      <c r="O29" s="172"/>
      <c r="P29" s="171" t="s">
        <v>17</v>
      </c>
      <c r="Q29" s="172"/>
      <c r="R29" s="171" t="s">
        <v>17</v>
      </c>
      <c r="S29" s="172"/>
      <c r="T29" s="22"/>
      <c r="U29" s="10"/>
      <c r="V29" s="10"/>
      <c r="W29" s="10"/>
    </row>
    <row r="30" spans="2:23" ht="15" thickBot="1" x14ac:dyDescent="0.25">
      <c r="B30" s="18"/>
      <c r="C30" s="31"/>
      <c r="D30" s="61"/>
      <c r="E30" s="61"/>
      <c r="F30" s="19"/>
      <c r="G30" s="19"/>
      <c r="H30" s="19"/>
      <c r="I30" s="19"/>
      <c r="J30" s="19"/>
      <c r="K30" s="63"/>
      <c r="L30" s="64"/>
      <c r="M30" s="64"/>
      <c r="N30" s="64"/>
      <c r="O30" s="64"/>
      <c r="P30" s="64"/>
      <c r="Q30" s="64"/>
      <c r="R30" s="64"/>
      <c r="S30" s="64"/>
      <c r="T30" s="22"/>
      <c r="U30" s="10"/>
      <c r="V30" s="10"/>
      <c r="W30" s="10"/>
    </row>
    <row r="31" spans="2:23" ht="15" thickBot="1" x14ac:dyDescent="0.25">
      <c r="B31" s="18"/>
      <c r="C31" s="31"/>
      <c r="D31" s="65" t="s">
        <v>39</v>
      </c>
      <c r="E31" s="61"/>
      <c r="F31" s="19"/>
      <c r="G31" s="47"/>
      <c r="H31" s="48"/>
      <c r="I31" s="48"/>
      <c r="J31" s="49" t="s">
        <v>26</v>
      </c>
      <c r="K31" s="66" t="s">
        <v>16</v>
      </c>
      <c r="L31" s="173" t="s">
        <v>17</v>
      </c>
      <c r="M31" s="174"/>
      <c r="N31" s="173" t="s">
        <v>17</v>
      </c>
      <c r="O31" s="174"/>
      <c r="P31" s="173" t="s">
        <v>17</v>
      </c>
      <c r="Q31" s="174"/>
      <c r="R31" s="173" t="s">
        <v>17</v>
      </c>
      <c r="S31" s="174"/>
      <c r="T31" s="22"/>
      <c r="U31" s="10"/>
      <c r="V31" s="10"/>
      <c r="W31" s="10"/>
    </row>
    <row r="32" spans="2:23" ht="15" thickBot="1" x14ac:dyDescent="0.25">
      <c r="B32" s="18"/>
      <c r="C32" s="31"/>
      <c r="D32" s="19"/>
      <c r="E32" s="19"/>
      <c r="F32" s="19"/>
      <c r="G32" s="19"/>
      <c r="H32" s="19"/>
      <c r="I32" s="19"/>
      <c r="J32" s="19"/>
      <c r="K32" s="67"/>
      <c r="L32" s="68"/>
      <c r="M32" s="68"/>
      <c r="N32" s="68"/>
      <c r="O32" s="68"/>
      <c r="P32" s="68"/>
      <c r="Q32" s="68"/>
      <c r="R32" s="68"/>
      <c r="S32" s="68"/>
      <c r="T32" s="22"/>
      <c r="U32" s="10"/>
      <c r="V32" s="10"/>
      <c r="W32" s="10"/>
    </row>
    <row r="33" spans="2:23" ht="15" thickBot="1" x14ac:dyDescent="0.25">
      <c r="B33" s="18"/>
      <c r="C33" s="31"/>
      <c r="D33" s="65" t="s">
        <v>40</v>
      </c>
      <c r="E33" s="19"/>
      <c r="F33" s="19"/>
      <c r="G33" s="48"/>
      <c r="H33" s="48"/>
      <c r="I33" s="48"/>
      <c r="J33" s="49" t="s">
        <v>41</v>
      </c>
      <c r="K33" s="66" t="s">
        <v>42</v>
      </c>
      <c r="L33" s="69" t="s">
        <v>17</v>
      </c>
      <c r="M33" s="70" t="s">
        <v>17</v>
      </c>
      <c r="N33" s="69" t="s">
        <v>17</v>
      </c>
      <c r="O33" s="70" t="s">
        <v>17</v>
      </c>
      <c r="P33" s="69" t="s">
        <v>17</v>
      </c>
      <c r="Q33" s="70" t="s">
        <v>17</v>
      </c>
      <c r="R33" s="69"/>
      <c r="S33" s="70"/>
      <c r="T33" s="22"/>
      <c r="U33" s="10"/>
      <c r="V33" s="10"/>
      <c r="W33" s="10"/>
    </row>
    <row r="34" spans="2:23" ht="15" thickBot="1" x14ac:dyDescent="0.25">
      <c r="B34" s="18"/>
      <c r="C34" s="71"/>
      <c r="D34" s="72"/>
      <c r="E34" s="72"/>
      <c r="F34" s="72"/>
      <c r="G34" s="73"/>
      <c r="H34" s="72"/>
      <c r="I34" s="72"/>
      <c r="J34" s="72"/>
      <c r="K34" s="63"/>
      <c r="L34" s="74"/>
      <c r="M34" s="74"/>
      <c r="N34" s="74"/>
      <c r="O34" s="74"/>
      <c r="P34" s="74"/>
      <c r="Q34" s="74"/>
      <c r="R34" s="74"/>
      <c r="S34" s="74"/>
      <c r="T34" s="22"/>
      <c r="U34" s="10"/>
      <c r="V34" s="10"/>
      <c r="W34" s="10"/>
    </row>
    <row r="35" spans="2:23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8"/>
      <c r="U35" s="10"/>
      <c r="V35" s="10"/>
      <c r="W35" s="10"/>
    </row>
    <row r="36" spans="2:23" x14ac:dyDescent="0.2">
      <c r="B36" s="10"/>
      <c r="C36" s="10"/>
      <c r="D36" s="79"/>
      <c r="E36" s="79"/>
      <c r="F36" s="10"/>
      <c r="G36" s="10"/>
      <c r="H36" s="19"/>
      <c r="I36" s="19"/>
      <c r="J36" s="10"/>
      <c r="K36" s="10"/>
      <c r="L36" s="80"/>
      <c r="M36" s="80"/>
      <c r="N36" s="80"/>
      <c r="O36" s="80"/>
      <c r="P36" s="80"/>
      <c r="Q36" s="80"/>
      <c r="R36" s="80"/>
      <c r="S36" s="80"/>
      <c r="T36" s="10"/>
      <c r="U36" s="10"/>
      <c r="V36" s="10"/>
      <c r="W36" s="10"/>
    </row>
    <row r="37" spans="2:23" x14ac:dyDescent="0.2">
      <c r="B37" s="81"/>
      <c r="C37" s="82"/>
      <c r="D37" s="170" t="s">
        <v>43</v>
      </c>
      <c r="E37" s="170"/>
      <c r="F37" s="170"/>
      <c r="G37" s="170"/>
      <c r="H37" s="170"/>
      <c r="I37" s="170"/>
      <c r="J37" s="83"/>
      <c r="K37" s="83"/>
      <c r="L37" s="83"/>
      <c r="M37" s="83"/>
      <c r="N37" s="84"/>
      <c r="O37" s="84"/>
      <c r="P37" s="84"/>
      <c r="Q37" s="84"/>
      <c r="R37" s="84"/>
      <c r="S37" s="84"/>
      <c r="T37" s="85"/>
      <c r="U37" s="10"/>
      <c r="V37" s="10"/>
      <c r="W37" s="10"/>
    </row>
    <row r="38" spans="2:23" x14ac:dyDescent="0.2">
      <c r="B38" s="18"/>
      <c r="C38" s="1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21"/>
      <c r="O38" s="21"/>
      <c r="P38" s="21"/>
      <c r="Q38" s="21"/>
      <c r="R38" s="21"/>
      <c r="S38" s="21"/>
      <c r="T38" s="22"/>
      <c r="U38" s="10"/>
      <c r="V38" s="10"/>
      <c r="W38" s="10"/>
    </row>
    <row r="39" spans="2:23" x14ac:dyDescent="0.2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21"/>
      <c r="M39" s="21"/>
      <c r="N39" s="21"/>
      <c r="O39" s="21"/>
      <c r="P39" s="21"/>
      <c r="Q39" s="21"/>
      <c r="R39" s="21"/>
      <c r="S39" s="21"/>
      <c r="T39" s="22"/>
      <c r="U39" s="10"/>
      <c r="V39" s="10"/>
      <c r="W39" s="10"/>
    </row>
    <row r="40" spans="2:23" x14ac:dyDescent="0.2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2"/>
      <c r="U40" s="10"/>
      <c r="V40" s="10"/>
      <c r="W40" s="10"/>
    </row>
    <row r="41" spans="2:23" ht="15" x14ac:dyDescent="0.25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89"/>
      <c r="N41" s="89"/>
      <c r="O41" s="89"/>
      <c r="P41" s="89"/>
      <c r="Q41" s="89"/>
      <c r="R41" s="89"/>
      <c r="S41" s="89"/>
      <c r="T41" s="90"/>
      <c r="U41" s="5"/>
      <c r="V41" s="5"/>
      <c r="W41" s="5"/>
    </row>
    <row r="42" spans="2:23" ht="15" x14ac:dyDescent="0.25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9"/>
      <c r="M42" s="89"/>
      <c r="N42" s="89"/>
      <c r="O42" s="89"/>
      <c r="P42" s="89"/>
      <c r="Q42" s="89"/>
      <c r="R42" s="89"/>
      <c r="S42" s="89"/>
      <c r="T42" s="90"/>
      <c r="U42" s="5"/>
      <c r="V42" s="5"/>
      <c r="W42" s="5"/>
    </row>
    <row r="43" spans="2:23" ht="15" x14ac:dyDescent="0.2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93"/>
      <c r="N43" s="93"/>
      <c r="O43" s="93"/>
      <c r="P43" s="93"/>
      <c r="Q43" s="93"/>
      <c r="R43" s="93"/>
      <c r="S43" s="93"/>
      <c r="T43" s="94"/>
      <c r="U43" s="5"/>
      <c r="V43" s="5"/>
      <c r="W43" s="5"/>
    </row>
  </sheetData>
  <mergeCells count="34"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  <mergeCell ref="L27:M27"/>
    <mergeCell ref="N27:O27"/>
    <mergeCell ref="P27:Q27"/>
    <mergeCell ref="R27:S27"/>
    <mergeCell ref="L28:M28"/>
    <mergeCell ref="N28:O28"/>
    <mergeCell ref="P28:Q28"/>
    <mergeCell ref="R28:S28"/>
    <mergeCell ref="L17:M17"/>
    <mergeCell ref="N17:O17"/>
    <mergeCell ref="P17:Q17"/>
    <mergeCell ref="R17:S17"/>
    <mergeCell ref="L24:M24"/>
    <mergeCell ref="N24:O24"/>
    <mergeCell ref="P24:Q24"/>
    <mergeCell ref="R24:S24"/>
    <mergeCell ref="L7:M7"/>
    <mergeCell ref="N7:O7"/>
    <mergeCell ref="P7:Q7"/>
    <mergeCell ref="R7:S7"/>
    <mergeCell ref="C3:I3"/>
    <mergeCell ref="J3:M3"/>
    <mergeCell ref="N3:S3"/>
    <mergeCell ref="C5:F5"/>
    <mergeCell ref="G5:H5"/>
  </mergeCells>
  <pageMargins left="0.7" right="0.7" top="0.75" bottom="0.75" header="0.3" footer="0.3"/>
  <pageSetup paperSize="9" scale="6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3"/>
  <sheetViews>
    <sheetView showGridLines="0" zoomScaleNormal="100" workbookViewId="0">
      <selection activeCell="C3" sqref="C3:I3"/>
    </sheetView>
  </sheetViews>
  <sheetFormatPr baseColWidth="10" defaultColWidth="9.140625" defaultRowHeight="14.25" x14ac:dyDescent="0.2"/>
  <cols>
    <col min="1" max="1" width="2.7109375" style="4" customWidth="1"/>
    <col min="2" max="3" width="1.7109375" style="4" customWidth="1"/>
    <col min="4" max="5" width="5.7109375" style="4" customWidth="1"/>
    <col min="6" max="7" width="7.7109375" style="4" customWidth="1"/>
    <col min="8" max="8" width="21.7109375" style="4" customWidth="1"/>
    <col min="9" max="9" width="18" style="4" customWidth="1"/>
    <col min="10" max="10" width="13.7109375" style="4" customWidth="1"/>
    <col min="11" max="11" width="7.7109375" style="4" customWidth="1"/>
    <col min="12" max="19" width="14.7109375" style="95" customWidth="1"/>
    <col min="20" max="20" width="1.7109375" style="4" customWidth="1"/>
    <col min="21" max="21" width="2.7109375" style="4" customWidth="1"/>
    <col min="22" max="22" width="1.7109375" style="4" customWidth="1"/>
    <col min="23" max="23" width="0" style="4" hidden="1" customWidth="1"/>
    <col min="24" max="16384" width="9.140625" style="4"/>
  </cols>
  <sheetData>
    <row r="1" spans="2:23" ht="15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9"/>
      <c r="U2" s="10"/>
      <c r="V2" s="10"/>
      <c r="W2" s="10"/>
    </row>
    <row r="3" spans="2:23" ht="15.75" x14ac:dyDescent="0.25">
      <c r="B3" s="11"/>
      <c r="C3" s="161" t="s">
        <v>1</v>
      </c>
      <c r="D3" s="161"/>
      <c r="E3" s="161"/>
      <c r="F3" s="161"/>
      <c r="G3" s="161"/>
      <c r="H3" s="161"/>
      <c r="I3" s="161"/>
      <c r="J3" s="162" t="s">
        <v>2</v>
      </c>
      <c r="K3" s="162"/>
      <c r="L3" s="162"/>
      <c r="M3" s="162"/>
      <c r="N3" s="163" t="str">
        <f>IF([1]TAB00!C11=0,"# Nom du GRD",[1]TAB00!C11)</f>
        <v># Nom du GRD</v>
      </c>
      <c r="O3" s="163"/>
      <c r="P3" s="163"/>
      <c r="Q3" s="163"/>
      <c r="R3" s="163"/>
      <c r="S3" s="163"/>
      <c r="T3" s="12"/>
      <c r="U3" s="13"/>
      <c r="V3" s="13"/>
      <c r="W3" s="13"/>
    </row>
    <row r="4" spans="2:23" ht="15.75" x14ac:dyDescent="0.25">
      <c r="B4" s="11"/>
      <c r="C4" s="14"/>
      <c r="D4" s="15"/>
      <c r="E4" s="14"/>
      <c r="F4" s="14"/>
      <c r="G4" s="14"/>
      <c r="H4" s="14"/>
      <c r="I4" s="14"/>
      <c r="J4" s="14"/>
      <c r="K4" s="14"/>
      <c r="L4" s="16"/>
      <c r="M4" s="16"/>
      <c r="N4" s="16"/>
      <c r="O4" s="16"/>
      <c r="P4" s="16"/>
      <c r="Q4" s="16"/>
      <c r="R4" s="16"/>
      <c r="S4" s="16"/>
      <c r="T4" s="12"/>
      <c r="U4" s="13"/>
      <c r="V4" s="13"/>
      <c r="W4" s="13"/>
    </row>
    <row r="5" spans="2:23" x14ac:dyDescent="0.2">
      <c r="B5" s="11"/>
      <c r="C5" s="164" t="s">
        <v>3</v>
      </c>
      <c r="D5" s="164"/>
      <c r="E5" s="164"/>
      <c r="F5" s="164"/>
      <c r="G5" s="165" t="s">
        <v>114</v>
      </c>
      <c r="H5" s="165"/>
      <c r="I5" s="17"/>
      <c r="J5" s="14"/>
      <c r="K5" s="14"/>
      <c r="L5" s="16"/>
      <c r="M5" s="16"/>
      <c r="N5" s="16"/>
      <c r="O5" s="16"/>
      <c r="P5" s="16"/>
      <c r="Q5" s="16"/>
      <c r="R5" s="16"/>
      <c r="S5" s="16"/>
      <c r="T5" s="12"/>
      <c r="U5" s="13"/>
      <c r="V5" s="13"/>
      <c r="W5" s="13"/>
    </row>
    <row r="6" spans="2:23" ht="15" thickBot="1" x14ac:dyDescent="0.25">
      <c r="B6" s="18"/>
      <c r="C6" s="19"/>
      <c r="D6" s="20"/>
      <c r="E6" s="19"/>
      <c r="F6" s="19"/>
      <c r="G6" s="19"/>
      <c r="H6" s="19"/>
      <c r="I6" s="19"/>
      <c r="J6" s="19"/>
      <c r="K6" s="19"/>
      <c r="L6" s="21"/>
      <c r="M6" s="21"/>
      <c r="N6" s="21"/>
      <c r="O6" s="21"/>
      <c r="P6" s="21"/>
      <c r="Q6" s="21"/>
      <c r="R6" s="21"/>
      <c r="S6" s="21"/>
      <c r="T6" s="22"/>
      <c r="U6" s="10"/>
      <c r="V6" s="10"/>
      <c r="W6" s="10"/>
    </row>
    <row r="7" spans="2:23" s="23" customFormat="1" ht="23.25" thickBot="1" x14ac:dyDescent="0.25">
      <c r="B7" s="24"/>
      <c r="C7" s="25"/>
      <c r="D7" s="26"/>
      <c r="E7" s="26"/>
      <c r="F7" s="26"/>
      <c r="G7" s="26"/>
      <c r="H7" s="26"/>
      <c r="I7" s="26"/>
      <c r="J7" s="27"/>
      <c r="K7" s="28" t="s">
        <v>4</v>
      </c>
      <c r="L7" s="159" t="s">
        <v>5</v>
      </c>
      <c r="M7" s="160"/>
      <c r="N7" s="159" t="s">
        <v>6</v>
      </c>
      <c r="O7" s="160"/>
      <c r="P7" s="159" t="s">
        <v>7</v>
      </c>
      <c r="Q7" s="160"/>
      <c r="R7" s="159" t="s">
        <v>8</v>
      </c>
      <c r="S7" s="160"/>
      <c r="T7" s="29"/>
      <c r="U7" s="30"/>
      <c r="V7" s="30"/>
      <c r="W7" s="30"/>
    </row>
    <row r="8" spans="2:23" ht="22.15" customHeight="1" thickBot="1" x14ac:dyDescent="0.25">
      <c r="B8" s="18"/>
      <c r="C8" s="31"/>
      <c r="D8" s="19"/>
      <c r="E8" s="19"/>
      <c r="F8" s="19"/>
      <c r="G8" s="19"/>
      <c r="H8" s="19"/>
      <c r="I8" s="19"/>
      <c r="J8" s="32"/>
      <c r="K8" s="33"/>
      <c r="L8" s="34" t="s">
        <v>9</v>
      </c>
      <c r="M8" s="35" t="s">
        <v>10</v>
      </c>
      <c r="N8" s="34" t="s">
        <v>9</v>
      </c>
      <c r="O8" s="35" t="s">
        <v>10</v>
      </c>
      <c r="P8" s="34" t="s">
        <v>9</v>
      </c>
      <c r="Q8" s="35" t="s">
        <v>10</v>
      </c>
      <c r="R8" s="34" t="s">
        <v>9</v>
      </c>
      <c r="S8" s="35" t="s">
        <v>10</v>
      </c>
      <c r="T8" s="22"/>
      <c r="U8" s="10"/>
      <c r="V8" s="10"/>
      <c r="W8" s="10"/>
    </row>
    <row r="9" spans="2:23" ht="15" thickBot="1" x14ac:dyDescent="0.25">
      <c r="B9" s="18"/>
      <c r="C9" s="31"/>
      <c r="D9" s="19"/>
      <c r="E9" s="19"/>
      <c r="F9" s="19"/>
      <c r="G9" s="19"/>
      <c r="H9" s="19"/>
      <c r="I9" s="19"/>
      <c r="J9" s="32"/>
      <c r="K9" s="33"/>
      <c r="L9" s="36"/>
      <c r="M9" s="37"/>
      <c r="N9" s="36"/>
      <c r="O9" s="37"/>
      <c r="P9" s="36"/>
      <c r="Q9" s="37"/>
      <c r="R9" s="36"/>
      <c r="S9" s="37"/>
      <c r="T9" s="22"/>
      <c r="U9" s="10"/>
      <c r="V9" s="10"/>
      <c r="W9" s="10"/>
    </row>
    <row r="10" spans="2:23" x14ac:dyDescent="0.2">
      <c r="B10" s="18"/>
      <c r="C10" s="31"/>
      <c r="D10" s="38" t="s">
        <v>11</v>
      </c>
      <c r="E10" s="38"/>
      <c r="F10" s="38"/>
      <c r="G10" s="38"/>
      <c r="H10" s="19"/>
      <c r="I10" s="19"/>
      <c r="J10" s="39"/>
      <c r="K10" s="39"/>
      <c r="L10" s="40"/>
      <c r="M10" s="41"/>
      <c r="N10" s="40"/>
      <c r="O10" s="41"/>
      <c r="P10" s="40"/>
      <c r="Q10" s="41"/>
      <c r="R10" s="40"/>
      <c r="S10" s="41"/>
      <c r="T10" s="22"/>
      <c r="U10" s="10"/>
      <c r="V10" s="10"/>
      <c r="W10" s="10"/>
    </row>
    <row r="11" spans="2:23" x14ac:dyDescent="0.2">
      <c r="B11" s="18"/>
      <c r="C11" s="31"/>
      <c r="D11" s="38"/>
      <c r="E11" s="38" t="s">
        <v>12</v>
      </c>
      <c r="F11" s="38"/>
      <c r="G11" s="38"/>
      <c r="H11" s="19"/>
      <c r="I11" s="19"/>
      <c r="J11" s="39"/>
      <c r="K11" s="39"/>
      <c r="L11" s="40"/>
      <c r="M11" s="41"/>
      <c r="N11" s="40"/>
      <c r="O11" s="41"/>
      <c r="P11" s="40"/>
      <c r="Q11" s="41"/>
      <c r="R11" s="40"/>
      <c r="S11" s="41"/>
      <c r="T11" s="22"/>
      <c r="U11" s="10"/>
      <c r="V11" s="10"/>
      <c r="W11" s="10"/>
    </row>
    <row r="12" spans="2:23" x14ac:dyDescent="0.2">
      <c r="B12" s="18"/>
      <c r="C12" s="31"/>
      <c r="D12" s="19"/>
      <c r="E12" s="19"/>
      <c r="F12" s="42" t="s">
        <v>13</v>
      </c>
      <c r="G12" s="43"/>
      <c r="H12" s="19"/>
      <c r="I12" s="19"/>
      <c r="J12" s="39"/>
      <c r="K12" s="44"/>
      <c r="L12" s="45"/>
      <c r="M12" s="46"/>
      <c r="N12" s="45"/>
      <c r="O12" s="46"/>
      <c r="P12" s="45"/>
      <c r="Q12" s="46"/>
      <c r="R12" s="45"/>
      <c r="S12" s="46"/>
      <c r="T12" s="22"/>
      <c r="U12" s="10"/>
      <c r="V12" s="10"/>
      <c r="W12" s="10"/>
    </row>
    <row r="13" spans="2:23" x14ac:dyDescent="0.2">
      <c r="B13" s="18"/>
      <c r="C13" s="31"/>
      <c r="D13" s="19"/>
      <c r="E13" s="19"/>
      <c r="F13" s="42"/>
      <c r="G13" s="47" t="s">
        <v>14</v>
      </c>
      <c r="H13" s="48"/>
      <c r="I13" s="48"/>
      <c r="J13" s="49" t="s">
        <v>15</v>
      </c>
      <c r="K13" s="50" t="s">
        <v>16</v>
      </c>
      <c r="L13" s="51" t="s">
        <v>17</v>
      </c>
      <c r="M13" s="52"/>
      <c r="N13" s="51" t="s">
        <v>17</v>
      </c>
      <c r="O13" s="52"/>
      <c r="P13" s="51" t="s">
        <v>17</v>
      </c>
      <c r="Q13" s="52"/>
      <c r="R13" s="51" t="s">
        <v>17</v>
      </c>
      <c r="S13" s="52"/>
      <c r="T13" s="22"/>
      <c r="U13" s="10"/>
      <c r="V13" s="10"/>
      <c r="W13" s="10"/>
    </row>
    <row r="14" spans="2:23" x14ac:dyDescent="0.2">
      <c r="B14" s="18"/>
      <c r="C14" s="31"/>
      <c r="D14" s="19"/>
      <c r="E14" s="19"/>
      <c r="F14" s="19"/>
      <c r="G14" s="47" t="s">
        <v>18</v>
      </c>
      <c r="H14" s="48"/>
      <c r="I14" s="48"/>
      <c r="J14" s="49" t="s">
        <v>15</v>
      </c>
      <c r="K14" s="50" t="s">
        <v>16</v>
      </c>
      <c r="L14" s="51" t="s">
        <v>17</v>
      </c>
      <c r="M14" s="52"/>
      <c r="N14" s="51" t="s">
        <v>17</v>
      </c>
      <c r="O14" s="52"/>
      <c r="P14" s="51" t="s">
        <v>17</v>
      </c>
      <c r="Q14" s="52"/>
      <c r="R14" s="51" t="s">
        <v>17</v>
      </c>
      <c r="S14" s="52"/>
      <c r="T14" s="22"/>
      <c r="U14" s="10"/>
      <c r="V14" s="10"/>
      <c r="W14" s="10"/>
    </row>
    <row r="15" spans="2:23" x14ac:dyDescent="0.2">
      <c r="B15" s="18"/>
      <c r="C15" s="31"/>
      <c r="D15" s="19"/>
      <c r="E15" s="19"/>
      <c r="F15" s="42" t="s">
        <v>19</v>
      </c>
      <c r="G15" s="19"/>
      <c r="H15" s="19"/>
      <c r="I15" s="19"/>
      <c r="J15" s="39"/>
      <c r="K15" s="50"/>
      <c r="L15" s="53"/>
      <c r="M15" s="52"/>
      <c r="N15" s="53"/>
      <c r="O15" s="52"/>
      <c r="P15" s="53"/>
      <c r="Q15" s="52"/>
      <c r="R15" s="53"/>
      <c r="S15" s="52"/>
      <c r="T15" s="22"/>
      <c r="U15" s="10"/>
      <c r="V15" s="10"/>
      <c r="W15" s="10"/>
    </row>
    <row r="16" spans="2:23" x14ac:dyDescent="0.2">
      <c r="B16" s="18"/>
      <c r="C16" s="31"/>
      <c r="D16" s="19"/>
      <c r="E16" s="19"/>
      <c r="F16" s="42"/>
      <c r="G16" s="47" t="s">
        <v>20</v>
      </c>
      <c r="H16" s="48"/>
      <c r="I16" s="48"/>
      <c r="J16" s="49" t="s">
        <v>21</v>
      </c>
      <c r="K16" s="50" t="s">
        <v>16</v>
      </c>
      <c r="L16" s="53"/>
      <c r="M16" s="52"/>
      <c r="N16" s="53"/>
      <c r="O16" s="52"/>
      <c r="P16" s="53"/>
      <c r="Q16" s="52"/>
      <c r="R16" s="51"/>
      <c r="S16" s="52" t="s">
        <v>17</v>
      </c>
      <c r="T16" s="22"/>
      <c r="U16" s="10"/>
      <c r="V16" s="10"/>
      <c r="W16" s="10"/>
    </row>
    <row r="17" spans="2:23" x14ac:dyDescent="0.2">
      <c r="B17" s="18"/>
      <c r="C17" s="31"/>
      <c r="D17" s="19"/>
      <c r="E17" s="38" t="s">
        <v>22</v>
      </c>
      <c r="F17" s="42"/>
      <c r="G17" s="54"/>
      <c r="H17" s="55"/>
      <c r="I17" s="55"/>
      <c r="J17" s="56" t="s">
        <v>23</v>
      </c>
      <c r="K17" s="57" t="s">
        <v>16</v>
      </c>
      <c r="L17" s="166" t="s">
        <v>17</v>
      </c>
      <c r="M17" s="167"/>
      <c r="N17" s="166" t="s">
        <v>17</v>
      </c>
      <c r="O17" s="167"/>
      <c r="P17" s="166" t="s">
        <v>17</v>
      </c>
      <c r="Q17" s="167"/>
      <c r="R17" s="166" t="s">
        <v>17</v>
      </c>
      <c r="S17" s="167"/>
      <c r="T17" s="22"/>
      <c r="U17" s="10"/>
      <c r="V17" s="10"/>
      <c r="W17" s="10"/>
    </row>
    <row r="18" spans="2:23" x14ac:dyDescent="0.2">
      <c r="B18" s="18"/>
      <c r="C18" s="31"/>
      <c r="D18" s="19"/>
      <c r="E18" s="38" t="s">
        <v>24</v>
      </c>
      <c r="F18" s="43"/>
      <c r="G18" s="19"/>
      <c r="H18" s="19"/>
      <c r="I18" s="19"/>
      <c r="J18" s="39"/>
      <c r="K18" s="50"/>
      <c r="L18" s="53"/>
      <c r="M18" s="52"/>
      <c r="N18" s="53"/>
      <c r="O18" s="52"/>
      <c r="P18" s="53"/>
      <c r="Q18" s="52"/>
      <c r="R18" s="53"/>
      <c r="S18" s="52"/>
      <c r="T18" s="22"/>
      <c r="U18" s="10"/>
      <c r="V18" s="10"/>
      <c r="W18" s="10"/>
    </row>
    <row r="19" spans="2:23" x14ac:dyDescent="0.2">
      <c r="B19" s="18"/>
      <c r="C19" s="31"/>
      <c r="D19" s="19"/>
      <c r="E19" s="38"/>
      <c r="F19" s="43"/>
      <c r="G19" s="47" t="s">
        <v>25</v>
      </c>
      <c r="H19" s="48"/>
      <c r="I19" s="48"/>
      <c r="J19" s="49" t="s">
        <v>26</v>
      </c>
      <c r="K19" s="50" t="s">
        <v>16</v>
      </c>
      <c r="L19" s="53"/>
      <c r="M19" s="52"/>
      <c r="N19" s="53"/>
      <c r="O19" s="52"/>
      <c r="P19" s="53"/>
      <c r="Q19" s="52"/>
      <c r="R19" s="51" t="s">
        <v>17</v>
      </c>
      <c r="S19" s="52" t="s">
        <v>17</v>
      </c>
      <c r="T19" s="22"/>
      <c r="U19" s="10"/>
      <c r="V19" s="10"/>
      <c r="W19" s="10"/>
    </row>
    <row r="20" spans="2:23" x14ac:dyDescent="0.2">
      <c r="B20" s="18"/>
      <c r="C20" s="31"/>
      <c r="D20" s="19"/>
      <c r="E20" s="19"/>
      <c r="F20" s="19"/>
      <c r="G20" s="47" t="s">
        <v>27</v>
      </c>
      <c r="H20" s="48"/>
      <c r="I20" s="48"/>
      <c r="J20" s="49" t="s">
        <v>26</v>
      </c>
      <c r="K20" s="57" t="s">
        <v>16</v>
      </c>
      <c r="L20" s="58" t="s">
        <v>17</v>
      </c>
      <c r="M20" s="59" t="s">
        <v>17</v>
      </c>
      <c r="N20" s="58" t="s">
        <v>17</v>
      </c>
      <c r="O20" s="59" t="s">
        <v>17</v>
      </c>
      <c r="P20" s="58" t="s">
        <v>17</v>
      </c>
      <c r="Q20" s="59" t="s">
        <v>17</v>
      </c>
      <c r="R20" s="58" t="s">
        <v>17</v>
      </c>
      <c r="S20" s="59" t="s">
        <v>17</v>
      </c>
      <c r="T20" s="22"/>
      <c r="U20" s="10"/>
      <c r="V20" s="10"/>
      <c r="W20" s="10"/>
    </row>
    <row r="21" spans="2:23" x14ac:dyDescent="0.2">
      <c r="B21" s="18"/>
      <c r="C21" s="31"/>
      <c r="D21" s="19"/>
      <c r="E21" s="19"/>
      <c r="F21" s="19"/>
      <c r="G21" s="54" t="s">
        <v>28</v>
      </c>
      <c r="H21" s="55"/>
      <c r="I21" s="55"/>
      <c r="J21" s="56" t="s">
        <v>26</v>
      </c>
      <c r="K21" s="57" t="s">
        <v>16</v>
      </c>
      <c r="L21" s="58" t="s">
        <v>17</v>
      </c>
      <c r="M21" s="59" t="s">
        <v>17</v>
      </c>
      <c r="N21" s="58" t="s">
        <v>17</v>
      </c>
      <c r="O21" s="59" t="s">
        <v>17</v>
      </c>
      <c r="P21" s="58" t="s">
        <v>17</v>
      </c>
      <c r="Q21" s="59" t="s">
        <v>17</v>
      </c>
      <c r="R21" s="58" t="s">
        <v>17</v>
      </c>
      <c r="S21" s="59" t="s">
        <v>17</v>
      </c>
      <c r="T21" s="22"/>
      <c r="U21" s="10"/>
      <c r="V21" s="10"/>
      <c r="W21" s="10"/>
    </row>
    <row r="22" spans="2:23" x14ac:dyDescent="0.2">
      <c r="B22" s="18"/>
      <c r="C22" s="31"/>
      <c r="D22" s="19"/>
      <c r="E22" s="19"/>
      <c r="F22" s="19"/>
      <c r="G22" s="54" t="s">
        <v>29</v>
      </c>
      <c r="H22" s="55"/>
      <c r="I22" s="55"/>
      <c r="J22" s="56" t="s">
        <v>26</v>
      </c>
      <c r="K22" s="50" t="s">
        <v>16</v>
      </c>
      <c r="L22" s="53"/>
      <c r="M22" s="52"/>
      <c r="N22" s="53"/>
      <c r="O22" s="52"/>
      <c r="P22" s="53"/>
      <c r="Q22" s="52"/>
      <c r="R22" s="51" t="s">
        <v>17</v>
      </c>
      <c r="S22" s="52" t="s">
        <v>17</v>
      </c>
      <c r="T22" s="22"/>
      <c r="U22" s="10"/>
      <c r="V22" s="10"/>
      <c r="W22" s="10"/>
    </row>
    <row r="23" spans="2:23" x14ac:dyDescent="0.2">
      <c r="B23" s="18"/>
      <c r="C23" s="31"/>
      <c r="D23" s="19"/>
      <c r="E23" s="19"/>
      <c r="F23" s="19"/>
      <c r="G23" s="60"/>
      <c r="H23" s="19"/>
      <c r="I23" s="19"/>
      <c r="J23" s="39"/>
      <c r="K23" s="50"/>
      <c r="L23" s="53"/>
      <c r="M23" s="52"/>
      <c r="N23" s="53"/>
      <c r="O23" s="52"/>
      <c r="P23" s="53"/>
      <c r="Q23" s="52"/>
      <c r="R23" s="53"/>
      <c r="S23" s="52"/>
      <c r="T23" s="22"/>
      <c r="U23" s="10"/>
      <c r="V23" s="10"/>
      <c r="W23" s="10"/>
    </row>
    <row r="24" spans="2:23" x14ac:dyDescent="0.2">
      <c r="B24" s="18"/>
      <c r="C24" s="31"/>
      <c r="D24" s="61" t="s">
        <v>30</v>
      </c>
      <c r="E24" s="61"/>
      <c r="F24" s="19"/>
      <c r="G24" s="54"/>
      <c r="H24" s="54"/>
      <c r="I24" s="54"/>
      <c r="J24" s="56" t="s">
        <v>26</v>
      </c>
      <c r="K24" s="50" t="s">
        <v>31</v>
      </c>
      <c r="L24" s="168" t="s">
        <v>17</v>
      </c>
      <c r="M24" s="169"/>
      <c r="N24" s="168" t="s">
        <v>17</v>
      </c>
      <c r="O24" s="169"/>
      <c r="P24" s="168" t="s">
        <v>17</v>
      </c>
      <c r="Q24" s="169"/>
      <c r="R24" s="168" t="s">
        <v>17</v>
      </c>
      <c r="S24" s="169"/>
      <c r="T24" s="22"/>
      <c r="U24" s="10"/>
      <c r="V24" s="10"/>
      <c r="W24" s="10"/>
    </row>
    <row r="25" spans="2:23" x14ac:dyDescent="0.2">
      <c r="B25" s="18"/>
      <c r="C25" s="31"/>
      <c r="D25" s="61"/>
      <c r="E25" s="61"/>
      <c r="F25" s="19"/>
      <c r="G25" s="19"/>
      <c r="H25" s="19"/>
      <c r="I25" s="19"/>
      <c r="J25" s="39"/>
      <c r="K25" s="50"/>
      <c r="L25" s="53"/>
      <c r="M25" s="52"/>
      <c r="N25" s="53"/>
      <c r="O25" s="52"/>
      <c r="P25" s="53"/>
      <c r="Q25" s="52"/>
      <c r="R25" s="53"/>
      <c r="S25" s="52"/>
      <c r="T25" s="22"/>
      <c r="U25" s="10"/>
      <c r="V25" s="10"/>
      <c r="W25" s="10"/>
    </row>
    <row r="26" spans="2:23" x14ac:dyDescent="0.2">
      <c r="B26" s="18"/>
      <c r="C26" s="31"/>
      <c r="D26" s="61" t="s">
        <v>32</v>
      </c>
      <c r="E26" s="61"/>
      <c r="F26" s="19"/>
      <c r="G26" s="19"/>
      <c r="H26" s="19"/>
      <c r="I26" s="19"/>
      <c r="J26" s="39"/>
      <c r="K26" s="50"/>
      <c r="L26" s="53"/>
      <c r="M26" s="52"/>
      <c r="N26" s="53"/>
      <c r="O26" s="52"/>
      <c r="P26" s="53"/>
      <c r="Q26" s="52"/>
      <c r="R26" s="53"/>
      <c r="S26" s="52"/>
      <c r="T26" s="22"/>
      <c r="U26" s="10"/>
      <c r="V26" s="10"/>
      <c r="W26" s="10"/>
    </row>
    <row r="27" spans="2:23" x14ac:dyDescent="0.2">
      <c r="B27" s="18"/>
      <c r="C27" s="31"/>
      <c r="D27" s="61"/>
      <c r="E27" s="61"/>
      <c r="F27" s="19"/>
      <c r="G27" s="54" t="s">
        <v>33</v>
      </c>
      <c r="H27" s="55"/>
      <c r="I27" s="55"/>
      <c r="J27" s="56" t="s">
        <v>26</v>
      </c>
      <c r="K27" s="50" t="s">
        <v>34</v>
      </c>
      <c r="L27" s="168" t="s">
        <v>17</v>
      </c>
      <c r="M27" s="169"/>
      <c r="N27" s="168" t="s">
        <v>17</v>
      </c>
      <c r="O27" s="169"/>
      <c r="P27" s="168" t="s">
        <v>17</v>
      </c>
      <c r="Q27" s="169"/>
      <c r="R27" s="168" t="s">
        <v>17</v>
      </c>
      <c r="S27" s="169"/>
      <c r="T27" s="22"/>
      <c r="U27" s="10"/>
      <c r="V27" s="10"/>
      <c r="W27" s="10"/>
    </row>
    <row r="28" spans="2:23" x14ac:dyDescent="0.2">
      <c r="B28" s="18"/>
      <c r="C28" s="31"/>
      <c r="D28" s="61"/>
      <c r="E28" s="61"/>
      <c r="F28" s="19"/>
      <c r="G28" s="54" t="s">
        <v>35</v>
      </c>
      <c r="H28" s="55"/>
      <c r="I28" s="55"/>
      <c r="J28" s="56" t="s">
        <v>26</v>
      </c>
      <c r="K28" s="50" t="s">
        <v>36</v>
      </c>
      <c r="L28" s="168" t="s">
        <v>17</v>
      </c>
      <c r="M28" s="169"/>
      <c r="N28" s="168" t="s">
        <v>17</v>
      </c>
      <c r="O28" s="169"/>
      <c r="P28" s="168" t="s">
        <v>17</v>
      </c>
      <c r="Q28" s="169"/>
      <c r="R28" s="168" t="s">
        <v>17</v>
      </c>
      <c r="S28" s="169"/>
      <c r="T28" s="22"/>
      <c r="U28" s="10"/>
      <c r="V28" s="10"/>
      <c r="W28" s="10"/>
    </row>
    <row r="29" spans="2:23" ht="15" thickBot="1" x14ac:dyDescent="0.25">
      <c r="B29" s="18"/>
      <c r="C29" s="31"/>
      <c r="D29" s="61"/>
      <c r="E29" s="61"/>
      <c r="F29" s="19"/>
      <c r="G29" s="54" t="s">
        <v>37</v>
      </c>
      <c r="H29" s="55"/>
      <c r="I29" s="55"/>
      <c r="J29" s="56" t="s">
        <v>26</v>
      </c>
      <c r="K29" s="62" t="s">
        <v>38</v>
      </c>
      <c r="L29" s="171" t="s">
        <v>17</v>
      </c>
      <c r="M29" s="172"/>
      <c r="N29" s="171" t="s">
        <v>17</v>
      </c>
      <c r="O29" s="172"/>
      <c r="P29" s="171" t="s">
        <v>17</v>
      </c>
      <c r="Q29" s="172"/>
      <c r="R29" s="171" t="s">
        <v>17</v>
      </c>
      <c r="S29" s="172"/>
      <c r="T29" s="22"/>
      <c r="U29" s="10"/>
      <c r="V29" s="10"/>
      <c r="W29" s="10"/>
    </row>
    <row r="30" spans="2:23" ht="15" thickBot="1" x14ac:dyDescent="0.25">
      <c r="B30" s="18"/>
      <c r="C30" s="31"/>
      <c r="D30" s="61"/>
      <c r="E30" s="61"/>
      <c r="F30" s="19"/>
      <c r="G30" s="19"/>
      <c r="H30" s="19"/>
      <c r="I30" s="19"/>
      <c r="J30" s="19"/>
      <c r="K30" s="63"/>
      <c r="L30" s="64"/>
      <c r="M30" s="64"/>
      <c r="N30" s="64"/>
      <c r="O30" s="64"/>
      <c r="P30" s="64"/>
      <c r="Q30" s="64"/>
      <c r="R30" s="64"/>
      <c r="S30" s="64"/>
      <c r="T30" s="22"/>
      <c r="U30" s="10"/>
      <c r="V30" s="10"/>
      <c r="W30" s="10"/>
    </row>
    <row r="31" spans="2:23" ht="15" thickBot="1" x14ac:dyDescent="0.25">
      <c r="B31" s="18"/>
      <c r="C31" s="31"/>
      <c r="D31" s="65" t="s">
        <v>39</v>
      </c>
      <c r="E31" s="61"/>
      <c r="F31" s="19"/>
      <c r="G31" s="47"/>
      <c r="H31" s="48"/>
      <c r="I31" s="48"/>
      <c r="J31" s="49" t="s">
        <v>26</v>
      </c>
      <c r="K31" s="66" t="s">
        <v>16</v>
      </c>
      <c r="L31" s="173" t="s">
        <v>17</v>
      </c>
      <c r="M31" s="174"/>
      <c r="N31" s="173" t="s">
        <v>17</v>
      </c>
      <c r="O31" s="174"/>
      <c r="P31" s="173" t="s">
        <v>17</v>
      </c>
      <c r="Q31" s="174"/>
      <c r="R31" s="173" t="s">
        <v>17</v>
      </c>
      <c r="S31" s="174"/>
      <c r="T31" s="22"/>
      <c r="U31" s="10"/>
      <c r="V31" s="10"/>
      <c r="W31" s="10"/>
    </row>
    <row r="32" spans="2:23" ht="15" thickBot="1" x14ac:dyDescent="0.25">
      <c r="B32" s="18"/>
      <c r="C32" s="31"/>
      <c r="D32" s="19"/>
      <c r="E32" s="19"/>
      <c r="F32" s="19"/>
      <c r="G32" s="19"/>
      <c r="H32" s="19"/>
      <c r="I32" s="19"/>
      <c r="J32" s="19"/>
      <c r="K32" s="67"/>
      <c r="L32" s="68"/>
      <c r="M32" s="68"/>
      <c r="N32" s="68"/>
      <c r="O32" s="68"/>
      <c r="P32" s="68"/>
      <c r="Q32" s="68"/>
      <c r="R32" s="68"/>
      <c r="S32" s="68"/>
      <c r="T32" s="22"/>
      <c r="U32" s="10"/>
      <c r="V32" s="10"/>
      <c r="W32" s="10"/>
    </row>
    <row r="33" spans="2:23" ht="15" thickBot="1" x14ac:dyDescent="0.25">
      <c r="B33" s="18"/>
      <c r="C33" s="31"/>
      <c r="D33" s="65" t="s">
        <v>40</v>
      </c>
      <c r="E33" s="19"/>
      <c r="F33" s="19"/>
      <c r="G33" s="48"/>
      <c r="H33" s="48"/>
      <c r="I33" s="48"/>
      <c r="J33" s="49" t="s">
        <v>41</v>
      </c>
      <c r="K33" s="66" t="s">
        <v>42</v>
      </c>
      <c r="L33" s="69" t="s">
        <v>17</v>
      </c>
      <c r="M33" s="70" t="s">
        <v>17</v>
      </c>
      <c r="N33" s="69" t="s">
        <v>17</v>
      </c>
      <c r="O33" s="70" t="s">
        <v>17</v>
      </c>
      <c r="P33" s="69" t="s">
        <v>17</v>
      </c>
      <c r="Q33" s="70" t="s">
        <v>17</v>
      </c>
      <c r="R33" s="69"/>
      <c r="S33" s="70"/>
      <c r="T33" s="22"/>
      <c r="U33" s="10"/>
      <c r="V33" s="10"/>
      <c r="W33" s="10"/>
    </row>
    <row r="34" spans="2:23" ht="15" thickBot="1" x14ac:dyDescent="0.25">
      <c r="B34" s="18"/>
      <c r="C34" s="71"/>
      <c r="D34" s="72"/>
      <c r="E34" s="72"/>
      <c r="F34" s="72"/>
      <c r="G34" s="73"/>
      <c r="H34" s="72"/>
      <c r="I34" s="72"/>
      <c r="J34" s="72"/>
      <c r="K34" s="63"/>
      <c r="L34" s="74"/>
      <c r="M34" s="74"/>
      <c r="N34" s="74"/>
      <c r="O34" s="74"/>
      <c r="P34" s="74"/>
      <c r="Q34" s="74"/>
      <c r="R34" s="74"/>
      <c r="S34" s="74"/>
      <c r="T34" s="22"/>
      <c r="U34" s="10"/>
      <c r="V34" s="10"/>
      <c r="W34" s="10"/>
    </row>
    <row r="35" spans="2:23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8"/>
      <c r="U35" s="10"/>
      <c r="V35" s="10"/>
      <c r="W35" s="10"/>
    </row>
    <row r="36" spans="2:23" x14ac:dyDescent="0.2">
      <c r="B36" s="10"/>
      <c r="C36" s="10"/>
      <c r="D36" s="79"/>
      <c r="E36" s="79"/>
      <c r="F36" s="10"/>
      <c r="G36" s="10"/>
      <c r="H36" s="19"/>
      <c r="I36" s="19"/>
      <c r="J36" s="10"/>
      <c r="K36" s="10"/>
      <c r="L36" s="80"/>
      <c r="M36" s="80"/>
      <c r="N36" s="80"/>
      <c r="O36" s="80"/>
      <c r="P36" s="80"/>
      <c r="Q36" s="80"/>
      <c r="R36" s="80"/>
      <c r="S36" s="80"/>
      <c r="T36" s="10"/>
      <c r="U36" s="10"/>
      <c r="V36" s="10"/>
      <c r="W36" s="10"/>
    </row>
    <row r="37" spans="2:23" x14ac:dyDescent="0.2">
      <c r="B37" s="81"/>
      <c r="C37" s="82"/>
      <c r="D37" s="170" t="s">
        <v>43</v>
      </c>
      <c r="E37" s="170"/>
      <c r="F37" s="170"/>
      <c r="G37" s="170"/>
      <c r="H37" s="170"/>
      <c r="I37" s="170"/>
      <c r="J37" s="83"/>
      <c r="K37" s="83"/>
      <c r="L37" s="83"/>
      <c r="M37" s="83"/>
      <c r="N37" s="84"/>
      <c r="O37" s="84"/>
      <c r="P37" s="84"/>
      <c r="Q37" s="84"/>
      <c r="R37" s="84"/>
      <c r="S37" s="84"/>
      <c r="T37" s="85"/>
      <c r="U37" s="10"/>
      <c r="V37" s="10"/>
      <c r="W37" s="10"/>
    </row>
    <row r="38" spans="2:23" x14ac:dyDescent="0.2">
      <c r="B38" s="18"/>
      <c r="C38" s="1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21"/>
      <c r="O38" s="21"/>
      <c r="P38" s="21"/>
      <c r="Q38" s="21"/>
      <c r="R38" s="21"/>
      <c r="S38" s="21"/>
      <c r="T38" s="22"/>
      <c r="U38" s="10"/>
      <c r="V38" s="10"/>
      <c r="W38" s="10"/>
    </row>
    <row r="39" spans="2:23" x14ac:dyDescent="0.2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21"/>
      <c r="M39" s="21"/>
      <c r="N39" s="21"/>
      <c r="O39" s="21"/>
      <c r="P39" s="21"/>
      <c r="Q39" s="21"/>
      <c r="R39" s="21"/>
      <c r="S39" s="21"/>
      <c r="T39" s="22"/>
      <c r="U39" s="10"/>
      <c r="V39" s="10"/>
      <c r="W39" s="10"/>
    </row>
    <row r="40" spans="2:23" x14ac:dyDescent="0.2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21"/>
      <c r="M40" s="21"/>
      <c r="N40" s="21"/>
      <c r="O40" s="21"/>
      <c r="P40" s="21"/>
      <c r="Q40" s="21"/>
      <c r="R40" s="21"/>
      <c r="S40" s="21"/>
      <c r="T40" s="22"/>
      <c r="U40" s="10"/>
      <c r="V40" s="10"/>
      <c r="W40" s="10"/>
    </row>
    <row r="41" spans="2:23" ht="15" x14ac:dyDescent="0.25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89"/>
      <c r="N41" s="89"/>
      <c r="O41" s="89"/>
      <c r="P41" s="89"/>
      <c r="Q41" s="89"/>
      <c r="R41" s="89"/>
      <c r="S41" s="89"/>
      <c r="T41" s="90"/>
      <c r="U41" s="5"/>
      <c r="V41" s="5"/>
      <c r="W41" s="5"/>
    </row>
    <row r="42" spans="2:23" ht="15" x14ac:dyDescent="0.25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9"/>
      <c r="M42" s="89"/>
      <c r="N42" s="89"/>
      <c r="O42" s="89"/>
      <c r="P42" s="89"/>
      <c r="Q42" s="89"/>
      <c r="R42" s="89"/>
      <c r="S42" s="89"/>
      <c r="T42" s="90"/>
      <c r="U42" s="5"/>
      <c r="V42" s="5"/>
      <c r="W42" s="5"/>
    </row>
    <row r="43" spans="2:23" ht="15" x14ac:dyDescent="0.2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93"/>
      <c r="N43" s="93"/>
      <c r="O43" s="93"/>
      <c r="P43" s="93"/>
      <c r="Q43" s="93"/>
      <c r="R43" s="93"/>
      <c r="S43" s="93"/>
      <c r="T43" s="94"/>
      <c r="U43" s="5"/>
      <c r="V43" s="5"/>
      <c r="W43" s="5"/>
    </row>
  </sheetData>
  <mergeCells count="34"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  <mergeCell ref="L27:M27"/>
    <mergeCell ref="N27:O27"/>
    <mergeCell ref="P27:Q27"/>
    <mergeCell ref="R27:S27"/>
    <mergeCell ref="L28:M28"/>
    <mergeCell ref="N28:O28"/>
    <mergeCell ref="P28:Q28"/>
    <mergeCell ref="R28:S28"/>
    <mergeCell ref="L17:M17"/>
    <mergeCell ref="N17:O17"/>
    <mergeCell ref="P17:Q17"/>
    <mergeCell ref="R17:S17"/>
    <mergeCell ref="L24:M24"/>
    <mergeCell ref="N24:O24"/>
    <mergeCell ref="P24:Q24"/>
    <mergeCell ref="R24:S24"/>
    <mergeCell ref="L7:M7"/>
    <mergeCell ref="N7:O7"/>
    <mergeCell ref="P7:Q7"/>
    <mergeCell ref="R7:S7"/>
    <mergeCell ref="C3:I3"/>
    <mergeCell ref="J3:M3"/>
    <mergeCell ref="N3:S3"/>
    <mergeCell ref="C5:F5"/>
    <mergeCell ref="G5:H5"/>
  </mergeCells>
  <pageMargins left="0.7" right="0.7" top="0.75" bottom="0.75" header="0.3" footer="0.3"/>
  <pageSetup paperSize="9" scale="6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0"/>
  <sheetViews>
    <sheetView zoomScale="80" zoomScaleNormal="80" workbookViewId="0">
      <selection activeCell="A2" sqref="A2"/>
    </sheetView>
  </sheetViews>
  <sheetFormatPr baseColWidth="10" defaultColWidth="8.85546875" defaultRowHeight="15" x14ac:dyDescent="0.3"/>
  <cols>
    <col min="1" max="1" width="38.28515625" style="96" bestFit="1" customWidth="1"/>
    <col min="2" max="2" width="15.85546875" style="96" customWidth="1"/>
    <col min="3" max="7" width="16.5703125" style="96" customWidth="1"/>
    <col min="8" max="16384" width="8.85546875" style="96"/>
  </cols>
  <sheetData>
    <row r="3" spans="1:7" ht="21" x14ac:dyDescent="0.3">
      <c r="A3" s="175" t="str">
        <f>[1]TAB00!B62&amp;" : "&amp;[1]TAB00!C62</f>
        <v>TAB7 : Synthèse des simulations pour un client-type de chaque niveau de tension</v>
      </c>
      <c r="B3" s="175"/>
      <c r="C3" s="175"/>
      <c r="D3" s="175"/>
      <c r="E3" s="175"/>
      <c r="F3" s="175"/>
      <c r="G3" s="175"/>
    </row>
    <row r="5" spans="1:7" x14ac:dyDescent="0.3">
      <c r="A5" s="176" t="s">
        <v>44</v>
      </c>
      <c r="B5" s="176"/>
      <c r="C5" s="97">
        <v>2019</v>
      </c>
      <c r="D5" s="97">
        <v>2020</v>
      </c>
      <c r="E5" s="97">
        <v>2021</v>
      </c>
      <c r="F5" s="97">
        <v>2022</v>
      </c>
      <c r="G5" s="97">
        <v>2023</v>
      </c>
    </row>
    <row r="6" spans="1:7" s="3" customFormat="1" ht="13.5" x14ac:dyDescent="0.3">
      <c r="A6" s="98" t="s">
        <v>45</v>
      </c>
      <c r="B6" s="98" t="s">
        <v>46</v>
      </c>
      <c r="C6" s="99">
        <f t="shared" ref="C6:D6" si="0">SUM(C7:C11)</f>
        <v>0</v>
      </c>
      <c r="D6" s="99">
        <f t="shared" si="0"/>
        <v>0</v>
      </c>
      <c r="E6" s="99" t="e">
        <f>SUM(E7:E11)</f>
        <v>#VALUE!</v>
      </c>
      <c r="F6" s="99" t="e">
        <f>SUM(F7:F11)</f>
        <v>#VALUE!</v>
      </c>
      <c r="G6" s="100" t="e">
        <f>SUM(G7:G11)</f>
        <v>#VALUE!</v>
      </c>
    </row>
    <row r="7" spans="1:7" x14ac:dyDescent="0.3">
      <c r="A7" s="101" t="s">
        <v>47</v>
      </c>
      <c r="B7" s="101"/>
      <c r="C7" s="128"/>
      <c r="D7" s="128"/>
      <c r="E7" s="102" t="e">
        <f>'Simul TMT'!D16</f>
        <v>#VALUE!</v>
      </c>
      <c r="F7" s="102" t="e">
        <f>'Simul TMT'!D40</f>
        <v>#VALUE!</v>
      </c>
      <c r="G7" s="102" t="e">
        <f>'Simul TMT'!D64</f>
        <v>#VALUE!</v>
      </c>
    </row>
    <row r="8" spans="1:7" x14ac:dyDescent="0.3">
      <c r="A8" s="101" t="s">
        <v>48</v>
      </c>
      <c r="B8" s="101"/>
      <c r="C8" s="128"/>
      <c r="D8" s="128"/>
      <c r="E8" s="102" t="e">
        <f>'Simul TMT'!D25</f>
        <v>#VALUE!</v>
      </c>
      <c r="F8" s="102" t="e">
        <f>'Simul TMT'!D49</f>
        <v>#VALUE!</v>
      </c>
      <c r="G8" s="102" t="e">
        <f>'Simul TMT'!D73</f>
        <v>#VALUE!</v>
      </c>
    </row>
    <row r="9" spans="1:7" x14ac:dyDescent="0.3">
      <c r="A9" s="101" t="s">
        <v>49</v>
      </c>
      <c r="B9" s="101"/>
      <c r="C9" s="128"/>
      <c r="D9" s="128"/>
      <c r="E9" s="102" t="e">
        <f>'Simul TMT'!D26</f>
        <v>#VALUE!</v>
      </c>
      <c r="F9" s="102" t="e">
        <f>'Simul TMT'!D50</f>
        <v>#VALUE!</v>
      </c>
      <c r="G9" s="102" t="e">
        <f>'Simul TMT'!D74</f>
        <v>#VALUE!</v>
      </c>
    </row>
    <row r="10" spans="1:7" s="105" customFormat="1" x14ac:dyDescent="0.3">
      <c r="A10" s="103" t="s">
        <v>50</v>
      </c>
      <c r="B10" s="103"/>
      <c r="C10" s="128"/>
      <c r="D10" s="128"/>
      <c r="E10" s="104" t="e">
        <f>'Simul TMT'!D30</f>
        <v>#VALUE!</v>
      </c>
      <c r="F10" s="104" t="e">
        <f>'Simul TMT'!D54</f>
        <v>#VALUE!</v>
      </c>
      <c r="G10" s="104" t="e">
        <f>'Simul TMT'!D78</f>
        <v>#VALUE!</v>
      </c>
    </row>
    <row r="11" spans="1:7" x14ac:dyDescent="0.3">
      <c r="A11" s="101" t="s">
        <v>51</v>
      </c>
      <c r="B11" s="101"/>
      <c r="C11" s="128"/>
      <c r="D11" s="128"/>
      <c r="E11" s="102" t="e">
        <f>'Simul TMT'!D31</f>
        <v>#VALUE!</v>
      </c>
      <c r="F11" s="102" t="e">
        <f>'Simul TMT'!D55</f>
        <v>#VALUE!</v>
      </c>
      <c r="G11" s="102" t="e">
        <f>'Simul TMT'!D79</f>
        <v>#VALUE!</v>
      </c>
    </row>
    <row r="12" spans="1:7" x14ac:dyDescent="0.3">
      <c r="A12" s="101" t="s">
        <v>52</v>
      </c>
      <c r="B12" s="101"/>
      <c r="C12" s="106"/>
      <c r="D12" s="106"/>
      <c r="E12" s="106">
        <f>IFERROR((E6-D6)/D6,0)</f>
        <v>0</v>
      </c>
      <c r="F12" s="106">
        <f>IFERROR((F6-E6)/E6,0)</f>
        <v>0</v>
      </c>
      <c r="G12" s="106">
        <f>IFERROR((G6-F6)/F6,0)</f>
        <v>0</v>
      </c>
    </row>
    <row r="31" spans="1:7" x14ac:dyDescent="0.3">
      <c r="A31" s="107" t="s">
        <v>44</v>
      </c>
      <c r="B31" s="107"/>
      <c r="C31" s="97" t="s">
        <v>53</v>
      </c>
      <c r="D31" s="97" t="s">
        <v>54</v>
      </c>
      <c r="E31" s="97" t="s">
        <v>55</v>
      </c>
      <c r="F31" s="97" t="s">
        <v>56</v>
      </c>
      <c r="G31" s="97" t="s">
        <v>57</v>
      </c>
    </row>
    <row r="32" spans="1:7" s="3" customFormat="1" ht="13.5" x14ac:dyDescent="0.3">
      <c r="A32" s="98" t="s">
        <v>58</v>
      </c>
      <c r="B32" s="98" t="s">
        <v>6</v>
      </c>
      <c r="C32" s="99">
        <f t="shared" ref="C32:D32" si="1">SUM(C33:C37)</f>
        <v>0</v>
      </c>
      <c r="D32" s="99">
        <f t="shared" si="1"/>
        <v>0</v>
      </c>
      <c r="E32" s="99" t="e">
        <f>SUM(E33:E37)</f>
        <v>#VALUE!</v>
      </c>
      <c r="F32" s="99" t="e">
        <f>SUM(F33:F37)</f>
        <v>#VALUE!</v>
      </c>
      <c r="G32" s="100" t="e">
        <f>SUM(G33:G37)</f>
        <v>#VALUE!</v>
      </c>
    </row>
    <row r="33" spans="1:7" x14ac:dyDescent="0.3">
      <c r="A33" s="101" t="s">
        <v>47</v>
      </c>
      <c r="B33" s="101"/>
      <c r="C33" s="128"/>
      <c r="D33" s="128"/>
      <c r="E33" s="102" t="e">
        <f>'Simul MT'!G16</f>
        <v>#VALUE!</v>
      </c>
      <c r="F33" s="102" t="e">
        <f>'Simul MT'!G40</f>
        <v>#VALUE!</v>
      </c>
      <c r="G33" s="102" t="e">
        <f>'Simul MT'!G64</f>
        <v>#VALUE!</v>
      </c>
    </row>
    <row r="34" spans="1:7" x14ac:dyDescent="0.3">
      <c r="A34" s="101" t="s">
        <v>48</v>
      </c>
      <c r="B34" s="101"/>
      <c r="C34" s="128"/>
      <c r="D34" s="128"/>
      <c r="E34" s="102" t="e">
        <f>'Simul MT'!G25</f>
        <v>#VALUE!</v>
      </c>
      <c r="F34" s="102" t="e">
        <f>'Simul MT'!G49</f>
        <v>#VALUE!</v>
      </c>
      <c r="G34" s="102" t="e">
        <f>'Simul MT'!G73</f>
        <v>#VALUE!</v>
      </c>
    </row>
    <row r="35" spans="1:7" x14ac:dyDescent="0.3">
      <c r="A35" s="101" t="s">
        <v>49</v>
      </c>
      <c r="B35" s="101"/>
      <c r="C35" s="128"/>
      <c r="D35" s="128"/>
      <c r="E35" s="102" t="e">
        <f>'Simul MT'!G26</f>
        <v>#VALUE!</v>
      </c>
      <c r="F35" s="102" t="e">
        <f>'Simul MT'!G50</f>
        <v>#VALUE!</v>
      </c>
      <c r="G35" s="102" t="e">
        <f>'Simul MT'!G74</f>
        <v>#VALUE!</v>
      </c>
    </row>
    <row r="36" spans="1:7" x14ac:dyDescent="0.3">
      <c r="A36" s="101" t="s">
        <v>50</v>
      </c>
      <c r="B36" s="101"/>
      <c r="C36" s="128"/>
      <c r="D36" s="128"/>
      <c r="E36" s="102" t="e">
        <f>'Simul MT'!G30</f>
        <v>#VALUE!</v>
      </c>
      <c r="F36" s="102" t="e">
        <f>'Simul MT'!G54</f>
        <v>#VALUE!</v>
      </c>
      <c r="G36" s="102" t="e">
        <f>'Simul MT'!G78</f>
        <v>#VALUE!</v>
      </c>
    </row>
    <row r="37" spans="1:7" x14ac:dyDescent="0.3">
      <c r="A37" s="101" t="s">
        <v>51</v>
      </c>
      <c r="B37" s="101"/>
      <c r="C37" s="128"/>
      <c r="D37" s="128"/>
      <c r="E37" s="102" t="e">
        <f>'Simul MT'!G31</f>
        <v>#VALUE!</v>
      </c>
      <c r="F37" s="102" t="e">
        <f>'Simul MT'!G55</f>
        <v>#VALUE!</v>
      </c>
      <c r="G37" s="102" t="e">
        <f>'Simul MT'!G79</f>
        <v>#VALUE!</v>
      </c>
    </row>
    <row r="38" spans="1:7" x14ac:dyDescent="0.3">
      <c r="A38" s="101" t="s">
        <v>52</v>
      </c>
      <c r="B38" s="101"/>
      <c r="C38" s="106"/>
      <c r="D38" s="106"/>
      <c r="E38" s="106">
        <f>IFERROR((E32-D32)/D32,0)</f>
        <v>0</v>
      </c>
      <c r="F38" s="106">
        <f>IFERROR((F32-E32)/E32,0)</f>
        <v>0</v>
      </c>
      <c r="G38" s="106">
        <f>IFERROR((G32-F32)/F32,0)</f>
        <v>0</v>
      </c>
    </row>
    <row r="57" spans="1:7" x14ac:dyDescent="0.3">
      <c r="A57" s="107" t="s">
        <v>44</v>
      </c>
      <c r="B57" s="107"/>
      <c r="C57" s="97" t="s">
        <v>53</v>
      </c>
      <c r="D57" s="97" t="s">
        <v>54</v>
      </c>
      <c r="E57" s="97" t="s">
        <v>55</v>
      </c>
      <c r="F57" s="97" t="s">
        <v>56</v>
      </c>
      <c r="G57" s="97" t="s">
        <v>57</v>
      </c>
    </row>
    <row r="58" spans="1:7" x14ac:dyDescent="0.3">
      <c r="A58" s="98" t="str">
        <f>'Simul TBT'!C5</f>
        <v>Ib(a)'</v>
      </c>
      <c r="B58" s="98" t="s">
        <v>59</v>
      </c>
      <c r="C58" s="99">
        <f t="shared" ref="C58" si="2">SUM(C59:C63)</f>
        <v>0</v>
      </c>
      <c r="D58" s="99">
        <f t="shared" ref="D58" si="3">SUM(D59:D63)</f>
        <v>0</v>
      </c>
      <c r="E58" s="99" t="e">
        <f>SUM(E59:E63)</f>
        <v>#VALUE!</v>
      </c>
      <c r="F58" s="99" t="e">
        <f>SUM(F59:F63)</f>
        <v>#VALUE!</v>
      </c>
      <c r="G58" s="100" t="e">
        <f>SUM(G59:G63)</f>
        <v>#VALUE!</v>
      </c>
    </row>
    <row r="59" spans="1:7" x14ac:dyDescent="0.3">
      <c r="A59" s="101" t="s">
        <v>47</v>
      </c>
      <c r="B59" s="101"/>
      <c r="C59" s="128"/>
      <c r="D59" s="128"/>
      <c r="E59" s="102" t="e">
        <f>'Simul TBT'!C16</f>
        <v>#VALUE!</v>
      </c>
      <c r="F59" s="102" t="e">
        <f>'Simul TBT'!C40</f>
        <v>#VALUE!</v>
      </c>
      <c r="G59" s="102" t="e">
        <f>'Simul TBT'!C64</f>
        <v>#VALUE!</v>
      </c>
    </row>
    <row r="60" spans="1:7" x14ac:dyDescent="0.3">
      <c r="A60" s="101" t="s">
        <v>48</v>
      </c>
      <c r="B60" s="101"/>
      <c r="C60" s="128"/>
      <c r="D60" s="128"/>
      <c r="E60" s="102" t="e">
        <f>'Simul TBT'!C25</f>
        <v>#VALUE!</v>
      </c>
      <c r="F60" s="102" t="e">
        <f>'Simul TBT'!C49</f>
        <v>#VALUE!</v>
      </c>
      <c r="G60" s="102" t="e">
        <f>'Simul TBT'!C73</f>
        <v>#VALUE!</v>
      </c>
    </row>
    <row r="61" spans="1:7" x14ac:dyDescent="0.3">
      <c r="A61" s="101" t="s">
        <v>49</v>
      </c>
      <c r="B61" s="101"/>
      <c r="C61" s="128"/>
      <c r="D61" s="128"/>
      <c r="E61" s="102" t="e">
        <f>'Simul TBT'!C26</f>
        <v>#VALUE!</v>
      </c>
      <c r="F61" s="102" t="e">
        <f>'Simul TBT'!C50</f>
        <v>#VALUE!</v>
      </c>
      <c r="G61" s="102" t="e">
        <f>'Simul TBT'!C74</f>
        <v>#VALUE!</v>
      </c>
    </row>
    <row r="62" spans="1:7" x14ac:dyDescent="0.3">
      <c r="A62" s="101" t="s">
        <v>50</v>
      </c>
      <c r="B62" s="101"/>
      <c r="C62" s="128"/>
      <c r="D62" s="128"/>
      <c r="E62" s="102" t="e">
        <f>'Simul TBT'!C30</f>
        <v>#VALUE!</v>
      </c>
      <c r="F62" s="102" t="e">
        <f>'Simul TBT'!C54</f>
        <v>#VALUE!</v>
      </c>
      <c r="G62" s="102" t="e">
        <f>'Simul TBT'!C78</f>
        <v>#VALUE!</v>
      </c>
    </row>
    <row r="63" spans="1:7" x14ac:dyDescent="0.3">
      <c r="A63" s="101" t="s">
        <v>51</v>
      </c>
      <c r="B63" s="101"/>
      <c r="C63" s="128"/>
      <c r="D63" s="128"/>
      <c r="E63" s="102" t="e">
        <f>'Simul TBT'!C31</f>
        <v>#VALUE!</v>
      </c>
      <c r="F63" s="102" t="e">
        <f>'Simul TBT'!C55</f>
        <v>#VALUE!</v>
      </c>
      <c r="G63" s="102" t="e">
        <f>'Simul TBT'!C79</f>
        <v>#VALUE!</v>
      </c>
    </row>
    <row r="64" spans="1:7" x14ac:dyDescent="0.3">
      <c r="A64" s="101" t="s">
        <v>52</v>
      </c>
      <c r="B64" s="101"/>
      <c r="C64" s="106"/>
      <c r="D64" s="106"/>
      <c r="E64" s="106">
        <f>IFERROR((E58-D58)/D58,0)</f>
        <v>0</v>
      </c>
      <c r="F64" s="106">
        <f>IFERROR((F58-E58)/E58,0)</f>
        <v>0</v>
      </c>
      <c r="G64" s="106">
        <f>IFERROR((G58-F58)/F58,0)</f>
        <v>0</v>
      </c>
    </row>
    <row r="83" spans="1:7" x14ac:dyDescent="0.3">
      <c r="A83" s="107" t="s">
        <v>44</v>
      </c>
      <c r="B83" s="107"/>
      <c r="C83" s="97" t="s">
        <v>53</v>
      </c>
      <c r="D83" s="97" t="s">
        <v>54</v>
      </c>
      <c r="E83" s="97" t="s">
        <v>55</v>
      </c>
      <c r="F83" s="97" t="s">
        <v>56</v>
      </c>
      <c r="G83" s="97" t="s">
        <v>57</v>
      </c>
    </row>
    <row r="84" spans="1:7" x14ac:dyDescent="0.3">
      <c r="A84" s="98" t="s">
        <v>60</v>
      </c>
      <c r="B84" s="98" t="s">
        <v>8</v>
      </c>
      <c r="C84" s="99">
        <f t="shared" ref="C84" si="4">SUM(C85:C89)</f>
        <v>0</v>
      </c>
      <c r="D84" s="99">
        <f t="shared" ref="D84" si="5">SUM(D85:D89)</f>
        <v>0</v>
      </c>
      <c r="E84" s="99" t="e">
        <f>SUM(E85:E89)</f>
        <v>#VALUE!</v>
      </c>
      <c r="F84" s="99" t="e">
        <f>SUM(F85:F89)</f>
        <v>#VALUE!</v>
      </c>
      <c r="G84" s="100" t="e">
        <f>SUM(G85:G89)</f>
        <v>#VALUE!</v>
      </c>
    </row>
    <row r="85" spans="1:7" x14ac:dyDescent="0.3">
      <c r="A85" s="101" t="s">
        <v>47</v>
      </c>
      <c r="B85" s="101"/>
      <c r="C85" s="128"/>
      <c r="D85" s="128"/>
      <c r="E85" s="102" t="e">
        <f>'Simul BT'!E16</f>
        <v>#VALUE!</v>
      </c>
      <c r="F85" s="102" t="e">
        <f>'Simul BT'!E39</f>
        <v>#VALUE!</v>
      </c>
      <c r="G85" s="102" t="e">
        <f>'Simul BT'!E61</f>
        <v>#VALUE!</v>
      </c>
    </row>
    <row r="86" spans="1:7" x14ac:dyDescent="0.3">
      <c r="A86" s="101" t="s">
        <v>48</v>
      </c>
      <c r="B86" s="101"/>
      <c r="C86" s="128"/>
      <c r="D86" s="128"/>
      <c r="E86" s="102" t="e">
        <f>'Simul BT'!E24</f>
        <v>#VALUE!</v>
      </c>
      <c r="F86" s="102" t="e">
        <f>'Simul BT'!E47</f>
        <v>#VALUE!</v>
      </c>
      <c r="G86" s="102" t="e">
        <f>'Simul BT'!E69</f>
        <v>#VALUE!</v>
      </c>
    </row>
    <row r="87" spans="1:7" x14ac:dyDescent="0.3">
      <c r="A87" s="101" t="s">
        <v>49</v>
      </c>
      <c r="B87" s="101"/>
      <c r="C87" s="128"/>
      <c r="D87" s="128"/>
      <c r="E87" s="102" t="e">
        <f>'Simul BT'!E25</f>
        <v>#VALUE!</v>
      </c>
      <c r="F87" s="102" t="e">
        <f>'Simul BT'!E48</f>
        <v>#VALUE!</v>
      </c>
      <c r="G87" s="102" t="e">
        <f>'Simul BT'!E70</f>
        <v>#VALUE!</v>
      </c>
    </row>
    <row r="88" spans="1:7" x14ac:dyDescent="0.3">
      <c r="A88" s="101" t="s">
        <v>50</v>
      </c>
      <c r="B88" s="101"/>
      <c r="C88" s="128"/>
      <c r="D88" s="128"/>
      <c r="E88" s="102" t="e">
        <f>'Simul BT'!E29</f>
        <v>#VALUE!</v>
      </c>
      <c r="F88" s="102" t="e">
        <f>'Simul BT'!E52</f>
        <v>#VALUE!</v>
      </c>
      <c r="G88" s="102" t="e">
        <f>'Simul BT'!E74</f>
        <v>#VALUE!</v>
      </c>
    </row>
    <row r="89" spans="1:7" x14ac:dyDescent="0.3">
      <c r="A89" s="101" t="s">
        <v>51</v>
      </c>
      <c r="B89" s="101"/>
      <c r="C89" s="128"/>
      <c r="D89" s="128"/>
      <c r="E89" s="102">
        <v>0</v>
      </c>
      <c r="F89" s="102">
        <v>0</v>
      </c>
      <c r="G89" s="102">
        <v>0</v>
      </c>
    </row>
    <row r="90" spans="1:7" x14ac:dyDescent="0.3">
      <c r="A90" s="101" t="s">
        <v>52</v>
      </c>
      <c r="B90" s="101"/>
      <c r="C90" s="106"/>
      <c r="D90" s="106">
        <f>IFERROR((D84-C84)/C84,0)</f>
        <v>0</v>
      </c>
      <c r="E90" s="106">
        <f t="shared" ref="E90:F90" si="6">IFERROR((E84-D84)/D84,0)</f>
        <v>0</v>
      </c>
      <c r="F90" s="106">
        <f t="shared" si="6"/>
        <v>0</v>
      </c>
      <c r="G90" s="106">
        <f>IFERROR((G84-F84)/F84,0)</f>
        <v>0</v>
      </c>
    </row>
  </sheetData>
  <mergeCells count="2">
    <mergeCell ref="A3:G3"/>
    <mergeCell ref="A5:B5"/>
  </mergeCells>
  <conditionalFormatting sqref="C7:D11">
    <cfRule type="containsText" dxfId="105" priority="27" operator="containsText" text="ntitulé">
      <formula>NOT(ISERROR(SEARCH("ntitulé",C7)))</formula>
    </cfRule>
    <cfRule type="containsBlanks" dxfId="104" priority="28">
      <formula>LEN(TRIM(C7))=0</formula>
    </cfRule>
  </conditionalFormatting>
  <conditionalFormatting sqref="C7:D11">
    <cfRule type="containsText" dxfId="103" priority="25" operator="containsText" text="ntitulé">
      <formula>NOT(ISERROR(SEARCH("ntitulé",C7)))</formula>
    </cfRule>
    <cfRule type="containsBlanks" dxfId="102" priority="26">
      <formula>LEN(TRIM(C7))=0</formula>
    </cfRule>
  </conditionalFormatting>
  <conditionalFormatting sqref="C33:D36">
    <cfRule type="containsText" dxfId="101" priority="23" operator="containsText" text="ntitulé">
      <formula>NOT(ISERROR(SEARCH("ntitulé",C33)))</formula>
    </cfRule>
    <cfRule type="containsBlanks" dxfId="100" priority="24">
      <formula>LEN(TRIM(C33))=0</formula>
    </cfRule>
  </conditionalFormatting>
  <conditionalFormatting sqref="C33:D36">
    <cfRule type="containsText" dxfId="99" priority="21" operator="containsText" text="ntitulé">
      <formula>NOT(ISERROR(SEARCH("ntitulé",C33)))</formula>
    </cfRule>
    <cfRule type="containsBlanks" dxfId="98" priority="22">
      <formula>LEN(TRIM(C33))=0</formula>
    </cfRule>
  </conditionalFormatting>
  <conditionalFormatting sqref="C37:D37">
    <cfRule type="containsText" dxfId="97" priority="19" operator="containsText" text="ntitulé">
      <formula>NOT(ISERROR(SEARCH("ntitulé",C37)))</formula>
    </cfRule>
    <cfRule type="containsBlanks" dxfId="96" priority="20">
      <formula>LEN(TRIM(C37))=0</formula>
    </cfRule>
  </conditionalFormatting>
  <conditionalFormatting sqref="C37:D37">
    <cfRule type="containsText" dxfId="95" priority="17" operator="containsText" text="ntitulé">
      <formula>NOT(ISERROR(SEARCH("ntitulé",C37)))</formula>
    </cfRule>
    <cfRule type="containsBlanks" dxfId="94" priority="18">
      <formula>LEN(TRIM(C37))=0</formula>
    </cfRule>
  </conditionalFormatting>
  <conditionalFormatting sqref="C59:D62">
    <cfRule type="containsText" dxfId="93" priority="15" operator="containsText" text="ntitulé">
      <formula>NOT(ISERROR(SEARCH("ntitulé",C59)))</formula>
    </cfRule>
    <cfRule type="containsBlanks" dxfId="92" priority="16">
      <formula>LEN(TRIM(C59))=0</formula>
    </cfRule>
  </conditionalFormatting>
  <conditionalFormatting sqref="C59:D62">
    <cfRule type="containsText" dxfId="91" priority="13" operator="containsText" text="ntitulé">
      <formula>NOT(ISERROR(SEARCH("ntitulé",C59)))</formula>
    </cfRule>
    <cfRule type="containsBlanks" dxfId="90" priority="14">
      <formula>LEN(TRIM(C59))=0</formula>
    </cfRule>
  </conditionalFormatting>
  <conditionalFormatting sqref="C63:D63">
    <cfRule type="containsText" dxfId="89" priority="11" operator="containsText" text="ntitulé">
      <formula>NOT(ISERROR(SEARCH("ntitulé",C63)))</formula>
    </cfRule>
    <cfRule type="containsBlanks" dxfId="88" priority="12">
      <formula>LEN(TRIM(C63))=0</formula>
    </cfRule>
  </conditionalFormatting>
  <conditionalFormatting sqref="C63:D63">
    <cfRule type="containsText" dxfId="87" priority="9" operator="containsText" text="ntitulé">
      <formula>NOT(ISERROR(SEARCH("ntitulé",C63)))</formula>
    </cfRule>
    <cfRule type="containsBlanks" dxfId="86" priority="10">
      <formula>LEN(TRIM(C63))=0</formula>
    </cfRule>
  </conditionalFormatting>
  <conditionalFormatting sqref="C85:D88">
    <cfRule type="containsText" dxfId="85" priority="7" operator="containsText" text="ntitulé">
      <formula>NOT(ISERROR(SEARCH("ntitulé",C85)))</formula>
    </cfRule>
    <cfRule type="containsBlanks" dxfId="84" priority="8">
      <formula>LEN(TRIM(C85))=0</formula>
    </cfRule>
  </conditionalFormatting>
  <conditionalFormatting sqref="C85:D88">
    <cfRule type="containsText" dxfId="83" priority="5" operator="containsText" text="ntitulé">
      <formula>NOT(ISERROR(SEARCH("ntitulé",C85)))</formula>
    </cfRule>
    <cfRule type="containsBlanks" dxfId="82" priority="6">
      <formula>LEN(TRIM(C85))=0</formula>
    </cfRule>
  </conditionalFormatting>
  <conditionalFormatting sqref="C89:D89">
    <cfRule type="containsText" dxfId="81" priority="3" operator="containsText" text="ntitulé">
      <formula>NOT(ISERROR(SEARCH("ntitulé",C89)))</formula>
    </cfRule>
    <cfRule type="containsBlanks" dxfId="80" priority="4">
      <formula>LEN(TRIM(C89))=0</formula>
    </cfRule>
  </conditionalFormatting>
  <conditionalFormatting sqref="C89:D89">
    <cfRule type="containsText" dxfId="79" priority="1" operator="containsText" text="ntitulé">
      <formula>NOT(ISERROR(SEARCH("ntitulé",C89)))</formula>
    </cfRule>
    <cfRule type="containsBlanks" dxfId="78" priority="2">
      <formula>LEN(TRIM(C89))=0</formula>
    </cfRule>
  </conditionalFormatting>
  <pageMargins left="0.7" right="0.7" top="0.75" bottom="0.75" header="0.3" footer="0.3"/>
  <pageSetup paperSize="9" orientation="landscape" verticalDpi="300" r:id="rId1"/>
  <rowBreaks count="3" manualBreakCount="3">
    <brk id="30" max="16383" man="1"/>
    <brk id="56" max="16383" man="1"/>
    <brk id="8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0"/>
  <sheetViews>
    <sheetView zoomScale="80" zoomScaleNormal="80" workbookViewId="0">
      <pane ySplit="13" topLeftCell="A14" activePane="bottomLeft" state="frozen"/>
      <selection activeCell="A10" sqref="A10:XFD10"/>
      <selection pane="bottomLeft" activeCell="A3" sqref="A3"/>
    </sheetView>
  </sheetViews>
  <sheetFormatPr baseColWidth="10" defaultColWidth="8.85546875" defaultRowHeight="13.5" x14ac:dyDescent="0.3"/>
  <cols>
    <col min="1" max="1" width="51.28515625" style="3" customWidth="1"/>
    <col min="2" max="2" width="15.85546875" style="152" customWidth="1"/>
    <col min="3" max="6" width="16.5703125" style="3" customWidth="1"/>
    <col min="7" max="16384" width="8.85546875" style="3"/>
  </cols>
  <sheetData>
    <row r="3" spans="1:6" ht="29.45" customHeight="1" x14ac:dyDescent="0.3">
      <c r="A3" s="2" t="s">
        <v>116</v>
      </c>
      <c r="B3" s="146"/>
      <c r="C3" s="108"/>
      <c r="D3" s="108"/>
      <c r="E3" s="108"/>
      <c r="F3" s="108"/>
    </row>
    <row r="6" spans="1:6" s="109" customFormat="1" x14ac:dyDescent="0.3">
      <c r="A6" s="179" t="s">
        <v>44</v>
      </c>
      <c r="B6" s="180"/>
      <c r="C6" s="97" t="s">
        <v>61</v>
      </c>
      <c r="D6" s="97" t="s">
        <v>45</v>
      </c>
      <c r="E6" s="97" t="s">
        <v>62</v>
      </c>
      <c r="F6" s="97" t="s">
        <v>63</v>
      </c>
    </row>
    <row r="7" spans="1:6" s="109" customFormat="1" x14ac:dyDescent="0.3">
      <c r="A7" s="110" t="s">
        <v>64</v>
      </c>
      <c r="B7" s="147"/>
      <c r="C7" s="111">
        <v>37500000</v>
      </c>
      <c r="D7" s="111">
        <v>25000000</v>
      </c>
      <c r="E7" s="111">
        <v>52500000</v>
      </c>
      <c r="F7" s="112">
        <v>35000000</v>
      </c>
    </row>
    <row r="8" spans="1:6" x14ac:dyDescent="0.3">
      <c r="A8" s="110" t="s">
        <v>65</v>
      </c>
      <c r="B8" s="147"/>
      <c r="C8" s="111">
        <v>12500000</v>
      </c>
      <c r="D8" s="111">
        <v>25000000</v>
      </c>
      <c r="E8" s="111">
        <v>17500000</v>
      </c>
      <c r="F8" s="112">
        <v>35000000</v>
      </c>
    </row>
    <row r="9" spans="1:6" x14ac:dyDescent="0.3">
      <c r="A9" s="110" t="s">
        <v>66</v>
      </c>
      <c r="B9" s="147"/>
      <c r="C9" s="111">
        <v>0</v>
      </c>
      <c r="D9" s="111">
        <v>0</v>
      </c>
      <c r="E9" s="111">
        <v>0</v>
      </c>
      <c r="F9" s="102">
        <v>0</v>
      </c>
    </row>
    <row r="10" spans="1:6" s="117" customFormat="1" x14ac:dyDescent="0.3">
      <c r="A10" s="113" t="s">
        <v>67</v>
      </c>
      <c r="B10" s="148"/>
      <c r="C10" s="115">
        <v>12500000</v>
      </c>
      <c r="D10" s="115">
        <v>25000000</v>
      </c>
      <c r="E10" s="115">
        <v>17500000</v>
      </c>
      <c r="F10" s="116">
        <v>35000000</v>
      </c>
    </row>
    <row r="11" spans="1:6" x14ac:dyDescent="0.3">
      <c r="A11" s="110" t="s">
        <v>68</v>
      </c>
      <c r="B11" s="147"/>
      <c r="C11" s="111">
        <v>50000000</v>
      </c>
      <c r="D11" s="111">
        <v>50000000</v>
      </c>
      <c r="E11" s="111">
        <v>70000000</v>
      </c>
      <c r="F11" s="111">
        <v>70000000</v>
      </c>
    </row>
    <row r="12" spans="1:6" x14ac:dyDescent="0.3">
      <c r="A12" s="110" t="s">
        <v>69</v>
      </c>
      <c r="B12" s="147"/>
      <c r="C12" s="111">
        <v>9800</v>
      </c>
      <c r="D12" s="111">
        <v>9800</v>
      </c>
      <c r="E12" s="111">
        <v>13719.624333333333</v>
      </c>
      <c r="F12" s="111">
        <v>13719.624333333333</v>
      </c>
    </row>
    <row r="13" spans="1:6" x14ac:dyDescent="0.3">
      <c r="A13" s="110" t="s">
        <v>70</v>
      </c>
      <c r="B13" s="147"/>
      <c r="C13" s="111">
        <v>0</v>
      </c>
      <c r="D13" s="111">
        <v>0</v>
      </c>
      <c r="E13" s="111">
        <v>0</v>
      </c>
      <c r="F13" s="102">
        <v>0</v>
      </c>
    </row>
    <row r="14" spans="1:6" s="96" customFormat="1" ht="18" x14ac:dyDescent="0.35">
      <c r="A14" s="177" t="s">
        <v>77</v>
      </c>
      <c r="B14" s="178"/>
      <c r="C14" s="178"/>
      <c r="D14" s="178"/>
      <c r="E14" s="178"/>
      <c r="F14" s="178"/>
    </row>
    <row r="15" spans="1:6" s="96" customFormat="1" ht="27" x14ac:dyDescent="0.3">
      <c r="A15" s="118"/>
      <c r="B15" s="119" t="s">
        <v>71</v>
      </c>
      <c r="C15" s="119" t="str">
        <f t="shared" ref="C15:F15" si="0">"Coût annuel estimé      "&amp;C$6</f>
        <v>Coût annuel estimé      Ie1'</v>
      </c>
      <c r="D15" s="119" t="str">
        <f t="shared" si="0"/>
        <v>Coût annuel estimé      Ie2'</v>
      </c>
      <c r="E15" s="119" t="str">
        <f t="shared" si="0"/>
        <v>Coût annuel estimé      If1'</v>
      </c>
      <c r="F15" s="119" t="str">
        <f t="shared" si="0"/>
        <v>Coût annuel estimé      If2'</v>
      </c>
    </row>
    <row r="16" spans="1:6" s="96" customFormat="1" ht="15" x14ac:dyDescent="0.3">
      <c r="A16" s="120" t="s">
        <v>11</v>
      </c>
      <c r="B16" s="143"/>
      <c r="C16" s="121" t="e">
        <f t="shared" ref="C16:F16" si="1">SUM(C17,C21:C22)</f>
        <v>#VALUE!</v>
      </c>
      <c r="D16" s="121" t="e">
        <f t="shared" si="1"/>
        <v>#VALUE!</v>
      </c>
      <c r="E16" s="121" t="e">
        <f t="shared" si="1"/>
        <v>#VALUE!</v>
      </c>
      <c r="F16" s="121" t="e">
        <f t="shared" si="1"/>
        <v>#VALUE!</v>
      </c>
    </row>
    <row r="17" spans="1:6" s="96" customFormat="1" ht="15" x14ac:dyDescent="0.3">
      <c r="A17" s="122" t="s">
        <v>12</v>
      </c>
      <c r="B17" s="143"/>
      <c r="C17" s="121" t="e">
        <f t="shared" ref="C17:F17" si="2">C18</f>
        <v>#VALUE!</v>
      </c>
      <c r="D17" s="121" t="e">
        <f t="shared" si="2"/>
        <v>#VALUE!</v>
      </c>
      <c r="E17" s="121" t="e">
        <f t="shared" si="2"/>
        <v>#VALUE!</v>
      </c>
      <c r="F17" s="121" t="e">
        <f t="shared" si="2"/>
        <v>#VALUE!</v>
      </c>
    </row>
    <row r="18" spans="1:6" s="96" customFormat="1" ht="15" x14ac:dyDescent="0.3">
      <c r="A18" s="123" t="s">
        <v>13</v>
      </c>
      <c r="B18" s="143"/>
      <c r="C18" s="121" t="e">
        <f t="shared" ref="C18:F18" si="3">SUM(C19:C20)</f>
        <v>#VALUE!</v>
      </c>
      <c r="D18" s="121" t="e">
        <f t="shared" si="3"/>
        <v>#VALUE!</v>
      </c>
      <c r="E18" s="121" t="e">
        <f t="shared" si="3"/>
        <v>#VALUE!</v>
      </c>
      <c r="F18" s="121" t="e">
        <f t="shared" si="3"/>
        <v>#VALUE!</v>
      </c>
    </row>
    <row r="19" spans="1:6" s="96" customFormat="1" ht="15" x14ac:dyDescent="0.3">
      <c r="A19" s="124" t="s">
        <v>14</v>
      </c>
      <c r="B19" s="142" t="str">
        <f>'Tarifs 2021'!L13</f>
        <v>V</v>
      </c>
      <c r="C19" s="121" t="e">
        <f>$B19*C$12*12</f>
        <v>#VALUE!</v>
      </c>
      <c r="D19" s="121" t="e">
        <f t="shared" ref="C19:F20" si="4">$B19*D$12*12</f>
        <v>#VALUE!</v>
      </c>
      <c r="E19" s="121" t="e">
        <f t="shared" si="4"/>
        <v>#VALUE!</v>
      </c>
      <c r="F19" s="121" t="e">
        <f t="shared" si="4"/>
        <v>#VALUE!</v>
      </c>
    </row>
    <row r="20" spans="1:6" s="96" customFormat="1" ht="15" x14ac:dyDescent="0.3">
      <c r="A20" s="124" t="s">
        <v>18</v>
      </c>
      <c r="B20" s="142" t="str">
        <f>'Tarifs 2021'!L14</f>
        <v>V</v>
      </c>
      <c r="C20" s="121" t="e">
        <f t="shared" si="4"/>
        <v>#VALUE!</v>
      </c>
      <c r="D20" s="121" t="e">
        <f t="shared" si="4"/>
        <v>#VALUE!</v>
      </c>
      <c r="E20" s="121" t="e">
        <f t="shared" si="4"/>
        <v>#VALUE!</v>
      </c>
      <c r="F20" s="121" t="e">
        <f t="shared" si="4"/>
        <v>#VALUE!</v>
      </c>
    </row>
    <row r="21" spans="1:6" s="96" customFormat="1" ht="15" x14ac:dyDescent="0.3">
      <c r="A21" s="122" t="s">
        <v>22</v>
      </c>
      <c r="B21" s="142" t="e">
        <f>'Tarifs 2021'!L17:M17</f>
        <v>#VALUE!</v>
      </c>
      <c r="C21" s="121" t="e">
        <f t="shared" ref="C21:F21" si="5">$B21</f>
        <v>#VALUE!</v>
      </c>
      <c r="D21" s="121" t="e">
        <f t="shared" si="5"/>
        <v>#VALUE!</v>
      </c>
      <c r="E21" s="121" t="e">
        <f t="shared" si="5"/>
        <v>#VALUE!</v>
      </c>
      <c r="F21" s="121" t="e">
        <f t="shared" si="5"/>
        <v>#VALUE!</v>
      </c>
    </row>
    <row r="22" spans="1:6" s="96" customFormat="1" ht="15" x14ac:dyDescent="0.3">
      <c r="A22" s="122" t="s">
        <v>72</v>
      </c>
      <c r="B22" s="142"/>
      <c r="C22" s="121" t="e">
        <f t="shared" ref="C22:F22" si="6">SUM(C23:C24)</f>
        <v>#VALUE!</v>
      </c>
      <c r="D22" s="121" t="e">
        <f t="shared" si="6"/>
        <v>#VALUE!</v>
      </c>
      <c r="E22" s="121" t="e">
        <f t="shared" si="6"/>
        <v>#VALUE!</v>
      </c>
      <c r="F22" s="121" t="e">
        <f t="shared" si="6"/>
        <v>#VALUE!</v>
      </c>
    </row>
    <row r="23" spans="1:6" s="96" customFormat="1" ht="15" x14ac:dyDescent="0.3">
      <c r="A23" s="123" t="s">
        <v>27</v>
      </c>
      <c r="B23" s="142" t="str">
        <f>'Tarifs 2021'!L20</f>
        <v>V</v>
      </c>
      <c r="C23" s="121" t="e">
        <f t="shared" ref="C23:F23" si="7">$B23*C$7</f>
        <v>#VALUE!</v>
      </c>
      <c r="D23" s="121" t="e">
        <f t="shared" si="7"/>
        <v>#VALUE!</v>
      </c>
      <c r="E23" s="121" t="e">
        <f t="shared" si="7"/>
        <v>#VALUE!</v>
      </c>
      <c r="F23" s="121" t="e">
        <f t="shared" si="7"/>
        <v>#VALUE!</v>
      </c>
    </row>
    <row r="24" spans="1:6" s="96" customFormat="1" ht="15" x14ac:dyDescent="0.3">
      <c r="A24" s="123" t="s">
        <v>28</v>
      </c>
      <c r="B24" s="142" t="str">
        <f>'Tarifs 2021'!L21</f>
        <v>V</v>
      </c>
      <c r="C24" s="121" t="e">
        <f t="shared" ref="C24:F24" si="8">$B24*C$8</f>
        <v>#VALUE!</v>
      </c>
      <c r="D24" s="121" t="e">
        <f t="shared" si="8"/>
        <v>#VALUE!</v>
      </c>
      <c r="E24" s="121" t="e">
        <f t="shared" si="8"/>
        <v>#VALUE!</v>
      </c>
      <c r="F24" s="121" t="e">
        <f t="shared" si="8"/>
        <v>#VALUE!</v>
      </c>
    </row>
    <row r="25" spans="1:6" s="96" customFormat="1" ht="15" x14ac:dyDescent="0.3">
      <c r="A25" s="120" t="s">
        <v>48</v>
      </c>
      <c r="B25" s="142" t="e">
        <f>'Tarifs 2021'!L24:M24</f>
        <v>#VALUE!</v>
      </c>
      <c r="C25" s="121" t="e">
        <f t="shared" ref="C25:F25" si="9">$B25*C$11</f>
        <v>#VALUE!</v>
      </c>
      <c r="D25" s="121" t="e">
        <f t="shared" si="9"/>
        <v>#VALUE!</v>
      </c>
      <c r="E25" s="121" t="e">
        <f t="shared" si="9"/>
        <v>#VALUE!</v>
      </c>
      <c r="F25" s="121" t="e">
        <f t="shared" si="9"/>
        <v>#VALUE!</v>
      </c>
    </row>
    <row r="26" spans="1:6" s="96" customFormat="1" ht="15" x14ac:dyDescent="0.3">
      <c r="A26" s="120" t="s">
        <v>73</v>
      </c>
      <c r="B26" s="142"/>
      <c r="C26" s="121" t="e">
        <f t="shared" ref="C26:F26" si="10">SUM(C27:C29)</f>
        <v>#VALUE!</v>
      </c>
      <c r="D26" s="121" t="e">
        <f t="shared" si="10"/>
        <v>#VALUE!</v>
      </c>
      <c r="E26" s="121" t="e">
        <f t="shared" si="10"/>
        <v>#VALUE!</v>
      </c>
      <c r="F26" s="121" t="e">
        <f t="shared" si="10"/>
        <v>#VALUE!</v>
      </c>
    </row>
    <row r="27" spans="1:6" s="96" customFormat="1" ht="15" x14ac:dyDescent="0.3">
      <c r="A27" s="122" t="s">
        <v>33</v>
      </c>
      <c r="B27" s="142" t="e">
        <f>'Tarifs 2021'!L27:M27</f>
        <v>#VALUE!</v>
      </c>
      <c r="C27" s="121" t="e">
        <f t="shared" ref="C27:F30" si="11">$B27*C$11</f>
        <v>#VALUE!</v>
      </c>
      <c r="D27" s="121" t="e">
        <f t="shared" si="11"/>
        <v>#VALUE!</v>
      </c>
      <c r="E27" s="121" t="e">
        <f t="shared" si="11"/>
        <v>#VALUE!</v>
      </c>
      <c r="F27" s="121" t="e">
        <f t="shared" si="11"/>
        <v>#VALUE!</v>
      </c>
    </row>
    <row r="28" spans="1:6" s="96" customFormat="1" ht="15" x14ac:dyDescent="0.3">
      <c r="A28" s="122" t="s">
        <v>35</v>
      </c>
      <c r="B28" s="142" t="e">
        <f>'Tarifs 2021'!L28:M28</f>
        <v>#VALUE!</v>
      </c>
      <c r="C28" s="121" t="e">
        <f t="shared" si="11"/>
        <v>#VALUE!</v>
      </c>
      <c r="D28" s="121" t="e">
        <f t="shared" si="11"/>
        <v>#VALUE!</v>
      </c>
      <c r="E28" s="121" t="e">
        <f t="shared" si="11"/>
        <v>#VALUE!</v>
      </c>
      <c r="F28" s="121" t="e">
        <f t="shared" si="11"/>
        <v>#VALUE!</v>
      </c>
    </row>
    <row r="29" spans="1:6" s="96" customFormat="1" ht="15" x14ac:dyDescent="0.3">
      <c r="A29" s="122" t="s">
        <v>37</v>
      </c>
      <c r="B29" s="142" t="e">
        <f>'Tarifs 2021'!L29:M29</f>
        <v>#VALUE!</v>
      </c>
      <c r="C29" s="121" t="e">
        <f t="shared" si="11"/>
        <v>#VALUE!</v>
      </c>
      <c r="D29" s="121" t="e">
        <f t="shared" si="11"/>
        <v>#VALUE!</v>
      </c>
      <c r="E29" s="121" t="e">
        <f t="shared" si="11"/>
        <v>#VALUE!</v>
      </c>
      <c r="F29" s="121" t="e">
        <f t="shared" si="11"/>
        <v>#VALUE!</v>
      </c>
    </row>
    <row r="30" spans="1:6" s="96" customFormat="1" ht="15" x14ac:dyDescent="0.3">
      <c r="A30" s="120" t="s">
        <v>39</v>
      </c>
      <c r="B30" s="142" t="e">
        <f>'Tarifs 2021'!L31:M31</f>
        <v>#VALUE!</v>
      </c>
      <c r="C30" s="121" t="e">
        <f t="shared" si="11"/>
        <v>#VALUE!</v>
      </c>
      <c r="D30" s="121" t="e">
        <f t="shared" si="11"/>
        <v>#VALUE!</v>
      </c>
      <c r="E30" s="121" t="e">
        <f t="shared" si="11"/>
        <v>#VALUE!</v>
      </c>
      <c r="F30" s="121" t="e">
        <f t="shared" si="11"/>
        <v>#VALUE!</v>
      </c>
    </row>
    <row r="31" spans="1:6" s="96" customFormat="1" ht="15" x14ac:dyDescent="0.3">
      <c r="A31" s="120" t="s">
        <v>40</v>
      </c>
      <c r="B31" s="142" t="str">
        <f>'Tarifs 2021'!L33</f>
        <v>V</v>
      </c>
      <c r="C31" s="121" t="e">
        <f t="shared" ref="C31:F31" si="12">$B31*C$13</f>
        <v>#VALUE!</v>
      </c>
      <c r="D31" s="121" t="e">
        <f t="shared" si="12"/>
        <v>#VALUE!</v>
      </c>
      <c r="E31" s="121" t="e">
        <f t="shared" si="12"/>
        <v>#VALUE!</v>
      </c>
      <c r="F31" s="121" t="e">
        <f t="shared" si="12"/>
        <v>#VALUE!</v>
      </c>
    </row>
    <row r="32" spans="1:6" s="96" customFormat="1" ht="30" x14ac:dyDescent="0.3">
      <c r="A32" s="125" t="s">
        <v>74</v>
      </c>
      <c r="B32" s="144"/>
      <c r="C32" s="126" t="e">
        <f>SUM(C16,C25:C26,C30:C31)</f>
        <v>#VALUE!</v>
      </c>
      <c r="D32" s="126" t="e">
        <f t="shared" ref="D32:F32" si="13">SUM(D16,D25:D26,D30:D31)</f>
        <v>#VALUE!</v>
      </c>
      <c r="E32" s="126" t="e">
        <f t="shared" si="13"/>
        <v>#VALUE!</v>
      </c>
      <c r="F32" s="126" t="e">
        <f t="shared" si="13"/>
        <v>#VALUE!</v>
      </c>
    </row>
    <row r="33" spans="1:6" s="96" customFormat="1" ht="15" x14ac:dyDescent="0.3">
      <c r="A33" s="127" t="s">
        <v>75</v>
      </c>
      <c r="B33" s="145"/>
      <c r="C33" s="128"/>
      <c r="D33" s="128"/>
      <c r="E33" s="128"/>
      <c r="F33" s="128"/>
    </row>
    <row r="34" spans="1:6" s="96" customFormat="1" ht="15" x14ac:dyDescent="0.3">
      <c r="A34" s="127" t="s">
        <v>76</v>
      </c>
      <c r="B34" s="144"/>
      <c r="C34" s="126" t="e">
        <f>SUM(C30:C31,C25:C26,C21,C22)+C18*C33</f>
        <v>#VALUE!</v>
      </c>
      <c r="D34" s="126" t="e">
        <f t="shared" ref="D34:F34" si="14">SUM(D30:D31,D25:D26,D21,D22)+D18*D33</f>
        <v>#VALUE!</v>
      </c>
      <c r="E34" s="126" t="e">
        <f t="shared" si="14"/>
        <v>#VALUE!</v>
      </c>
      <c r="F34" s="126" t="e">
        <f t="shared" si="14"/>
        <v>#VALUE!</v>
      </c>
    </row>
    <row r="35" spans="1:6" x14ac:dyDescent="0.3">
      <c r="A35" s="129" t="s">
        <v>118</v>
      </c>
      <c r="B35" s="147"/>
      <c r="C35" s="141"/>
      <c r="D35" s="141"/>
      <c r="E35" s="141"/>
      <c r="F35" s="141"/>
    </row>
    <row r="36" spans="1:6" s="101" customFormat="1" x14ac:dyDescent="0.3">
      <c r="A36" s="130" t="s">
        <v>78</v>
      </c>
      <c r="B36" s="149"/>
      <c r="C36" s="131" t="e">
        <f>C34-C35</f>
        <v>#VALUE!</v>
      </c>
      <c r="D36" s="131" t="e">
        <f t="shared" ref="D36:F36" si="15">D34-D35</f>
        <v>#VALUE!</v>
      </c>
      <c r="E36" s="131" t="e">
        <f t="shared" si="15"/>
        <v>#VALUE!</v>
      </c>
      <c r="F36" s="131" t="e">
        <f t="shared" si="15"/>
        <v>#VALUE!</v>
      </c>
    </row>
    <row r="37" spans="1:6" s="101" customFormat="1" ht="14.25" thickBot="1" x14ac:dyDescent="0.35">
      <c r="A37" s="132" t="s">
        <v>79</v>
      </c>
      <c r="B37" s="150"/>
      <c r="C37" s="134" t="str">
        <f>IFERROR((C36/C35)," ")</f>
        <v xml:space="preserve"> </v>
      </c>
      <c r="D37" s="134" t="str">
        <f t="shared" ref="D37:F37" si="16">IFERROR((D36/D35)," ")</f>
        <v xml:space="preserve"> </v>
      </c>
      <c r="E37" s="134" t="str">
        <f t="shared" si="16"/>
        <v xml:space="preserve"> </v>
      </c>
      <c r="F37" s="134" t="str">
        <f t="shared" si="16"/>
        <v xml:space="preserve"> </v>
      </c>
    </row>
    <row r="38" spans="1:6" s="96" customFormat="1" ht="18.75" thickTop="1" x14ac:dyDescent="0.35">
      <c r="A38" s="177" t="s">
        <v>80</v>
      </c>
      <c r="B38" s="178"/>
      <c r="C38" s="178"/>
      <c r="D38" s="178"/>
      <c r="E38" s="178"/>
      <c r="F38" s="178"/>
    </row>
    <row r="39" spans="1:6" s="96" customFormat="1" ht="27" x14ac:dyDescent="0.3">
      <c r="A39" s="118"/>
      <c r="B39" s="119" t="s">
        <v>71</v>
      </c>
      <c r="C39" s="119" t="str">
        <f t="shared" ref="C39:F39" si="17">"Coût annuel estimé      "&amp;C$6</f>
        <v>Coût annuel estimé      Ie1'</v>
      </c>
      <c r="D39" s="119" t="str">
        <f t="shared" si="17"/>
        <v>Coût annuel estimé      Ie2'</v>
      </c>
      <c r="E39" s="119" t="str">
        <f t="shared" si="17"/>
        <v>Coût annuel estimé      If1'</v>
      </c>
      <c r="F39" s="119" t="str">
        <f t="shared" si="17"/>
        <v>Coût annuel estimé      If2'</v>
      </c>
    </row>
    <row r="40" spans="1:6" s="96" customFormat="1" ht="15" x14ac:dyDescent="0.3">
      <c r="A40" s="120" t="s">
        <v>11</v>
      </c>
      <c r="B40" s="143"/>
      <c r="C40" s="121" t="e">
        <f t="shared" ref="C40:F40" si="18">SUM(C41,C45:C46)</f>
        <v>#VALUE!</v>
      </c>
      <c r="D40" s="121" t="e">
        <f t="shared" si="18"/>
        <v>#VALUE!</v>
      </c>
      <c r="E40" s="121" t="e">
        <f t="shared" si="18"/>
        <v>#VALUE!</v>
      </c>
      <c r="F40" s="121" t="e">
        <f t="shared" si="18"/>
        <v>#VALUE!</v>
      </c>
    </row>
    <row r="41" spans="1:6" s="96" customFormat="1" ht="15" x14ac:dyDescent="0.3">
      <c r="A41" s="122" t="s">
        <v>12</v>
      </c>
      <c r="B41" s="143"/>
      <c r="C41" s="121" t="e">
        <f t="shared" ref="C41:F41" si="19">C42</f>
        <v>#VALUE!</v>
      </c>
      <c r="D41" s="121" t="e">
        <f t="shared" si="19"/>
        <v>#VALUE!</v>
      </c>
      <c r="E41" s="121" t="e">
        <f t="shared" si="19"/>
        <v>#VALUE!</v>
      </c>
      <c r="F41" s="121" t="e">
        <f t="shared" si="19"/>
        <v>#VALUE!</v>
      </c>
    </row>
    <row r="42" spans="1:6" s="96" customFormat="1" ht="15" x14ac:dyDescent="0.3">
      <c r="A42" s="123" t="s">
        <v>13</v>
      </c>
      <c r="B42" s="143"/>
      <c r="C42" s="121" t="e">
        <f t="shared" ref="C42:F42" si="20">SUM(C43:C44)</f>
        <v>#VALUE!</v>
      </c>
      <c r="D42" s="121" t="e">
        <f t="shared" si="20"/>
        <v>#VALUE!</v>
      </c>
      <c r="E42" s="121" t="e">
        <f t="shared" si="20"/>
        <v>#VALUE!</v>
      </c>
      <c r="F42" s="121" t="e">
        <f t="shared" si="20"/>
        <v>#VALUE!</v>
      </c>
    </row>
    <row r="43" spans="1:6" s="96" customFormat="1" ht="15" x14ac:dyDescent="0.3">
      <c r="A43" s="124" t="s">
        <v>14</v>
      </c>
      <c r="B43" s="142" t="str">
        <f>'Tarifs 2022'!L13</f>
        <v>V</v>
      </c>
      <c r="C43" s="121" t="e">
        <f t="shared" ref="C43:F44" si="21">$B43*C$12*12</f>
        <v>#VALUE!</v>
      </c>
      <c r="D43" s="121" t="e">
        <f t="shared" si="21"/>
        <v>#VALUE!</v>
      </c>
      <c r="E43" s="121" t="e">
        <f t="shared" si="21"/>
        <v>#VALUE!</v>
      </c>
      <c r="F43" s="121" t="e">
        <f t="shared" si="21"/>
        <v>#VALUE!</v>
      </c>
    </row>
    <row r="44" spans="1:6" s="96" customFormat="1" ht="15" x14ac:dyDescent="0.3">
      <c r="A44" s="124" t="s">
        <v>18</v>
      </c>
      <c r="B44" s="142" t="str">
        <f>'Tarifs 2022'!L14</f>
        <v>V</v>
      </c>
      <c r="C44" s="121" t="e">
        <f t="shared" si="21"/>
        <v>#VALUE!</v>
      </c>
      <c r="D44" s="121" t="e">
        <f t="shared" si="21"/>
        <v>#VALUE!</v>
      </c>
      <c r="E44" s="121" t="e">
        <f t="shared" si="21"/>
        <v>#VALUE!</v>
      </c>
      <c r="F44" s="121" t="e">
        <f t="shared" si="21"/>
        <v>#VALUE!</v>
      </c>
    </row>
    <row r="45" spans="1:6" s="96" customFormat="1" ht="15" x14ac:dyDescent="0.3">
      <c r="A45" s="122" t="s">
        <v>22</v>
      </c>
      <c r="B45" s="151" t="e">
        <f>'Tarifs 2022'!L17:M17</f>
        <v>#VALUE!</v>
      </c>
      <c r="C45" s="121" t="e">
        <f t="shared" ref="C45:F45" si="22">$B45</f>
        <v>#VALUE!</v>
      </c>
      <c r="D45" s="121" t="e">
        <f t="shared" si="22"/>
        <v>#VALUE!</v>
      </c>
      <c r="E45" s="121" t="e">
        <f t="shared" si="22"/>
        <v>#VALUE!</v>
      </c>
      <c r="F45" s="121" t="e">
        <f t="shared" si="22"/>
        <v>#VALUE!</v>
      </c>
    </row>
    <row r="46" spans="1:6" s="96" customFormat="1" ht="15" x14ac:dyDescent="0.3">
      <c r="A46" s="122" t="s">
        <v>72</v>
      </c>
      <c r="B46" s="143"/>
      <c r="C46" s="121" t="e">
        <f t="shared" ref="C46:F46" si="23">SUM(C47:C48)</f>
        <v>#VALUE!</v>
      </c>
      <c r="D46" s="121" t="e">
        <f t="shared" si="23"/>
        <v>#VALUE!</v>
      </c>
      <c r="E46" s="121" t="e">
        <f t="shared" si="23"/>
        <v>#VALUE!</v>
      </c>
      <c r="F46" s="121" t="e">
        <f t="shared" si="23"/>
        <v>#VALUE!</v>
      </c>
    </row>
    <row r="47" spans="1:6" s="96" customFormat="1" ht="15" x14ac:dyDescent="0.3">
      <c r="A47" s="123" t="s">
        <v>27</v>
      </c>
      <c r="B47" s="142" t="str">
        <f>'Tarifs 2022'!L20</f>
        <v>V</v>
      </c>
      <c r="C47" s="121" t="e">
        <f t="shared" ref="C47:F47" si="24">$B47*C$7</f>
        <v>#VALUE!</v>
      </c>
      <c r="D47" s="121" t="e">
        <f t="shared" si="24"/>
        <v>#VALUE!</v>
      </c>
      <c r="E47" s="121" t="e">
        <f t="shared" si="24"/>
        <v>#VALUE!</v>
      </c>
      <c r="F47" s="121" t="e">
        <f t="shared" si="24"/>
        <v>#VALUE!</v>
      </c>
    </row>
    <row r="48" spans="1:6" s="96" customFormat="1" ht="15" x14ac:dyDescent="0.3">
      <c r="A48" s="123" t="s">
        <v>28</v>
      </c>
      <c r="B48" s="142" t="str">
        <f>'Tarifs 2022'!L21</f>
        <v>V</v>
      </c>
      <c r="C48" s="121" t="e">
        <f t="shared" ref="C48:F48" si="25">$B48*C$8</f>
        <v>#VALUE!</v>
      </c>
      <c r="D48" s="121" t="e">
        <f t="shared" si="25"/>
        <v>#VALUE!</v>
      </c>
      <c r="E48" s="121" t="e">
        <f t="shared" si="25"/>
        <v>#VALUE!</v>
      </c>
      <c r="F48" s="121" t="e">
        <f t="shared" si="25"/>
        <v>#VALUE!</v>
      </c>
    </row>
    <row r="49" spans="1:6" s="96" customFormat="1" ht="15" x14ac:dyDescent="0.3">
      <c r="A49" s="120" t="s">
        <v>48</v>
      </c>
      <c r="B49" s="142" t="e">
        <f>'Tarifs 2022'!L24:M24</f>
        <v>#VALUE!</v>
      </c>
      <c r="C49" s="121" t="e">
        <f t="shared" ref="C49:F49" si="26">$B49*C$11</f>
        <v>#VALUE!</v>
      </c>
      <c r="D49" s="121" t="e">
        <f t="shared" si="26"/>
        <v>#VALUE!</v>
      </c>
      <c r="E49" s="121" t="e">
        <f t="shared" si="26"/>
        <v>#VALUE!</v>
      </c>
      <c r="F49" s="121" t="e">
        <f t="shared" si="26"/>
        <v>#VALUE!</v>
      </c>
    </row>
    <row r="50" spans="1:6" s="96" customFormat="1" ht="15" x14ac:dyDescent="0.3">
      <c r="A50" s="120" t="s">
        <v>73</v>
      </c>
      <c r="B50" s="142"/>
      <c r="C50" s="121" t="e">
        <f t="shared" ref="C50:F50" si="27">SUM(C51:C53)</f>
        <v>#VALUE!</v>
      </c>
      <c r="D50" s="121" t="e">
        <f t="shared" si="27"/>
        <v>#VALUE!</v>
      </c>
      <c r="E50" s="121" t="e">
        <f t="shared" si="27"/>
        <v>#VALUE!</v>
      </c>
      <c r="F50" s="121" t="e">
        <f t="shared" si="27"/>
        <v>#VALUE!</v>
      </c>
    </row>
    <row r="51" spans="1:6" s="96" customFormat="1" ht="15" x14ac:dyDescent="0.3">
      <c r="A51" s="122" t="s">
        <v>33</v>
      </c>
      <c r="B51" s="142" t="e">
        <f>'Tarifs 2022'!L27:M27</f>
        <v>#VALUE!</v>
      </c>
      <c r="C51" s="121" t="e">
        <f t="shared" ref="C51:F54" si="28">$B51*C$11</f>
        <v>#VALUE!</v>
      </c>
      <c r="D51" s="121" t="e">
        <f t="shared" si="28"/>
        <v>#VALUE!</v>
      </c>
      <c r="E51" s="121" t="e">
        <f t="shared" si="28"/>
        <v>#VALUE!</v>
      </c>
      <c r="F51" s="121" t="e">
        <f t="shared" si="28"/>
        <v>#VALUE!</v>
      </c>
    </row>
    <row r="52" spans="1:6" s="96" customFormat="1" ht="15" x14ac:dyDescent="0.3">
      <c r="A52" s="122" t="s">
        <v>35</v>
      </c>
      <c r="B52" s="142" t="e">
        <f>'Tarifs 2022'!L28:M28</f>
        <v>#VALUE!</v>
      </c>
      <c r="C52" s="121" t="e">
        <f t="shared" si="28"/>
        <v>#VALUE!</v>
      </c>
      <c r="D52" s="121" t="e">
        <f t="shared" si="28"/>
        <v>#VALUE!</v>
      </c>
      <c r="E52" s="121" t="e">
        <f t="shared" si="28"/>
        <v>#VALUE!</v>
      </c>
      <c r="F52" s="121" t="e">
        <f t="shared" si="28"/>
        <v>#VALUE!</v>
      </c>
    </row>
    <row r="53" spans="1:6" s="96" customFormat="1" ht="15" x14ac:dyDescent="0.3">
      <c r="A53" s="122" t="s">
        <v>37</v>
      </c>
      <c r="B53" s="142" t="e">
        <f>'Tarifs 2022'!L29:M29</f>
        <v>#VALUE!</v>
      </c>
      <c r="C53" s="121" t="e">
        <f t="shared" si="28"/>
        <v>#VALUE!</v>
      </c>
      <c r="D53" s="121" t="e">
        <f t="shared" si="28"/>
        <v>#VALUE!</v>
      </c>
      <c r="E53" s="121" t="e">
        <f t="shared" si="28"/>
        <v>#VALUE!</v>
      </c>
      <c r="F53" s="121" t="e">
        <f t="shared" si="28"/>
        <v>#VALUE!</v>
      </c>
    </row>
    <row r="54" spans="1:6" s="96" customFormat="1" ht="15" x14ac:dyDescent="0.3">
      <c r="A54" s="120" t="s">
        <v>39</v>
      </c>
      <c r="B54" s="142" t="e">
        <f>'Tarifs 2022'!L31:M31</f>
        <v>#VALUE!</v>
      </c>
      <c r="C54" s="121" t="e">
        <f t="shared" si="28"/>
        <v>#VALUE!</v>
      </c>
      <c r="D54" s="121" t="e">
        <f t="shared" si="28"/>
        <v>#VALUE!</v>
      </c>
      <c r="E54" s="121" t="e">
        <f t="shared" si="28"/>
        <v>#VALUE!</v>
      </c>
      <c r="F54" s="121" t="e">
        <f t="shared" si="28"/>
        <v>#VALUE!</v>
      </c>
    </row>
    <row r="55" spans="1:6" s="96" customFormat="1" ht="15" x14ac:dyDescent="0.3">
      <c r="A55" s="120" t="s">
        <v>40</v>
      </c>
      <c r="B55" s="142" t="str">
        <f>'Tarifs 2022'!L33</f>
        <v>V</v>
      </c>
      <c r="C55" s="121" t="e">
        <f t="shared" ref="C55:F55" si="29">$B55*C$13</f>
        <v>#VALUE!</v>
      </c>
      <c r="D55" s="121" t="e">
        <f t="shared" si="29"/>
        <v>#VALUE!</v>
      </c>
      <c r="E55" s="121" t="e">
        <f t="shared" si="29"/>
        <v>#VALUE!</v>
      </c>
      <c r="F55" s="121" t="e">
        <f t="shared" si="29"/>
        <v>#VALUE!</v>
      </c>
    </row>
    <row r="56" spans="1:6" s="96" customFormat="1" ht="30" x14ac:dyDescent="0.3">
      <c r="A56" s="125" t="s">
        <v>74</v>
      </c>
      <c r="B56" s="144"/>
      <c r="C56" s="126" t="e">
        <f>SUM(C40,C49:C50,C54:C55)</f>
        <v>#VALUE!</v>
      </c>
      <c r="D56" s="126" t="e">
        <f t="shared" ref="D56:F56" si="30">SUM(D40,D49:D50,D54:D55)</f>
        <v>#VALUE!</v>
      </c>
      <c r="E56" s="126" t="e">
        <f t="shared" si="30"/>
        <v>#VALUE!</v>
      </c>
      <c r="F56" s="126" t="e">
        <f t="shared" si="30"/>
        <v>#VALUE!</v>
      </c>
    </row>
    <row r="57" spans="1:6" s="96" customFormat="1" ht="15" x14ac:dyDescent="0.3">
      <c r="A57" s="127" t="s">
        <v>75</v>
      </c>
      <c r="B57" s="145"/>
      <c r="C57" s="128"/>
      <c r="D57" s="128"/>
      <c r="E57" s="128"/>
      <c r="F57" s="128"/>
    </row>
    <row r="58" spans="1:6" s="96" customFormat="1" ht="15" x14ac:dyDescent="0.3">
      <c r="A58" s="127" t="s">
        <v>76</v>
      </c>
      <c r="B58" s="144"/>
      <c r="C58" s="126" t="e">
        <f>SUM(C54:C55,C49:C50,C45,C46)+C42*C57</f>
        <v>#VALUE!</v>
      </c>
      <c r="D58" s="126" t="e">
        <f t="shared" ref="D58:F58" si="31">SUM(D54:D55,D49:D50,D45,D46)+D42*D57</f>
        <v>#VALUE!</v>
      </c>
      <c r="E58" s="126" t="e">
        <f t="shared" si="31"/>
        <v>#VALUE!</v>
      </c>
      <c r="F58" s="126" t="e">
        <f t="shared" si="31"/>
        <v>#VALUE!</v>
      </c>
    </row>
    <row r="59" spans="1:6" s="96" customFormat="1" ht="15" x14ac:dyDescent="0.3">
      <c r="A59" s="129" t="s">
        <v>121</v>
      </c>
      <c r="B59" s="147"/>
      <c r="C59" s="133" t="e">
        <f>C34</f>
        <v>#VALUE!</v>
      </c>
      <c r="D59" s="133" t="e">
        <f t="shared" ref="D59:F59" si="32">D34</f>
        <v>#VALUE!</v>
      </c>
      <c r="E59" s="133" t="e">
        <f t="shared" si="32"/>
        <v>#VALUE!</v>
      </c>
      <c r="F59" s="133" t="e">
        <f t="shared" si="32"/>
        <v>#VALUE!</v>
      </c>
    </row>
    <row r="60" spans="1:6" s="96" customFormat="1" ht="15" x14ac:dyDescent="0.3">
      <c r="A60" s="130" t="s">
        <v>81</v>
      </c>
      <c r="B60" s="149"/>
      <c r="C60" s="131" t="e">
        <f>C58-C59</f>
        <v>#VALUE!</v>
      </c>
      <c r="D60" s="131" t="e">
        <f t="shared" ref="D60:F60" si="33">D58-D59</f>
        <v>#VALUE!</v>
      </c>
      <c r="E60" s="131" t="e">
        <f t="shared" si="33"/>
        <v>#VALUE!</v>
      </c>
      <c r="F60" s="131" t="e">
        <f t="shared" si="33"/>
        <v>#VALUE!</v>
      </c>
    </row>
    <row r="61" spans="1:6" s="96" customFormat="1" ht="15.75" thickBot="1" x14ac:dyDescent="0.35">
      <c r="A61" s="132" t="s">
        <v>82</v>
      </c>
      <c r="B61" s="150"/>
      <c r="C61" s="134" t="str">
        <f>IFERROR((C60/C59)," ")</f>
        <v xml:space="preserve"> </v>
      </c>
      <c r="D61" s="134" t="str">
        <f t="shared" ref="D61:F61" si="34">IFERROR((D60/D59)," ")</f>
        <v xml:space="preserve"> </v>
      </c>
      <c r="E61" s="134" t="str">
        <f t="shared" si="34"/>
        <v xml:space="preserve"> </v>
      </c>
      <c r="F61" s="134" t="str">
        <f t="shared" si="34"/>
        <v xml:space="preserve"> </v>
      </c>
    </row>
    <row r="62" spans="1:6" s="96" customFormat="1" ht="18.75" thickTop="1" x14ac:dyDescent="0.35">
      <c r="A62" s="177" t="s">
        <v>83</v>
      </c>
      <c r="B62" s="178"/>
      <c r="C62" s="178"/>
      <c r="D62" s="178"/>
      <c r="E62" s="178"/>
      <c r="F62" s="178"/>
    </row>
    <row r="63" spans="1:6" s="96" customFormat="1" ht="27" x14ac:dyDescent="0.3">
      <c r="A63" s="118"/>
      <c r="B63" s="119" t="s">
        <v>71</v>
      </c>
      <c r="C63" s="119" t="str">
        <f t="shared" ref="C63:F63" si="35">"Coût annuel estimé      "&amp;C$6</f>
        <v>Coût annuel estimé      Ie1'</v>
      </c>
      <c r="D63" s="119" t="str">
        <f t="shared" si="35"/>
        <v>Coût annuel estimé      Ie2'</v>
      </c>
      <c r="E63" s="119" t="str">
        <f t="shared" si="35"/>
        <v>Coût annuel estimé      If1'</v>
      </c>
      <c r="F63" s="119" t="str">
        <f t="shared" si="35"/>
        <v>Coût annuel estimé      If2'</v>
      </c>
    </row>
    <row r="64" spans="1:6" s="96" customFormat="1" ht="15" x14ac:dyDescent="0.3">
      <c r="A64" s="120" t="s">
        <v>11</v>
      </c>
      <c r="B64" s="143"/>
      <c r="C64" s="121" t="e">
        <f t="shared" ref="C64:F64" si="36">SUM(C65,C69:C70)</f>
        <v>#VALUE!</v>
      </c>
      <c r="D64" s="121" t="e">
        <f t="shared" si="36"/>
        <v>#VALUE!</v>
      </c>
      <c r="E64" s="121" t="e">
        <f t="shared" si="36"/>
        <v>#VALUE!</v>
      </c>
      <c r="F64" s="121" t="e">
        <f t="shared" si="36"/>
        <v>#VALUE!</v>
      </c>
    </row>
    <row r="65" spans="1:6" s="96" customFormat="1" ht="15" x14ac:dyDescent="0.3">
      <c r="A65" s="122" t="s">
        <v>12</v>
      </c>
      <c r="B65" s="143"/>
      <c r="C65" s="121" t="e">
        <f t="shared" ref="C65:F65" si="37">C66</f>
        <v>#VALUE!</v>
      </c>
      <c r="D65" s="121" t="e">
        <f t="shared" si="37"/>
        <v>#VALUE!</v>
      </c>
      <c r="E65" s="121" t="e">
        <f t="shared" si="37"/>
        <v>#VALUE!</v>
      </c>
      <c r="F65" s="121" t="e">
        <f t="shared" si="37"/>
        <v>#VALUE!</v>
      </c>
    </row>
    <row r="66" spans="1:6" s="96" customFormat="1" ht="15" x14ac:dyDescent="0.3">
      <c r="A66" s="123" t="s">
        <v>13</v>
      </c>
      <c r="B66" s="143"/>
      <c r="C66" s="121" t="e">
        <f t="shared" ref="C66:F66" si="38">SUM(C67:C68)</f>
        <v>#VALUE!</v>
      </c>
      <c r="D66" s="121" t="e">
        <f t="shared" si="38"/>
        <v>#VALUE!</v>
      </c>
      <c r="E66" s="121" t="e">
        <f t="shared" si="38"/>
        <v>#VALUE!</v>
      </c>
      <c r="F66" s="121" t="e">
        <f t="shared" si="38"/>
        <v>#VALUE!</v>
      </c>
    </row>
    <row r="67" spans="1:6" s="96" customFormat="1" ht="15" x14ac:dyDescent="0.3">
      <c r="A67" s="124" t="s">
        <v>14</v>
      </c>
      <c r="B67" s="142" t="str">
        <f>'Tarifs 2023'!L13</f>
        <v>V</v>
      </c>
      <c r="C67" s="121" t="e">
        <f t="shared" ref="C67:F68" si="39">$B67*C$12*12</f>
        <v>#VALUE!</v>
      </c>
      <c r="D67" s="121" t="e">
        <f t="shared" si="39"/>
        <v>#VALUE!</v>
      </c>
      <c r="E67" s="121" t="e">
        <f t="shared" si="39"/>
        <v>#VALUE!</v>
      </c>
      <c r="F67" s="121" t="e">
        <f t="shared" si="39"/>
        <v>#VALUE!</v>
      </c>
    </row>
    <row r="68" spans="1:6" s="96" customFormat="1" ht="15" x14ac:dyDescent="0.3">
      <c r="A68" s="124" t="s">
        <v>18</v>
      </c>
      <c r="B68" s="142" t="str">
        <f>'Tarifs 2023'!L14</f>
        <v>V</v>
      </c>
      <c r="C68" s="121" t="e">
        <f t="shared" si="39"/>
        <v>#VALUE!</v>
      </c>
      <c r="D68" s="121" t="e">
        <f t="shared" si="39"/>
        <v>#VALUE!</v>
      </c>
      <c r="E68" s="121" t="e">
        <f t="shared" si="39"/>
        <v>#VALUE!</v>
      </c>
      <c r="F68" s="121" t="e">
        <f t="shared" si="39"/>
        <v>#VALUE!</v>
      </c>
    </row>
    <row r="69" spans="1:6" s="96" customFormat="1" ht="15" x14ac:dyDescent="0.3">
      <c r="A69" s="122" t="s">
        <v>22</v>
      </c>
      <c r="B69" s="151" t="e">
        <f>'Tarifs 2023'!L17:M17</f>
        <v>#VALUE!</v>
      </c>
      <c r="C69" s="121" t="e">
        <f t="shared" ref="C69:F69" si="40">$B69</f>
        <v>#VALUE!</v>
      </c>
      <c r="D69" s="121" t="e">
        <f t="shared" si="40"/>
        <v>#VALUE!</v>
      </c>
      <c r="E69" s="121" t="e">
        <f t="shared" si="40"/>
        <v>#VALUE!</v>
      </c>
      <c r="F69" s="121" t="e">
        <f t="shared" si="40"/>
        <v>#VALUE!</v>
      </c>
    </row>
    <row r="70" spans="1:6" s="96" customFormat="1" ht="15" x14ac:dyDescent="0.3">
      <c r="A70" s="122" t="s">
        <v>72</v>
      </c>
      <c r="B70" s="143"/>
      <c r="C70" s="121" t="e">
        <f t="shared" ref="C70:F70" si="41">SUM(C71:C72)</f>
        <v>#VALUE!</v>
      </c>
      <c r="D70" s="121" t="e">
        <f t="shared" si="41"/>
        <v>#VALUE!</v>
      </c>
      <c r="E70" s="121" t="e">
        <f t="shared" si="41"/>
        <v>#VALUE!</v>
      </c>
      <c r="F70" s="121" t="e">
        <f t="shared" si="41"/>
        <v>#VALUE!</v>
      </c>
    </row>
    <row r="71" spans="1:6" s="96" customFormat="1" ht="15" x14ac:dyDescent="0.3">
      <c r="A71" s="123" t="s">
        <v>27</v>
      </c>
      <c r="B71" s="142" t="str">
        <f>'Tarifs 2023'!L20</f>
        <v>V</v>
      </c>
      <c r="C71" s="121" t="e">
        <f t="shared" ref="C71:F71" si="42">$B71*C$7</f>
        <v>#VALUE!</v>
      </c>
      <c r="D71" s="121" t="e">
        <f t="shared" si="42"/>
        <v>#VALUE!</v>
      </c>
      <c r="E71" s="121" t="e">
        <f t="shared" si="42"/>
        <v>#VALUE!</v>
      </c>
      <c r="F71" s="121" t="e">
        <f t="shared" si="42"/>
        <v>#VALUE!</v>
      </c>
    </row>
    <row r="72" spans="1:6" s="96" customFormat="1" ht="15" x14ac:dyDescent="0.3">
      <c r="A72" s="123" t="s">
        <v>28</v>
      </c>
      <c r="B72" s="142" t="str">
        <f>'Tarifs 2023'!L21</f>
        <v>V</v>
      </c>
      <c r="C72" s="121" t="e">
        <f t="shared" ref="C72:F72" si="43">$B72*C$8</f>
        <v>#VALUE!</v>
      </c>
      <c r="D72" s="121" t="e">
        <f t="shared" si="43"/>
        <v>#VALUE!</v>
      </c>
      <c r="E72" s="121" t="e">
        <f t="shared" si="43"/>
        <v>#VALUE!</v>
      </c>
      <c r="F72" s="121" t="e">
        <f t="shared" si="43"/>
        <v>#VALUE!</v>
      </c>
    </row>
    <row r="73" spans="1:6" s="96" customFormat="1" ht="15" x14ac:dyDescent="0.3">
      <c r="A73" s="120" t="s">
        <v>48</v>
      </c>
      <c r="B73" s="142" t="e">
        <f>'Tarifs 2023'!L24:M24</f>
        <v>#VALUE!</v>
      </c>
      <c r="C73" s="121" t="e">
        <f t="shared" ref="C73:F73" si="44">$B73*C$11</f>
        <v>#VALUE!</v>
      </c>
      <c r="D73" s="121" t="e">
        <f t="shared" si="44"/>
        <v>#VALUE!</v>
      </c>
      <c r="E73" s="121" t="e">
        <f t="shared" si="44"/>
        <v>#VALUE!</v>
      </c>
      <c r="F73" s="121" t="e">
        <f t="shared" si="44"/>
        <v>#VALUE!</v>
      </c>
    </row>
    <row r="74" spans="1:6" s="96" customFormat="1" ht="15" x14ac:dyDescent="0.3">
      <c r="A74" s="120" t="s">
        <v>73</v>
      </c>
      <c r="B74" s="142"/>
      <c r="C74" s="121" t="e">
        <f t="shared" ref="C74:F74" si="45">SUM(C75:C77)</f>
        <v>#VALUE!</v>
      </c>
      <c r="D74" s="121" t="e">
        <f t="shared" si="45"/>
        <v>#VALUE!</v>
      </c>
      <c r="E74" s="121" t="e">
        <f t="shared" si="45"/>
        <v>#VALUE!</v>
      </c>
      <c r="F74" s="121" t="e">
        <f t="shared" si="45"/>
        <v>#VALUE!</v>
      </c>
    </row>
    <row r="75" spans="1:6" s="96" customFormat="1" ht="15" x14ac:dyDescent="0.3">
      <c r="A75" s="122" t="s">
        <v>33</v>
      </c>
      <c r="B75" s="142" t="e">
        <f>'Tarifs 2023'!L27:M27</f>
        <v>#VALUE!</v>
      </c>
      <c r="C75" s="121" t="e">
        <f t="shared" ref="C75:F78" si="46">$B75*C$11</f>
        <v>#VALUE!</v>
      </c>
      <c r="D75" s="121" t="e">
        <f t="shared" si="46"/>
        <v>#VALUE!</v>
      </c>
      <c r="E75" s="121" t="e">
        <f t="shared" si="46"/>
        <v>#VALUE!</v>
      </c>
      <c r="F75" s="121" t="e">
        <f t="shared" si="46"/>
        <v>#VALUE!</v>
      </c>
    </row>
    <row r="76" spans="1:6" s="96" customFormat="1" ht="15" x14ac:dyDescent="0.3">
      <c r="A76" s="122" t="s">
        <v>35</v>
      </c>
      <c r="B76" s="142" t="e">
        <f>'Tarifs 2023'!L28:M28</f>
        <v>#VALUE!</v>
      </c>
      <c r="C76" s="121" t="e">
        <f t="shared" si="46"/>
        <v>#VALUE!</v>
      </c>
      <c r="D76" s="121" t="e">
        <f t="shared" si="46"/>
        <v>#VALUE!</v>
      </c>
      <c r="E76" s="121" t="e">
        <f t="shared" si="46"/>
        <v>#VALUE!</v>
      </c>
      <c r="F76" s="121" t="e">
        <f t="shared" si="46"/>
        <v>#VALUE!</v>
      </c>
    </row>
    <row r="77" spans="1:6" s="96" customFormat="1" ht="15" x14ac:dyDescent="0.3">
      <c r="A77" s="122" t="s">
        <v>37</v>
      </c>
      <c r="B77" s="142" t="e">
        <f>'Tarifs 2023'!L29:M29</f>
        <v>#VALUE!</v>
      </c>
      <c r="C77" s="121" t="e">
        <f t="shared" si="46"/>
        <v>#VALUE!</v>
      </c>
      <c r="D77" s="121" t="e">
        <f t="shared" si="46"/>
        <v>#VALUE!</v>
      </c>
      <c r="E77" s="121" t="e">
        <f t="shared" si="46"/>
        <v>#VALUE!</v>
      </c>
      <c r="F77" s="121" t="e">
        <f t="shared" si="46"/>
        <v>#VALUE!</v>
      </c>
    </row>
    <row r="78" spans="1:6" s="96" customFormat="1" ht="15" x14ac:dyDescent="0.3">
      <c r="A78" s="120" t="s">
        <v>39</v>
      </c>
      <c r="B78" s="142" t="e">
        <f>'Tarifs 2023'!L31:M31</f>
        <v>#VALUE!</v>
      </c>
      <c r="C78" s="121" t="e">
        <f t="shared" si="46"/>
        <v>#VALUE!</v>
      </c>
      <c r="D78" s="121" t="e">
        <f t="shared" si="46"/>
        <v>#VALUE!</v>
      </c>
      <c r="E78" s="121" t="e">
        <f t="shared" si="46"/>
        <v>#VALUE!</v>
      </c>
      <c r="F78" s="121" t="e">
        <f t="shared" si="46"/>
        <v>#VALUE!</v>
      </c>
    </row>
    <row r="79" spans="1:6" s="96" customFormat="1" ht="15" x14ac:dyDescent="0.3">
      <c r="A79" s="120" t="s">
        <v>40</v>
      </c>
      <c r="B79" s="142" t="str">
        <f>'Tarifs 2023'!L33</f>
        <v>V</v>
      </c>
      <c r="C79" s="121" t="e">
        <f t="shared" ref="C79:F79" si="47">$B79*C$13</f>
        <v>#VALUE!</v>
      </c>
      <c r="D79" s="121" t="e">
        <f t="shared" si="47"/>
        <v>#VALUE!</v>
      </c>
      <c r="E79" s="121" t="e">
        <f t="shared" si="47"/>
        <v>#VALUE!</v>
      </c>
      <c r="F79" s="121" t="e">
        <f t="shared" si="47"/>
        <v>#VALUE!</v>
      </c>
    </row>
    <row r="80" spans="1:6" s="96" customFormat="1" ht="30" x14ac:dyDescent="0.3">
      <c r="A80" s="125" t="s">
        <v>74</v>
      </c>
      <c r="B80" s="144"/>
      <c r="C80" s="126" t="e">
        <f>SUM(C64,C73:C74,C78:C79)</f>
        <v>#VALUE!</v>
      </c>
      <c r="D80" s="126" t="e">
        <f t="shared" ref="D80:F80" si="48">SUM(D64,D73:D74,D78:D79)</f>
        <v>#VALUE!</v>
      </c>
      <c r="E80" s="126" t="e">
        <f t="shared" si="48"/>
        <v>#VALUE!</v>
      </c>
      <c r="F80" s="126" t="e">
        <f t="shared" si="48"/>
        <v>#VALUE!</v>
      </c>
    </row>
    <row r="81" spans="1:6" s="96" customFormat="1" ht="15" x14ac:dyDescent="0.3">
      <c r="A81" s="127" t="s">
        <v>75</v>
      </c>
      <c r="B81" s="145"/>
      <c r="C81" s="128"/>
      <c r="D81" s="128"/>
      <c r="E81" s="128"/>
      <c r="F81" s="128"/>
    </row>
    <row r="82" spans="1:6" s="96" customFormat="1" ht="15" x14ac:dyDescent="0.3">
      <c r="A82" s="127" t="s">
        <v>76</v>
      </c>
      <c r="B82" s="144"/>
      <c r="C82" s="126" t="e">
        <f>SUM(C78:C79,C73:C74,C69,C70)+C66*C81</f>
        <v>#VALUE!</v>
      </c>
      <c r="D82" s="126" t="e">
        <f t="shared" ref="D82:F82" si="49">SUM(D78:D79,D73:D74,D69,D70)+D66*D81</f>
        <v>#VALUE!</v>
      </c>
      <c r="E82" s="126" t="e">
        <f t="shared" si="49"/>
        <v>#VALUE!</v>
      </c>
      <c r="F82" s="126" t="e">
        <f t="shared" si="49"/>
        <v>#VALUE!</v>
      </c>
    </row>
    <row r="83" spans="1:6" s="96" customFormat="1" ht="15" x14ac:dyDescent="0.3">
      <c r="A83" s="129" t="s">
        <v>122</v>
      </c>
      <c r="B83" s="147"/>
      <c r="C83" s="133" t="e">
        <f>C58</f>
        <v>#VALUE!</v>
      </c>
      <c r="D83" s="133" t="e">
        <f t="shared" ref="D83:F83" si="50">D58</f>
        <v>#VALUE!</v>
      </c>
      <c r="E83" s="133" t="e">
        <f t="shared" si="50"/>
        <v>#VALUE!</v>
      </c>
      <c r="F83" s="133" t="e">
        <f t="shared" si="50"/>
        <v>#VALUE!</v>
      </c>
    </row>
    <row r="84" spans="1:6" s="96" customFormat="1" ht="15" x14ac:dyDescent="0.3">
      <c r="A84" s="130" t="s">
        <v>84</v>
      </c>
      <c r="B84" s="149"/>
      <c r="C84" s="131" t="e">
        <f>C82-C83</f>
        <v>#VALUE!</v>
      </c>
      <c r="D84" s="131" t="e">
        <f t="shared" ref="D84:F84" si="51">D82-D83</f>
        <v>#VALUE!</v>
      </c>
      <c r="E84" s="131" t="e">
        <f t="shared" si="51"/>
        <v>#VALUE!</v>
      </c>
      <c r="F84" s="131" t="e">
        <f t="shared" si="51"/>
        <v>#VALUE!</v>
      </c>
    </row>
    <row r="85" spans="1:6" s="96" customFormat="1" ht="15.75" thickBot="1" x14ac:dyDescent="0.35">
      <c r="A85" s="132" t="s">
        <v>85</v>
      </c>
      <c r="B85" s="150"/>
      <c r="C85" s="134" t="str">
        <f>IFERROR((C84/C83)," ")</f>
        <v xml:space="preserve"> </v>
      </c>
      <c r="D85" s="134" t="str">
        <f t="shared" ref="D85:F85" si="52">IFERROR((D84/D83)," ")</f>
        <v xml:space="preserve"> </v>
      </c>
      <c r="E85" s="134" t="str">
        <f t="shared" si="52"/>
        <v xml:space="preserve"> </v>
      </c>
      <c r="F85" s="134" t="str">
        <f t="shared" si="52"/>
        <v xml:space="preserve"> </v>
      </c>
    </row>
    <row r="86" spans="1:6" s="96" customFormat="1" ht="15.75" thickTop="1" x14ac:dyDescent="0.3">
      <c r="A86" s="135"/>
      <c r="B86" s="145"/>
    </row>
    <row r="87" spans="1:6" s="96" customFormat="1" ht="15" x14ac:dyDescent="0.3">
      <c r="A87" s="135"/>
      <c r="B87" s="145"/>
    </row>
    <row r="88" spans="1:6" s="96" customFormat="1" ht="15" x14ac:dyDescent="0.3">
      <c r="A88" s="135"/>
      <c r="B88" s="145"/>
    </row>
    <row r="89" spans="1:6" s="96" customFormat="1" ht="15" x14ac:dyDescent="0.3">
      <c r="A89" s="135"/>
      <c r="B89" s="145"/>
    </row>
    <row r="90" spans="1:6" s="96" customFormat="1" ht="15" x14ac:dyDescent="0.3">
      <c r="A90" s="135"/>
      <c r="B90" s="145"/>
    </row>
    <row r="91" spans="1:6" s="96" customFormat="1" ht="15" x14ac:dyDescent="0.3">
      <c r="A91" s="135"/>
      <c r="B91" s="145"/>
    </row>
    <row r="92" spans="1:6" s="96" customFormat="1" ht="15" x14ac:dyDescent="0.3">
      <c r="A92" s="135"/>
      <c r="B92" s="145"/>
    </row>
    <row r="93" spans="1:6" s="96" customFormat="1" ht="15" x14ac:dyDescent="0.3">
      <c r="A93" s="135"/>
      <c r="B93" s="145"/>
    </row>
    <row r="94" spans="1:6" s="96" customFormat="1" ht="15" x14ac:dyDescent="0.3">
      <c r="A94" s="135"/>
      <c r="B94" s="145"/>
    </row>
    <row r="95" spans="1:6" s="96" customFormat="1" ht="15" x14ac:dyDescent="0.3">
      <c r="A95" s="135"/>
      <c r="B95" s="145"/>
    </row>
    <row r="96" spans="1:6" s="96" customFormat="1" ht="15" x14ac:dyDescent="0.3">
      <c r="A96" s="135"/>
      <c r="B96" s="145"/>
    </row>
    <row r="97" spans="1:2" s="96" customFormat="1" ht="15" x14ac:dyDescent="0.3">
      <c r="A97" s="135"/>
      <c r="B97" s="145"/>
    </row>
    <row r="98" spans="1:2" s="96" customFormat="1" ht="15" x14ac:dyDescent="0.3">
      <c r="A98" s="135"/>
      <c r="B98" s="145"/>
    </row>
    <row r="99" spans="1:2" s="96" customFormat="1" ht="15" x14ac:dyDescent="0.3">
      <c r="A99" s="135"/>
      <c r="B99" s="145"/>
    </row>
    <row r="100" spans="1:2" s="96" customFormat="1" ht="15" x14ac:dyDescent="0.3">
      <c r="A100" s="135"/>
      <c r="B100" s="145"/>
    </row>
    <row r="101" spans="1:2" s="96" customFormat="1" ht="15" x14ac:dyDescent="0.3">
      <c r="A101" s="135"/>
      <c r="B101" s="145"/>
    </row>
    <row r="102" spans="1:2" s="96" customFormat="1" ht="15" x14ac:dyDescent="0.3">
      <c r="A102" s="135"/>
      <c r="B102" s="145"/>
    </row>
    <row r="103" spans="1:2" s="96" customFormat="1" ht="15" x14ac:dyDescent="0.3">
      <c r="A103" s="135"/>
      <c r="B103" s="145"/>
    </row>
    <row r="104" spans="1:2" s="96" customFormat="1" ht="15" x14ac:dyDescent="0.3">
      <c r="A104" s="135"/>
      <c r="B104" s="145"/>
    </row>
    <row r="105" spans="1:2" s="96" customFormat="1" ht="15" x14ac:dyDescent="0.3">
      <c r="A105" s="135"/>
      <c r="B105" s="145"/>
    </row>
    <row r="106" spans="1:2" s="96" customFormat="1" ht="15" x14ac:dyDescent="0.3">
      <c r="A106" s="135"/>
      <c r="B106" s="145"/>
    </row>
    <row r="107" spans="1:2" s="96" customFormat="1" ht="15" x14ac:dyDescent="0.3">
      <c r="A107" s="135"/>
      <c r="B107" s="145"/>
    </row>
    <row r="108" spans="1:2" s="96" customFormat="1" ht="15" x14ac:dyDescent="0.3">
      <c r="A108" s="135"/>
      <c r="B108" s="145"/>
    </row>
    <row r="109" spans="1:2" s="96" customFormat="1" ht="15" x14ac:dyDescent="0.3">
      <c r="A109" s="135"/>
      <c r="B109" s="145"/>
    </row>
    <row r="110" spans="1:2" s="96" customFormat="1" ht="15" x14ac:dyDescent="0.3">
      <c r="A110" s="135"/>
      <c r="B110" s="145"/>
    </row>
    <row r="111" spans="1:2" s="96" customFormat="1" ht="15" x14ac:dyDescent="0.3">
      <c r="A111" s="135"/>
      <c r="B111" s="145"/>
    </row>
    <row r="112" spans="1:2" s="96" customFormat="1" ht="15" x14ac:dyDescent="0.3">
      <c r="A112" s="135"/>
      <c r="B112" s="145"/>
    </row>
    <row r="113" spans="1:2" s="96" customFormat="1" ht="15" x14ac:dyDescent="0.3">
      <c r="A113" s="135"/>
      <c r="B113" s="145"/>
    </row>
    <row r="114" spans="1:2" s="96" customFormat="1" ht="15" x14ac:dyDescent="0.3">
      <c r="A114" s="135"/>
      <c r="B114" s="145"/>
    </row>
    <row r="115" spans="1:2" s="96" customFormat="1" ht="15" x14ac:dyDescent="0.3">
      <c r="A115" s="135"/>
      <c r="B115" s="145"/>
    </row>
    <row r="116" spans="1:2" s="96" customFormat="1" ht="15" x14ac:dyDescent="0.3">
      <c r="A116" s="135"/>
      <c r="B116" s="145"/>
    </row>
    <row r="117" spans="1:2" s="96" customFormat="1" ht="15" x14ac:dyDescent="0.3">
      <c r="A117" s="135"/>
      <c r="B117" s="145"/>
    </row>
    <row r="118" spans="1:2" s="96" customFormat="1" ht="15" x14ac:dyDescent="0.3">
      <c r="A118" s="135"/>
      <c r="B118" s="145"/>
    </row>
    <row r="119" spans="1:2" s="96" customFormat="1" ht="15" x14ac:dyDescent="0.3">
      <c r="A119" s="135"/>
      <c r="B119" s="145"/>
    </row>
    <row r="120" spans="1:2" s="96" customFormat="1" ht="15" x14ac:dyDescent="0.3">
      <c r="A120" s="135"/>
      <c r="B120" s="145"/>
    </row>
  </sheetData>
  <mergeCells count="4">
    <mergeCell ref="A62:F62"/>
    <mergeCell ref="A6:B6"/>
    <mergeCell ref="A14:F14"/>
    <mergeCell ref="A38:F38"/>
  </mergeCells>
  <conditionalFormatting sqref="C33:F33">
    <cfRule type="containsText" dxfId="77" priority="19" operator="containsText" text="ntitulé">
      <formula>NOT(ISERROR(SEARCH("ntitulé",C33)))</formula>
    </cfRule>
    <cfRule type="containsBlanks" dxfId="76" priority="20">
      <formula>LEN(TRIM(C33))=0</formula>
    </cfRule>
  </conditionalFormatting>
  <conditionalFormatting sqref="C33:F33">
    <cfRule type="containsText" dxfId="75" priority="21" operator="containsText" text="ntitulé">
      <formula>NOT(ISERROR(SEARCH("ntitulé",C33)))</formula>
    </cfRule>
    <cfRule type="containsBlanks" dxfId="74" priority="22">
      <formula>LEN(TRIM(C33))=0</formula>
    </cfRule>
  </conditionalFormatting>
  <conditionalFormatting sqref="C57:F57">
    <cfRule type="containsText" dxfId="73" priority="11" operator="containsText" text="ntitulé">
      <formula>NOT(ISERROR(SEARCH("ntitulé",C57)))</formula>
    </cfRule>
    <cfRule type="containsBlanks" dxfId="72" priority="12">
      <formula>LEN(TRIM(C57))=0</formula>
    </cfRule>
  </conditionalFormatting>
  <conditionalFormatting sqref="C81:F81">
    <cfRule type="containsText" dxfId="71" priority="9" operator="containsText" text="ntitulé">
      <formula>NOT(ISERROR(SEARCH("ntitulé",C81)))</formula>
    </cfRule>
    <cfRule type="containsBlanks" dxfId="70" priority="10">
      <formula>LEN(TRIM(C81))=0</formula>
    </cfRule>
  </conditionalFormatting>
  <conditionalFormatting sqref="C57:F57">
    <cfRule type="containsText" dxfId="69" priority="13" operator="containsText" text="ntitulé">
      <formula>NOT(ISERROR(SEARCH("ntitulé",C57)))</formula>
    </cfRule>
    <cfRule type="containsBlanks" dxfId="68" priority="14">
      <formula>LEN(TRIM(C57))=0</formula>
    </cfRule>
  </conditionalFormatting>
  <conditionalFormatting sqref="C81:F81">
    <cfRule type="containsText" dxfId="67" priority="7" operator="containsText" text="ntitulé">
      <formula>NOT(ISERROR(SEARCH("ntitulé",C81)))</formula>
    </cfRule>
    <cfRule type="containsBlanks" dxfId="66" priority="8">
      <formula>LEN(TRIM(C81))=0</formula>
    </cfRule>
  </conditionalFormatting>
  <conditionalFormatting sqref="D35:F35">
    <cfRule type="containsText" dxfId="65" priority="1" operator="containsText" text="libre">
      <formula>NOT(ISERROR(SEARCH("libre",D35)))</formula>
    </cfRule>
  </conditionalFormatting>
  <conditionalFormatting sqref="C35">
    <cfRule type="containsText" dxfId="64" priority="5" operator="containsText" text="ntitulé">
      <formula>NOT(ISERROR(SEARCH("ntitulé",C35)))</formula>
    </cfRule>
    <cfRule type="containsBlanks" dxfId="63" priority="6">
      <formula>LEN(TRIM(C35))=0</formula>
    </cfRule>
  </conditionalFormatting>
  <conditionalFormatting sqref="C35">
    <cfRule type="containsText" dxfId="62" priority="4" operator="containsText" text="libre">
      <formula>NOT(ISERROR(SEARCH("libre",C35)))</formula>
    </cfRule>
  </conditionalFormatting>
  <conditionalFormatting sqref="D35:F35">
    <cfRule type="containsText" dxfId="61" priority="2" operator="containsText" text="ntitulé">
      <formula>NOT(ISERROR(SEARCH("ntitulé",D35)))</formula>
    </cfRule>
    <cfRule type="containsBlanks" dxfId="60" priority="3">
      <formula>LEN(TRIM(D35))=0</formula>
    </cfRule>
  </conditionalFormatting>
  <pageMargins left="0.7" right="0.7" top="0.75" bottom="0.75" header="0.3" footer="0.3"/>
  <pageSetup paperSize="9" scale="94" orientation="landscape" r:id="rId1"/>
  <rowBreaks count="4" manualBreakCount="4">
    <brk id="13" max="5" man="1"/>
    <brk id="37" max="5" man="1"/>
    <brk id="61" max="5" man="1"/>
    <brk id="86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6"/>
  <sheetViews>
    <sheetView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52.28515625" style="135" customWidth="1"/>
    <col min="2" max="2" width="15.42578125" style="145" customWidth="1"/>
    <col min="3" max="8" width="16.5703125" style="96" customWidth="1"/>
    <col min="9" max="9" width="0.7109375" style="96" customWidth="1"/>
    <col min="10" max="16384" width="8.85546875" style="96"/>
  </cols>
  <sheetData>
    <row r="3" spans="1:8" ht="29.45" customHeight="1" x14ac:dyDescent="0.3">
      <c r="A3" s="2" t="s">
        <v>115</v>
      </c>
      <c r="B3" s="153"/>
      <c r="C3" s="1"/>
      <c r="D3" s="1"/>
      <c r="E3" s="1"/>
      <c r="F3" s="1"/>
      <c r="G3" s="1"/>
      <c r="H3" s="1"/>
    </row>
    <row r="5" spans="1:8" x14ac:dyDescent="0.3">
      <c r="A5" s="179" t="s">
        <v>44</v>
      </c>
      <c r="B5" s="180"/>
      <c r="C5" s="97" t="s">
        <v>86</v>
      </c>
      <c r="D5" s="97" t="s">
        <v>87</v>
      </c>
      <c r="E5" s="97" t="s">
        <v>88</v>
      </c>
      <c r="F5" s="97" t="s">
        <v>89</v>
      </c>
      <c r="G5" s="97" t="s">
        <v>58</v>
      </c>
      <c r="H5" s="97" t="s">
        <v>90</v>
      </c>
    </row>
    <row r="6" spans="1:8" s="109" customFormat="1" ht="13.5" x14ac:dyDescent="0.3">
      <c r="A6" s="179" t="s">
        <v>91</v>
      </c>
      <c r="B6" s="180"/>
      <c r="C6" s="97" t="s">
        <v>92</v>
      </c>
      <c r="D6" s="97" t="s">
        <v>93</v>
      </c>
      <c r="E6" s="97" t="s">
        <v>94</v>
      </c>
      <c r="F6" s="97" t="s">
        <v>95</v>
      </c>
      <c r="G6" s="97" t="s">
        <v>96</v>
      </c>
      <c r="H6" s="97" t="s">
        <v>97</v>
      </c>
    </row>
    <row r="7" spans="1:8" s="109" customFormat="1" ht="13.5" x14ac:dyDescent="0.3">
      <c r="A7" s="101" t="s">
        <v>64</v>
      </c>
      <c r="B7" s="154"/>
      <c r="C7" s="102">
        <v>30000</v>
      </c>
      <c r="D7" s="102">
        <v>50000</v>
      </c>
      <c r="E7" s="102">
        <v>160000</v>
      </c>
      <c r="F7" s="102">
        <v>1250000</v>
      </c>
      <c r="G7" s="102">
        <v>2000000</v>
      </c>
      <c r="H7" s="102">
        <v>10000000</v>
      </c>
    </row>
    <row r="8" spans="1:8" s="3" customFormat="1" ht="13.5" x14ac:dyDescent="0.3">
      <c r="A8" s="101" t="s">
        <v>65</v>
      </c>
      <c r="B8" s="154"/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</row>
    <row r="9" spans="1:8" s="3" customFormat="1" ht="13.5" x14ac:dyDescent="0.3">
      <c r="A9" s="101" t="s">
        <v>66</v>
      </c>
      <c r="B9" s="154"/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</row>
    <row r="10" spans="1:8" s="117" customFormat="1" ht="13.5" x14ac:dyDescent="0.3">
      <c r="A10" s="103" t="s">
        <v>67</v>
      </c>
      <c r="B10" s="155"/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</row>
    <row r="11" spans="1:8" s="3" customFormat="1" ht="13.5" x14ac:dyDescent="0.3">
      <c r="A11" s="101" t="s">
        <v>68</v>
      </c>
      <c r="B11" s="154"/>
      <c r="C11" s="102">
        <v>30000</v>
      </c>
      <c r="D11" s="102">
        <v>50000</v>
      </c>
      <c r="E11" s="102">
        <v>160000</v>
      </c>
      <c r="F11" s="102">
        <v>1250000</v>
      </c>
      <c r="G11" s="102">
        <v>2000000</v>
      </c>
      <c r="H11" s="102">
        <v>10000000</v>
      </c>
    </row>
    <row r="12" spans="1:8" s="3" customFormat="1" ht="13.5" x14ac:dyDescent="0.3">
      <c r="A12" s="110" t="s">
        <v>69</v>
      </c>
      <c r="B12" s="154"/>
      <c r="C12" s="136">
        <v>5.9</v>
      </c>
      <c r="D12" s="136">
        <v>9.8000000000000007</v>
      </c>
      <c r="E12" s="136">
        <v>31.4</v>
      </c>
      <c r="F12" s="136">
        <v>245</v>
      </c>
      <c r="G12" s="136">
        <v>392</v>
      </c>
      <c r="H12" s="136">
        <v>1959.9</v>
      </c>
    </row>
    <row r="13" spans="1:8" s="3" customFormat="1" ht="13.5" x14ac:dyDescent="0.3">
      <c r="A13" s="101" t="s">
        <v>70</v>
      </c>
      <c r="B13" s="154"/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</row>
    <row r="14" spans="1:8" ht="18" x14ac:dyDescent="0.35">
      <c r="A14" s="177" t="s">
        <v>77</v>
      </c>
      <c r="B14" s="178"/>
      <c r="C14" s="178"/>
      <c r="D14" s="178"/>
      <c r="E14" s="178"/>
      <c r="F14" s="178"/>
      <c r="G14" s="178"/>
      <c r="H14" s="181"/>
    </row>
    <row r="15" spans="1:8" ht="27" x14ac:dyDescent="0.3">
      <c r="A15" s="118"/>
      <c r="B15" s="119" t="s">
        <v>71</v>
      </c>
      <c r="C15" s="119" t="str">
        <f t="shared" ref="C15:H15" si="0">"Coût annuel estimé      "&amp;C$6</f>
        <v>Coût annuel estimé      E1</v>
      </c>
      <c r="D15" s="119" t="str">
        <f t="shared" si="0"/>
        <v>Coût annuel estimé      E2</v>
      </c>
      <c r="E15" s="119" t="str">
        <f t="shared" si="0"/>
        <v>Coût annuel estimé      E3</v>
      </c>
      <c r="F15" s="119" t="str">
        <f t="shared" si="0"/>
        <v>Coût annuel estimé      E4</v>
      </c>
      <c r="G15" s="119" t="str">
        <f t="shared" si="0"/>
        <v>Coût annuel estimé      E5</v>
      </c>
      <c r="H15" s="119" t="str">
        <f t="shared" si="0"/>
        <v>Coût annuel estimé      E6</v>
      </c>
    </row>
    <row r="16" spans="1:8" x14ac:dyDescent="0.3">
      <c r="A16" s="120" t="s">
        <v>11</v>
      </c>
      <c r="B16" s="143"/>
      <c r="C16" s="121" t="e">
        <f t="shared" ref="C16:H16" si="1">SUM(C17,C21:C22)</f>
        <v>#VALUE!</v>
      </c>
      <c r="D16" s="121" t="e">
        <f t="shared" si="1"/>
        <v>#VALUE!</v>
      </c>
      <c r="E16" s="121" t="e">
        <f t="shared" si="1"/>
        <v>#VALUE!</v>
      </c>
      <c r="F16" s="121" t="e">
        <f t="shared" si="1"/>
        <v>#VALUE!</v>
      </c>
      <c r="G16" s="121" t="e">
        <f t="shared" si="1"/>
        <v>#VALUE!</v>
      </c>
      <c r="H16" s="121" t="e">
        <f t="shared" si="1"/>
        <v>#VALUE!</v>
      </c>
    </row>
    <row r="17" spans="1:8" x14ac:dyDescent="0.3">
      <c r="A17" s="122" t="s">
        <v>12</v>
      </c>
      <c r="B17" s="143"/>
      <c r="C17" s="121" t="e">
        <f t="shared" ref="C17:H17" si="2">C18</f>
        <v>#VALUE!</v>
      </c>
      <c r="D17" s="121" t="e">
        <f t="shared" si="2"/>
        <v>#VALUE!</v>
      </c>
      <c r="E17" s="121" t="e">
        <f t="shared" si="2"/>
        <v>#VALUE!</v>
      </c>
      <c r="F17" s="121" t="e">
        <f t="shared" si="2"/>
        <v>#VALUE!</v>
      </c>
      <c r="G17" s="121" t="e">
        <f t="shared" si="2"/>
        <v>#VALUE!</v>
      </c>
      <c r="H17" s="121" t="e">
        <f t="shared" si="2"/>
        <v>#VALUE!</v>
      </c>
    </row>
    <row r="18" spans="1:8" x14ac:dyDescent="0.3">
      <c r="A18" s="123" t="s">
        <v>13</v>
      </c>
      <c r="B18" s="143"/>
      <c r="C18" s="121" t="e">
        <f t="shared" ref="C18:H18" si="3">SUM(C19:C20)</f>
        <v>#VALUE!</v>
      </c>
      <c r="D18" s="121" t="e">
        <f t="shared" si="3"/>
        <v>#VALUE!</v>
      </c>
      <c r="E18" s="121" t="e">
        <f t="shared" si="3"/>
        <v>#VALUE!</v>
      </c>
      <c r="F18" s="121" t="e">
        <f t="shared" si="3"/>
        <v>#VALUE!</v>
      </c>
      <c r="G18" s="121" t="e">
        <f t="shared" si="3"/>
        <v>#VALUE!</v>
      </c>
      <c r="H18" s="121" t="e">
        <f t="shared" si="3"/>
        <v>#VALUE!</v>
      </c>
    </row>
    <row r="19" spans="1:8" x14ac:dyDescent="0.3">
      <c r="A19" s="124" t="s">
        <v>14</v>
      </c>
      <c r="B19" s="142" t="str">
        <f>'Tarifs 2021'!N13</f>
        <v>V</v>
      </c>
      <c r="C19" s="121" t="e">
        <f t="shared" ref="C19:H20" si="4">$B19*C$12*12</f>
        <v>#VALUE!</v>
      </c>
      <c r="D19" s="121" t="e">
        <f t="shared" si="4"/>
        <v>#VALUE!</v>
      </c>
      <c r="E19" s="121" t="e">
        <f t="shared" si="4"/>
        <v>#VALUE!</v>
      </c>
      <c r="F19" s="121" t="e">
        <f t="shared" si="4"/>
        <v>#VALUE!</v>
      </c>
      <c r="G19" s="121" t="e">
        <f t="shared" si="4"/>
        <v>#VALUE!</v>
      </c>
      <c r="H19" s="121" t="e">
        <f t="shared" si="4"/>
        <v>#VALUE!</v>
      </c>
    </row>
    <row r="20" spans="1:8" x14ac:dyDescent="0.3">
      <c r="A20" s="124" t="s">
        <v>18</v>
      </c>
      <c r="B20" s="142" t="str">
        <f>'Tarifs 2021'!N14</f>
        <v>V</v>
      </c>
      <c r="C20" s="121" t="e">
        <f t="shared" si="4"/>
        <v>#VALUE!</v>
      </c>
      <c r="D20" s="121" t="e">
        <f t="shared" si="4"/>
        <v>#VALUE!</v>
      </c>
      <c r="E20" s="121" t="e">
        <f t="shared" si="4"/>
        <v>#VALUE!</v>
      </c>
      <c r="F20" s="121" t="e">
        <f t="shared" si="4"/>
        <v>#VALUE!</v>
      </c>
      <c r="G20" s="121" t="e">
        <f t="shared" si="4"/>
        <v>#VALUE!</v>
      </c>
      <c r="H20" s="121" t="e">
        <f t="shared" si="4"/>
        <v>#VALUE!</v>
      </c>
    </row>
    <row r="21" spans="1:8" x14ac:dyDescent="0.3">
      <c r="A21" s="122" t="s">
        <v>22</v>
      </c>
      <c r="B21" s="151" t="e">
        <f>'Tarifs 2021'!N17:O17</f>
        <v>#VALUE!</v>
      </c>
      <c r="C21" s="121" t="e">
        <f t="shared" ref="C21:H21" si="5">$B21</f>
        <v>#VALUE!</v>
      </c>
      <c r="D21" s="121" t="e">
        <f t="shared" si="5"/>
        <v>#VALUE!</v>
      </c>
      <c r="E21" s="121" t="e">
        <f t="shared" si="5"/>
        <v>#VALUE!</v>
      </c>
      <c r="F21" s="121" t="e">
        <f t="shared" si="5"/>
        <v>#VALUE!</v>
      </c>
      <c r="G21" s="121" t="e">
        <f t="shared" si="5"/>
        <v>#VALUE!</v>
      </c>
      <c r="H21" s="121" t="e">
        <f t="shared" si="5"/>
        <v>#VALUE!</v>
      </c>
    </row>
    <row r="22" spans="1:8" x14ac:dyDescent="0.3">
      <c r="A22" s="122" t="s">
        <v>72</v>
      </c>
      <c r="B22" s="143"/>
      <c r="C22" s="121" t="e">
        <f t="shared" ref="C22:H22" si="6">SUM(C23:C24)</f>
        <v>#VALUE!</v>
      </c>
      <c r="D22" s="121" t="e">
        <f t="shared" si="6"/>
        <v>#VALUE!</v>
      </c>
      <c r="E22" s="121" t="e">
        <f t="shared" si="6"/>
        <v>#VALUE!</v>
      </c>
      <c r="F22" s="121" t="e">
        <f t="shared" si="6"/>
        <v>#VALUE!</v>
      </c>
      <c r="G22" s="121" t="e">
        <f t="shared" si="6"/>
        <v>#VALUE!</v>
      </c>
      <c r="H22" s="121" t="e">
        <f t="shared" si="6"/>
        <v>#VALUE!</v>
      </c>
    </row>
    <row r="23" spans="1:8" x14ac:dyDescent="0.3">
      <c r="A23" s="123" t="s">
        <v>27</v>
      </c>
      <c r="B23" s="142" t="str">
        <f>'Tarifs 2021'!N20</f>
        <v>V</v>
      </c>
      <c r="C23" s="121" t="e">
        <f t="shared" ref="C23:H23" si="7">$B23*C$7</f>
        <v>#VALUE!</v>
      </c>
      <c r="D23" s="121" t="e">
        <f t="shared" si="7"/>
        <v>#VALUE!</v>
      </c>
      <c r="E23" s="121" t="e">
        <f t="shared" si="7"/>
        <v>#VALUE!</v>
      </c>
      <c r="F23" s="121" t="e">
        <f t="shared" si="7"/>
        <v>#VALUE!</v>
      </c>
      <c r="G23" s="121" t="e">
        <f t="shared" si="7"/>
        <v>#VALUE!</v>
      </c>
      <c r="H23" s="121" t="e">
        <f t="shared" si="7"/>
        <v>#VALUE!</v>
      </c>
    </row>
    <row r="24" spans="1:8" x14ac:dyDescent="0.3">
      <c r="A24" s="123" t="s">
        <v>28</v>
      </c>
      <c r="B24" s="142" t="str">
        <f>'Tarifs 2021'!N21</f>
        <v>V</v>
      </c>
      <c r="C24" s="121" t="e">
        <f t="shared" ref="C24:H24" si="8">$B24*C$8</f>
        <v>#VALUE!</v>
      </c>
      <c r="D24" s="121" t="e">
        <f t="shared" si="8"/>
        <v>#VALUE!</v>
      </c>
      <c r="E24" s="121" t="e">
        <f t="shared" si="8"/>
        <v>#VALUE!</v>
      </c>
      <c r="F24" s="121" t="e">
        <f t="shared" si="8"/>
        <v>#VALUE!</v>
      </c>
      <c r="G24" s="121" t="e">
        <f t="shared" si="8"/>
        <v>#VALUE!</v>
      </c>
      <c r="H24" s="121" t="e">
        <f t="shared" si="8"/>
        <v>#VALUE!</v>
      </c>
    </row>
    <row r="25" spans="1:8" x14ac:dyDescent="0.3">
      <c r="A25" s="120" t="s">
        <v>48</v>
      </c>
      <c r="B25" s="142" t="e">
        <f>'Tarifs 2021'!N24:O24</f>
        <v>#VALUE!</v>
      </c>
      <c r="C25" s="121" t="e">
        <f t="shared" ref="C25:H25" si="9">$B25*C$11</f>
        <v>#VALUE!</v>
      </c>
      <c r="D25" s="121" t="e">
        <f t="shared" si="9"/>
        <v>#VALUE!</v>
      </c>
      <c r="E25" s="121" t="e">
        <f t="shared" si="9"/>
        <v>#VALUE!</v>
      </c>
      <c r="F25" s="121" t="e">
        <f t="shared" si="9"/>
        <v>#VALUE!</v>
      </c>
      <c r="G25" s="121" t="e">
        <f t="shared" si="9"/>
        <v>#VALUE!</v>
      </c>
      <c r="H25" s="121" t="e">
        <f t="shared" si="9"/>
        <v>#VALUE!</v>
      </c>
    </row>
    <row r="26" spans="1:8" x14ac:dyDescent="0.3">
      <c r="A26" s="120" t="s">
        <v>73</v>
      </c>
      <c r="B26" s="142"/>
      <c r="C26" s="121" t="e">
        <f t="shared" ref="C26:H26" si="10">SUM(C27:C29)</f>
        <v>#VALUE!</v>
      </c>
      <c r="D26" s="121" t="e">
        <f t="shared" si="10"/>
        <v>#VALUE!</v>
      </c>
      <c r="E26" s="121" t="e">
        <f t="shared" si="10"/>
        <v>#VALUE!</v>
      </c>
      <c r="F26" s="121" t="e">
        <f t="shared" si="10"/>
        <v>#VALUE!</v>
      </c>
      <c r="G26" s="121" t="e">
        <f t="shared" si="10"/>
        <v>#VALUE!</v>
      </c>
      <c r="H26" s="121" t="e">
        <f t="shared" si="10"/>
        <v>#VALUE!</v>
      </c>
    </row>
    <row r="27" spans="1:8" x14ac:dyDescent="0.3">
      <c r="A27" s="122" t="s">
        <v>33</v>
      </c>
      <c r="B27" s="142" t="e">
        <f>'Tarifs 2021'!N27:O27</f>
        <v>#VALUE!</v>
      </c>
      <c r="C27" s="121" t="e">
        <f t="shared" ref="C27:H30" si="11">$B27*C$11</f>
        <v>#VALUE!</v>
      </c>
      <c r="D27" s="121" t="e">
        <f t="shared" si="11"/>
        <v>#VALUE!</v>
      </c>
      <c r="E27" s="121" t="e">
        <f t="shared" si="11"/>
        <v>#VALUE!</v>
      </c>
      <c r="F27" s="121" t="e">
        <f t="shared" si="11"/>
        <v>#VALUE!</v>
      </c>
      <c r="G27" s="121" t="e">
        <f t="shared" si="11"/>
        <v>#VALUE!</v>
      </c>
      <c r="H27" s="121" t="e">
        <f t="shared" si="11"/>
        <v>#VALUE!</v>
      </c>
    </row>
    <row r="28" spans="1:8" x14ac:dyDescent="0.3">
      <c r="A28" s="122" t="s">
        <v>35</v>
      </c>
      <c r="B28" s="142" t="e">
        <f>'Tarifs 2021'!N28:O28</f>
        <v>#VALUE!</v>
      </c>
      <c r="C28" s="121" t="e">
        <f t="shared" si="11"/>
        <v>#VALUE!</v>
      </c>
      <c r="D28" s="121" t="e">
        <f t="shared" si="11"/>
        <v>#VALUE!</v>
      </c>
      <c r="E28" s="121" t="e">
        <f t="shared" si="11"/>
        <v>#VALUE!</v>
      </c>
      <c r="F28" s="121" t="e">
        <f t="shared" si="11"/>
        <v>#VALUE!</v>
      </c>
      <c r="G28" s="121" t="e">
        <f t="shared" si="11"/>
        <v>#VALUE!</v>
      </c>
      <c r="H28" s="121" t="e">
        <f t="shared" si="11"/>
        <v>#VALUE!</v>
      </c>
    </row>
    <row r="29" spans="1:8" x14ac:dyDescent="0.3">
      <c r="A29" s="122" t="s">
        <v>37</v>
      </c>
      <c r="B29" s="142" t="e">
        <f>'Tarifs 2021'!N29:O29</f>
        <v>#VALUE!</v>
      </c>
      <c r="C29" s="121" t="e">
        <f t="shared" si="11"/>
        <v>#VALUE!</v>
      </c>
      <c r="D29" s="121" t="e">
        <f t="shared" si="11"/>
        <v>#VALUE!</v>
      </c>
      <c r="E29" s="121" t="e">
        <f t="shared" si="11"/>
        <v>#VALUE!</v>
      </c>
      <c r="F29" s="121" t="e">
        <f t="shared" si="11"/>
        <v>#VALUE!</v>
      </c>
      <c r="G29" s="121" t="e">
        <f t="shared" si="11"/>
        <v>#VALUE!</v>
      </c>
      <c r="H29" s="121" t="e">
        <f t="shared" si="11"/>
        <v>#VALUE!</v>
      </c>
    </row>
    <row r="30" spans="1:8" x14ac:dyDescent="0.3">
      <c r="A30" s="120" t="s">
        <v>39</v>
      </c>
      <c r="B30" s="142" t="e">
        <f>'Tarifs 2021'!N31:O31</f>
        <v>#VALUE!</v>
      </c>
      <c r="C30" s="121" t="e">
        <f t="shared" si="11"/>
        <v>#VALUE!</v>
      </c>
      <c r="D30" s="121" t="e">
        <f t="shared" si="11"/>
        <v>#VALUE!</v>
      </c>
      <c r="E30" s="121" t="e">
        <f t="shared" si="11"/>
        <v>#VALUE!</v>
      </c>
      <c r="F30" s="121" t="e">
        <f t="shared" si="11"/>
        <v>#VALUE!</v>
      </c>
      <c r="G30" s="121" t="e">
        <f t="shared" si="11"/>
        <v>#VALUE!</v>
      </c>
      <c r="H30" s="121" t="e">
        <f t="shared" si="11"/>
        <v>#VALUE!</v>
      </c>
    </row>
    <row r="31" spans="1:8" x14ac:dyDescent="0.3">
      <c r="A31" s="120" t="s">
        <v>40</v>
      </c>
      <c r="B31" s="142" t="str">
        <f>'Tarifs 2021'!N33</f>
        <v>V</v>
      </c>
      <c r="C31" s="121" t="e">
        <f t="shared" ref="C31:H31" si="12">$B31*C$13</f>
        <v>#VALUE!</v>
      </c>
      <c r="D31" s="121" t="e">
        <f t="shared" si="12"/>
        <v>#VALUE!</v>
      </c>
      <c r="E31" s="121" t="e">
        <f t="shared" si="12"/>
        <v>#VALUE!</v>
      </c>
      <c r="F31" s="121" t="e">
        <f t="shared" si="12"/>
        <v>#VALUE!</v>
      </c>
      <c r="G31" s="121" t="e">
        <f t="shared" si="12"/>
        <v>#VALUE!</v>
      </c>
      <c r="H31" s="121" t="e">
        <f t="shared" si="12"/>
        <v>#VALUE!</v>
      </c>
    </row>
    <row r="32" spans="1:8" ht="30" x14ac:dyDescent="0.3">
      <c r="A32" s="125" t="s">
        <v>74</v>
      </c>
      <c r="B32" s="144"/>
      <c r="C32" s="126" t="e">
        <f>SUM(C16,C25:C26,C30:C31)</f>
        <v>#VALUE!</v>
      </c>
      <c r="D32" s="126" t="e">
        <f t="shared" ref="D32:H32" si="13">SUM(D16,D25:D26,D30:D31)</f>
        <v>#VALUE!</v>
      </c>
      <c r="E32" s="126" t="e">
        <f t="shared" si="13"/>
        <v>#VALUE!</v>
      </c>
      <c r="F32" s="126" t="e">
        <f t="shared" si="13"/>
        <v>#VALUE!</v>
      </c>
      <c r="G32" s="126" t="e">
        <f t="shared" si="13"/>
        <v>#VALUE!</v>
      </c>
      <c r="H32" s="126" t="e">
        <f t="shared" si="13"/>
        <v>#VALUE!</v>
      </c>
    </row>
    <row r="33" spans="1:8" x14ac:dyDescent="0.3">
      <c r="A33" s="127" t="s">
        <v>75</v>
      </c>
      <c r="C33" s="128"/>
      <c r="D33" s="128"/>
      <c r="E33" s="128"/>
      <c r="F33" s="128"/>
      <c r="G33" s="128"/>
      <c r="H33" s="128"/>
    </row>
    <row r="34" spans="1:8" x14ac:dyDescent="0.3">
      <c r="A34" s="127" t="s">
        <v>76</v>
      </c>
      <c r="B34" s="144"/>
      <c r="C34" s="126" t="e">
        <f>SUM(C25:C26,C30:C31,C21:C22)+C18*C33</f>
        <v>#VALUE!</v>
      </c>
      <c r="D34" s="126" t="e">
        <f t="shared" ref="D34:H34" si="14">SUM(D25:D26,D30:D31,D21:D22)+D18*D33</f>
        <v>#VALUE!</v>
      </c>
      <c r="E34" s="126" t="e">
        <f t="shared" si="14"/>
        <v>#VALUE!</v>
      </c>
      <c r="F34" s="126" t="e">
        <f t="shared" si="14"/>
        <v>#VALUE!</v>
      </c>
      <c r="G34" s="126" t="e">
        <f t="shared" si="14"/>
        <v>#VALUE!</v>
      </c>
      <c r="H34" s="126" t="e">
        <f t="shared" si="14"/>
        <v>#VALUE!</v>
      </c>
    </row>
    <row r="35" spans="1:8" s="3" customFormat="1" ht="13.5" x14ac:dyDescent="0.3">
      <c r="A35" s="129" t="s">
        <v>118</v>
      </c>
      <c r="B35" s="147"/>
      <c r="C35" s="133"/>
      <c r="D35" s="133"/>
      <c r="E35" s="133"/>
      <c r="F35" s="133"/>
      <c r="G35" s="133"/>
      <c r="H35" s="133"/>
    </row>
    <row r="36" spans="1:8" s="101" customFormat="1" ht="13.5" x14ac:dyDescent="0.3">
      <c r="A36" s="130" t="s">
        <v>78</v>
      </c>
      <c r="B36" s="149"/>
      <c r="C36" s="131" t="e">
        <f>C34-C35</f>
        <v>#VALUE!</v>
      </c>
      <c r="D36" s="131" t="e">
        <f t="shared" ref="D36:H36" si="15">D34-D35</f>
        <v>#VALUE!</v>
      </c>
      <c r="E36" s="131" t="e">
        <f t="shared" si="15"/>
        <v>#VALUE!</v>
      </c>
      <c r="F36" s="131" t="e">
        <f t="shared" si="15"/>
        <v>#VALUE!</v>
      </c>
      <c r="G36" s="131" t="e">
        <f t="shared" si="15"/>
        <v>#VALUE!</v>
      </c>
      <c r="H36" s="131" t="e">
        <f t="shared" si="15"/>
        <v>#VALUE!</v>
      </c>
    </row>
    <row r="37" spans="1:8" s="101" customFormat="1" ht="14.25" thickBot="1" x14ac:dyDescent="0.35">
      <c r="A37" s="132" t="s">
        <v>79</v>
      </c>
      <c r="B37" s="150"/>
      <c r="C37" s="134" t="str">
        <f>IFERROR((C36/C35)," ")</f>
        <v xml:space="preserve"> </v>
      </c>
      <c r="D37" s="134" t="str">
        <f t="shared" ref="D37:H37" si="16">IFERROR((D36/D35)," ")</f>
        <v xml:space="preserve"> </v>
      </c>
      <c r="E37" s="134" t="str">
        <f t="shared" si="16"/>
        <v xml:space="preserve"> </v>
      </c>
      <c r="F37" s="134" t="str">
        <f t="shared" si="16"/>
        <v xml:space="preserve"> </v>
      </c>
      <c r="G37" s="134" t="str">
        <f t="shared" si="16"/>
        <v xml:space="preserve"> </v>
      </c>
      <c r="H37" s="134" t="str">
        <f t="shared" si="16"/>
        <v xml:space="preserve"> </v>
      </c>
    </row>
    <row r="38" spans="1:8" ht="18.75" thickTop="1" x14ac:dyDescent="0.35">
      <c r="A38" s="177" t="s">
        <v>80</v>
      </c>
      <c r="B38" s="178"/>
      <c r="C38" s="178"/>
      <c r="D38" s="178"/>
      <c r="E38" s="178"/>
      <c r="F38" s="178"/>
      <c r="G38" s="178"/>
      <c r="H38" s="181"/>
    </row>
    <row r="39" spans="1:8" ht="27" x14ac:dyDescent="0.3">
      <c r="A39" s="118"/>
      <c r="B39" s="119" t="s">
        <v>71</v>
      </c>
      <c r="C39" s="119" t="str">
        <f t="shared" ref="C39:H39" si="17">"Coût annuel estimé      "&amp;C$6</f>
        <v>Coût annuel estimé      E1</v>
      </c>
      <c r="D39" s="119" t="str">
        <f t="shared" si="17"/>
        <v>Coût annuel estimé      E2</v>
      </c>
      <c r="E39" s="119" t="str">
        <f t="shared" si="17"/>
        <v>Coût annuel estimé      E3</v>
      </c>
      <c r="F39" s="119" t="str">
        <f t="shared" si="17"/>
        <v>Coût annuel estimé      E4</v>
      </c>
      <c r="G39" s="119" t="str">
        <f t="shared" si="17"/>
        <v>Coût annuel estimé      E5</v>
      </c>
      <c r="H39" s="119" t="str">
        <f t="shared" si="17"/>
        <v>Coût annuel estimé      E6</v>
      </c>
    </row>
    <row r="40" spans="1:8" x14ac:dyDescent="0.3">
      <c r="A40" s="120" t="s">
        <v>11</v>
      </c>
      <c r="B40" s="143"/>
      <c r="C40" s="121" t="e">
        <f t="shared" ref="C40:H40" si="18">SUM(C41,C45:C46)</f>
        <v>#VALUE!</v>
      </c>
      <c r="D40" s="121" t="e">
        <f t="shared" si="18"/>
        <v>#VALUE!</v>
      </c>
      <c r="E40" s="121" t="e">
        <f t="shared" si="18"/>
        <v>#VALUE!</v>
      </c>
      <c r="F40" s="121" t="e">
        <f t="shared" si="18"/>
        <v>#VALUE!</v>
      </c>
      <c r="G40" s="121" t="e">
        <f t="shared" si="18"/>
        <v>#VALUE!</v>
      </c>
      <c r="H40" s="121" t="e">
        <f t="shared" si="18"/>
        <v>#VALUE!</v>
      </c>
    </row>
    <row r="41" spans="1:8" x14ac:dyDescent="0.3">
      <c r="A41" s="122" t="s">
        <v>12</v>
      </c>
      <c r="B41" s="143"/>
      <c r="C41" s="121" t="e">
        <f t="shared" ref="C41:H41" si="19">C42</f>
        <v>#VALUE!</v>
      </c>
      <c r="D41" s="121" t="e">
        <f t="shared" si="19"/>
        <v>#VALUE!</v>
      </c>
      <c r="E41" s="121" t="e">
        <f t="shared" si="19"/>
        <v>#VALUE!</v>
      </c>
      <c r="F41" s="121" t="e">
        <f t="shared" si="19"/>
        <v>#VALUE!</v>
      </c>
      <c r="G41" s="121" t="e">
        <f t="shared" si="19"/>
        <v>#VALUE!</v>
      </c>
      <c r="H41" s="121" t="e">
        <f t="shared" si="19"/>
        <v>#VALUE!</v>
      </c>
    </row>
    <row r="42" spans="1:8" x14ac:dyDescent="0.3">
      <c r="A42" s="123" t="s">
        <v>13</v>
      </c>
      <c r="B42" s="143"/>
      <c r="C42" s="121" t="e">
        <f t="shared" ref="C42" si="20">SUM(C43:C44)</f>
        <v>#VALUE!</v>
      </c>
      <c r="D42" s="121" t="e">
        <f t="shared" ref="D42:H42" si="21">SUM(D43:D44)</f>
        <v>#VALUE!</v>
      </c>
      <c r="E42" s="121" t="e">
        <f t="shared" si="21"/>
        <v>#VALUE!</v>
      </c>
      <c r="F42" s="121" t="e">
        <f t="shared" si="21"/>
        <v>#VALUE!</v>
      </c>
      <c r="G42" s="121" t="e">
        <f t="shared" si="21"/>
        <v>#VALUE!</v>
      </c>
      <c r="H42" s="121" t="e">
        <f t="shared" si="21"/>
        <v>#VALUE!</v>
      </c>
    </row>
    <row r="43" spans="1:8" x14ac:dyDescent="0.3">
      <c r="A43" s="124" t="s">
        <v>14</v>
      </c>
      <c r="B43" s="142" t="str">
        <f>'Tarifs 2022'!N13</f>
        <v>V</v>
      </c>
      <c r="C43" s="121" t="e">
        <f t="shared" ref="C43:H44" si="22">$B43*C$12*12</f>
        <v>#VALUE!</v>
      </c>
      <c r="D43" s="121" t="e">
        <f t="shared" si="22"/>
        <v>#VALUE!</v>
      </c>
      <c r="E43" s="121" t="e">
        <f t="shared" si="22"/>
        <v>#VALUE!</v>
      </c>
      <c r="F43" s="121" t="e">
        <f t="shared" si="22"/>
        <v>#VALUE!</v>
      </c>
      <c r="G43" s="121" t="e">
        <f t="shared" si="22"/>
        <v>#VALUE!</v>
      </c>
      <c r="H43" s="121" t="e">
        <f t="shared" si="22"/>
        <v>#VALUE!</v>
      </c>
    </row>
    <row r="44" spans="1:8" x14ac:dyDescent="0.3">
      <c r="A44" s="124" t="s">
        <v>18</v>
      </c>
      <c r="B44" s="142" t="str">
        <f>'Tarifs 2022'!N14</f>
        <v>V</v>
      </c>
      <c r="C44" s="121" t="e">
        <f t="shared" si="22"/>
        <v>#VALUE!</v>
      </c>
      <c r="D44" s="121" t="e">
        <f t="shared" si="22"/>
        <v>#VALUE!</v>
      </c>
      <c r="E44" s="121" t="e">
        <f t="shared" si="22"/>
        <v>#VALUE!</v>
      </c>
      <c r="F44" s="121" t="e">
        <f t="shared" si="22"/>
        <v>#VALUE!</v>
      </c>
      <c r="G44" s="121" t="e">
        <f t="shared" si="22"/>
        <v>#VALUE!</v>
      </c>
      <c r="H44" s="121" t="e">
        <f t="shared" si="22"/>
        <v>#VALUE!</v>
      </c>
    </row>
    <row r="45" spans="1:8" x14ac:dyDescent="0.3">
      <c r="A45" s="122" t="s">
        <v>22</v>
      </c>
      <c r="B45" s="151" t="e">
        <f>'Tarifs 2022'!N17:O17</f>
        <v>#VALUE!</v>
      </c>
      <c r="C45" s="121" t="e">
        <f t="shared" ref="C45:H45" si="23">$B45</f>
        <v>#VALUE!</v>
      </c>
      <c r="D45" s="121" t="e">
        <f t="shared" si="23"/>
        <v>#VALUE!</v>
      </c>
      <c r="E45" s="121" t="e">
        <f t="shared" si="23"/>
        <v>#VALUE!</v>
      </c>
      <c r="F45" s="121" t="e">
        <f t="shared" si="23"/>
        <v>#VALUE!</v>
      </c>
      <c r="G45" s="121" t="e">
        <f t="shared" si="23"/>
        <v>#VALUE!</v>
      </c>
      <c r="H45" s="121" t="e">
        <f t="shared" si="23"/>
        <v>#VALUE!</v>
      </c>
    </row>
    <row r="46" spans="1:8" x14ac:dyDescent="0.3">
      <c r="A46" s="122" t="s">
        <v>72</v>
      </c>
      <c r="B46" s="143"/>
      <c r="C46" s="121" t="e">
        <f t="shared" ref="C46" si="24">SUM(C47:C48)</f>
        <v>#VALUE!</v>
      </c>
      <c r="D46" s="121" t="e">
        <f t="shared" ref="D46:H46" si="25">SUM(D47:D48)</f>
        <v>#VALUE!</v>
      </c>
      <c r="E46" s="121" t="e">
        <f t="shared" si="25"/>
        <v>#VALUE!</v>
      </c>
      <c r="F46" s="121" t="e">
        <f t="shared" si="25"/>
        <v>#VALUE!</v>
      </c>
      <c r="G46" s="121" t="e">
        <f t="shared" si="25"/>
        <v>#VALUE!</v>
      </c>
      <c r="H46" s="121" t="e">
        <f t="shared" si="25"/>
        <v>#VALUE!</v>
      </c>
    </row>
    <row r="47" spans="1:8" x14ac:dyDescent="0.3">
      <c r="A47" s="123" t="s">
        <v>27</v>
      </c>
      <c r="B47" s="142" t="str">
        <f>'Tarifs 2022'!N20</f>
        <v>V</v>
      </c>
      <c r="C47" s="121" t="e">
        <f t="shared" ref="C47:H47" si="26">$B47*C$7</f>
        <v>#VALUE!</v>
      </c>
      <c r="D47" s="121" t="e">
        <f t="shared" si="26"/>
        <v>#VALUE!</v>
      </c>
      <c r="E47" s="121" t="e">
        <f t="shared" si="26"/>
        <v>#VALUE!</v>
      </c>
      <c r="F47" s="121" t="e">
        <f t="shared" si="26"/>
        <v>#VALUE!</v>
      </c>
      <c r="G47" s="121" t="e">
        <f t="shared" si="26"/>
        <v>#VALUE!</v>
      </c>
      <c r="H47" s="121" t="e">
        <f t="shared" si="26"/>
        <v>#VALUE!</v>
      </c>
    </row>
    <row r="48" spans="1:8" x14ac:dyDescent="0.3">
      <c r="A48" s="123" t="s">
        <v>28</v>
      </c>
      <c r="B48" s="142" t="str">
        <f>'Tarifs 2022'!N21</f>
        <v>V</v>
      </c>
      <c r="C48" s="121" t="e">
        <f t="shared" ref="C48:H48" si="27">$B48*C$8</f>
        <v>#VALUE!</v>
      </c>
      <c r="D48" s="121" t="e">
        <f t="shared" si="27"/>
        <v>#VALUE!</v>
      </c>
      <c r="E48" s="121" t="e">
        <f t="shared" si="27"/>
        <v>#VALUE!</v>
      </c>
      <c r="F48" s="121" t="e">
        <f t="shared" si="27"/>
        <v>#VALUE!</v>
      </c>
      <c r="G48" s="121" t="e">
        <f t="shared" si="27"/>
        <v>#VALUE!</v>
      </c>
      <c r="H48" s="121" t="e">
        <f t="shared" si="27"/>
        <v>#VALUE!</v>
      </c>
    </row>
    <row r="49" spans="1:8" x14ac:dyDescent="0.3">
      <c r="A49" s="120" t="s">
        <v>48</v>
      </c>
      <c r="B49" s="142" t="e">
        <f>'Tarifs 2022'!N24:O24</f>
        <v>#VALUE!</v>
      </c>
      <c r="C49" s="121" t="e">
        <f t="shared" ref="C49:H49" si="28">$B49*C$11</f>
        <v>#VALUE!</v>
      </c>
      <c r="D49" s="121" t="e">
        <f t="shared" si="28"/>
        <v>#VALUE!</v>
      </c>
      <c r="E49" s="121" t="e">
        <f t="shared" si="28"/>
        <v>#VALUE!</v>
      </c>
      <c r="F49" s="121" t="e">
        <f t="shared" si="28"/>
        <v>#VALUE!</v>
      </c>
      <c r="G49" s="121" t="e">
        <f t="shared" si="28"/>
        <v>#VALUE!</v>
      </c>
      <c r="H49" s="121" t="e">
        <f t="shared" si="28"/>
        <v>#VALUE!</v>
      </c>
    </row>
    <row r="50" spans="1:8" x14ac:dyDescent="0.3">
      <c r="A50" s="120" t="s">
        <v>73</v>
      </c>
      <c r="B50" s="142"/>
      <c r="C50" s="121" t="e">
        <f t="shared" ref="C50:H50" si="29">SUM(C51:C53)</f>
        <v>#VALUE!</v>
      </c>
      <c r="D50" s="121" t="e">
        <f t="shared" si="29"/>
        <v>#VALUE!</v>
      </c>
      <c r="E50" s="121" t="e">
        <f t="shared" si="29"/>
        <v>#VALUE!</v>
      </c>
      <c r="F50" s="121" t="e">
        <f t="shared" si="29"/>
        <v>#VALUE!</v>
      </c>
      <c r="G50" s="121" t="e">
        <f t="shared" si="29"/>
        <v>#VALUE!</v>
      </c>
      <c r="H50" s="121" t="e">
        <f t="shared" si="29"/>
        <v>#VALUE!</v>
      </c>
    </row>
    <row r="51" spans="1:8" x14ac:dyDescent="0.3">
      <c r="A51" s="122" t="s">
        <v>33</v>
      </c>
      <c r="B51" s="142" t="e">
        <f>'Tarifs 2022'!N27:O27</f>
        <v>#VALUE!</v>
      </c>
      <c r="C51" s="121" t="e">
        <f t="shared" ref="C51:H54" si="30">$B51*C$11</f>
        <v>#VALUE!</v>
      </c>
      <c r="D51" s="121" t="e">
        <f t="shared" si="30"/>
        <v>#VALUE!</v>
      </c>
      <c r="E51" s="121" t="e">
        <f t="shared" si="30"/>
        <v>#VALUE!</v>
      </c>
      <c r="F51" s="121" t="e">
        <f t="shared" si="30"/>
        <v>#VALUE!</v>
      </c>
      <c r="G51" s="121" t="e">
        <f t="shared" si="30"/>
        <v>#VALUE!</v>
      </c>
      <c r="H51" s="121" t="e">
        <f t="shared" si="30"/>
        <v>#VALUE!</v>
      </c>
    </row>
    <row r="52" spans="1:8" x14ac:dyDescent="0.3">
      <c r="A52" s="122" t="s">
        <v>35</v>
      </c>
      <c r="B52" s="142" t="e">
        <f>'Tarifs 2022'!N28:O28</f>
        <v>#VALUE!</v>
      </c>
      <c r="C52" s="121" t="e">
        <f t="shared" si="30"/>
        <v>#VALUE!</v>
      </c>
      <c r="D52" s="121" t="e">
        <f t="shared" si="30"/>
        <v>#VALUE!</v>
      </c>
      <c r="E52" s="121" t="e">
        <f t="shared" si="30"/>
        <v>#VALUE!</v>
      </c>
      <c r="F52" s="121" t="e">
        <f t="shared" si="30"/>
        <v>#VALUE!</v>
      </c>
      <c r="G52" s="121" t="e">
        <f t="shared" si="30"/>
        <v>#VALUE!</v>
      </c>
      <c r="H52" s="121" t="e">
        <f t="shared" si="30"/>
        <v>#VALUE!</v>
      </c>
    </row>
    <row r="53" spans="1:8" x14ac:dyDescent="0.3">
      <c r="A53" s="122" t="s">
        <v>37</v>
      </c>
      <c r="B53" s="142" t="e">
        <f>'Tarifs 2022'!N29:O29</f>
        <v>#VALUE!</v>
      </c>
      <c r="C53" s="121" t="e">
        <f t="shared" si="30"/>
        <v>#VALUE!</v>
      </c>
      <c r="D53" s="121" t="e">
        <f t="shared" si="30"/>
        <v>#VALUE!</v>
      </c>
      <c r="E53" s="121" t="e">
        <f t="shared" si="30"/>
        <v>#VALUE!</v>
      </c>
      <c r="F53" s="121" t="e">
        <f t="shared" si="30"/>
        <v>#VALUE!</v>
      </c>
      <c r="G53" s="121" t="e">
        <f t="shared" si="30"/>
        <v>#VALUE!</v>
      </c>
      <c r="H53" s="121" t="e">
        <f t="shared" si="30"/>
        <v>#VALUE!</v>
      </c>
    </row>
    <row r="54" spans="1:8" x14ac:dyDescent="0.3">
      <c r="A54" s="120" t="s">
        <v>39</v>
      </c>
      <c r="B54" s="142" t="e">
        <f>'Tarifs 2022'!N31:O31</f>
        <v>#VALUE!</v>
      </c>
      <c r="C54" s="121" t="e">
        <f t="shared" si="30"/>
        <v>#VALUE!</v>
      </c>
      <c r="D54" s="121" t="e">
        <f t="shared" si="30"/>
        <v>#VALUE!</v>
      </c>
      <c r="E54" s="121" t="e">
        <f t="shared" si="30"/>
        <v>#VALUE!</v>
      </c>
      <c r="F54" s="121" t="e">
        <f t="shared" si="30"/>
        <v>#VALUE!</v>
      </c>
      <c r="G54" s="121" t="e">
        <f t="shared" si="30"/>
        <v>#VALUE!</v>
      </c>
      <c r="H54" s="121" t="e">
        <f t="shared" si="30"/>
        <v>#VALUE!</v>
      </c>
    </row>
    <row r="55" spans="1:8" x14ac:dyDescent="0.3">
      <c r="A55" s="120" t="s">
        <v>40</v>
      </c>
      <c r="B55" s="142" t="str">
        <f>'Tarifs 2022'!N33</f>
        <v>V</v>
      </c>
      <c r="C55" s="121" t="e">
        <f t="shared" ref="C55:H55" si="31">$B55*C$13</f>
        <v>#VALUE!</v>
      </c>
      <c r="D55" s="121" t="e">
        <f t="shared" si="31"/>
        <v>#VALUE!</v>
      </c>
      <c r="E55" s="121" t="e">
        <f t="shared" si="31"/>
        <v>#VALUE!</v>
      </c>
      <c r="F55" s="121" t="e">
        <f t="shared" si="31"/>
        <v>#VALUE!</v>
      </c>
      <c r="G55" s="121" t="e">
        <f t="shared" si="31"/>
        <v>#VALUE!</v>
      </c>
      <c r="H55" s="121" t="e">
        <f t="shared" si="31"/>
        <v>#VALUE!</v>
      </c>
    </row>
    <row r="56" spans="1:8" ht="30" x14ac:dyDescent="0.3">
      <c r="A56" s="125" t="s">
        <v>74</v>
      </c>
      <c r="B56" s="144"/>
      <c r="C56" s="126" t="e">
        <f>SUM(C40,C49:C50,C54:C55)</f>
        <v>#VALUE!</v>
      </c>
      <c r="D56" s="126" t="e">
        <f t="shared" ref="D56:H56" si="32">SUM(D40,D49:D50,D54:D55)</f>
        <v>#VALUE!</v>
      </c>
      <c r="E56" s="126" t="e">
        <f t="shared" si="32"/>
        <v>#VALUE!</v>
      </c>
      <c r="F56" s="126" t="e">
        <f t="shared" si="32"/>
        <v>#VALUE!</v>
      </c>
      <c r="G56" s="126" t="e">
        <f t="shared" si="32"/>
        <v>#VALUE!</v>
      </c>
      <c r="H56" s="126" t="e">
        <f t="shared" si="32"/>
        <v>#VALUE!</v>
      </c>
    </row>
    <row r="57" spans="1:8" x14ac:dyDescent="0.3">
      <c r="A57" s="127" t="s">
        <v>75</v>
      </c>
      <c r="C57" s="128"/>
      <c r="D57" s="128"/>
      <c r="E57" s="128"/>
      <c r="F57" s="128"/>
      <c r="G57" s="128"/>
      <c r="H57" s="128"/>
    </row>
    <row r="58" spans="1:8" x14ac:dyDescent="0.3">
      <c r="A58" s="127" t="s">
        <v>76</v>
      </c>
      <c r="B58" s="144"/>
      <c r="C58" s="126" t="e">
        <f>SUM(C49:C50,C54:C55,C45:C46)+C42*C57</f>
        <v>#VALUE!</v>
      </c>
      <c r="D58" s="126" t="e">
        <f t="shared" ref="D58:H58" si="33">SUM(D49:D50,D54:D55,D45:D46)+D42*D57</f>
        <v>#VALUE!</v>
      </c>
      <c r="E58" s="126" t="e">
        <f t="shared" si="33"/>
        <v>#VALUE!</v>
      </c>
      <c r="F58" s="126" t="e">
        <f t="shared" si="33"/>
        <v>#VALUE!</v>
      </c>
      <c r="G58" s="126" t="e">
        <f t="shared" si="33"/>
        <v>#VALUE!</v>
      </c>
      <c r="H58" s="126" t="e">
        <f t="shared" si="33"/>
        <v>#VALUE!</v>
      </c>
    </row>
    <row r="59" spans="1:8" x14ac:dyDescent="0.3">
      <c r="A59" s="129" t="s">
        <v>117</v>
      </c>
      <c r="B59" s="147"/>
      <c r="C59" s="133" t="e">
        <f>C34</f>
        <v>#VALUE!</v>
      </c>
      <c r="D59" s="133" t="e">
        <f t="shared" ref="D59:H59" si="34">D34</f>
        <v>#VALUE!</v>
      </c>
      <c r="E59" s="133" t="e">
        <f t="shared" si="34"/>
        <v>#VALUE!</v>
      </c>
      <c r="F59" s="133" t="e">
        <f t="shared" si="34"/>
        <v>#VALUE!</v>
      </c>
      <c r="G59" s="133" t="e">
        <f t="shared" si="34"/>
        <v>#VALUE!</v>
      </c>
      <c r="H59" s="133" t="e">
        <f t="shared" si="34"/>
        <v>#VALUE!</v>
      </c>
    </row>
    <row r="60" spans="1:8" x14ac:dyDescent="0.3">
      <c r="A60" s="130" t="s">
        <v>81</v>
      </c>
      <c r="B60" s="149"/>
      <c r="C60" s="131" t="e">
        <f>C58-C59</f>
        <v>#VALUE!</v>
      </c>
      <c r="D60" s="131" t="e">
        <f t="shared" ref="D60:H60" si="35">D58-D59</f>
        <v>#VALUE!</v>
      </c>
      <c r="E60" s="131" t="e">
        <f t="shared" si="35"/>
        <v>#VALUE!</v>
      </c>
      <c r="F60" s="131" t="e">
        <f t="shared" si="35"/>
        <v>#VALUE!</v>
      </c>
      <c r="G60" s="131" t="e">
        <f t="shared" si="35"/>
        <v>#VALUE!</v>
      </c>
      <c r="H60" s="131" t="e">
        <f t="shared" si="35"/>
        <v>#VALUE!</v>
      </c>
    </row>
    <row r="61" spans="1:8" ht="15.75" thickBot="1" x14ac:dyDescent="0.35">
      <c r="A61" s="132" t="s">
        <v>82</v>
      </c>
      <c r="B61" s="150"/>
      <c r="C61" s="134" t="str">
        <f>IFERROR((C60/C59)," ")</f>
        <v xml:space="preserve"> </v>
      </c>
      <c r="D61" s="134" t="str">
        <f t="shared" ref="D61:H61" si="36">IFERROR((D60/D59)," ")</f>
        <v xml:space="preserve"> </v>
      </c>
      <c r="E61" s="134" t="str">
        <f t="shared" si="36"/>
        <v xml:space="preserve"> </v>
      </c>
      <c r="F61" s="134" t="str">
        <f t="shared" si="36"/>
        <v xml:space="preserve"> </v>
      </c>
      <c r="G61" s="134" t="str">
        <f t="shared" si="36"/>
        <v xml:space="preserve"> </v>
      </c>
      <c r="H61" s="134" t="str">
        <f t="shared" si="36"/>
        <v xml:space="preserve"> </v>
      </c>
    </row>
    <row r="62" spans="1:8" ht="18.75" thickTop="1" x14ac:dyDescent="0.35">
      <c r="A62" s="177" t="s">
        <v>83</v>
      </c>
      <c r="B62" s="178"/>
      <c r="C62" s="178"/>
      <c r="D62" s="178"/>
      <c r="E62" s="178"/>
      <c r="F62" s="178"/>
      <c r="G62" s="178"/>
      <c r="H62" s="181"/>
    </row>
    <row r="63" spans="1:8" ht="27" x14ac:dyDescent="0.3">
      <c r="A63" s="118"/>
      <c r="B63" s="119" t="s">
        <v>71</v>
      </c>
      <c r="C63" s="119" t="str">
        <f t="shared" ref="C63:H63" si="37">"Coût annuel estimé      "&amp;C$6</f>
        <v>Coût annuel estimé      E1</v>
      </c>
      <c r="D63" s="119" t="str">
        <f t="shared" si="37"/>
        <v>Coût annuel estimé      E2</v>
      </c>
      <c r="E63" s="119" t="str">
        <f t="shared" si="37"/>
        <v>Coût annuel estimé      E3</v>
      </c>
      <c r="F63" s="119" t="str">
        <f t="shared" si="37"/>
        <v>Coût annuel estimé      E4</v>
      </c>
      <c r="G63" s="119" t="str">
        <f t="shared" si="37"/>
        <v>Coût annuel estimé      E5</v>
      </c>
      <c r="H63" s="119" t="str">
        <f t="shared" si="37"/>
        <v>Coût annuel estimé      E6</v>
      </c>
    </row>
    <row r="64" spans="1:8" x14ac:dyDescent="0.3">
      <c r="A64" s="120" t="s">
        <v>11</v>
      </c>
      <c r="B64" s="143"/>
      <c r="C64" s="121" t="e">
        <f t="shared" ref="C64:H64" si="38">SUM(C65,C69:C70)</f>
        <v>#VALUE!</v>
      </c>
      <c r="D64" s="121" t="e">
        <f t="shared" si="38"/>
        <v>#VALUE!</v>
      </c>
      <c r="E64" s="121" t="e">
        <f t="shared" si="38"/>
        <v>#VALUE!</v>
      </c>
      <c r="F64" s="121" t="e">
        <f t="shared" si="38"/>
        <v>#VALUE!</v>
      </c>
      <c r="G64" s="121" t="e">
        <f t="shared" si="38"/>
        <v>#VALUE!</v>
      </c>
      <c r="H64" s="121" t="e">
        <f t="shared" si="38"/>
        <v>#VALUE!</v>
      </c>
    </row>
    <row r="65" spans="1:8" x14ac:dyDescent="0.3">
      <c r="A65" s="122" t="s">
        <v>12</v>
      </c>
      <c r="B65" s="143"/>
      <c r="C65" s="121" t="e">
        <f t="shared" ref="C65:H65" si="39">C66</f>
        <v>#VALUE!</v>
      </c>
      <c r="D65" s="121" t="e">
        <f t="shared" si="39"/>
        <v>#VALUE!</v>
      </c>
      <c r="E65" s="121" t="e">
        <f t="shared" si="39"/>
        <v>#VALUE!</v>
      </c>
      <c r="F65" s="121" t="e">
        <f t="shared" si="39"/>
        <v>#VALUE!</v>
      </c>
      <c r="G65" s="121" t="e">
        <f t="shared" si="39"/>
        <v>#VALUE!</v>
      </c>
      <c r="H65" s="121" t="e">
        <f t="shared" si="39"/>
        <v>#VALUE!</v>
      </c>
    </row>
    <row r="66" spans="1:8" x14ac:dyDescent="0.3">
      <c r="A66" s="123" t="s">
        <v>13</v>
      </c>
      <c r="B66" s="143"/>
      <c r="C66" s="121" t="e">
        <f t="shared" ref="C66" si="40">SUM(C67:C68)</f>
        <v>#VALUE!</v>
      </c>
      <c r="D66" s="121" t="e">
        <f t="shared" ref="D66:H66" si="41">SUM(D67:D68)</f>
        <v>#VALUE!</v>
      </c>
      <c r="E66" s="121" t="e">
        <f t="shared" si="41"/>
        <v>#VALUE!</v>
      </c>
      <c r="F66" s="121" t="e">
        <f t="shared" si="41"/>
        <v>#VALUE!</v>
      </c>
      <c r="G66" s="121" t="e">
        <f t="shared" si="41"/>
        <v>#VALUE!</v>
      </c>
      <c r="H66" s="121" t="e">
        <f t="shared" si="41"/>
        <v>#VALUE!</v>
      </c>
    </row>
    <row r="67" spans="1:8" x14ac:dyDescent="0.3">
      <c r="A67" s="124" t="s">
        <v>14</v>
      </c>
      <c r="B67" s="142" t="str">
        <f>'Tarifs 2023'!N13</f>
        <v>V</v>
      </c>
      <c r="C67" s="121" t="e">
        <f t="shared" ref="C67:H68" si="42">$B67*C$12*12</f>
        <v>#VALUE!</v>
      </c>
      <c r="D67" s="121" t="e">
        <f t="shared" si="42"/>
        <v>#VALUE!</v>
      </c>
      <c r="E67" s="121" t="e">
        <f t="shared" si="42"/>
        <v>#VALUE!</v>
      </c>
      <c r="F67" s="121" t="e">
        <f t="shared" si="42"/>
        <v>#VALUE!</v>
      </c>
      <c r="G67" s="121" t="e">
        <f t="shared" si="42"/>
        <v>#VALUE!</v>
      </c>
      <c r="H67" s="121" t="e">
        <f t="shared" si="42"/>
        <v>#VALUE!</v>
      </c>
    </row>
    <row r="68" spans="1:8" x14ac:dyDescent="0.3">
      <c r="A68" s="124" t="s">
        <v>18</v>
      </c>
      <c r="B68" s="142" t="str">
        <f>'Tarifs 2023'!N14</f>
        <v>V</v>
      </c>
      <c r="C68" s="121" t="e">
        <f t="shared" si="42"/>
        <v>#VALUE!</v>
      </c>
      <c r="D68" s="121" t="e">
        <f t="shared" si="42"/>
        <v>#VALUE!</v>
      </c>
      <c r="E68" s="121" t="e">
        <f t="shared" si="42"/>
        <v>#VALUE!</v>
      </c>
      <c r="F68" s="121" t="e">
        <f t="shared" si="42"/>
        <v>#VALUE!</v>
      </c>
      <c r="G68" s="121" t="e">
        <f t="shared" si="42"/>
        <v>#VALUE!</v>
      </c>
      <c r="H68" s="121" t="e">
        <f t="shared" si="42"/>
        <v>#VALUE!</v>
      </c>
    </row>
    <row r="69" spans="1:8" x14ac:dyDescent="0.3">
      <c r="A69" s="122" t="s">
        <v>22</v>
      </c>
      <c r="B69" s="151" t="e">
        <f>'Tarifs 2023'!N17:O17</f>
        <v>#VALUE!</v>
      </c>
      <c r="C69" s="121" t="e">
        <f t="shared" ref="C69:H69" si="43">$B69</f>
        <v>#VALUE!</v>
      </c>
      <c r="D69" s="121" t="e">
        <f t="shared" si="43"/>
        <v>#VALUE!</v>
      </c>
      <c r="E69" s="121" t="e">
        <f t="shared" si="43"/>
        <v>#VALUE!</v>
      </c>
      <c r="F69" s="121" t="e">
        <f t="shared" si="43"/>
        <v>#VALUE!</v>
      </c>
      <c r="G69" s="121" t="e">
        <f t="shared" si="43"/>
        <v>#VALUE!</v>
      </c>
      <c r="H69" s="121" t="e">
        <f t="shared" si="43"/>
        <v>#VALUE!</v>
      </c>
    </row>
    <row r="70" spans="1:8" x14ac:dyDescent="0.3">
      <c r="A70" s="122" t="s">
        <v>72</v>
      </c>
      <c r="B70" s="143"/>
      <c r="C70" s="121" t="e">
        <f t="shared" ref="C70" si="44">SUM(C71:C72)</f>
        <v>#VALUE!</v>
      </c>
      <c r="D70" s="121" t="e">
        <f t="shared" ref="D70:H70" si="45">SUM(D71:D72)</f>
        <v>#VALUE!</v>
      </c>
      <c r="E70" s="121" t="e">
        <f t="shared" si="45"/>
        <v>#VALUE!</v>
      </c>
      <c r="F70" s="121" t="e">
        <f t="shared" si="45"/>
        <v>#VALUE!</v>
      </c>
      <c r="G70" s="121" t="e">
        <f t="shared" si="45"/>
        <v>#VALUE!</v>
      </c>
      <c r="H70" s="121" t="e">
        <f t="shared" si="45"/>
        <v>#VALUE!</v>
      </c>
    </row>
    <row r="71" spans="1:8" x14ac:dyDescent="0.3">
      <c r="A71" s="123" t="s">
        <v>27</v>
      </c>
      <c r="B71" s="142" t="str">
        <f>'Tarifs 2023'!N20</f>
        <v>V</v>
      </c>
      <c r="C71" s="121" t="e">
        <f t="shared" ref="C71:H71" si="46">$B71*C$7</f>
        <v>#VALUE!</v>
      </c>
      <c r="D71" s="121" t="e">
        <f t="shared" si="46"/>
        <v>#VALUE!</v>
      </c>
      <c r="E71" s="121" t="e">
        <f t="shared" si="46"/>
        <v>#VALUE!</v>
      </c>
      <c r="F71" s="121" t="e">
        <f t="shared" si="46"/>
        <v>#VALUE!</v>
      </c>
      <c r="G71" s="121" t="e">
        <f t="shared" si="46"/>
        <v>#VALUE!</v>
      </c>
      <c r="H71" s="121" t="e">
        <f t="shared" si="46"/>
        <v>#VALUE!</v>
      </c>
    </row>
    <row r="72" spans="1:8" x14ac:dyDescent="0.3">
      <c r="A72" s="123" t="s">
        <v>28</v>
      </c>
      <c r="B72" s="142" t="str">
        <f>'Tarifs 2023'!N21</f>
        <v>V</v>
      </c>
      <c r="C72" s="121" t="e">
        <f t="shared" ref="C72:H72" si="47">$B72*C$8</f>
        <v>#VALUE!</v>
      </c>
      <c r="D72" s="121" t="e">
        <f t="shared" si="47"/>
        <v>#VALUE!</v>
      </c>
      <c r="E72" s="121" t="e">
        <f t="shared" si="47"/>
        <v>#VALUE!</v>
      </c>
      <c r="F72" s="121" t="e">
        <f t="shared" si="47"/>
        <v>#VALUE!</v>
      </c>
      <c r="G72" s="121" t="e">
        <f t="shared" si="47"/>
        <v>#VALUE!</v>
      </c>
      <c r="H72" s="121" t="e">
        <f t="shared" si="47"/>
        <v>#VALUE!</v>
      </c>
    </row>
    <row r="73" spans="1:8" x14ac:dyDescent="0.3">
      <c r="A73" s="120" t="s">
        <v>48</v>
      </c>
      <c r="B73" s="142" t="e">
        <f>'Tarifs 2023'!N24:O24</f>
        <v>#VALUE!</v>
      </c>
      <c r="C73" s="121" t="e">
        <f t="shared" ref="C73:H73" si="48">$B73*C$11</f>
        <v>#VALUE!</v>
      </c>
      <c r="D73" s="121" t="e">
        <f t="shared" si="48"/>
        <v>#VALUE!</v>
      </c>
      <c r="E73" s="121" t="e">
        <f t="shared" si="48"/>
        <v>#VALUE!</v>
      </c>
      <c r="F73" s="121" t="e">
        <f t="shared" si="48"/>
        <v>#VALUE!</v>
      </c>
      <c r="G73" s="121" t="e">
        <f t="shared" si="48"/>
        <v>#VALUE!</v>
      </c>
      <c r="H73" s="121" t="e">
        <f t="shared" si="48"/>
        <v>#VALUE!</v>
      </c>
    </row>
    <row r="74" spans="1:8" x14ac:dyDescent="0.3">
      <c r="A74" s="120" t="s">
        <v>73</v>
      </c>
      <c r="B74" s="142"/>
      <c r="C74" s="121" t="e">
        <f t="shared" ref="C74:H74" si="49">SUM(C75:C77)</f>
        <v>#VALUE!</v>
      </c>
      <c r="D74" s="121" t="e">
        <f t="shared" si="49"/>
        <v>#VALUE!</v>
      </c>
      <c r="E74" s="121" t="e">
        <f t="shared" si="49"/>
        <v>#VALUE!</v>
      </c>
      <c r="F74" s="121" t="e">
        <f t="shared" si="49"/>
        <v>#VALUE!</v>
      </c>
      <c r="G74" s="121" t="e">
        <f t="shared" si="49"/>
        <v>#VALUE!</v>
      </c>
      <c r="H74" s="121" t="e">
        <f t="shared" si="49"/>
        <v>#VALUE!</v>
      </c>
    </row>
    <row r="75" spans="1:8" x14ac:dyDescent="0.3">
      <c r="A75" s="122" t="s">
        <v>33</v>
      </c>
      <c r="B75" s="142" t="e">
        <f>'Tarifs 2023'!N27:O27</f>
        <v>#VALUE!</v>
      </c>
      <c r="C75" s="121" t="e">
        <f t="shared" ref="C75:H78" si="50">$B75*C$11</f>
        <v>#VALUE!</v>
      </c>
      <c r="D75" s="121" t="e">
        <f t="shared" si="50"/>
        <v>#VALUE!</v>
      </c>
      <c r="E75" s="121" t="e">
        <f t="shared" si="50"/>
        <v>#VALUE!</v>
      </c>
      <c r="F75" s="121" t="e">
        <f t="shared" si="50"/>
        <v>#VALUE!</v>
      </c>
      <c r="G75" s="121" t="e">
        <f t="shared" si="50"/>
        <v>#VALUE!</v>
      </c>
      <c r="H75" s="121" t="e">
        <f t="shared" si="50"/>
        <v>#VALUE!</v>
      </c>
    </row>
    <row r="76" spans="1:8" x14ac:dyDescent="0.3">
      <c r="A76" s="122" t="s">
        <v>35</v>
      </c>
      <c r="B76" s="142" t="e">
        <f>'Tarifs 2023'!N28:O28</f>
        <v>#VALUE!</v>
      </c>
      <c r="C76" s="121" t="e">
        <f t="shared" si="50"/>
        <v>#VALUE!</v>
      </c>
      <c r="D76" s="121" t="e">
        <f t="shared" si="50"/>
        <v>#VALUE!</v>
      </c>
      <c r="E76" s="121" t="e">
        <f t="shared" si="50"/>
        <v>#VALUE!</v>
      </c>
      <c r="F76" s="121" t="e">
        <f t="shared" si="50"/>
        <v>#VALUE!</v>
      </c>
      <c r="G76" s="121" t="e">
        <f t="shared" si="50"/>
        <v>#VALUE!</v>
      </c>
      <c r="H76" s="121" t="e">
        <f t="shared" si="50"/>
        <v>#VALUE!</v>
      </c>
    </row>
    <row r="77" spans="1:8" x14ac:dyDescent="0.3">
      <c r="A77" s="122" t="s">
        <v>37</v>
      </c>
      <c r="B77" s="142" t="e">
        <f>'Tarifs 2023'!N29:O29</f>
        <v>#VALUE!</v>
      </c>
      <c r="C77" s="121" t="e">
        <f t="shared" si="50"/>
        <v>#VALUE!</v>
      </c>
      <c r="D77" s="121" t="e">
        <f t="shared" si="50"/>
        <v>#VALUE!</v>
      </c>
      <c r="E77" s="121" t="e">
        <f t="shared" si="50"/>
        <v>#VALUE!</v>
      </c>
      <c r="F77" s="121" t="e">
        <f t="shared" si="50"/>
        <v>#VALUE!</v>
      </c>
      <c r="G77" s="121" t="e">
        <f t="shared" si="50"/>
        <v>#VALUE!</v>
      </c>
      <c r="H77" s="121" t="e">
        <f t="shared" si="50"/>
        <v>#VALUE!</v>
      </c>
    </row>
    <row r="78" spans="1:8" x14ac:dyDescent="0.3">
      <c r="A78" s="120" t="s">
        <v>39</v>
      </c>
      <c r="B78" s="142" t="e">
        <f>'Tarifs 2023'!N31:O31</f>
        <v>#VALUE!</v>
      </c>
      <c r="C78" s="121" t="e">
        <f t="shared" si="50"/>
        <v>#VALUE!</v>
      </c>
      <c r="D78" s="121" t="e">
        <f t="shared" si="50"/>
        <v>#VALUE!</v>
      </c>
      <c r="E78" s="121" t="e">
        <f t="shared" si="50"/>
        <v>#VALUE!</v>
      </c>
      <c r="F78" s="121" t="e">
        <f t="shared" si="50"/>
        <v>#VALUE!</v>
      </c>
      <c r="G78" s="121" t="e">
        <f t="shared" si="50"/>
        <v>#VALUE!</v>
      </c>
      <c r="H78" s="121" t="e">
        <f t="shared" si="50"/>
        <v>#VALUE!</v>
      </c>
    </row>
    <row r="79" spans="1:8" x14ac:dyDescent="0.3">
      <c r="A79" s="120" t="s">
        <v>40</v>
      </c>
      <c r="B79" s="142" t="str">
        <f>'Tarifs 2023'!N33</f>
        <v>V</v>
      </c>
      <c r="C79" s="121" t="e">
        <f t="shared" ref="C79:H79" si="51">$B79*C$13</f>
        <v>#VALUE!</v>
      </c>
      <c r="D79" s="121" t="e">
        <f t="shared" si="51"/>
        <v>#VALUE!</v>
      </c>
      <c r="E79" s="121" t="e">
        <f t="shared" si="51"/>
        <v>#VALUE!</v>
      </c>
      <c r="F79" s="121" t="e">
        <f t="shared" si="51"/>
        <v>#VALUE!</v>
      </c>
      <c r="G79" s="121" t="e">
        <f t="shared" si="51"/>
        <v>#VALUE!</v>
      </c>
      <c r="H79" s="121" t="e">
        <f t="shared" si="51"/>
        <v>#VALUE!</v>
      </c>
    </row>
    <row r="80" spans="1:8" ht="30" x14ac:dyDescent="0.3">
      <c r="A80" s="125" t="s">
        <v>74</v>
      </c>
      <c r="B80" s="144"/>
      <c r="C80" s="126" t="e">
        <f>SUM(C64,C73:C74,C78:C79)</f>
        <v>#VALUE!</v>
      </c>
      <c r="D80" s="126" t="e">
        <f t="shared" ref="D80:H80" si="52">SUM(D64,D73:D74,D78:D79)</f>
        <v>#VALUE!</v>
      </c>
      <c r="E80" s="126" t="e">
        <f t="shared" si="52"/>
        <v>#VALUE!</v>
      </c>
      <c r="F80" s="126" t="e">
        <f t="shared" si="52"/>
        <v>#VALUE!</v>
      </c>
      <c r="G80" s="126" t="e">
        <f t="shared" si="52"/>
        <v>#VALUE!</v>
      </c>
      <c r="H80" s="126" t="e">
        <f t="shared" si="52"/>
        <v>#VALUE!</v>
      </c>
    </row>
    <row r="81" spans="1:8" x14ac:dyDescent="0.3">
      <c r="A81" s="127" t="s">
        <v>75</v>
      </c>
      <c r="C81" s="128"/>
      <c r="D81" s="128"/>
      <c r="E81" s="128"/>
      <c r="F81" s="128"/>
      <c r="G81" s="128"/>
      <c r="H81" s="128"/>
    </row>
    <row r="82" spans="1:8" x14ac:dyDescent="0.3">
      <c r="A82" s="127" t="s">
        <v>76</v>
      </c>
      <c r="B82" s="144"/>
      <c r="C82" s="126" t="e">
        <f>SUM(C73:C74,C78:C79,C69:C70)+C66*C81</f>
        <v>#VALUE!</v>
      </c>
      <c r="D82" s="126" t="e">
        <f t="shared" ref="D82:H82" si="53">SUM(D73:D74,D78:D79,D69:D70)+D66*D81</f>
        <v>#VALUE!</v>
      </c>
      <c r="E82" s="126" t="e">
        <f t="shared" si="53"/>
        <v>#VALUE!</v>
      </c>
      <c r="F82" s="126" t="e">
        <f t="shared" si="53"/>
        <v>#VALUE!</v>
      </c>
      <c r="G82" s="126" t="e">
        <f t="shared" si="53"/>
        <v>#VALUE!</v>
      </c>
      <c r="H82" s="126" t="e">
        <f t="shared" si="53"/>
        <v>#VALUE!</v>
      </c>
    </row>
    <row r="83" spans="1:8" x14ac:dyDescent="0.3">
      <c r="A83" s="129" t="s">
        <v>119</v>
      </c>
      <c r="B83" s="147"/>
      <c r="C83" s="133" t="e">
        <f>C58</f>
        <v>#VALUE!</v>
      </c>
      <c r="D83" s="133" t="e">
        <f t="shared" ref="D83:H83" si="54">D58</f>
        <v>#VALUE!</v>
      </c>
      <c r="E83" s="133" t="e">
        <f t="shared" si="54"/>
        <v>#VALUE!</v>
      </c>
      <c r="F83" s="133" t="e">
        <f t="shared" si="54"/>
        <v>#VALUE!</v>
      </c>
      <c r="G83" s="133" t="e">
        <f t="shared" si="54"/>
        <v>#VALUE!</v>
      </c>
      <c r="H83" s="133" t="e">
        <f t="shared" si="54"/>
        <v>#VALUE!</v>
      </c>
    </row>
    <row r="84" spans="1:8" x14ac:dyDescent="0.3">
      <c r="A84" s="130" t="s">
        <v>84</v>
      </c>
      <c r="B84" s="149"/>
      <c r="C84" s="131" t="e">
        <f>C82-C83</f>
        <v>#VALUE!</v>
      </c>
      <c r="D84" s="131" t="e">
        <f t="shared" ref="D84:H84" si="55">D82-D83</f>
        <v>#VALUE!</v>
      </c>
      <c r="E84" s="131" t="e">
        <f t="shared" si="55"/>
        <v>#VALUE!</v>
      </c>
      <c r="F84" s="131" t="e">
        <f t="shared" si="55"/>
        <v>#VALUE!</v>
      </c>
      <c r="G84" s="131" t="e">
        <f t="shared" si="55"/>
        <v>#VALUE!</v>
      </c>
      <c r="H84" s="131" t="e">
        <f t="shared" si="55"/>
        <v>#VALUE!</v>
      </c>
    </row>
    <row r="85" spans="1:8" ht="15.75" thickBot="1" x14ac:dyDescent="0.35">
      <c r="A85" s="132" t="s">
        <v>85</v>
      </c>
      <c r="B85" s="150"/>
      <c r="C85" s="134" t="str">
        <f>IFERROR((C84/C83)," ")</f>
        <v xml:space="preserve"> </v>
      </c>
      <c r="D85" s="134" t="str">
        <f t="shared" ref="D85:H85" si="56">IFERROR((D84/D83)," ")</f>
        <v xml:space="preserve"> </v>
      </c>
      <c r="E85" s="134" t="str">
        <f t="shared" si="56"/>
        <v xml:space="preserve"> </v>
      </c>
      <c r="F85" s="134" t="str">
        <f t="shared" si="56"/>
        <v xml:space="preserve"> </v>
      </c>
      <c r="G85" s="134" t="str">
        <f t="shared" si="56"/>
        <v xml:space="preserve"> </v>
      </c>
      <c r="H85" s="134" t="str">
        <f t="shared" si="56"/>
        <v xml:space="preserve"> </v>
      </c>
    </row>
    <row r="86" spans="1:8" ht="15.75" thickTop="1" x14ac:dyDescent="0.3"/>
  </sheetData>
  <mergeCells count="5">
    <mergeCell ref="A6:B6"/>
    <mergeCell ref="A5:B5"/>
    <mergeCell ref="A62:H62"/>
    <mergeCell ref="A14:H14"/>
    <mergeCell ref="A38:H38"/>
  </mergeCells>
  <conditionalFormatting sqref="C33:F33">
    <cfRule type="containsText" dxfId="59" priority="27" operator="containsText" text="ntitulé">
      <formula>NOT(ISERROR(SEARCH("ntitulé",C33)))</formula>
    </cfRule>
    <cfRule type="containsBlanks" dxfId="58" priority="28">
      <formula>LEN(TRIM(C33))=0</formula>
    </cfRule>
  </conditionalFormatting>
  <conditionalFormatting sqref="C33:F33">
    <cfRule type="containsText" dxfId="57" priority="25" operator="containsText" text="ntitulé">
      <formula>NOT(ISERROR(SEARCH("ntitulé",C33)))</formula>
    </cfRule>
    <cfRule type="containsBlanks" dxfId="56" priority="26">
      <formula>LEN(TRIM(C33))=0</formula>
    </cfRule>
  </conditionalFormatting>
  <conditionalFormatting sqref="C57:H57">
    <cfRule type="containsText" dxfId="55" priority="23" operator="containsText" text="ntitulé">
      <formula>NOT(ISERROR(SEARCH("ntitulé",C57)))</formula>
    </cfRule>
    <cfRule type="containsBlanks" dxfId="54" priority="24">
      <formula>LEN(TRIM(C57))=0</formula>
    </cfRule>
  </conditionalFormatting>
  <conditionalFormatting sqref="C57:H57">
    <cfRule type="containsText" dxfId="53" priority="21" operator="containsText" text="ntitulé">
      <formula>NOT(ISERROR(SEARCH("ntitulé",C57)))</formula>
    </cfRule>
    <cfRule type="containsBlanks" dxfId="52" priority="22">
      <formula>LEN(TRIM(C57))=0</formula>
    </cfRule>
  </conditionalFormatting>
  <conditionalFormatting sqref="C81:F81">
    <cfRule type="containsText" dxfId="51" priority="19" operator="containsText" text="ntitulé">
      <formula>NOT(ISERROR(SEARCH("ntitulé",C81)))</formula>
    </cfRule>
    <cfRule type="containsBlanks" dxfId="50" priority="20">
      <formula>LEN(TRIM(C81))=0</formula>
    </cfRule>
  </conditionalFormatting>
  <conditionalFormatting sqref="C81:F81">
    <cfRule type="containsText" dxfId="49" priority="17" operator="containsText" text="ntitulé">
      <formula>NOT(ISERROR(SEARCH("ntitulé",C81)))</formula>
    </cfRule>
    <cfRule type="containsBlanks" dxfId="48" priority="18">
      <formula>LEN(TRIM(C81))=0</formula>
    </cfRule>
  </conditionalFormatting>
  <conditionalFormatting sqref="G81:H81">
    <cfRule type="containsText" dxfId="47" priority="15" operator="containsText" text="ntitulé">
      <formula>NOT(ISERROR(SEARCH("ntitulé",G81)))</formula>
    </cfRule>
    <cfRule type="containsBlanks" dxfId="46" priority="16">
      <formula>LEN(TRIM(G81))=0</formula>
    </cfRule>
  </conditionalFormatting>
  <conditionalFormatting sqref="G81:H81">
    <cfRule type="containsText" dxfId="45" priority="13" operator="containsText" text="ntitulé">
      <formula>NOT(ISERROR(SEARCH("ntitulé",G81)))</formula>
    </cfRule>
    <cfRule type="containsBlanks" dxfId="44" priority="14">
      <formula>LEN(TRIM(G81))=0</formula>
    </cfRule>
  </conditionalFormatting>
  <conditionalFormatting sqref="G33:H33">
    <cfRule type="containsText" dxfId="43" priority="11" operator="containsText" text="ntitulé">
      <formula>NOT(ISERROR(SEARCH("ntitulé",G33)))</formula>
    </cfRule>
    <cfRule type="containsBlanks" dxfId="42" priority="12">
      <formula>LEN(TRIM(G33))=0</formula>
    </cfRule>
  </conditionalFormatting>
  <conditionalFormatting sqref="G33:H33">
    <cfRule type="containsText" dxfId="41" priority="9" operator="containsText" text="ntitulé">
      <formula>NOT(ISERROR(SEARCH("ntitulé",G33)))</formula>
    </cfRule>
    <cfRule type="containsBlanks" dxfId="40" priority="10">
      <formula>LEN(TRIM(G33))=0</formula>
    </cfRule>
  </conditionalFormatting>
  <pageMargins left="0.7" right="0.7" top="0.75" bottom="0.75" header="0.3" footer="0.3"/>
  <pageSetup paperSize="9" scale="85" orientation="landscape" verticalDpi="300" r:id="rId1"/>
  <rowBreaks count="3" manualBreakCount="3">
    <brk id="13" max="8" man="1"/>
    <brk id="37" max="8" man="1"/>
    <brk id="61" max="8" man="1"/>
  </rowBreaks>
  <colBreaks count="1" manualBreakCount="1">
    <brk id="9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9"/>
  <sheetViews>
    <sheetView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46.28515625" style="96" bestFit="1" customWidth="1"/>
    <col min="2" max="2" width="15.85546875" style="145" customWidth="1"/>
    <col min="3" max="7" width="16.5703125" style="96" customWidth="1"/>
    <col min="8" max="16384" width="8.85546875" style="96"/>
  </cols>
  <sheetData>
    <row r="3" spans="1:8" ht="29.45" customHeight="1" x14ac:dyDescent="0.3">
      <c r="A3" s="2" t="s">
        <v>120</v>
      </c>
      <c r="B3" s="153"/>
      <c r="C3" s="1"/>
      <c r="D3" s="1"/>
      <c r="E3" s="1"/>
      <c r="F3" s="1"/>
      <c r="G3" s="1"/>
    </row>
    <row r="5" spans="1:8" s="109" customFormat="1" ht="13.5" x14ac:dyDescent="0.3">
      <c r="A5" s="137" t="s">
        <v>44</v>
      </c>
      <c r="B5" s="97"/>
      <c r="C5" s="97" t="s">
        <v>86</v>
      </c>
      <c r="D5" s="97" t="s">
        <v>87</v>
      </c>
      <c r="E5" s="97" t="s">
        <v>88</v>
      </c>
      <c r="F5" s="97" t="s">
        <v>98</v>
      </c>
      <c r="G5" s="97" t="s">
        <v>99</v>
      </c>
    </row>
    <row r="6" spans="1:8" s="109" customFormat="1" ht="13.5" x14ac:dyDescent="0.3">
      <c r="A6" s="137" t="s">
        <v>91</v>
      </c>
      <c r="B6" s="97"/>
      <c r="C6" s="97" t="s">
        <v>92</v>
      </c>
      <c r="D6" s="97" t="s">
        <v>93</v>
      </c>
      <c r="E6" s="97" t="s">
        <v>94</v>
      </c>
      <c r="F6" s="97" t="s">
        <v>95</v>
      </c>
      <c r="G6" s="97" t="s">
        <v>96</v>
      </c>
    </row>
    <row r="7" spans="1:8" s="109" customFormat="1" ht="13.5" x14ac:dyDescent="0.3">
      <c r="A7" s="101" t="s">
        <v>64</v>
      </c>
      <c r="B7" s="154"/>
      <c r="C7" s="102">
        <v>30000</v>
      </c>
      <c r="D7" s="102">
        <v>50000</v>
      </c>
      <c r="E7" s="102">
        <v>160000</v>
      </c>
      <c r="F7" s="102">
        <v>250000</v>
      </c>
      <c r="G7" s="102">
        <v>350000</v>
      </c>
    </row>
    <row r="8" spans="1:8" s="3" customFormat="1" ht="13.5" x14ac:dyDescent="0.3">
      <c r="A8" s="101" t="s">
        <v>65</v>
      </c>
      <c r="B8" s="154"/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9"/>
    </row>
    <row r="9" spans="1:8" s="3" customFormat="1" ht="13.5" x14ac:dyDescent="0.3">
      <c r="A9" s="101" t="s">
        <v>66</v>
      </c>
      <c r="B9" s="154"/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9"/>
    </row>
    <row r="10" spans="1:8" s="117" customFormat="1" ht="13.5" x14ac:dyDescent="0.3">
      <c r="A10" s="103" t="s">
        <v>67</v>
      </c>
      <c r="B10" s="155"/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14"/>
    </row>
    <row r="11" spans="1:8" s="3" customFormat="1" ht="13.5" x14ac:dyDescent="0.3">
      <c r="A11" s="101" t="s">
        <v>68</v>
      </c>
      <c r="B11" s="154"/>
      <c r="C11" s="102">
        <v>30000</v>
      </c>
      <c r="D11" s="102">
        <v>50000</v>
      </c>
      <c r="E11" s="102">
        <v>160000</v>
      </c>
      <c r="F11" s="102">
        <v>250000</v>
      </c>
      <c r="G11" s="102">
        <v>350000</v>
      </c>
      <c r="H11" s="109"/>
    </row>
    <row r="12" spans="1:8" s="3" customFormat="1" ht="13.5" x14ac:dyDescent="0.3">
      <c r="A12" s="110" t="s">
        <v>69</v>
      </c>
      <c r="B12" s="154"/>
      <c r="C12" s="136">
        <v>5.9</v>
      </c>
      <c r="D12" s="136">
        <v>9.8000000000000007</v>
      </c>
      <c r="E12" s="136">
        <v>31.4</v>
      </c>
      <c r="F12" s="136">
        <v>49</v>
      </c>
      <c r="G12" s="136">
        <v>68.599999999999994</v>
      </c>
      <c r="H12" s="109"/>
    </row>
    <row r="13" spans="1:8" s="3" customFormat="1" ht="13.5" x14ac:dyDescent="0.3">
      <c r="A13" s="101" t="s">
        <v>70</v>
      </c>
      <c r="B13" s="154"/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9"/>
    </row>
    <row r="14" spans="1:8" s="101" customFormat="1" ht="18" x14ac:dyDescent="0.35">
      <c r="A14" s="177" t="s">
        <v>77</v>
      </c>
      <c r="B14" s="178"/>
      <c r="C14" s="178"/>
      <c r="D14" s="178"/>
      <c r="E14" s="178"/>
      <c r="F14" s="178"/>
      <c r="G14" s="178"/>
    </row>
    <row r="15" spans="1:8" s="101" customFormat="1" ht="27" x14ac:dyDescent="0.3">
      <c r="A15" s="118"/>
      <c r="B15" s="119" t="s">
        <v>71</v>
      </c>
      <c r="C15" s="119" t="str">
        <f t="shared" ref="C15:G15" si="0">"Coût annuel estimé      "&amp;C$6</f>
        <v>Coût annuel estimé      E1</v>
      </c>
      <c r="D15" s="119" t="str">
        <f t="shared" si="0"/>
        <v>Coût annuel estimé      E2</v>
      </c>
      <c r="E15" s="119" t="str">
        <f t="shared" si="0"/>
        <v>Coût annuel estimé      E3</v>
      </c>
      <c r="F15" s="119" t="str">
        <f t="shared" si="0"/>
        <v>Coût annuel estimé      E4</v>
      </c>
      <c r="G15" s="119" t="str">
        <f t="shared" si="0"/>
        <v>Coût annuel estimé      E5</v>
      </c>
    </row>
    <row r="16" spans="1:8" s="101" customFormat="1" ht="13.5" x14ac:dyDescent="0.3">
      <c r="A16" s="120" t="s">
        <v>11</v>
      </c>
      <c r="B16" s="143"/>
      <c r="C16" s="121" t="e">
        <f>SUM(C17,C21:C22)</f>
        <v>#VALUE!</v>
      </c>
      <c r="D16" s="121" t="e">
        <f t="shared" ref="D16:G16" si="1">SUM(D17,D21:D22)</f>
        <v>#VALUE!</v>
      </c>
      <c r="E16" s="121" t="e">
        <f t="shared" si="1"/>
        <v>#VALUE!</v>
      </c>
      <c r="F16" s="121" t="e">
        <f t="shared" si="1"/>
        <v>#VALUE!</v>
      </c>
      <c r="G16" s="121" t="e">
        <f t="shared" si="1"/>
        <v>#VALUE!</v>
      </c>
    </row>
    <row r="17" spans="1:7" s="101" customFormat="1" ht="13.5" x14ac:dyDescent="0.3">
      <c r="A17" s="122" t="s">
        <v>12</v>
      </c>
      <c r="B17" s="143"/>
      <c r="C17" s="121" t="e">
        <f>C18</f>
        <v>#VALUE!</v>
      </c>
      <c r="D17" s="121" t="e">
        <f t="shared" ref="D17:G17" si="2">D18</f>
        <v>#VALUE!</v>
      </c>
      <c r="E17" s="121" t="e">
        <f t="shared" si="2"/>
        <v>#VALUE!</v>
      </c>
      <c r="F17" s="121" t="e">
        <f t="shared" si="2"/>
        <v>#VALUE!</v>
      </c>
      <c r="G17" s="121" t="e">
        <f t="shared" si="2"/>
        <v>#VALUE!</v>
      </c>
    </row>
    <row r="18" spans="1:7" s="101" customFormat="1" ht="13.5" x14ac:dyDescent="0.3">
      <c r="A18" s="123" t="s">
        <v>13</v>
      </c>
      <c r="B18" s="143"/>
      <c r="C18" s="121" t="e">
        <f>SUM(C19:C20)</f>
        <v>#VALUE!</v>
      </c>
      <c r="D18" s="121" t="e">
        <f t="shared" ref="D18:G18" si="3">SUM(D19:D20)</f>
        <v>#VALUE!</v>
      </c>
      <c r="E18" s="121" t="e">
        <f t="shared" si="3"/>
        <v>#VALUE!</v>
      </c>
      <c r="F18" s="121" t="e">
        <f t="shared" si="3"/>
        <v>#VALUE!</v>
      </c>
      <c r="G18" s="121" t="e">
        <f t="shared" si="3"/>
        <v>#VALUE!</v>
      </c>
    </row>
    <row r="19" spans="1:7" s="101" customFormat="1" ht="13.5" x14ac:dyDescent="0.3">
      <c r="A19" s="124" t="s">
        <v>14</v>
      </c>
      <c r="B19" s="142" t="str">
        <f>'Tarifs 2021'!P13</f>
        <v>V</v>
      </c>
      <c r="C19" s="121" t="e">
        <f>$B19*C$12*12</f>
        <v>#VALUE!</v>
      </c>
      <c r="D19" s="121" t="e">
        <f t="shared" ref="D19:G20" si="4">$B19*D$12*12</f>
        <v>#VALUE!</v>
      </c>
      <c r="E19" s="121" t="e">
        <f t="shared" si="4"/>
        <v>#VALUE!</v>
      </c>
      <c r="F19" s="121" t="e">
        <f t="shared" si="4"/>
        <v>#VALUE!</v>
      </c>
      <c r="G19" s="121" t="e">
        <f t="shared" si="4"/>
        <v>#VALUE!</v>
      </c>
    </row>
    <row r="20" spans="1:7" s="101" customFormat="1" ht="13.5" x14ac:dyDescent="0.3">
      <c r="A20" s="124" t="s">
        <v>18</v>
      </c>
      <c r="B20" s="142" t="str">
        <f>'Tarifs 2021'!P14</f>
        <v>V</v>
      </c>
      <c r="C20" s="121" t="e">
        <f>$B20*C$12*12</f>
        <v>#VALUE!</v>
      </c>
      <c r="D20" s="121" t="e">
        <f t="shared" si="4"/>
        <v>#VALUE!</v>
      </c>
      <c r="E20" s="121" t="e">
        <f t="shared" si="4"/>
        <v>#VALUE!</v>
      </c>
      <c r="F20" s="121" t="e">
        <f t="shared" si="4"/>
        <v>#VALUE!</v>
      </c>
      <c r="G20" s="121" t="e">
        <f t="shared" si="4"/>
        <v>#VALUE!</v>
      </c>
    </row>
    <row r="21" spans="1:7" s="101" customFormat="1" ht="13.5" x14ac:dyDescent="0.3">
      <c r="A21" s="122" t="s">
        <v>22</v>
      </c>
      <c r="B21" s="151" t="e">
        <f>'Tarifs 2021'!P17:Q17</f>
        <v>#VALUE!</v>
      </c>
      <c r="C21" s="121" t="e">
        <f>$B21</f>
        <v>#VALUE!</v>
      </c>
      <c r="D21" s="121" t="e">
        <f t="shared" ref="D21:G21" si="5">$B21</f>
        <v>#VALUE!</v>
      </c>
      <c r="E21" s="121" t="e">
        <f t="shared" si="5"/>
        <v>#VALUE!</v>
      </c>
      <c r="F21" s="121" t="e">
        <f t="shared" si="5"/>
        <v>#VALUE!</v>
      </c>
      <c r="G21" s="121" t="e">
        <f t="shared" si="5"/>
        <v>#VALUE!</v>
      </c>
    </row>
    <row r="22" spans="1:7" s="101" customFormat="1" ht="13.5" x14ac:dyDescent="0.3">
      <c r="A22" s="122" t="s">
        <v>72</v>
      </c>
      <c r="B22" s="143"/>
      <c r="C22" s="121" t="e">
        <f>SUM(C23:C24)</f>
        <v>#VALUE!</v>
      </c>
      <c r="D22" s="121" t="e">
        <f t="shared" ref="D22:G22" si="6">SUM(D23:D24)</f>
        <v>#VALUE!</v>
      </c>
      <c r="E22" s="121" t="e">
        <f t="shared" si="6"/>
        <v>#VALUE!</v>
      </c>
      <c r="F22" s="121" t="e">
        <f t="shared" si="6"/>
        <v>#VALUE!</v>
      </c>
      <c r="G22" s="121" t="e">
        <f t="shared" si="6"/>
        <v>#VALUE!</v>
      </c>
    </row>
    <row r="23" spans="1:7" s="101" customFormat="1" ht="13.5" x14ac:dyDescent="0.3">
      <c r="A23" s="123" t="s">
        <v>100</v>
      </c>
      <c r="B23" s="142" t="str">
        <f>'Tarifs 2021'!P20</f>
        <v>V</v>
      </c>
      <c r="C23" s="121" t="e">
        <f>$B23*C$7</f>
        <v>#VALUE!</v>
      </c>
      <c r="D23" s="121" t="e">
        <f t="shared" ref="D23:G23" si="7">$B23*D$7</f>
        <v>#VALUE!</v>
      </c>
      <c r="E23" s="121" t="e">
        <f t="shared" si="7"/>
        <v>#VALUE!</v>
      </c>
      <c r="F23" s="121" t="e">
        <f t="shared" si="7"/>
        <v>#VALUE!</v>
      </c>
      <c r="G23" s="121" t="e">
        <f t="shared" si="7"/>
        <v>#VALUE!</v>
      </c>
    </row>
    <row r="24" spans="1:7" s="101" customFormat="1" ht="13.5" x14ac:dyDescent="0.3">
      <c r="A24" s="123" t="s">
        <v>28</v>
      </c>
      <c r="B24" s="142" t="str">
        <f>'Tarifs 2021'!P21</f>
        <v>V</v>
      </c>
      <c r="C24" s="121" t="e">
        <f>$B24*C$8</f>
        <v>#VALUE!</v>
      </c>
      <c r="D24" s="121" t="e">
        <f t="shared" ref="D24:G24" si="8">$B24*D$8</f>
        <v>#VALUE!</v>
      </c>
      <c r="E24" s="121" t="e">
        <f t="shared" si="8"/>
        <v>#VALUE!</v>
      </c>
      <c r="F24" s="121" t="e">
        <f t="shared" si="8"/>
        <v>#VALUE!</v>
      </c>
      <c r="G24" s="121" t="e">
        <f t="shared" si="8"/>
        <v>#VALUE!</v>
      </c>
    </row>
    <row r="25" spans="1:7" s="101" customFormat="1" ht="13.5" x14ac:dyDescent="0.3">
      <c r="A25" s="120" t="s">
        <v>48</v>
      </c>
      <c r="B25" s="142" t="e">
        <f>'Tarifs 2021'!P24:Q24</f>
        <v>#VALUE!</v>
      </c>
      <c r="C25" s="121" t="e">
        <f>$B25*C$7</f>
        <v>#VALUE!</v>
      </c>
      <c r="D25" s="121" t="e">
        <f t="shared" ref="D25:G25" si="9">$B25*D$7</f>
        <v>#VALUE!</v>
      </c>
      <c r="E25" s="121" t="e">
        <f t="shared" si="9"/>
        <v>#VALUE!</v>
      </c>
      <c r="F25" s="121" t="e">
        <f t="shared" si="9"/>
        <v>#VALUE!</v>
      </c>
      <c r="G25" s="121" t="e">
        <f t="shared" si="9"/>
        <v>#VALUE!</v>
      </c>
    </row>
    <row r="26" spans="1:7" s="101" customFormat="1" ht="13.5" x14ac:dyDescent="0.3">
      <c r="A26" s="120" t="s">
        <v>73</v>
      </c>
      <c r="B26" s="142"/>
      <c r="C26" s="121" t="e">
        <f>SUM(C27:C29)</f>
        <v>#VALUE!</v>
      </c>
      <c r="D26" s="121" t="e">
        <f t="shared" ref="D26:G26" si="10">SUM(D27:D29)</f>
        <v>#VALUE!</v>
      </c>
      <c r="E26" s="121" t="e">
        <f t="shared" si="10"/>
        <v>#VALUE!</v>
      </c>
      <c r="F26" s="121" t="e">
        <f t="shared" si="10"/>
        <v>#VALUE!</v>
      </c>
      <c r="G26" s="121" t="e">
        <f t="shared" si="10"/>
        <v>#VALUE!</v>
      </c>
    </row>
    <row r="27" spans="1:7" s="3" customFormat="1" ht="13.5" x14ac:dyDescent="0.3">
      <c r="A27" s="122" t="s">
        <v>33</v>
      </c>
      <c r="B27" s="142" t="e">
        <f>'Tarifs 2021'!P27:Q27</f>
        <v>#VALUE!</v>
      </c>
      <c r="C27" s="121" t="e">
        <f>$B27*C$7</f>
        <v>#VALUE!</v>
      </c>
      <c r="D27" s="121" t="e">
        <f t="shared" ref="D27:G30" si="11">$B27*D$7</f>
        <v>#VALUE!</v>
      </c>
      <c r="E27" s="121" t="e">
        <f t="shared" si="11"/>
        <v>#VALUE!</v>
      </c>
      <c r="F27" s="121" t="e">
        <f t="shared" si="11"/>
        <v>#VALUE!</v>
      </c>
      <c r="G27" s="121" t="e">
        <f t="shared" si="11"/>
        <v>#VALUE!</v>
      </c>
    </row>
    <row r="28" spans="1:7" s="101" customFormat="1" ht="13.5" x14ac:dyDescent="0.3">
      <c r="A28" s="122" t="s">
        <v>35</v>
      </c>
      <c r="B28" s="142" t="e">
        <f>'Tarifs 2021'!P28:Q28</f>
        <v>#VALUE!</v>
      </c>
      <c r="C28" s="121" t="e">
        <f>$B28*C$7</f>
        <v>#VALUE!</v>
      </c>
      <c r="D28" s="121" t="e">
        <f t="shared" si="11"/>
        <v>#VALUE!</v>
      </c>
      <c r="E28" s="121" t="e">
        <f t="shared" si="11"/>
        <v>#VALUE!</v>
      </c>
      <c r="F28" s="121" t="e">
        <f t="shared" si="11"/>
        <v>#VALUE!</v>
      </c>
      <c r="G28" s="121" t="e">
        <f t="shared" si="11"/>
        <v>#VALUE!</v>
      </c>
    </row>
    <row r="29" spans="1:7" s="101" customFormat="1" ht="13.5" x14ac:dyDescent="0.3">
      <c r="A29" s="122" t="s">
        <v>37</v>
      </c>
      <c r="B29" s="142" t="e">
        <f>'Tarifs 2021'!P29:Q29</f>
        <v>#VALUE!</v>
      </c>
      <c r="C29" s="121" t="e">
        <f>$B29*C$7</f>
        <v>#VALUE!</v>
      </c>
      <c r="D29" s="121" t="e">
        <f t="shared" si="11"/>
        <v>#VALUE!</v>
      </c>
      <c r="E29" s="121" t="e">
        <f t="shared" si="11"/>
        <v>#VALUE!</v>
      </c>
      <c r="F29" s="121" t="e">
        <f t="shared" si="11"/>
        <v>#VALUE!</v>
      </c>
      <c r="G29" s="121" t="e">
        <f t="shared" si="11"/>
        <v>#VALUE!</v>
      </c>
    </row>
    <row r="30" spans="1:7" s="101" customFormat="1" ht="13.5" x14ac:dyDescent="0.3">
      <c r="A30" s="120" t="s">
        <v>39</v>
      </c>
      <c r="B30" s="142" t="e">
        <f>'Tarifs 2021'!P31:Q31</f>
        <v>#VALUE!</v>
      </c>
      <c r="C30" s="121" t="e">
        <f>$B30*C$7</f>
        <v>#VALUE!</v>
      </c>
      <c r="D30" s="121" t="e">
        <f t="shared" si="11"/>
        <v>#VALUE!</v>
      </c>
      <c r="E30" s="121" t="e">
        <f t="shared" si="11"/>
        <v>#VALUE!</v>
      </c>
      <c r="F30" s="121" t="e">
        <f t="shared" si="11"/>
        <v>#VALUE!</v>
      </c>
      <c r="G30" s="121" t="e">
        <f t="shared" si="11"/>
        <v>#VALUE!</v>
      </c>
    </row>
    <row r="31" spans="1:7" s="101" customFormat="1" ht="13.5" x14ac:dyDescent="0.3">
      <c r="A31" s="120" t="s">
        <v>40</v>
      </c>
      <c r="B31" s="142" t="str">
        <f>'Tarifs 2021'!P33</f>
        <v>V</v>
      </c>
      <c r="C31" s="121" t="e">
        <f>$B31*C$13</f>
        <v>#VALUE!</v>
      </c>
      <c r="D31" s="121" t="e">
        <f t="shared" ref="D31:G31" si="12">$B31*D$13</f>
        <v>#VALUE!</v>
      </c>
      <c r="E31" s="121" t="e">
        <f t="shared" si="12"/>
        <v>#VALUE!</v>
      </c>
      <c r="F31" s="121" t="e">
        <f t="shared" si="12"/>
        <v>#VALUE!</v>
      </c>
      <c r="G31" s="121" t="e">
        <f t="shared" si="12"/>
        <v>#VALUE!</v>
      </c>
    </row>
    <row r="32" spans="1:7" s="101" customFormat="1" ht="30" x14ac:dyDescent="0.3">
      <c r="A32" s="125" t="s">
        <v>74</v>
      </c>
      <c r="B32" s="144"/>
      <c r="C32" s="126" t="e">
        <f>SUM(C16,C25:C26,C30:C31)</f>
        <v>#VALUE!</v>
      </c>
      <c r="D32" s="126" t="e">
        <f t="shared" ref="D32:G32" si="13">SUM(D16,D25:D26,D30:D31)</f>
        <v>#VALUE!</v>
      </c>
      <c r="E32" s="126" t="e">
        <f t="shared" si="13"/>
        <v>#VALUE!</v>
      </c>
      <c r="F32" s="126" t="e">
        <f t="shared" si="13"/>
        <v>#VALUE!</v>
      </c>
      <c r="G32" s="126" t="e">
        <f t="shared" si="13"/>
        <v>#VALUE!</v>
      </c>
    </row>
    <row r="33" spans="1:7" s="101" customFormat="1" x14ac:dyDescent="0.3">
      <c r="A33" s="127" t="s">
        <v>75</v>
      </c>
      <c r="B33" s="145"/>
      <c r="C33" s="128"/>
      <c r="D33" s="128"/>
      <c r="E33" s="128"/>
      <c r="F33" s="128"/>
      <c r="G33" s="128"/>
    </row>
    <row r="34" spans="1:7" s="101" customFormat="1" x14ac:dyDescent="0.3">
      <c r="A34" s="127" t="s">
        <v>76</v>
      </c>
      <c r="B34" s="144"/>
      <c r="C34" s="126" t="e">
        <f>+SUM(C21:C22,C25:C26,C30:C31)+C17*C33</f>
        <v>#VALUE!</v>
      </c>
      <c r="D34" s="126" t="e">
        <f t="shared" ref="D34:G34" si="14">+SUM(D21:D22,D25:D26,D30:D31)+D17*D33</f>
        <v>#VALUE!</v>
      </c>
      <c r="E34" s="126" t="e">
        <f t="shared" si="14"/>
        <v>#VALUE!</v>
      </c>
      <c r="F34" s="126" t="e">
        <f t="shared" si="14"/>
        <v>#VALUE!</v>
      </c>
      <c r="G34" s="126" t="e">
        <f t="shared" si="14"/>
        <v>#VALUE!</v>
      </c>
    </row>
    <row r="35" spans="1:7" s="101" customFormat="1" ht="13.5" x14ac:dyDescent="0.3">
      <c r="A35" s="129" t="s">
        <v>118</v>
      </c>
      <c r="B35" s="147"/>
      <c r="C35" s="141"/>
      <c r="D35" s="141"/>
      <c r="E35" s="141"/>
      <c r="F35" s="141"/>
      <c r="G35" s="141"/>
    </row>
    <row r="36" spans="1:7" s="101" customFormat="1" ht="13.5" x14ac:dyDescent="0.3">
      <c r="A36" s="130" t="s">
        <v>78</v>
      </c>
      <c r="B36" s="149"/>
      <c r="C36" s="131" t="e">
        <f>C34-C35</f>
        <v>#VALUE!</v>
      </c>
      <c r="D36" s="131" t="e">
        <f t="shared" ref="D36:G36" si="15">D34-D35</f>
        <v>#VALUE!</v>
      </c>
      <c r="E36" s="131" t="e">
        <f t="shared" si="15"/>
        <v>#VALUE!</v>
      </c>
      <c r="F36" s="131" t="e">
        <f t="shared" si="15"/>
        <v>#VALUE!</v>
      </c>
      <c r="G36" s="131" t="e">
        <f t="shared" si="15"/>
        <v>#VALUE!</v>
      </c>
    </row>
    <row r="37" spans="1:7" s="101" customFormat="1" ht="14.25" thickBot="1" x14ac:dyDescent="0.35">
      <c r="A37" s="132" t="s">
        <v>79</v>
      </c>
      <c r="B37" s="150"/>
      <c r="C37" s="134" t="str">
        <f>IFERROR((C36/C35)," ")</f>
        <v xml:space="preserve"> </v>
      </c>
      <c r="D37" s="134" t="str">
        <f t="shared" ref="D37:G37" si="16">IFERROR((D36/D35)," ")</f>
        <v xml:space="preserve"> </v>
      </c>
      <c r="E37" s="134" t="str">
        <f t="shared" si="16"/>
        <v xml:space="preserve"> </v>
      </c>
      <c r="F37" s="134" t="str">
        <f t="shared" si="16"/>
        <v xml:space="preserve"> </v>
      </c>
      <c r="G37" s="134" t="str">
        <f t="shared" si="16"/>
        <v xml:space="preserve"> </v>
      </c>
    </row>
    <row r="38" spans="1:7" s="101" customFormat="1" ht="18.75" thickTop="1" x14ac:dyDescent="0.35">
      <c r="A38" s="177" t="s">
        <v>80</v>
      </c>
      <c r="B38" s="178"/>
      <c r="C38" s="178"/>
      <c r="D38" s="178"/>
      <c r="E38" s="178"/>
      <c r="F38" s="178"/>
      <c r="G38" s="178"/>
    </row>
    <row r="39" spans="1:7" s="101" customFormat="1" ht="27" x14ac:dyDescent="0.3">
      <c r="A39" s="118"/>
      <c r="B39" s="119" t="s">
        <v>71</v>
      </c>
      <c r="C39" s="119" t="str">
        <f t="shared" ref="C39:G39" si="17">"Coût annuel estimé      "&amp;C$6</f>
        <v>Coût annuel estimé      E1</v>
      </c>
      <c r="D39" s="119" t="str">
        <f t="shared" si="17"/>
        <v>Coût annuel estimé      E2</v>
      </c>
      <c r="E39" s="119" t="str">
        <f t="shared" si="17"/>
        <v>Coût annuel estimé      E3</v>
      </c>
      <c r="F39" s="119" t="str">
        <f t="shared" si="17"/>
        <v>Coût annuel estimé      E4</v>
      </c>
      <c r="G39" s="119" t="str">
        <f t="shared" si="17"/>
        <v>Coût annuel estimé      E5</v>
      </c>
    </row>
    <row r="40" spans="1:7" s="101" customFormat="1" ht="13.5" x14ac:dyDescent="0.3">
      <c r="A40" s="120" t="s">
        <v>11</v>
      </c>
      <c r="B40" s="143"/>
      <c r="C40" s="121" t="e">
        <f>SUM(C41,C45:C46)</f>
        <v>#VALUE!</v>
      </c>
      <c r="D40" s="121" t="e">
        <f t="shared" ref="D40:G40" si="18">SUM(D41,D45:D46)</f>
        <v>#VALUE!</v>
      </c>
      <c r="E40" s="121" t="e">
        <f t="shared" si="18"/>
        <v>#VALUE!</v>
      </c>
      <c r="F40" s="121" t="e">
        <f t="shared" si="18"/>
        <v>#VALUE!</v>
      </c>
      <c r="G40" s="121" t="e">
        <f t="shared" si="18"/>
        <v>#VALUE!</v>
      </c>
    </row>
    <row r="41" spans="1:7" s="101" customFormat="1" ht="13.5" x14ac:dyDescent="0.3">
      <c r="A41" s="122" t="s">
        <v>12</v>
      </c>
      <c r="B41" s="143"/>
      <c r="C41" s="121" t="e">
        <f>C42</f>
        <v>#VALUE!</v>
      </c>
      <c r="D41" s="121" t="e">
        <f t="shared" ref="D41:G41" si="19">D42</f>
        <v>#VALUE!</v>
      </c>
      <c r="E41" s="121" t="e">
        <f t="shared" si="19"/>
        <v>#VALUE!</v>
      </c>
      <c r="F41" s="121" t="e">
        <f t="shared" si="19"/>
        <v>#VALUE!</v>
      </c>
      <c r="G41" s="121" t="e">
        <f t="shared" si="19"/>
        <v>#VALUE!</v>
      </c>
    </row>
    <row r="42" spans="1:7" s="101" customFormat="1" ht="13.5" x14ac:dyDescent="0.3">
      <c r="A42" s="123" t="s">
        <v>13</v>
      </c>
      <c r="B42" s="143"/>
      <c r="C42" s="121" t="e">
        <f>SUM(C43:C44)</f>
        <v>#VALUE!</v>
      </c>
      <c r="D42" s="121" t="e">
        <f t="shared" ref="D42:G42" si="20">SUM(D43:D44)</f>
        <v>#VALUE!</v>
      </c>
      <c r="E42" s="121" t="e">
        <f t="shared" si="20"/>
        <v>#VALUE!</v>
      </c>
      <c r="F42" s="121" t="e">
        <f t="shared" si="20"/>
        <v>#VALUE!</v>
      </c>
      <c r="G42" s="121" t="e">
        <f t="shared" si="20"/>
        <v>#VALUE!</v>
      </c>
    </row>
    <row r="43" spans="1:7" s="101" customFormat="1" ht="13.5" x14ac:dyDescent="0.3">
      <c r="A43" s="124" t="s">
        <v>14</v>
      </c>
      <c r="B43" s="142" t="str">
        <f>'Tarifs 2022'!P13</f>
        <v>V</v>
      </c>
      <c r="C43" s="121" t="e">
        <f>$B43*C$12*12</f>
        <v>#VALUE!</v>
      </c>
      <c r="D43" s="121" t="e">
        <f t="shared" ref="D43:G44" si="21">$B43*D$12*12</f>
        <v>#VALUE!</v>
      </c>
      <c r="E43" s="121" t="e">
        <f t="shared" si="21"/>
        <v>#VALUE!</v>
      </c>
      <c r="F43" s="121" t="e">
        <f t="shared" si="21"/>
        <v>#VALUE!</v>
      </c>
      <c r="G43" s="121" t="e">
        <f t="shared" si="21"/>
        <v>#VALUE!</v>
      </c>
    </row>
    <row r="44" spans="1:7" s="101" customFormat="1" ht="13.5" x14ac:dyDescent="0.3">
      <c r="A44" s="124" t="s">
        <v>18</v>
      </c>
      <c r="B44" s="142" t="str">
        <f>'Tarifs 2022'!P14</f>
        <v>V</v>
      </c>
      <c r="C44" s="121" t="e">
        <f>$B44*C$12*12</f>
        <v>#VALUE!</v>
      </c>
      <c r="D44" s="121" t="e">
        <f t="shared" si="21"/>
        <v>#VALUE!</v>
      </c>
      <c r="E44" s="121" t="e">
        <f t="shared" si="21"/>
        <v>#VALUE!</v>
      </c>
      <c r="F44" s="121" t="e">
        <f t="shared" si="21"/>
        <v>#VALUE!</v>
      </c>
      <c r="G44" s="121" t="e">
        <f t="shared" si="21"/>
        <v>#VALUE!</v>
      </c>
    </row>
    <row r="45" spans="1:7" s="101" customFormat="1" ht="13.5" x14ac:dyDescent="0.3">
      <c r="A45" s="122" t="s">
        <v>22</v>
      </c>
      <c r="B45" s="151" t="e">
        <f>'Tarifs 2022'!P17:Q17</f>
        <v>#VALUE!</v>
      </c>
      <c r="C45" s="121" t="e">
        <f>$B45</f>
        <v>#VALUE!</v>
      </c>
      <c r="D45" s="121" t="e">
        <f t="shared" ref="D45:G45" si="22">$B45</f>
        <v>#VALUE!</v>
      </c>
      <c r="E45" s="121" t="e">
        <f t="shared" si="22"/>
        <v>#VALUE!</v>
      </c>
      <c r="F45" s="121" t="e">
        <f t="shared" si="22"/>
        <v>#VALUE!</v>
      </c>
      <c r="G45" s="121" t="e">
        <f t="shared" si="22"/>
        <v>#VALUE!</v>
      </c>
    </row>
    <row r="46" spans="1:7" s="101" customFormat="1" ht="13.5" x14ac:dyDescent="0.3">
      <c r="A46" s="122" t="s">
        <v>72</v>
      </c>
      <c r="B46" s="143"/>
      <c r="C46" s="121" t="e">
        <f>SUM(C47:C48)</f>
        <v>#VALUE!</v>
      </c>
      <c r="D46" s="121" t="e">
        <f t="shared" ref="D46:G46" si="23">SUM(D47:D48)</f>
        <v>#VALUE!</v>
      </c>
      <c r="E46" s="121" t="e">
        <f t="shared" si="23"/>
        <v>#VALUE!</v>
      </c>
      <c r="F46" s="121" t="e">
        <f t="shared" si="23"/>
        <v>#VALUE!</v>
      </c>
      <c r="G46" s="121" t="e">
        <f t="shared" si="23"/>
        <v>#VALUE!</v>
      </c>
    </row>
    <row r="47" spans="1:7" s="101" customFormat="1" ht="13.5" x14ac:dyDescent="0.3">
      <c r="A47" s="123" t="s">
        <v>100</v>
      </c>
      <c r="B47" s="142" t="str">
        <f>'Tarifs 2022'!P20</f>
        <v>V</v>
      </c>
      <c r="C47" s="121" t="e">
        <f>$B47*C$7</f>
        <v>#VALUE!</v>
      </c>
      <c r="D47" s="121" t="e">
        <f t="shared" ref="D47:G47" si="24">$B47*D$7</f>
        <v>#VALUE!</v>
      </c>
      <c r="E47" s="121" t="e">
        <f t="shared" si="24"/>
        <v>#VALUE!</v>
      </c>
      <c r="F47" s="121" t="e">
        <f t="shared" si="24"/>
        <v>#VALUE!</v>
      </c>
      <c r="G47" s="121" t="e">
        <f t="shared" si="24"/>
        <v>#VALUE!</v>
      </c>
    </row>
    <row r="48" spans="1:7" s="101" customFormat="1" ht="13.5" x14ac:dyDescent="0.3">
      <c r="A48" s="123" t="s">
        <v>28</v>
      </c>
      <c r="B48" s="142" t="str">
        <f>'Tarifs 2022'!P21</f>
        <v>V</v>
      </c>
      <c r="C48" s="121" t="e">
        <f>$B48*C$8</f>
        <v>#VALUE!</v>
      </c>
      <c r="D48" s="121" t="e">
        <f t="shared" ref="D48:G48" si="25">$B48*D$8</f>
        <v>#VALUE!</v>
      </c>
      <c r="E48" s="121" t="e">
        <f t="shared" si="25"/>
        <v>#VALUE!</v>
      </c>
      <c r="F48" s="121" t="e">
        <f t="shared" si="25"/>
        <v>#VALUE!</v>
      </c>
      <c r="G48" s="121" t="e">
        <f t="shared" si="25"/>
        <v>#VALUE!</v>
      </c>
    </row>
    <row r="49" spans="1:7" s="3" customFormat="1" ht="13.5" x14ac:dyDescent="0.3">
      <c r="A49" s="120" t="s">
        <v>48</v>
      </c>
      <c r="B49" s="142" t="e">
        <f>'Tarifs 2022'!P24:Q24</f>
        <v>#VALUE!</v>
      </c>
      <c r="C49" s="121" t="e">
        <f>$B49*C$7</f>
        <v>#VALUE!</v>
      </c>
      <c r="D49" s="121" t="e">
        <f t="shared" ref="D49:G49" si="26">$B49*D$7</f>
        <v>#VALUE!</v>
      </c>
      <c r="E49" s="121" t="e">
        <f t="shared" si="26"/>
        <v>#VALUE!</v>
      </c>
      <c r="F49" s="121" t="e">
        <f t="shared" si="26"/>
        <v>#VALUE!</v>
      </c>
      <c r="G49" s="121" t="e">
        <f t="shared" si="26"/>
        <v>#VALUE!</v>
      </c>
    </row>
    <row r="50" spans="1:7" s="101" customFormat="1" ht="13.5" x14ac:dyDescent="0.3">
      <c r="A50" s="120" t="s">
        <v>73</v>
      </c>
      <c r="B50" s="142"/>
      <c r="C50" s="121" t="e">
        <f>SUM(C51:C53)</f>
        <v>#VALUE!</v>
      </c>
      <c r="D50" s="121" t="e">
        <f t="shared" ref="D50:G50" si="27">SUM(D51:D53)</f>
        <v>#VALUE!</v>
      </c>
      <c r="E50" s="121" t="e">
        <f t="shared" si="27"/>
        <v>#VALUE!</v>
      </c>
      <c r="F50" s="121" t="e">
        <f t="shared" si="27"/>
        <v>#VALUE!</v>
      </c>
      <c r="G50" s="121" t="e">
        <f t="shared" si="27"/>
        <v>#VALUE!</v>
      </c>
    </row>
    <row r="51" spans="1:7" s="101" customFormat="1" ht="13.5" x14ac:dyDescent="0.3">
      <c r="A51" s="122" t="s">
        <v>33</v>
      </c>
      <c r="B51" s="142" t="e">
        <f>'Tarifs 2022'!P27:Q27</f>
        <v>#VALUE!</v>
      </c>
      <c r="C51" s="121" t="e">
        <f>$B51*C$7</f>
        <v>#VALUE!</v>
      </c>
      <c r="D51" s="121" t="e">
        <f t="shared" ref="D51:G54" si="28">$B51*D$7</f>
        <v>#VALUE!</v>
      </c>
      <c r="E51" s="121" t="e">
        <f t="shared" si="28"/>
        <v>#VALUE!</v>
      </c>
      <c r="F51" s="121" t="e">
        <f t="shared" si="28"/>
        <v>#VALUE!</v>
      </c>
      <c r="G51" s="121" t="e">
        <f t="shared" si="28"/>
        <v>#VALUE!</v>
      </c>
    </row>
    <row r="52" spans="1:7" s="101" customFormat="1" ht="13.5" x14ac:dyDescent="0.3">
      <c r="A52" s="122" t="s">
        <v>35</v>
      </c>
      <c r="B52" s="142" t="e">
        <f>'Tarifs 2022'!P28:Q28</f>
        <v>#VALUE!</v>
      </c>
      <c r="C52" s="121" t="e">
        <f>$B52*C$7</f>
        <v>#VALUE!</v>
      </c>
      <c r="D52" s="121" t="e">
        <f t="shared" si="28"/>
        <v>#VALUE!</v>
      </c>
      <c r="E52" s="121" t="e">
        <f t="shared" si="28"/>
        <v>#VALUE!</v>
      </c>
      <c r="F52" s="121" t="e">
        <f t="shared" si="28"/>
        <v>#VALUE!</v>
      </c>
      <c r="G52" s="121" t="e">
        <f t="shared" si="28"/>
        <v>#VALUE!</v>
      </c>
    </row>
    <row r="53" spans="1:7" s="101" customFormat="1" ht="13.5" x14ac:dyDescent="0.3">
      <c r="A53" s="122" t="s">
        <v>37</v>
      </c>
      <c r="B53" s="142" t="e">
        <f>'Tarifs 2022'!P29:Q29</f>
        <v>#VALUE!</v>
      </c>
      <c r="C53" s="121" t="e">
        <f>$B53*C$7</f>
        <v>#VALUE!</v>
      </c>
      <c r="D53" s="121" t="e">
        <f t="shared" si="28"/>
        <v>#VALUE!</v>
      </c>
      <c r="E53" s="121" t="e">
        <f t="shared" si="28"/>
        <v>#VALUE!</v>
      </c>
      <c r="F53" s="121" t="e">
        <f t="shared" si="28"/>
        <v>#VALUE!</v>
      </c>
      <c r="G53" s="121" t="e">
        <f t="shared" si="28"/>
        <v>#VALUE!</v>
      </c>
    </row>
    <row r="54" spans="1:7" s="101" customFormat="1" ht="13.5" x14ac:dyDescent="0.3">
      <c r="A54" s="120" t="s">
        <v>39</v>
      </c>
      <c r="B54" s="142" t="e">
        <f>'Tarifs 2022'!P31:Q31</f>
        <v>#VALUE!</v>
      </c>
      <c r="C54" s="121" t="e">
        <f>$B54*C$7</f>
        <v>#VALUE!</v>
      </c>
      <c r="D54" s="121" t="e">
        <f t="shared" si="28"/>
        <v>#VALUE!</v>
      </c>
      <c r="E54" s="121" t="e">
        <f t="shared" si="28"/>
        <v>#VALUE!</v>
      </c>
      <c r="F54" s="121" t="e">
        <f t="shared" si="28"/>
        <v>#VALUE!</v>
      </c>
      <c r="G54" s="121" t="e">
        <f t="shared" si="28"/>
        <v>#VALUE!</v>
      </c>
    </row>
    <row r="55" spans="1:7" s="101" customFormat="1" ht="13.5" x14ac:dyDescent="0.3">
      <c r="A55" s="120" t="s">
        <v>40</v>
      </c>
      <c r="B55" s="142" t="str">
        <f>'Tarifs 2022'!P33</f>
        <v>V</v>
      </c>
      <c r="C55" s="121" t="e">
        <f>$B55*C$13</f>
        <v>#VALUE!</v>
      </c>
      <c r="D55" s="121" t="e">
        <f t="shared" ref="D55:G55" si="29">$B55*D$13</f>
        <v>#VALUE!</v>
      </c>
      <c r="E55" s="121" t="e">
        <f t="shared" si="29"/>
        <v>#VALUE!</v>
      </c>
      <c r="F55" s="121" t="e">
        <f t="shared" si="29"/>
        <v>#VALUE!</v>
      </c>
      <c r="G55" s="121" t="e">
        <f t="shared" si="29"/>
        <v>#VALUE!</v>
      </c>
    </row>
    <row r="56" spans="1:7" s="101" customFormat="1" ht="30" x14ac:dyDescent="0.3">
      <c r="A56" s="125" t="s">
        <v>74</v>
      </c>
      <c r="B56" s="144"/>
      <c r="C56" s="126" t="e">
        <f>SUM(C40,C49:C50,C54:C55)</f>
        <v>#VALUE!</v>
      </c>
      <c r="D56" s="126" t="e">
        <f t="shared" ref="D56:G56" si="30">SUM(D40,D49:D50,D54:D55)</f>
        <v>#VALUE!</v>
      </c>
      <c r="E56" s="126" t="e">
        <f t="shared" si="30"/>
        <v>#VALUE!</v>
      </c>
      <c r="F56" s="126" t="e">
        <f t="shared" si="30"/>
        <v>#VALUE!</v>
      </c>
      <c r="G56" s="126" t="e">
        <f t="shared" si="30"/>
        <v>#VALUE!</v>
      </c>
    </row>
    <row r="57" spans="1:7" s="101" customFormat="1" x14ac:dyDescent="0.3">
      <c r="A57" s="127" t="s">
        <v>75</v>
      </c>
      <c r="B57" s="145"/>
      <c r="C57" s="128"/>
      <c r="D57" s="128"/>
      <c r="E57" s="128"/>
      <c r="F57" s="128"/>
      <c r="G57" s="128"/>
    </row>
    <row r="58" spans="1:7" s="101" customFormat="1" x14ac:dyDescent="0.3">
      <c r="A58" s="127" t="s">
        <v>76</v>
      </c>
      <c r="B58" s="144"/>
      <c r="C58" s="126" t="e">
        <f>+SUM(C45:C46,C49:C50,C54:C55)+C41*C57</f>
        <v>#VALUE!</v>
      </c>
      <c r="D58" s="126" t="e">
        <f t="shared" ref="D58:G58" si="31">+SUM(D45:D46,D49:D50,D54:D55)+D41*D57</f>
        <v>#VALUE!</v>
      </c>
      <c r="E58" s="126" t="e">
        <f t="shared" si="31"/>
        <v>#VALUE!</v>
      </c>
      <c r="F58" s="126" t="e">
        <f t="shared" si="31"/>
        <v>#VALUE!</v>
      </c>
      <c r="G58" s="126" t="e">
        <f t="shared" si="31"/>
        <v>#VALUE!</v>
      </c>
    </row>
    <row r="59" spans="1:7" s="101" customFormat="1" ht="13.5" x14ac:dyDescent="0.3">
      <c r="A59" s="129" t="s">
        <v>121</v>
      </c>
      <c r="B59" s="147"/>
      <c r="C59" s="133" t="e">
        <f>C34</f>
        <v>#VALUE!</v>
      </c>
      <c r="D59" s="133" t="e">
        <f t="shared" ref="D59:G59" si="32">D34</f>
        <v>#VALUE!</v>
      </c>
      <c r="E59" s="133" t="e">
        <f t="shared" si="32"/>
        <v>#VALUE!</v>
      </c>
      <c r="F59" s="133" t="e">
        <f t="shared" si="32"/>
        <v>#VALUE!</v>
      </c>
      <c r="G59" s="133" t="e">
        <f t="shared" si="32"/>
        <v>#VALUE!</v>
      </c>
    </row>
    <row r="60" spans="1:7" s="101" customFormat="1" ht="13.5" x14ac:dyDescent="0.3">
      <c r="A60" s="130" t="s">
        <v>81</v>
      </c>
      <c r="B60" s="149"/>
      <c r="C60" s="131" t="e">
        <f>C58-C59</f>
        <v>#VALUE!</v>
      </c>
      <c r="D60" s="131" t="e">
        <f t="shared" ref="D60:G60" si="33">D58-D59</f>
        <v>#VALUE!</v>
      </c>
      <c r="E60" s="131" t="e">
        <f t="shared" si="33"/>
        <v>#VALUE!</v>
      </c>
      <c r="F60" s="131" t="e">
        <f t="shared" si="33"/>
        <v>#VALUE!</v>
      </c>
      <c r="G60" s="131" t="e">
        <f t="shared" si="33"/>
        <v>#VALUE!</v>
      </c>
    </row>
    <row r="61" spans="1:7" s="101" customFormat="1" ht="14.25" thickBot="1" x14ac:dyDescent="0.35">
      <c r="A61" s="132" t="s">
        <v>82</v>
      </c>
      <c r="B61" s="150"/>
      <c r="C61" s="134" t="str">
        <f>IFERROR((C60/C59)," ")</f>
        <v xml:space="preserve"> </v>
      </c>
      <c r="D61" s="134" t="str">
        <f t="shared" ref="D61:G61" si="34">IFERROR((D60/D59)," ")</f>
        <v xml:space="preserve"> </v>
      </c>
      <c r="E61" s="134" t="str">
        <f t="shared" si="34"/>
        <v xml:space="preserve"> </v>
      </c>
      <c r="F61" s="134" t="str">
        <f t="shared" si="34"/>
        <v xml:space="preserve"> </v>
      </c>
      <c r="G61" s="134" t="str">
        <f t="shared" si="34"/>
        <v xml:space="preserve"> </v>
      </c>
    </row>
    <row r="62" spans="1:7" s="101" customFormat="1" ht="18.75" thickTop="1" x14ac:dyDescent="0.35">
      <c r="A62" s="177" t="s">
        <v>83</v>
      </c>
      <c r="B62" s="178"/>
      <c r="C62" s="178"/>
      <c r="D62" s="178"/>
      <c r="E62" s="178"/>
      <c r="F62" s="178"/>
      <c r="G62" s="178"/>
    </row>
    <row r="63" spans="1:7" s="101" customFormat="1" ht="27" x14ac:dyDescent="0.3">
      <c r="A63" s="118"/>
      <c r="B63" s="119" t="s">
        <v>71</v>
      </c>
      <c r="C63" s="119" t="str">
        <f t="shared" ref="C63:G63" si="35">"Coût annuel estimé      "&amp;C$6</f>
        <v>Coût annuel estimé      E1</v>
      </c>
      <c r="D63" s="119" t="str">
        <f t="shared" si="35"/>
        <v>Coût annuel estimé      E2</v>
      </c>
      <c r="E63" s="119" t="str">
        <f t="shared" si="35"/>
        <v>Coût annuel estimé      E3</v>
      </c>
      <c r="F63" s="119" t="str">
        <f t="shared" si="35"/>
        <v>Coût annuel estimé      E4</v>
      </c>
      <c r="G63" s="119" t="str">
        <f t="shared" si="35"/>
        <v>Coût annuel estimé      E5</v>
      </c>
    </row>
    <row r="64" spans="1:7" s="101" customFormat="1" ht="13.5" x14ac:dyDescent="0.3">
      <c r="A64" s="120" t="s">
        <v>11</v>
      </c>
      <c r="B64" s="143"/>
      <c r="C64" s="121" t="e">
        <f>SUM(C65,C69:C70)</f>
        <v>#VALUE!</v>
      </c>
      <c r="D64" s="121" t="e">
        <f t="shared" ref="D64:G64" si="36">SUM(D65,D69:D70)</f>
        <v>#VALUE!</v>
      </c>
      <c r="E64" s="121" t="e">
        <f t="shared" si="36"/>
        <v>#VALUE!</v>
      </c>
      <c r="F64" s="121" t="e">
        <f t="shared" si="36"/>
        <v>#VALUE!</v>
      </c>
      <c r="G64" s="121" t="e">
        <f t="shared" si="36"/>
        <v>#VALUE!</v>
      </c>
    </row>
    <row r="65" spans="1:7" s="101" customFormat="1" ht="13.5" x14ac:dyDescent="0.3">
      <c r="A65" s="122" t="s">
        <v>12</v>
      </c>
      <c r="B65" s="143"/>
      <c r="C65" s="121" t="e">
        <f>C66</f>
        <v>#VALUE!</v>
      </c>
      <c r="D65" s="121" t="e">
        <f t="shared" ref="D65:G65" si="37">D66</f>
        <v>#VALUE!</v>
      </c>
      <c r="E65" s="121" t="e">
        <f t="shared" si="37"/>
        <v>#VALUE!</v>
      </c>
      <c r="F65" s="121" t="e">
        <f t="shared" si="37"/>
        <v>#VALUE!</v>
      </c>
      <c r="G65" s="121" t="e">
        <f t="shared" si="37"/>
        <v>#VALUE!</v>
      </c>
    </row>
    <row r="66" spans="1:7" s="101" customFormat="1" ht="13.5" x14ac:dyDescent="0.3">
      <c r="A66" s="123" t="s">
        <v>13</v>
      </c>
      <c r="B66" s="143"/>
      <c r="C66" s="121" t="e">
        <f>SUM(C67:C68)</f>
        <v>#VALUE!</v>
      </c>
      <c r="D66" s="121" t="e">
        <f t="shared" ref="D66:G66" si="38">SUM(D67:D68)</f>
        <v>#VALUE!</v>
      </c>
      <c r="E66" s="121" t="e">
        <f t="shared" si="38"/>
        <v>#VALUE!</v>
      </c>
      <c r="F66" s="121" t="e">
        <f t="shared" si="38"/>
        <v>#VALUE!</v>
      </c>
      <c r="G66" s="121" t="e">
        <f t="shared" si="38"/>
        <v>#VALUE!</v>
      </c>
    </row>
    <row r="67" spans="1:7" s="101" customFormat="1" ht="13.5" x14ac:dyDescent="0.3">
      <c r="A67" s="124" t="s">
        <v>14</v>
      </c>
      <c r="B67" s="142" t="str">
        <f>'Tarifs 2023'!P13</f>
        <v>V</v>
      </c>
      <c r="C67" s="121" t="e">
        <f>$B67*C$12*12</f>
        <v>#VALUE!</v>
      </c>
      <c r="D67" s="121" t="e">
        <f t="shared" ref="D67:G68" si="39">$B67*D$12*12</f>
        <v>#VALUE!</v>
      </c>
      <c r="E67" s="121" t="e">
        <f t="shared" si="39"/>
        <v>#VALUE!</v>
      </c>
      <c r="F67" s="121" t="e">
        <f t="shared" si="39"/>
        <v>#VALUE!</v>
      </c>
      <c r="G67" s="121" t="e">
        <f t="shared" si="39"/>
        <v>#VALUE!</v>
      </c>
    </row>
    <row r="68" spans="1:7" s="101" customFormat="1" ht="13.5" x14ac:dyDescent="0.3">
      <c r="A68" s="124" t="s">
        <v>18</v>
      </c>
      <c r="B68" s="142" t="str">
        <f>'Tarifs 2023'!P14</f>
        <v>V</v>
      </c>
      <c r="C68" s="121" t="e">
        <f>$B68*C$12*12</f>
        <v>#VALUE!</v>
      </c>
      <c r="D68" s="121" t="e">
        <f t="shared" si="39"/>
        <v>#VALUE!</v>
      </c>
      <c r="E68" s="121" t="e">
        <f t="shared" si="39"/>
        <v>#VALUE!</v>
      </c>
      <c r="F68" s="121" t="e">
        <f t="shared" si="39"/>
        <v>#VALUE!</v>
      </c>
      <c r="G68" s="121" t="e">
        <f t="shared" si="39"/>
        <v>#VALUE!</v>
      </c>
    </row>
    <row r="69" spans="1:7" s="101" customFormat="1" ht="13.5" x14ac:dyDescent="0.3">
      <c r="A69" s="122" t="s">
        <v>22</v>
      </c>
      <c r="B69" s="151" t="e">
        <f>'Tarifs 2023'!P17:Q17</f>
        <v>#VALUE!</v>
      </c>
      <c r="C69" s="121" t="e">
        <f>$B69</f>
        <v>#VALUE!</v>
      </c>
      <c r="D69" s="121" t="e">
        <f t="shared" ref="D69:G69" si="40">$B69</f>
        <v>#VALUE!</v>
      </c>
      <c r="E69" s="121" t="e">
        <f t="shared" si="40"/>
        <v>#VALUE!</v>
      </c>
      <c r="F69" s="121" t="e">
        <f t="shared" si="40"/>
        <v>#VALUE!</v>
      </c>
      <c r="G69" s="121" t="e">
        <f t="shared" si="40"/>
        <v>#VALUE!</v>
      </c>
    </row>
    <row r="70" spans="1:7" s="101" customFormat="1" ht="13.5" x14ac:dyDescent="0.3">
      <c r="A70" s="122" t="s">
        <v>72</v>
      </c>
      <c r="B70" s="143"/>
      <c r="C70" s="121" t="e">
        <f>SUM(C71:C72)</f>
        <v>#VALUE!</v>
      </c>
      <c r="D70" s="121" t="e">
        <f t="shared" ref="D70:G70" si="41">SUM(D71:D72)</f>
        <v>#VALUE!</v>
      </c>
      <c r="E70" s="121" t="e">
        <f t="shared" si="41"/>
        <v>#VALUE!</v>
      </c>
      <c r="F70" s="121" t="e">
        <f t="shared" si="41"/>
        <v>#VALUE!</v>
      </c>
      <c r="G70" s="121" t="e">
        <f t="shared" si="41"/>
        <v>#VALUE!</v>
      </c>
    </row>
    <row r="71" spans="1:7" s="3" customFormat="1" ht="13.5" x14ac:dyDescent="0.3">
      <c r="A71" s="123" t="s">
        <v>100</v>
      </c>
      <c r="B71" s="142" t="str">
        <f>'Tarifs 2023'!P20</f>
        <v>V</v>
      </c>
      <c r="C71" s="121" t="e">
        <f>$B71*C$7</f>
        <v>#VALUE!</v>
      </c>
      <c r="D71" s="121" t="e">
        <f t="shared" ref="D71:G71" si="42">$B71*D$7</f>
        <v>#VALUE!</v>
      </c>
      <c r="E71" s="121" t="e">
        <f t="shared" si="42"/>
        <v>#VALUE!</v>
      </c>
      <c r="F71" s="121" t="e">
        <f t="shared" si="42"/>
        <v>#VALUE!</v>
      </c>
      <c r="G71" s="121" t="e">
        <f t="shared" si="42"/>
        <v>#VALUE!</v>
      </c>
    </row>
    <row r="72" spans="1:7" s="101" customFormat="1" ht="13.5" x14ac:dyDescent="0.3">
      <c r="A72" s="123" t="s">
        <v>28</v>
      </c>
      <c r="B72" s="142" t="str">
        <f>'Tarifs 2023'!P21</f>
        <v>V</v>
      </c>
      <c r="C72" s="121" t="e">
        <f>$B72*C$8</f>
        <v>#VALUE!</v>
      </c>
      <c r="D72" s="121" t="e">
        <f t="shared" ref="D72:G72" si="43">$B72*D$8</f>
        <v>#VALUE!</v>
      </c>
      <c r="E72" s="121" t="e">
        <f t="shared" si="43"/>
        <v>#VALUE!</v>
      </c>
      <c r="F72" s="121" t="e">
        <f t="shared" si="43"/>
        <v>#VALUE!</v>
      </c>
      <c r="G72" s="121" t="e">
        <f t="shared" si="43"/>
        <v>#VALUE!</v>
      </c>
    </row>
    <row r="73" spans="1:7" s="101" customFormat="1" ht="13.5" x14ac:dyDescent="0.3">
      <c r="A73" s="120" t="s">
        <v>48</v>
      </c>
      <c r="B73" s="142" t="e">
        <f>'Tarifs 2023'!P24:Q24</f>
        <v>#VALUE!</v>
      </c>
      <c r="C73" s="121" t="e">
        <f>$B73*C$7</f>
        <v>#VALUE!</v>
      </c>
      <c r="D73" s="121" t="e">
        <f t="shared" ref="D73:G73" si="44">$B73*D$7</f>
        <v>#VALUE!</v>
      </c>
      <c r="E73" s="121" t="e">
        <f t="shared" si="44"/>
        <v>#VALUE!</v>
      </c>
      <c r="F73" s="121" t="e">
        <f t="shared" si="44"/>
        <v>#VALUE!</v>
      </c>
      <c r="G73" s="121" t="e">
        <f t="shared" si="44"/>
        <v>#VALUE!</v>
      </c>
    </row>
    <row r="74" spans="1:7" x14ac:dyDescent="0.3">
      <c r="A74" s="120" t="s">
        <v>73</v>
      </c>
      <c r="B74" s="142"/>
      <c r="C74" s="121" t="e">
        <f>SUM(C75:C77)</f>
        <v>#VALUE!</v>
      </c>
      <c r="D74" s="121" t="e">
        <f t="shared" ref="D74:G74" si="45">SUM(D75:D77)</f>
        <v>#VALUE!</v>
      </c>
      <c r="E74" s="121" t="e">
        <f t="shared" si="45"/>
        <v>#VALUE!</v>
      </c>
      <c r="F74" s="121" t="e">
        <f t="shared" si="45"/>
        <v>#VALUE!</v>
      </c>
      <c r="G74" s="121" t="e">
        <f t="shared" si="45"/>
        <v>#VALUE!</v>
      </c>
    </row>
    <row r="75" spans="1:7" x14ac:dyDescent="0.3">
      <c r="A75" s="122" t="s">
        <v>33</v>
      </c>
      <c r="B75" s="142" t="e">
        <f>'Tarifs 2023'!P27:Q27</f>
        <v>#VALUE!</v>
      </c>
      <c r="C75" s="121" t="e">
        <f>$B75*C$7</f>
        <v>#VALUE!</v>
      </c>
      <c r="D75" s="121" t="e">
        <f t="shared" ref="D75:G78" si="46">$B75*D$7</f>
        <v>#VALUE!</v>
      </c>
      <c r="E75" s="121" t="e">
        <f t="shared" si="46"/>
        <v>#VALUE!</v>
      </c>
      <c r="F75" s="121" t="e">
        <f t="shared" si="46"/>
        <v>#VALUE!</v>
      </c>
      <c r="G75" s="121" t="e">
        <f t="shared" si="46"/>
        <v>#VALUE!</v>
      </c>
    </row>
    <row r="76" spans="1:7" x14ac:dyDescent="0.3">
      <c r="A76" s="122" t="s">
        <v>35</v>
      </c>
      <c r="B76" s="142" t="e">
        <f>'Tarifs 2023'!P28:Q28</f>
        <v>#VALUE!</v>
      </c>
      <c r="C76" s="121" t="e">
        <f>$B76*C$7</f>
        <v>#VALUE!</v>
      </c>
      <c r="D76" s="121" t="e">
        <f t="shared" si="46"/>
        <v>#VALUE!</v>
      </c>
      <c r="E76" s="121" t="e">
        <f t="shared" si="46"/>
        <v>#VALUE!</v>
      </c>
      <c r="F76" s="121" t="e">
        <f t="shared" si="46"/>
        <v>#VALUE!</v>
      </c>
      <c r="G76" s="121" t="e">
        <f t="shared" si="46"/>
        <v>#VALUE!</v>
      </c>
    </row>
    <row r="77" spans="1:7" x14ac:dyDescent="0.3">
      <c r="A77" s="122" t="s">
        <v>37</v>
      </c>
      <c r="B77" s="142" t="e">
        <f>'Tarifs 2023'!P29:Q29</f>
        <v>#VALUE!</v>
      </c>
      <c r="C77" s="121" t="e">
        <f>$B77*C$7</f>
        <v>#VALUE!</v>
      </c>
      <c r="D77" s="121" t="e">
        <f t="shared" si="46"/>
        <v>#VALUE!</v>
      </c>
      <c r="E77" s="121" t="e">
        <f t="shared" si="46"/>
        <v>#VALUE!</v>
      </c>
      <c r="F77" s="121" t="e">
        <f t="shared" si="46"/>
        <v>#VALUE!</v>
      </c>
      <c r="G77" s="121" t="e">
        <f t="shared" si="46"/>
        <v>#VALUE!</v>
      </c>
    </row>
    <row r="78" spans="1:7" x14ac:dyDescent="0.3">
      <c r="A78" s="120" t="s">
        <v>39</v>
      </c>
      <c r="B78" s="142" t="e">
        <f>'Tarifs 2023'!P31:Q31</f>
        <v>#VALUE!</v>
      </c>
      <c r="C78" s="121" t="e">
        <f>$B78*C$7</f>
        <v>#VALUE!</v>
      </c>
      <c r="D78" s="121" t="e">
        <f t="shared" si="46"/>
        <v>#VALUE!</v>
      </c>
      <c r="E78" s="121" t="e">
        <f t="shared" si="46"/>
        <v>#VALUE!</v>
      </c>
      <c r="F78" s="121" t="e">
        <f t="shared" si="46"/>
        <v>#VALUE!</v>
      </c>
      <c r="G78" s="121" t="e">
        <f t="shared" si="46"/>
        <v>#VALUE!</v>
      </c>
    </row>
    <row r="79" spans="1:7" x14ac:dyDescent="0.3">
      <c r="A79" s="120" t="s">
        <v>40</v>
      </c>
      <c r="B79" s="142" t="str">
        <f>'Tarifs 2023'!P33</f>
        <v>V</v>
      </c>
      <c r="C79" s="121" t="e">
        <f>$B79*C$13</f>
        <v>#VALUE!</v>
      </c>
      <c r="D79" s="121" t="e">
        <f t="shared" ref="D79:G79" si="47">$B79*D$13</f>
        <v>#VALUE!</v>
      </c>
      <c r="E79" s="121" t="e">
        <f t="shared" si="47"/>
        <v>#VALUE!</v>
      </c>
      <c r="F79" s="121" t="e">
        <f t="shared" si="47"/>
        <v>#VALUE!</v>
      </c>
      <c r="G79" s="121" t="e">
        <f t="shared" si="47"/>
        <v>#VALUE!</v>
      </c>
    </row>
    <row r="80" spans="1:7" ht="30" x14ac:dyDescent="0.3">
      <c r="A80" s="125" t="s">
        <v>74</v>
      </c>
      <c r="B80" s="144"/>
      <c r="C80" s="126" t="e">
        <f>SUM(C64,C73:C74,C78:C79)</f>
        <v>#VALUE!</v>
      </c>
      <c r="D80" s="126" t="e">
        <f t="shared" ref="D80:G80" si="48">SUM(D64,D73:D74,D78:D79)</f>
        <v>#VALUE!</v>
      </c>
      <c r="E80" s="126" t="e">
        <f t="shared" si="48"/>
        <v>#VALUE!</v>
      </c>
      <c r="F80" s="126" t="e">
        <f t="shared" si="48"/>
        <v>#VALUE!</v>
      </c>
      <c r="G80" s="126" t="e">
        <f t="shared" si="48"/>
        <v>#VALUE!</v>
      </c>
    </row>
    <row r="81" spans="1:7" x14ac:dyDescent="0.3">
      <c r="A81" s="127" t="s">
        <v>75</v>
      </c>
      <c r="C81" s="128"/>
      <c r="D81" s="128"/>
      <c r="E81" s="128"/>
      <c r="F81" s="128"/>
      <c r="G81" s="128"/>
    </row>
    <row r="82" spans="1:7" x14ac:dyDescent="0.3">
      <c r="A82" s="127" t="s">
        <v>76</v>
      </c>
      <c r="B82" s="144"/>
      <c r="C82" s="126" t="e">
        <f>+SUM(C69:C70,C73:C74,C78:C79)+C65*C81</f>
        <v>#VALUE!</v>
      </c>
      <c r="D82" s="126" t="e">
        <f t="shared" ref="D82:G82" si="49">+SUM(D69:D70,D73:D74,D78:D79)+D65*D81</f>
        <v>#VALUE!</v>
      </c>
      <c r="E82" s="126" t="e">
        <f t="shared" si="49"/>
        <v>#VALUE!</v>
      </c>
      <c r="F82" s="126" t="e">
        <f t="shared" si="49"/>
        <v>#VALUE!</v>
      </c>
      <c r="G82" s="126" t="e">
        <f t="shared" si="49"/>
        <v>#VALUE!</v>
      </c>
    </row>
    <row r="83" spans="1:7" x14ac:dyDescent="0.3">
      <c r="A83" s="129" t="s">
        <v>122</v>
      </c>
      <c r="B83" s="147"/>
      <c r="C83" s="133" t="e">
        <f>C58</f>
        <v>#VALUE!</v>
      </c>
      <c r="D83" s="133" t="e">
        <f t="shared" ref="D83:G83" si="50">D58</f>
        <v>#VALUE!</v>
      </c>
      <c r="E83" s="133" t="e">
        <f t="shared" si="50"/>
        <v>#VALUE!</v>
      </c>
      <c r="F83" s="133" t="e">
        <f t="shared" si="50"/>
        <v>#VALUE!</v>
      </c>
      <c r="G83" s="133" t="e">
        <f t="shared" si="50"/>
        <v>#VALUE!</v>
      </c>
    </row>
    <row r="84" spans="1:7" x14ac:dyDescent="0.3">
      <c r="A84" s="130" t="s">
        <v>84</v>
      </c>
      <c r="B84" s="149"/>
      <c r="C84" s="131" t="e">
        <f>C82-C83</f>
        <v>#VALUE!</v>
      </c>
      <c r="D84" s="131" t="e">
        <f t="shared" ref="D84:G84" si="51">D82-D83</f>
        <v>#VALUE!</v>
      </c>
      <c r="E84" s="131" t="e">
        <f t="shared" si="51"/>
        <v>#VALUE!</v>
      </c>
      <c r="F84" s="131" t="e">
        <f t="shared" si="51"/>
        <v>#VALUE!</v>
      </c>
      <c r="G84" s="131" t="e">
        <f t="shared" si="51"/>
        <v>#VALUE!</v>
      </c>
    </row>
    <row r="85" spans="1:7" ht="15.75" thickBot="1" x14ac:dyDescent="0.35">
      <c r="A85" s="132" t="s">
        <v>85</v>
      </c>
      <c r="B85" s="150"/>
      <c r="C85" s="134" t="str">
        <f>IFERROR((C84/C83)," ")</f>
        <v xml:space="preserve"> </v>
      </c>
      <c r="D85" s="134" t="str">
        <f t="shared" ref="D85:G85" si="52">IFERROR((D84/D83)," ")</f>
        <v xml:space="preserve"> </v>
      </c>
      <c r="E85" s="134" t="str">
        <f t="shared" si="52"/>
        <v xml:space="preserve"> </v>
      </c>
      <c r="F85" s="134" t="str">
        <f t="shared" si="52"/>
        <v xml:space="preserve"> </v>
      </c>
      <c r="G85" s="134" t="str">
        <f t="shared" si="52"/>
        <v xml:space="preserve"> </v>
      </c>
    </row>
    <row r="86" spans="1:7" ht="15.75" thickTop="1" x14ac:dyDescent="0.3">
      <c r="A86" s="135"/>
    </row>
    <row r="87" spans="1:7" x14ac:dyDescent="0.3">
      <c r="A87" s="135"/>
    </row>
    <row r="88" spans="1:7" x14ac:dyDescent="0.3">
      <c r="A88" s="135"/>
    </row>
    <row r="89" spans="1:7" x14ac:dyDescent="0.3">
      <c r="A89" s="135"/>
    </row>
    <row r="90" spans="1:7" x14ac:dyDescent="0.3">
      <c r="A90" s="135"/>
    </row>
    <row r="91" spans="1:7" x14ac:dyDescent="0.3">
      <c r="A91" s="135"/>
    </row>
    <row r="92" spans="1:7" x14ac:dyDescent="0.3">
      <c r="A92" s="135"/>
    </row>
    <row r="93" spans="1:7" x14ac:dyDescent="0.3">
      <c r="A93" s="135"/>
    </row>
    <row r="94" spans="1:7" x14ac:dyDescent="0.3">
      <c r="A94" s="135"/>
    </row>
    <row r="95" spans="1:7" x14ac:dyDescent="0.3">
      <c r="A95" s="135"/>
    </row>
    <row r="96" spans="1:7" x14ac:dyDescent="0.3">
      <c r="A96" s="135"/>
    </row>
    <row r="97" spans="1:1" x14ac:dyDescent="0.3">
      <c r="A97" s="135"/>
    </row>
    <row r="98" spans="1:1" x14ac:dyDescent="0.3">
      <c r="A98" s="135"/>
    </row>
    <row r="99" spans="1:1" x14ac:dyDescent="0.3">
      <c r="A99" s="135"/>
    </row>
    <row r="100" spans="1:1" x14ac:dyDescent="0.3">
      <c r="A100" s="135"/>
    </row>
    <row r="101" spans="1:1" x14ac:dyDescent="0.3">
      <c r="A101" s="135"/>
    </row>
    <row r="102" spans="1:1" x14ac:dyDescent="0.3">
      <c r="A102" s="135"/>
    </row>
    <row r="103" spans="1:1" x14ac:dyDescent="0.3">
      <c r="A103" s="135"/>
    </row>
    <row r="104" spans="1:1" x14ac:dyDescent="0.3">
      <c r="A104" s="135"/>
    </row>
    <row r="105" spans="1:1" x14ac:dyDescent="0.3">
      <c r="A105" s="135"/>
    </row>
    <row r="106" spans="1:1" x14ac:dyDescent="0.3">
      <c r="A106" s="135"/>
    </row>
    <row r="107" spans="1:1" x14ac:dyDescent="0.3">
      <c r="A107" s="135"/>
    </row>
    <row r="108" spans="1:1" x14ac:dyDescent="0.3">
      <c r="A108" s="135"/>
    </row>
    <row r="109" spans="1:1" x14ac:dyDescent="0.3">
      <c r="A109" s="135"/>
    </row>
    <row r="110" spans="1:1" x14ac:dyDescent="0.3">
      <c r="A110" s="135"/>
    </row>
    <row r="111" spans="1:1" x14ac:dyDescent="0.3">
      <c r="A111" s="135"/>
    </row>
    <row r="112" spans="1:1" x14ac:dyDescent="0.3">
      <c r="A112" s="135"/>
    </row>
    <row r="113" spans="1:1" x14ac:dyDescent="0.3">
      <c r="A113" s="135"/>
    </row>
    <row r="114" spans="1:1" x14ac:dyDescent="0.3">
      <c r="A114" s="135"/>
    </row>
    <row r="115" spans="1:1" x14ac:dyDescent="0.3">
      <c r="A115" s="135"/>
    </row>
    <row r="116" spans="1:1" x14ac:dyDescent="0.3">
      <c r="A116" s="135"/>
    </row>
    <row r="117" spans="1:1" x14ac:dyDescent="0.3">
      <c r="A117" s="135"/>
    </row>
    <row r="118" spans="1:1" x14ac:dyDescent="0.3">
      <c r="A118" s="135"/>
    </row>
    <row r="119" spans="1:1" x14ac:dyDescent="0.3">
      <c r="A119" s="135"/>
    </row>
  </sheetData>
  <mergeCells count="3">
    <mergeCell ref="A14:G14"/>
    <mergeCell ref="A38:G38"/>
    <mergeCell ref="A62:G62"/>
  </mergeCells>
  <conditionalFormatting sqref="C33:G33">
    <cfRule type="containsText" dxfId="39" priority="17" operator="containsText" text="ntitulé">
      <formula>NOT(ISERROR(SEARCH("ntitulé",C33)))</formula>
    </cfRule>
    <cfRule type="containsBlanks" dxfId="38" priority="18">
      <formula>LEN(TRIM(C33))=0</formula>
    </cfRule>
  </conditionalFormatting>
  <conditionalFormatting sqref="C33:G33">
    <cfRule type="containsText" dxfId="37" priority="15" operator="containsText" text="ntitulé">
      <formula>NOT(ISERROR(SEARCH("ntitulé",C33)))</formula>
    </cfRule>
    <cfRule type="containsBlanks" dxfId="36" priority="16">
      <formula>LEN(TRIM(C33))=0</formula>
    </cfRule>
  </conditionalFormatting>
  <conditionalFormatting sqref="C57:G57">
    <cfRule type="containsText" dxfId="35" priority="13" operator="containsText" text="ntitulé">
      <formula>NOT(ISERROR(SEARCH("ntitulé",C57)))</formula>
    </cfRule>
    <cfRule type="containsBlanks" dxfId="34" priority="14">
      <formula>LEN(TRIM(C57))=0</formula>
    </cfRule>
  </conditionalFormatting>
  <conditionalFormatting sqref="C57:G57">
    <cfRule type="containsText" dxfId="33" priority="11" operator="containsText" text="ntitulé">
      <formula>NOT(ISERROR(SEARCH("ntitulé",C57)))</formula>
    </cfRule>
    <cfRule type="containsBlanks" dxfId="32" priority="12">
      <formula>LEN(TRIM(C57))=0</formula>
    </cfRule>
  </conditionalFormatting>
  <conditionalFormatting sqref="C81:G81">
    <cfRule type="containsText" dxfId="31" priority="9" operator="containsText" text="ntitulé">
      <formula>NOT(ISERROR(SEARCH("ntitulé",C81)))</formula>
    </cfRule>
    <cfRule type="containsBlanks" dxfId="30" priority="10">
      <formula>LEN(TRIM(C81))=0</formula>
    </cfRule>
  </conditionalFormatting>
  <conditionalFormatting sqref="C81:G81">
    <cfRule type="containsText" dxfId="29" priority="7" operator="containsText" text="ntitulé">
      <formula>NOT(ISERROR(SEARCH("ntitulé",C81)))</formula>
    </cfRule>
    <cfRule type="containsBlanks" dxfId="28" priority="8">
      <formula>LEN(TRIM(C81))=0</formula>
    </cfRule>
  </conditionalFormatting>
  <conditionalFormatting sqref="C35">
    <cfRule type="containsText" dxfId="27" priority="5" operator="containsText" text="ntitulé">
      <formula>NOT(ISERROR(SEARCH("ntitulé",C35)))</formula>
    </cfRule>
    <cfRule type="containsBlanks" dxfId="26" priority="6">
      <formula>LEN(TRIM(C35))=0</formula>
    </cfRule>
  </conditionalFormatting>
  <conditionalFormatting sqref="C35">
    <cfRule type="containsText" dxfId="25" priority="4" operator="containsText" text="libre">
      <formula>NOT(ISERROR(SEARCH("libre",C35)))</formula>
    </cfRule>
  </conditionalFormatting>
  <conditionalFormatting sqref="D35:G35">
    <cfRule type="containsText" dxfId="24" priority="2" operator="containsText" text="ntitulé">
      <formula>NOT(ISERROR(SEARCH("ntitulé",D35)))</formula>
    </cfRule>
    <cfRule type="containsBlanks" dxfId="23" priority="3">
      <formula>LEN(TRIM(D35))=0</formula>
    </cfRule>
  </conditionalFormatting>
  <conditionalFormatting sqref="D35:G35">
    <cfRule type="containsText" dxfId="22" priority="1" operator="containsText" text="libre">
      <formula>NOT(ISERROR(SEARCH("libre",D35)))</formula>
    </cfRule>
  </conditionalFormatting>
  <pageMargins left="0.7" right="0.7" top="0.75" bottom="0.75" header="0.3" footer="0.3"/>
  <pageSetup paperSize="9" scale="75" orientation="landscape" verticalDpi="300" r:id="rId1"/>
  <rowBreaks count="4" manualBreakCount="4">
    <brk id="13" max="6" man="1"/>
    <brk id="37" max="6" man="1"/>
    <brk id="61" max="6" man="1"/>
    <brk id="85" max="6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1"/>
  <sheetViews>
    <sheetView zoomScale="80" zoomScaleNormal="80" workbookViewId="0">
      <selection activeCell="A3" sqref="A3:H3"/>
    </sheetView>
  </sheetViews>
  <sheetFormatPr baseColWidth="10" defaultColWidth="8.85546875" defaultRowHeight="15" x14ac:dyDescent="0.3"/>
  <cols>
    <col min="1" max="1" width="49.5703125" style="96" bestFit="1" customWidth="1"/>
    <col min="2" max="2" width="15.85546875" style="145" customWidth="1"/>
    <col min="3" max="8" width="16.5703125" style="96" customWidth="1"/>
    <col min="9" max="16384" width="8.85546875" style="96"/>
  </cols>
  <sheetData>
    <row r="3" spans="1:8" ht="29.45" customHeight="1" x14ac:dyDescent="0.3">
      <c r="A3" s="184" t="s">
        <v>123</v>
      </c>
      <c r="B3" s="184"/>
      <c r="C3" s="184"/>
      <c r="D3" s="184"/>
      <c r="E3" s="184"/>
      <c r="F3" s="184"/>
      <c r="G3" s="184"/>
      <c r="H3" s="184"/>
    </row>
    <row r="4" spans="1:8" ht="15.75" thickBot="1" x14ac:dyDescent="0.35"/>
    <row r="5" spans="1:8" s="109" customFormat="1" ht="13.5" x14ac:dyDescent="0.3">
      <c r="A5" s="185" t="s">
        <v>44</v>
      </c>
      <c r="B5" s="186"/>
      <c r="C5" s="138" t="s">
        <v>101</v>
      </c>
      <c r="D5" s="138" t="s">
        <v>102</v>
      </c>
      <c r="E5" s="138" t="s">
        <v>60</v>
      </c>
      <c r="F5" s="138" t="s">
        <v>103</v>
      </c>
      <c r="G5" s="138" t="s">
        <v>104</v>
      </c>
      <c r="H5" s="138" t="s">
        <v>105</v>
      </c>
    </row>
    <row r="6" spans="1:8" s="109" customFormat="1" ht="14.45" customHeight="1" x14ac:dyDescent="0.3">
      <c r="A6" s="110" t="s">
        <v>106</v>
      </c>
      <c r="B6" s="147"/>
      <c r="C6" s="111">
        <v>600</v>
      </c>
      <c r="D6" s="111">
        <v>1200</v>
      </c>
      <c r="E6" s="111">
        <v>0</v>
      </c>
      <c r="F6" s="111">
        <v>3500</v>
      </c>
      <c r="G6" s="111">
        <v>0</v>
      </c>
      <c r="H6" s="111">
        <v>0</v>
      </c>
    </row>
    <row r="7" spans="1:8" s="109" customFormat="1" ht="14.45" customHeight="1" x14ac:dyDescent="0.3">
      <c r="A7" s="110" t="s">
        <v>107</v>
      </c>
      <c r="B7" s="147"/>
      <c r="C7" s="111">
        <v>0</v>
      </c>
      <c r="D7" s="111">
        <v>0</v>
      </c>
      <c r="E7" s="111">
        <v>1600</v>
      </c>
      <c r="F7" s="111">
        <v>0</v>
      </c>
      <c r="G7" s="111">
        <v>3600</v>
      </c>
      <c r="H7" s="111">
        <v>3600</v>
      </c>
    </row>
    <row r="8" spans="1:8" s="3" customFormat="1" ht="14.45" customHeight="1" x14ac:dyDescent="0.3">
      <c r="A8" s="110" t="s">
        <v>108</v>
      </c>
      <c r="B8" s="147"/>
      <c r="C8" s="111">
        <v>0</v>
      </c>
      <c r="D8" s="111">
        <v>0</v>
      </c>
      <c r="E8" s="111">
        <v>1900</v>
      </c>
      <c r="F8" s="111">
        <v>0</v>
      </c>
      <c r="G8" s="111">
        <v>3900</v>
      </c>
      <c r="H8" s="111">
        <v>3900</v>
      </c>
    </row>
    <row r="9" spans="1:8" s="3" customFormat="1" ht="14.45" customHeight="1" x14ac:dyDescent="0.3">
      <c r="A9" s="110" t="s">
        <v>109</v>
      </c>
      <c r="B9" s="147"/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12500</v>
      </c>
    </row>
    <row r="10" spans="1:8" s="117" customFormat="1" ht="14.45" customHeight="1" x14ac:dyDescent="0.3">
      <c r="A10" s="113" t="s">
        <v>68</v>
      </c>
      <c r="B10" s="148"/>
      <c r="C10" s="115">
        <v>600</v>
      </c>
      <c r="D10" s="115">
        <v>1200</v>
      </c>
      <c r="E10" s="115">
        <v>3500</v>
      </c>
      <c r="F10" s="115">
        <v>3500</v>
      </c>
      <c r="G10" s="115">
        <v>7500</v>
      </c>
      <c r="H10" s="115">
        <v>20000</v>
      </c>
    </row>
    <row r="11" spans="1:8" s="3" customFormat="1" ht="14.45" customHeight="1" x14ac:dyDescent="0.3">
      <c r="A11" s="110" t="s">
        <v>110</v>
      </c>
      <c r="B11" s="147"/>
      <c r="C11" s="111">
        <v>3</v>
      </c>
      <c r="D11" s="111">
        <v>3.5</v>
      </c>
      <c r="E11" s="111">
        <v>6.5</v>
      </c>
      <c r="F11" s="111">
        <v>10</v>
      </c>
      <c r="G11" s="111">
        <v>7.5</v>
      </c>
      <c r="H11" s="111">
        <v>9</v>
      </c>
    </row>
    <row r="12" spans="1:8" s="3" customFormat="1" ht="14.45" customHeight="1" x14ac:dyDescent="0.3">
      <c r="A12" s="110" t="s">
        <v>111</v>
      </c>
      <c r="B12" s="147"/>
      <c r="C12" s="139"/>
      <c r="D12" s="139"/>
      <c r="E12" s="139"/>
      <c r="F12" s="139"/>
      <c r="G12" s="139"/>
      <c r="H12" s="139"/>
    </row>
    <row r="13" spans="1:8" s="3" customFormat="1" ht="13.5" x14ac:dyDescent="0.3">
      <c r="A13" s="110"/>
      <c r="B13" s="147"/>
      <c r="C13" s="111"/>
      <c r="D13" s="111"/>
      <c r="E13" s="111"/>
      <c r="F13" s="111"/>
      <c r="G13" s="111"/>
      <c r="H13" s="111"/>
    </row>
    <row r="14" spans="1:8" ht="18" x14ac:dyDescent="0.35">
      <c r="A14" s="182" t="s">
        <v>77</v>
      </c>
      <c r="B14" s="183"/>
      <c r="C14" s="183"/>
      <c r="D14" s="183"/>
      <c r="E14" s="183"/>
      <c r="F14" s="183"/>
      <c r="G14" s="183"/>
      <c r="H14" s="183"/>
    </row>
    <row r="15" spans="1:8" ht="27" x14ac:dyDescent="0.3">
      <c r="A15" s="118"/>
      <c r="B15" s="119" t="s">
        <v>71</v>
      </c>
      <c r="C15" s="119" t="str">
        <f>"Coût annuel estimé      "&amp;C$5</f>
        <v>Coût annuel estimé      Da</v>
      </c>
      <c r="D15" s="119" t="str">
        <f>"Coût annuel estimé      "&amp;D$5</f>
        <v>Coût annuel estimé      Db</v>
      </c>
      <c r="E15" s="119" t="str">
        <f>"Coût annuel estimé      "&amp;E$5</f>
        <v>Coût annuel estimé      Dc</v>
      </c>
      <c r="F15" s="119" t="str">
        <f>"Coût annuel estimé      "&amp;F$5</f>
        <v>Coût annuel estimé      Dc1</v>
      </c>
      <c r="G15" s="119" t="str">
        <f t="shared" ref="G15:H15" si="0">"Coût annuel estimé      "&amp;G$5</f>
        <v>Coût annuel estimé      Dd</v>
      </c>
      <c r="H15" s="119" t="str">
        <f t="shared" si="0"/>
        <v>Coût annuel estimé      De</v>
      </c>
    </row>
    <row r="16" spans="1:8" x14ac:dyDescent="0.3">
      <c r="A16" s="120" t="s">
        <v>11</v>
      </c>
      <c r="B16" s="156"/>
      <c r="C16" s="111" t="e">
        <f t="shared" ref="C16:H16" si="1">SUM(C17:C19)</f>
        <v>#VALUE!</v>
      </c>
      <c r="D16" s="111" t="e">
        <f t="shared" si="1"/>
        <v>#VALUE!</v>
      </c>
      <c r="E16" s="111" t="e">
        <f t="shared" si="1"/>
        <v>#VALUE!</v>
      </c>
      <c r="F16" s="111" t="e">
        <f t="shared" si="1"/>
        <v>#VALUE!</v>
      </c>
      <c r="G16" s="111" t="e">
        <f t="shared" si="1"/>
        <v>#VALUE!</v>
      </c>
      <c r="H16" s="111" t="e">
        <f t="shared" si="1"/>
        <v>#VALUE!</v>
      </c>
    </row>
    <row r="17" spans="1:8" x14ac:dyDescent="0.3">
      <c r="A17" s="122" t="s">
        <v>12</v>
      </c>
      <c r="B17" s="156"/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</row>
    <row r="18" spans="1:8" x14ac:dyDescent="0.3">
      <c r="A18" s="122" t="s">
        <v>22</v>
      </c>
      <c r="B18" s="157" t="e">
        <f>'Tarifs 2021'!R17:S17</f>
        <v>#VALUE!</v>
      </c>
      <c r="C18" s="111" t="e">
        <f>$B18*1</f>
        <v>#VALUE!</v>
      </c>
      <c r="D18" s="111" t="e">
        <f t="shared" ref="D18:H18" si="2">$B18*1</f>
        <v>#VALUE!</v>
      </c>
      <c r="E18" s="111" t="e">
        <f t="shared" si="2"/>
        <v>#VALUE!</v>
      </c>
      <c r="F18" s="111" t="e">
        <f t="shared" si="2"/>
        <v>#VALUE!</v>
      </c>
      <c r="G18" s="111" t="e">
        <f t="shared" si="2"/>
        <v>#VALUE!</v>
      </c>
      <c r="H18" s="111" t="e">
        <f t="shared" si="2"/>
        <v>#VALUE!</v>
      </c>
    </row>
    <row r="19" spans="1:8" x14ac:dyDescent="0.3">
      <c r="A19" s="122" t="s">
        <v>72</v>
      </c>
      <c r="B19" s="156"/>
      <c r="C19" s="111" t="e">
        <f t="shared" ref="C19:H19" si="3">SUM(C20:C23)</f>
        <v>#VALUE!</v>
      </c>
      <c r="D19" s="111" t="e">
        <f t="shared" si="3"/>
        <v>#VALUE!</v>
      </c>
      <c r="E19" s="111" t="e">
        <f t="shared" si="3"/>
        <v>#VALUE!</v>
      </c>
      <c r="F19" s="111" t="e">
        <f t="shared" si="3"/>
        <v>#VALUE!</v>
      </c>
      <c r="G19" s="111" t="e">
        <f t="shared" si="3"/>
        <v>#VALUE!</v>
      </c>
      <c r="H19" s="111" t="e">
        <f t="shared" si="3"/>
        <v>#VALUE!</v>
      </c>
    </row>
    <row r="20" spans="1:8" x14ac:dyDescent="0.3">
      <c r="A20" s="123" t="s">
        <v>25</v>
      </c>
      <c r="B20" s="156" t="str">
        <f>'Tarifs 2021'!S19</f>
        <v>V</v>
      </c>
      <c r="C20" s="111" t="e">
        <f>$B20*C$6</f>
        <v>#VALUE!</v>
      </c>
      <c r="D20" s="111" t="e">
        <f t="shared" ref="D20:H20" si="4">$B20*D$6</f>
        <v>#VALUE!</v>
      </c>
      <c r="E20" s="111" t="e">
        <f t="shared" si="4"/>
        <v>#VALUE!</v>
      </c>
      <c r="F20" s="111" t="e">
        <f t="shared" si="4"/>
        <v>#VALUE!</v>
      </c>
      <c r="G20" s="111" t="e">
        <f t="shared" si="4"/>
        <v>#VALUE!</v>
      </c>
      <c r="H20" s="111" t="e">
        <f t="shared" si="4"/>
        <v>#VALUE!</v>
      </c>
    </row>
    <row r="21" spans="1:8" x14ac:dyDescent="0.3">
      <c r="A21" s="123" t="s">
        <v>27</v>
      </c>
      <c r="B21" s="156" t="str">
        <f>'Tarifs 2021'!S20</f>
        <v>V</v>
      </c>
      <c r="C21" s="111" t="e">
        <f>$B21*C$7</f>
        <v>#VALUE!</v>
      </c>
      <c r="D21" s="111" t="e">
        <f t="shared" ref="D21:H21" si="5">$B21*D$7</f>
        <v>#VALUE!</v>
      </c>
      <c r="E21" s="111" t="e">
        <f t="shared" si="5"/>
        <v>#VALUE!</v>
      </c>
      <c r="F21" s="111" t="e">
        <f t="shared" si="5"/>
        <v>#VALUE!</v>
      </c>
      <c r="G21" s="111" t="e">
        <f t="shared" si="5"/>
        <v>#VALUE!</v>
      </c>
      <c r="H21" s="111" t="e">
        <f t="shared" si="5"/>
        <v>#VALUE!</v>
      </c>
    </row>
    <row r="22" spans="1:8" x14ac:dyDescent="0.3">
      <c r="A22" s="123" t="s">
        <v>28</v>
      </c>
      <c r="B22" s="156" t="str">
        <f>'Tarifs 2021'!S21</f>
        <v>V</v>
      </c>
      <c r="C22" s="111" t="e">
        <f>$B22*C$8</f>
        <v>#VALUE!</v>
      </c>
      <c r="D22" s="111" t="e">
        <f t="shared" ref="D22:H22" si="6">$B22*D$8</f>
        <v>#VALUE!</v>
      </c>
      <c r="E22" s="111" t="e">
        <f t="shared" si="6"/>
        <v>#VALUE!</v>
      </c>
      <c r="F22" s="111" t="e">
        <f t="shared" si="6"/>
        <v>#VALUE!</v>
      </c>
      <c r="G22" s="111" t="e">
        <f t="shared" si="6"/>
        <v>#VALUE!</v>
      </c>
      <c r="H22" s="111" t="e">
        <f t="shared" si="6"/>
        <v>#VALUE!</v>
      </c>
    </row>
    <row r="23" spans="1:8" x14ac:dyDescent="0.3">
      <c r="A23" s="123" t="s">
        <v>29</v>
      </c>
      <c r="B23" s="156" t="str">
        <f>'Tarifs 2021'!S22</f>
        <v>V</v>
      </c>
      <c r="C23" s="111" t="e">
        <f>$B23*C$9</f>
        <v>#VALUE!</v>
      </c>
      <c r="D23" s="111" t="e">
        <f t="shared" ref="D23:H23" si="7">$B23*D$9</f>
        <v>#VALUE!</v>
      </c>
      <c r="E23" s="111" t="e">
        <f t="shared" si="7"/>
        <v>#VALUE!</v>
      </c>
      <c r="F23" s="111" t="e">
        <f t="shared" si="7"/>
        <v>#VALUE!</v>
      </c>
      <c r="G23" s="111" t="e">
        <f t="shared" si="7"/>
        <v>#VALUE!</v>
      </c>
      <c r="H23" s="111" t="e">
        <f t="shared" si="7"/>
        <v>#VALUE!</v>
      </c>
    </row>
    <row r="24" spans="1:8" x14ac:dyDescent="0.3">
      <c r="A24" s="120" t="s">
        <v>48</v>
      </c>
      <c r="B24" s="156" t="e">
        <f>'Tarifs 2021'!R24:S24</f>
        <v>#VALUE!</v>
      </c>
      <c r="C24" s="111" t="e">
        <f>$B24*C$10</f>
        <v>#VALUE!</v>
      </c>
      <c r="D24" s="111" t="e">
        <f t="shared" ref="D24:H24" si="8">$B24*D$10</f>
        <v>#VALUE!</v>
      </c>
      <c r="E24" s="111" t="e">
        <f t="shared" si="8"/>
        <v>#VALUE!</v>
      </c>
      <c r="F24" s="111" t="e">
        <f t="shared" si="8"/>
        <v>#VALUE!</v>
      </c>
      <c r="G24" s="111" t="e">
        <f t="shared" si="8"/>
        <v>#VALUE!</v>
      </c>
      <c r="H24" s="111" t="e">
        <f t="shared" si="8"/>
        <v>#VALUE!</v>
      </c>
    </row>
    <row r="25" spans="1:8" x14ac:dyDescent="0.3">
      <c r="A25" s="120" t="s">
        <v>73</v>
      </c>
      <c r="B25" s="156"/>
      <c r="C25" s="111" t="e">
        <f>SUM(C26:C28)</f>
        <v>#VALUE!</v>
      </c>
      <c r="D25" s="111" t="e">
        <f t="shared" ref="D25:H25" si="9">SUM(D26:D28)</f>
        <v>#VALUE!</v>
      </c>
      <c r="E25" s="111" t="e">
        <f t="shared" si="9"/>
        <v>#VALUE!</v>
      </c>
      <c r="F25" s="111" t="e">
        <f t="shared" si="9"/>
        <v>#VALUE!</v>
      </c>
      <c r="G25" s="111" t="e">
        <f t="shared" si="9"/>
        <v>#VALUE!</v>
      </c>
      <c r="H25" s="111" t="e">
        <f t="shared" si="9"/>
        <v>#VALUE!</v>
      </c>
    </row>
    <row r="26" spans="1:8" x14ac:dyDescent="0.3">
      <c r="A26" s="122" t="s">
        <v>33</v>
      </c>
      <c r="B26" s="156" t="e">
        <f>'Tarifs 2021'!R27:S27</f>
        <v>#VALUE!</v>
      </c>
      <c r="C26" s="111" t="e">
        <f>$B26*C$10</f>
        <v>#VALUE!</v>
      </c>
      <c r="D26" s="111" t="e">
        <f t="shared" ref="D26:H29" si="10">$B26*D$10</f>
        <v>#VALUE!</v>
      </c>
      <c r="E26" s="111" t="e">
        <f t="shared" si="10"/>
        <v>#VALUE!</v>
      </c>
      <c r="F26" s="111" t="e">
        <f t="shared" si="10"/>
        <v>#VALUE!</v>
      </c>
      <c r="G26" s="111" t="e">
        <f t="shared" si="10"/>
        <v>#VALUE!</v>
      </c>
      <c r="H26" s="111" t="e">
        <f t="shared" si="10"/>
        <v>#VALUE!</v>
      </c>
    </row>
    <row r="27" spans="1:8" x14ac:dyDescent="0.3">
      <c r="A27" s="122" t="s">
        <v>35</v>
      </c>
      <c r="B27" s="156" t="e">
        <f>'Tarifs 2021'!R28:S28</f>
        <v>#VALUE!</v>
      </c>
      <c r="C27" s="111" t="e">
        <f>$B27*C$10</f>
        <v>#VALUE!</v>
      </c>
      <c r="D27" s="111" t="e">
        <f t="shared" si="10"/>
        <v>#VALUE!</v>
      </c>
      <c r="E27" s="111" t="e">
        <f t="shared" si="10"/>
        <v>#VALUE!</v>
      </c>
      <c r="F27" s="111" t="e">
        <f t="shared" si="10"/>
        <v>#VALUE!</v>
      </c>
      <c r="G27" s="111" t="e">
        <f t="shared" si="10"/>
        <v>#VALUE!</v>
      </c>
      <c r="H27" s="111" t="e">
        <f t="shared" si="10"/>
        <v>#VALUE!</v>
      </c>
    </row>
    <row r="28" spans="1:8" x14ac:dyDescent="0.3">
      <c r="A28" s="122" t="s">
        <v>37</v>
      </c>
      <c r="B28" s="156" t="e">
        <f>'Tarifs 2021'!R29:S29</f>
        <v>#VALUE!</v>
      </c>
      <c r="C28" s="111" t="e">
        <f>$B28*C$10</f>
        <v>#VALUE!</v>
      </c>
      <c r="D28" s="111" t="e">
        <f t="shared" si="10"/>
        <v>#VALUE!</v>
      </c>
      <c r="E28" s="111" t="e">
        <f t="shared" si="10"/>
        <v>#VALUE!</v>
      </c>
      <c r="F28" s="111" t="e">
        <f t="shared" si="10"/>
        <v>#VALUE!</v>
      </c>
      <c r="G28" s="111" t="e">
        <f t="shared" si="10"/>
        <v>#VALUE!</v>
      </c>
      <c r="H28" s="111" t="e">
        <f t="shared" si="10"/>
        <v>#VALUE!</v>
      </c>
    </row>
    <row r="29" spans="1:8" x14ac:dyDescent="0.3">
      <c r="A29" s="120" t="s">
        <v>39</v>
      </c>
      <c r="B29" s="156" t="e">
        <f>'Tarifs 2021'!R31:S31</f>
        <v>#VALUE!</v>
      </c>
      <c r="C29" s="111" t="e">
        <f>$B29*C$10</f>
        <v>#VALUE!</v>
      </c>
      <c r="D29" s="111" t="e">
        <f t="shared" si="10"/>
        <v>#VALUE!</v>
      </c>
      <c r="E29" s="111" t="e">
        <f t="shared" si="10"/>
        <v>#VALUE!</v>
      </c>
      <c r="F29" s="111" t="e">
        <f t="shared" si="10"/>
        <v>#VALUE!</v>
      </c>
      <c r="G29" s="111" t="e">
        <f t="shared" si="10"/>
        <v>#VALUE!</v>
      </c>
      <c r="H29" s="111" t="e">
        <f t="shared" si="10"/>
        <v>#VALUE!</v>
      </c>
    </row>
    <row r="30" spans="1:8" ht="30" x14ac:dyDescent="0.3">
      <c r="A30" s="125" t="s">
        <v>74</v>
      </c>
      <c r="B30" s="158"/>
      <c r="C30" s="140" t="e">
        <f>SUM(C16,C24:C25,C29)</f>
        <v>#VALUE!</v>
      </c>
      <c r="D30" s="140" t="e">
        <f t="shared" ref="D30:H30" si="11">SUM(D16,D24:D25,D29)</f>
        <v>#VALUE!</v>
      </c>
      <c r="E30" s="140" t="e">
        <f t="shared" si="11"/>
        <v>#VALUE!</v>
      </c>
      <c r="F30" s="140" t="e">
        <f t="shared" si="11"/>
        <v>#VALUE!</v>
      </c>
      <c r="G30" s="140" t="e">
        <f t="shared" si="11"/>
        <v>#VALUE!</v>
      </c>
      <c r="H30" s="140" t="e">
        <f t="shared" si="11"/>
        <v>#VALUE!</v>
      </c>
    </row>
    <row r="31" spans="1:8" x14ac:dyDescent="0.3">
      <c r="A31" s="127" t="s">
        <v>75</v>
      </c>
      <c r="C31" s="128"/>
      <c r="D31" s="128"/>
      <c r="E31" s="128"/>
      <c r="F31" s="128"/>
      <c r="G31" s="128"/>
      <c r="H31" s="128"/>
    </row>
    <row r="32" spans="1:8" x14ac:dyDescent="0.3">
      <c r="A32" s="127" t="s">
        <v>76</v>
      </c>
      <c r="B32" s="144"/>
      <c r="C32" s="126" t="e">
        <f>C30*C31</f>
        <v>#VALUE!</v>
      </c>
      <c r="D32" s="126" t="e">
        <f t="shared" ref="D32:H32" si="12">D30*D31</f>
        <v>#VALUE!</v>
      </c>
      <c r="E32" s="126" t="e">
        <f t="shared" si="12"/>
        <v>#VALUE!</v>
      </c>
      <c r="F32" s="126" t="e">
        <f t="shared" si="12"/>
        <v>#VALUE!</v>
      </c>
      <c r="G32" s="126" t="e">
        <f t="shared" si="12"/>
        <v>#VALUE!</v>
      </c>
      <c r="H32" s="126" t="e">
        <f t="shared" si="12"/>
        <v>#VALUE!</v>
      </c>
    </row>
    <row r="33" spans="1:8" x14ac:dyDescent="0.3">
      <c r="A33" s="129" t="s">
        <v>118</v>
      </c>
      <c r="B33" s="147"/>
      <c r="C33" s="141"/>
      <c r="D33" s="141"/>
      <c r="E33" s="141"/>
      <c r="F33" s="141"/>
      <c r="G33" s="141"/>
      <c r="H33" s="141"/>
    </row>
    <row r="34" spans="1:8" x14ac:dyDescent="0.3">
      <c r="A34" s="130" t="s">
        <v>78</v>
      </c>
      <c r="B34" s="149"/>
      <c r="C34" s="131" t="e">
        <f>C32-C33</f>
        <v>#VALUE!</v>
      </c>
      <c r="D34" s="131" t="e">
        <f t="shared" ref="D34:H34" si="13">D32-D33</f>
        <v>#VALUE!</v>
      </c>
      <c r="E34" s="131" t="e">
        <f t="shared" si="13"/>
        <v>#VALUE!</v>
      </c>
      <c r="F34" s="131" t="e">
        <f t="shared" si="13"/>
        <v>#VALUE!</v>
      </c>
      <c r="G34" s="131" t="e">
        <f t="shared" si="13"/>
        <v>#VALUE!</v>
      </c>
      <c r="H34" s="131" t="e">
        <f t="shared" si="13"/>
        <v>#VALUE!</v>
      </c>
    </row>
    <row r="35" spans="1:8" ht="15.75" thickBot="1" x14ac:dyDescent="0.35">
      <c r="A35" s="132" t="s">
        <v>79</v>
      </c>
      <c r="B35" s="150"/>
      <c r="C35" s="134" t="str">
        <f>IFERROR((C34/C33)," ")</f>
        <v xml:space="preserve"> </v>
      </c>
      <c r="D35" s="134" t="str">
        <f t="shared" ref="D35:H35" si="14">IFERROR((D34/D33)," ")</f>
        <v xml:space="preserve"> </v>
      </c>
      <c r="E35" s="134" t="str">
        <f t="shared" si="14"/>
        <v xml:space="preserve"> </v>
      </c>
      <c r="F35" s="134" t="str">
        <f t="shared" si="14"/>
        <v xml:space="preserve"> </v>
      </c>
      <c r="G35" s="134" t="str">
        <f t="shared" si="14"/>
        <v xml:space="preserve"> </v>
      </c>
      <c r="H35" s="134" t="str">
        <f t="shared" si="14"/>
        <v xml:space="preserve"> </v>
      </c>
    </row>
    <row r="36" spans="1:8" ht="15.75" thickTop="1" x14ac:dyDescent="0.3"/>
    <row r="37" spans="1:8" ht="18" x14ac:dyDescent="0.35">
      <c r="A37" s="182" t="s">
        <v>80</v>
      </c>
      <c r="B37" s="183"/>
      <c r="C37" s="183"/>
      <c r="D37" s="183"/>
      <c r="E37" s="183"/>
      <c r="F37" s="183"/>
      <c r="G37" s="183"/>
      <c r="H37" s="183"/>
    </row>
    <row r="38" spans="1:8" ht="27" x14ac:dyDescent="0.3">
      <c r="A38" s="118"/>
      <c r="B38" s="119" t="s">
        <v>71</v>
      </c>
      <c r="C38" s="119" t="str">
        <f>"Coût annuel estimé      "&amp;C$5</f>
        <v>Coût annuel estimé      Da</v>
      </c>
      <c r="D38" s="119" t="str">
        <f>"Coût annuel estimé      "&amp;D$5</f>
        <v>Coût annuel estimé      Db</v>
      </c>
      <c r="E38" s="119" t="str">
        <f>"Coût annuel estimé      "&amp;E$5</f>
        <v>Coût annuel estimé      Dc</v>
      </c>
      <c r="F38" s="119" t="str">
        <f>"Coût annuel estimé      "&amp;F$5</f>
        <v>Coût annuel estimé      Dc1</v>
      </c>
      <c r="G38" s="119" t="str">
        <f t="shared" ref="G38:H38" si="15">"Coût annuel estimé      "&amp;G$5</f>
        <v>Coût annuel estimé      Dd</v>
      </c>
      <c r="H38" s="119" t="str">
        <f t="shared" si="15"/>
        <v>Coût annuel estimé      De</v>
      </c>
    </row>
    <row r="39" spans="1:8" x14ac:dyDescent="0.3">
      <c r="A39" s="120" t="s">
        <v>11</v>
      </c>
      <c r="B39" s="156"/>
      <c r="C39" s="111" t="e">
        <f t="shared" ref="C39:H39" si="16">SUM(C40:C42)</f>
        <v>#VALUE!</v>
      </c>
      <c r="D39" s="111" t="e">
        <f t="shared" si="16"/>
        <v>#VALUE!</v>
      </c>
      <c r="E39" s="111" t="e">
        <f t="shared" si="16"/>
        <v>#VALUE!</v>
      </c>
      <c r="F39" s="111" t="e">
        <f t="shared" si="16"/>
        <v>#VALUE!</v>
      </c>
      <c r="G39" s="111" t="e">
        <f t="shared" si="16"/>
        <v>#VALUE!</v>
      </c>
      <c r="H39" s="111" t="e">
        <f t="shared" si="16"/>
        <v>#VALUE!</v>
      </c>
    </row>
    <row r="40" spans="1:8" x14ac:dyDescent="0.3">
      <c r="A40" s="122" t="s">
        <v>12</v>
      </c>
      <c r="B40" s="156"/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</row>
    <row r="41" spans="1:8" x14ac:dyDescent="0.3">
      <c r="A41" s="122" t="s">
        <v>22</v>
      </c>
      <c r="B41" s="157" t="e">
        <f>'Tarifs 2022'!R17:S17</f>
        <v>#VALUE!</v>
      </c>
      <c r="C41" s="111" t="e">
        <f>$B41*1</f>
        <v>#VALUE!</v>
      </c>
      <c r="D41" s="111" t="e">
        <f t="shared" ref="D41:H41" si="17">$B41*1</f>
        <v>#VALUE!</v>
      </c>
      <c r="E41" s="111" t="e">
        <f t="shared" si="17"/>
        <v>#VALUE!</v>
      </c>
      <c r="F41" s="111" t="e">
        <f t="shared" si="17"/>
        <v>#VALUE!</v>
      </c>
      <c r="G41" s="111" t="e">
        <f t="shared" si="17"/>
        <v>#VALUE!</v>
      </c>
      <c r="H41" s="111" t="e">
        <f t="shared" si="17"/>
        <v>#VALUE!</v>
      </c>
    </row>
    <row r="42" spans="1:8" x14ac:dyDescent="0.3">
      <c r="A42" s="122" t="s">
        <v>72</v>
      </c>
      <c r="B42" s="156"/>
      <c r="C42" s="111" t="e">
        <f t="shared" ref="C42:H42" si="18">SUM(C43:C46)</f>
        <v>#VALUE!</v>
      </c>
      <c r="D42" s="111" t="e">
        <f t="shared" si="18"/>
        <v>#VALUE!</v>
      </c>
      <c r="E42" s="111" t="e">
        <f t="shared" si="18"/>
        <v>#VALUE!</v>
      </c>
      <c r="F42" s="111" t="e">
        <f t="shared" si="18"/>
        <v>#VALUE!</v>
      </c>
      <c r="G42" s="111" t="e">
        <f t="shared" si="18"/>
        <v>#VALUE!</v>
      </c>
      <c r="H42" s="111" t="e">
        <f t="shared" si="18"/>
        <v>#VALUE!</v>
      </c>
    </row>
    <row r="43" spans="1:8" x14ac:dyDescent="0.3">
      <c r="A43" s="123" t="s">
        <v>25</v>
      </c>
      <c r="B43" s="156" t="str">
        <f>'Tarifs 2022'!S19</f>
        <v>V</v>
      </c>
      <c r="C43" s="111" t="e">
        <f>$B43*C$6</f>
        <v>#VALUE!</v>
      </c>
      <c r="D43" s="111" t="e">
        <f t="shared" ref="D43:H43" si="19">$B43*D$6</f>
        <v>#VALUE!</v>
      </c>
      <c r="E43" s="111" t="e">
        <f t="shared" si="19"/>
        <v>#VALUE!</v>
      </c>
      <c r="F43" s="111" t="e">
        <f t="shared" si="19"/>
        <v>#VALUE!</v>
      </c>
      <c r="G43" s="111" t="e">
        <f t="shared" si="19"/>
        <v>#VALUE!</v>
      </c>
      <c r="H43" s="111" t="e">
        <f t="shared" si="19"/>
        <v>#VALUE!</v>
      </c>
    </row>
    <row r="44" spans="1:8" x14ac:dyDescent="0.3">
      <c r="A44" s="123" t="s">
        <v>27</v>
      </c>
      <c r="B44" s="156" t="str">
        <f>'Tarifs 2022'!S20</f>
        <v>V</v>
      </c>
      <c r="C44" s="111" t="e">
        <f>$B44*C$7</f>
        <v>#VALUE!</v>
      </c>
      <c r="D44" s="111" t="e">
        <f t="shared" ref="D44:H44" si="20">$B44*D$7</f>
        <v>#VALUE!</v>
      </c>
      <c r="E44" s="111" t="e">
        <f t="shared" si="20"/>
        <v>#VALUE!</v>
      </c>
      <c r="F44" s="111" t="e">
        <f t="shared" si="20"/>
        <v>#VALUE!</v>
      </c>
      <c r="G44" s="111" t="e">
        <f t="shared" si="20"/>
        <v>#VALUE!</v>
      </c>
      <c r="H44" s="111" t="e">
        <f t="shared" si="20"/>
        <v>#VALUE!</v>
      </c>
    </row>
    <row r="45" spans="1:8" x14ac:dyDescent="0.3">
      <c r="A45" s="123" t="s">
        <v>28</v>
      </c>
      <c r="B45" s="156" t="str">
        <f>'Tarifs 2022'!S21</f>
        <v>V</v>
      </c>
      <c r="C45" s="111" t="e">
        <f>$B45*C$8</f>
        <v>#VALUE!</v>
      </c>
      <c r="D45" s="111" t="e">
        <f t="shared" ref="D45:H45" si="21">$B45*D$8</f>
        <v>#VALUE!</v>
      </c>
      <c r="E45" s="111" t="e">
        <f t="shared" si="21"/>
        <v>#VALUE!</v>
      </c>
      <c r="F45" s="111" t="e">
        <f t="shared" si="21"/>
        <v>#VALUE!</v>
      </c>
      <c r="G45" s="111" t="e">
        <f t="shared" si="21"/>
        <v>#VALUE!</v>
      </c>
      <c r="H45" s="111" t="e">
        <f t="shared" si="21"/>
        <v>#VALUE!</v>
      </c>
    </row>
    <row r="46" spans="1:8" x14ac:dyDescent="0.3">
      <c r="A46" s="123" t="s">
        <v>29</v>
      </c>
      <c r="B46" s="156" t="str">
        <f>'Tarifs 2022'!S22</f>
        <v>V</v>
      </c>
      <c r="C46" s="111" t="e">
        <f>$B46*C$9</f>
        <v>#VALUE!</v>
      </c>
      <c r="D46" s="111" t="e">
        <f t="shared" ref="D46:H46" si="22">$B46*D$9</f>
        <v>#VALUE!</v>
      </c>
      <c r="E46" s="111" t="e">
        <f t="shared" si="22"/>
        <v>#VALUE!</v>
      </c>
      <c r="F46" s="111" t="e">
        <f t="shared" si="22"/>
        <v>#VALUE!</v>
      </c>
      <c r="G46" s="111" t="e">
        <f t="shared" si="22"/>
        <v>#VALUE!</v>
      </c>
      <c r="H46" s="111" t="e">
        <f t="shared" si="22"/>
        <v>#VALUE!</v>
      </c>
    </row>
    <row r="47" spans="1:8" x14ac:dyDescent="0.3">
      <c r="A47" s="120" t="s">
        <v>48</v>
      </c>
      <c r="B47" s="156" t="e">
        <f>'Tarifs 2022'!R24:S24</f>
        <v>#VALUE!</v>
      </c>
      <c r="C47" s="111" t="e">
        <f>$B47*C$10</f>
        <v>#VALUE!</v>
      </c>
      <c r="D47" s="111" t="e">
        <f t="shared" ref="D47:H47" si="23">$B47*D$10</f>
        <v>#VALUE!</v>
      </c>
      <c r="E47" s="111" t="e">
        <f t="shared" si="23"/>
        <v>#VALUE!</v>
      </c>
      <c r="F47" s="111" t="e">
        <f t="shared" si="23"/>
        <v>#VALUE!</v>
      </c>
      <c r="G47" s="111" t="e">
        <f t="shared" si="23"/>
        <v>#VALUE!</v>
      </c>
      <c r="H47" s="111" t="e">
        <f t="shared" si="23"/>
        <v>#VALUE!</v>
      </c>
    </row>
    <row r="48" spans="1:8" x14ac:dyDescent="0.3">
      <c r="A48" s="120" t="s">
        <v>73</v>
      </c>
      <c r="B48" s="156"/>
      <c r="C48" s="111" t="e">
        <f>SUM(C49:C51)</f>
        <v>#VALUE!</v>
      </c>
      <c r="D48" s="111" t="e">
        <f t="shared" ref="D48:H48" si="24">SUM(D49:D51)</f>
        <v>#VALUE!</v>
      </c>
      <c r="E48" s="111" t="e">
        <f t="shared" si="24"/>
        <v>#VALUE!</v>
      </c>
      <c r="F48" s="111" t="e">
        <f t="shared" si="24"/>
        <v>#VALUE!</v>
      </c>
      <c r="G48" s="111" t="e">
        <f t="shared" si="24"/>
        <v>#VALUE!</v>
      </c>
      <c r="H48" s="111" t="e">
        <f t="shared" si="24"/>
        <v>#VALUE!</v>
      </c>
    </row>
    <row r="49" spans="1:8" x14ac:dyDescent="0.3">
      <c r="A49" s="122" t="s">
        <v>33</v>
      </c>
      <c r="B49" s="156" t="e">
        <f>'Tarifs 2022'!R27:S27</f>
        <v>#VALUE!</v>
      </c>
      <c r="C49" s="111" t="e">
        <f>$B49*C$10</f>
        <v>#VALUE!</v>
      </c>
      <c r="D49" s="111" t="e">
        <f t="shared" ref="D49:H52" si="25">$B49*D$10</f>
        <v>#VALUE!</v>
      </c>
      <c r="E49" s="111" t="e">
        <f t="shared" si="25"/>
        <v>#VALUE!</v>
      </c>
      <c r="F49" s="111" t="e">
        <f t="shared" si="25"/>
        <v>#VALUE!</v>
      </c>
      <c r="G49" s="111" t="e">
        <f t="shared" si="25"/>
        <v>#VALUE!</v>
      </c>
      <c r="H49" s="111" t="e">
        <f t="shared" si="25"/>
        <v>#VALUE!</v>
      </c>
    </row>
    <row r="50" spans="1:8" x14ac:dyDescent="0.3">
      <c r="A50" s="122" t="s">
        <v>35</v>
      </c>
      <c r="B50" s="156" t="e">
        <f>'Tarifs 2022'!R28:S28</f>
        <v>#VALUE!</v>
      </c>
      <c r="C50" s="111" t="e">
        <f>$B50*C$10</f>
        <v>#VALUE!</v>
      </c>
      <c r="D50" s="111" t="e">
        <f t="shared" si="25"/>
        <v>#VALUE!</v>
      </c>
      <c r="E50" s="111" t="e">
        <f t="shared" si="25"/>
        <v>#VALUE!</v>
      </c>
      <c r="F50" s="111" t="e">
        <f t="shared" si="25"/>
        <v>#VALUE!</v>
      </c>
      <c r="G50" s="111" t="e">
        <f t="shared" si="25"/>
        <v>#VALUE!</v>
      </c>
      <c r="H50" s="111" t="e">
        <f t="shared" si="25"/>
        <v>#VALUE!</v>
      </c>
    </row>
    <row r="51" spans="1:8" x14ac:dyDescent="0.3">
      <c r="A51" s="122" t="s">
        <v>37</v>
      </c>
      <c r="B51" s="156" t="e">
        <f>'Tarifs 2022'!R29:S29</f>
        <v>#VALUE!</v>
      </c>
      <c r="C51" s="111" t="e">
        <f>$B51*C$10</f>
        <v>#VALUE!</v>
      </c>
      <c r="D51" s="111" t="e">
        <f t="shared" si="25"/>
        <v>#VALUE!</v>
      </c>
      <c r="E51" s="111" t="e">
        <f t="shared" si="25"/>
        <v>#VALUE!</v>
      </c>
      <c r="F51" s="111" t="e">
        <f t="shared" si="25"/>
        <v>#VALUE!</v>
      </c>
      <c r="G51" s="111" t="e">
        <f t="shared" si="25"/>
        <v>#VALUE!</v>
      </c>
      <c r="H51" s="111" t="e">
        <f t="shared" si="25"/>
        <v>#VALUE!</v>
      </c>
    </row>
    <row r="52" spans="1:8" x14ac:dyDescent="0.3">
      <c r="A52" s="120" t="s">
        <v>39</v>
      </c>
      <c r="B52" s="156" t="e">
        <f>'Tarifs 2022'!R31:S31</f>
        <v>#VALUE!</v>
      </c>
      <c r="C52" s="111" t="e">
        <f>$B52*C$10</f>
        <v>#VALUE!</v>
      </c>
      <c r="D52" s="111" t="e">
        <f t="shared" si="25"/>
        <v>#VALUE!</v>
      </c>
      <c r="E52" s="111" t="e">
        <f t="shared" si="25"/>
        <v>#VALUE!</v>
      </c>
      <c r="F52" s="111" t="e">
        <f t="shared" si="25"/>
        <v>#VALUE!</v>
      </c>
      <c r="G52" s="111" t="e">
        <f t="shared" si="25"/>
        <v>#VALUE!</v>
      </c>
      <c r="H52" s="111" t="e">
        <f t="shared" si="25"/>
        <v>#VALUE!</v>
      </c>
    </row>
    <row r="53" spans="1:8" ht="30" x14ac:dyDescent="0.3">
      <c r="A53" s="125" t="s">
        <v>74</v>
      </c>
      <c r="B53" s="158"/>
      <c r="C53" s="140" t="e">
        <f>SUM(C39,C47:C48,C52)</f>
        <v>#VALUE!</v>
      </c>
      <c r="D53" s="140" t="e">
        <f t="shared" ref="D53:H53" si="26">SUM(D39,D47:D48,D52)</f>
        <v>#VALUE!</v>
      </c>
      <c r="E53" s="140" t="e">
        <f t="shared" si="26"/>
        <v>#VALUE!</v>
      </c>
      <c r="F53" s="140" t="e">
        <f t="shared" si="26"/>
        <v>#VALUE!</v>
      </c>
      <c r="G53" s="140" t="e">
        <f t="shared" si="26"/>
        <v>#VALUE!</v>
      </c>
      <c r="H53" s="140" t="e">
        <f t="shared" si="26"/>
        <v>#VALUE!</v>
      </c>
    </row>
    <row r="54" spans="1:8" x14ac:dyDescent="0.3">
      <c r="A54" s="127" t="s">
        <v>75</v>
      </c>
      <c r="C54" s="128"/>
      <c r="D54" s="128"/>
      <c r="E54" s="128"/>
      <c r="F54" s="128"/>
      <c r="G54" s="128"/>
      <c r="H54" s="128"/>
    </row>
    <row r="55" spans="1:8" x14ac:dyDescent="0.3">
      <c r="A55" s="127" t="s">
        <v>76</v>
      </c>
      <c r="B55" s="144"/>
      <c r="C55" s="126" t="e">
        <f>C53*C54</f>
        <v>#VALUE!</v>
      </c>
      <c r="D55" s="126" t="e">
        <f t="shared" ref="D55:H55" si="27">D53*D54</f>
        <v>#VALUE!</v>
      </c>
      <c r="E55" s="126" t="e">
        <f t="shared" si="27"/>
        <v>#VALUE!</v>
      </c>
      <c r="F55" s="126" t="e">
        <f t="shared" si="27"/>
        <v>#VALUE!</v>
      </c>
      <c r="G55" s="126" t="e">
        <f t="shared" si="27"/>
        <v>#VALUE!</v>
      </c>
      <c r="H55" s="126" t="e">
        <f t="shared" si="27"/>
        <v>#VALUE!</v>
      </c>
    </row>
    <row r="56" spans="1:8" x14ac:dyDescent="0.3">
      <c r="A56" s="129" t="s">
        <v>121</v>
      </c>
      <c r="B56" s="147"/>
      <c r="C56" s="133" t="e">
        <f>C32</f>
        <v>#VALUE!</v>
      </c>
      <c r="D56" s="133" t="e">
        <f t="shared" ref="D56:H56" si="28">D32</f>
        <v>#VALUE!</v>
      </c>
      <c r="E56" s="133" t="e">
        <f t="shared" si="28"/>
        <v>#VALUE!</v>
      </c>
      <c r="F56" s="133" t="e">
        <f t="shared" si="28"/>
        <v>#VALUE!</v>
      </c>
      <c r="G56" s="133" t="e">
        <f t="shared" si="28"/>
        <v>#VALUE!</v>
      </c>
      <c r="H56" s="133" t="e">
        <f t="shared" si="28"/>
        <v>#VALUE!</v>
      </c>
    </row>
    <row r="57" spans="1:8" x14ac:dyDescent="0.3">
      <c r="A57" s="130" t="s">
        <v>81</v>
      </c>
      <c r="B57" s="149"/>
      <c r="C57" s="131" t="e">
        <f>C55-C56</f>
        <v>#VALUE!</v>
      </c>
      <c r="D57" s="131" t="e">
        <f t="shared" ref="D57:H57" si="29">D55-D56</f>
        <v>#VALUE!</v>
      </c>
      <c r="E57" s="131" t="e">
        <f t="shared" si="29"/>
        <v>#VALUE!</v>
      </c>
      <c r="F57" s="131" t="e">
        <f t="shared" si="29"/>
        <v>#VALUE!</v>
      </c>
      <c r="G57" s="131" t="e">
        <f t="shared" si="29"/>
        <v>#VALUE!</v>
      </c>
      <c r="H57" s="131" t="e">
        <f t="shared" si="29"/>
        <v>#VALUE!</v>
      </c>
    </row>
    <row r="58" spans="1:8" ht="15.75" thickBot="1" x14ac:dyDescent="0.35">
      <c r="A58" s="132" t="s">
        <v>82</v>
      </c>
      <c r="B58" s="150"/>
      <c r="C58" s="134" t="str">
        <f>IFERROR((C57/C56)," ")</f>
        <v xml:space="preserve"> </v>
      </c>
      <c r="D58" s="134" t="str">
        <f t="shared" ref="D58:H58" si="30">IFERROR((D57/D56)," ")</f>
        <v xml:space="preserve"> </v>
      </c>
      <c r="E58" s="134" t="str">
        <f t="shared" si="30"/>
        <v xml:space="preserve"> </v>
      </c>
      <c r="F58" s="134" t="str">
        <f t="shared" si="30"/>
        <v xml:space="preserve"> </v>
      </c>
      <c r="G58" s="134" t="str">
        <f t="shared" si="30"/>
        <v xml:space="preserve"> </v>
      </c>
      <c r="H58" s="134" t="str">
        <f t="shared" si="30"/>
        <v xml:space="preserve"> </v>
      </c>
    </row>
    <row r="59" spans="1:8" ht="18.75" thickTop="1" x14ac:dyDescent="0.35">
      <c r="A59" s="182" t="s">
        <v>83</v>
      </c>
      <c r="B59" s="183"/>
      <c r="C59" s="183"/>
      <c r="D59" s="183"/>
      <c r="E59" s="183"/>
      <c r="F59" s="183"/>
      <c r="G59" s="183"/>
      <c r="H59" s="183"/>
    </row>
    <row r="60" spans="1:8" ht="27" x14ac:dyDescent="0.3">
      <c r="A60" s="118"/>
      <c r="B60" s="119" t="s">
        <v>71</v>
      </c>
      <c r="C60" s="119" t="str">
        <f>"Coût annuel estimé      "&amp;C$5</f>
        <v>Coût annuel estimé      Da</v>
      </c>
      <c r="D60" s="119" t="str">
        <f>"Coût annuel estimé      "&amp;D$5</f>
        <v>Coût annuel estimé      Db</v>
      </c>
      <c r="E60" s="119" t="str">
        <f>"Coût annuel estimé      "&amp;E$5</f>
        <v>Coût annuel estimé      Dc</v>
      </c>
      <c r="F60" s="119" t="str">
        <f>"Coût annuel estimé      "&amp;F$5</f>
        <v>Coût annuel estimé      Dc1</v>
      </c>
      <c r="G60" s="119" t="str">
        <f t="shared" ref="G60:H60" si="31">"Coût annuel estimé      "&amp;G$5</f>
        <v>Coût annuel estimé      Dd</v>
      </c>
      <c r="H60" s="119" t="str">
        <f t="shared" si="31"/>
        <v>Coût annuel estimé      De</v>
      </c>
    </row>
    <row r="61" spans="1:8" x14ac:dyDescent="0.3">
      <c r="A61" s="120" t="s">
        <v>11</v>
      </c>
      <c r="B61" s="156"/>
      <c r="C61" s="111" t="e">
        <f t="shared" ref="C61:H61" si="32">SUM(C62:C64)</f>
        <v>#VALUE!</v>
      </c>
      <c r="D61" s="111" t="e">
        <f t="shared" si="32"/>
        <v>#VALUE!</v>
      </c>
      <c r="E61" s="111" t="e">
        <f t="shared" si="32"/>
        <v>#VALUE!</v>
      </c>
      <c r="F61" s="111" t="e">
        <f t="shared" si="32"/>
        <v>#VALUE!</v>
      </c>
      <c r="G61" s="111" t="e">
        <f t="shared" si="32"/>
        <v>#VALUE!</v>
      </c>
      <c r="H61" s="111" t="e">
        <f t="shared" si="32"/>
        <v>#VALUE!</v>
      </c>
    </row>
    <row r="62" spans="1:8" x14ac:dyDescent="0.3">
      <c r="A62" s="122" t="s">
        <v>12</v>
      </c>
      <c r="B62" s="156"/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</row>
    <row r="63" spans="1:8" x14ac:dyDescent="0.3">
      <c r="A63" s="122" t="s">
        <v>22</v>
      </c>
      <c r="B63" s="157" t="e">
        <f>'Tarifs 2023'!R17:S17</f>
        <v>#VALUE!</v>
      </c>
      <c r="C63" s="111" t="e">
        <f>$B63*1</f>
        <v>#VALUE!</v>
      </c>
      <c r="D63" s="111" t="e">
        <f t="shared" ref="D63:H63" si="33">$B63*1</f>
        <v>#VALUE!</v>
      </c>
      <c r="E63" s="111" t="e">
        <f t="shared" si="33"/>
        <v>#VALUE!</v>
      </c>
      <c r="F63" s="111" t="e">
        <f t="shared" si="33"/>
        <v>#VALUE!</v>
      </c>
      <c r="G63" s="111" t="e">
        <f t="shared" si="33"/>
        <v>#VALUE!</v>
      </c>
      <c r="H63" s="111" t="e">
        <f t="shared" si="33"/>
        <v>#VALUE!</v>
      </c>
    </row>
    <row r="64" spans="1:8" x14ac:dyDescent="0.3">
      <c r="A64" s="122" t="s">
        <v>72</v>
      </c>
      <c r="B64" s="156"/>
      <c r="C64" s="111" t="e">
        <f t="shared" ref="C64:H64" si="34">SUM(C65:C68)</f>
        <v>#VALUE!</v>
      </c>
      <c r="D64" s="111" t="e">
        <f t="shared" si="34"/>
        <v>#VALUE!</v>
      </c>
      <c r="E64" s="111" t="e">
        <f t="shared" si="34"/>
        <v>#VALUE!</v>
      </c>
      <c r="F64" s="111" t="e">
        <f t="shared" si="34"/>
        <v>#VALUE!</v>
      </c>
      <c r="G64" s="111" t="e">
        <f t="shared" si="34"/>
        <v>#VALUE!</v>
      </c>
      <c r="H64" s="111" t="e">
        <f t="shared" si="34"/>
        <v>#VALUE!</v>
      </c>
    </row>
    <row r="65" spans="1:8" x14ac:dyDescent="0.3">
      <c r="A65" s="123" t="s">
        <v>25</v>
      </c>
      <c r="B65" s="156" t="str">
        <f>'Tarifs 2023'!S19</f>
        <v>V</v>
      </c>
      <c r="C65" s="111" t="e">
        <f>$B65*C$6</f>
        <v>#VALUE!</v>
      </c>
      <c r="D65" s="111" t="e">
        <f t="shared" ref="D65:H65" si="35">$B65*D$6</f>
        <v>#VALUE!</v>
      </c>
      <c r="E65" s="111" t="e">
        <f t="shared" si="35"/>
        <v>#VALUE!</v>
      </c>
      <c r="F65" s="111" t="e">
        <f t="shared" si="35"/>
        <v>#VALUE!</v>
      </c>
      <c r="G65" s="111" t="e">
        <f t="shared" si="35"/>
        <v>#VALUE!</v>
      </c>
      <c r="H65" s="111" t="e">
        <f t="shared" si="35"/>
        <v>#VALUE!</v>
      </c>
    </row>
    <row r="66" spans="1:8" x14ac:dyDescent="0.3">
      <c r="A66" s="123" t="s">
        <v>27</v>
      </c>
      <c r="B66" s="156" t="str">
        <f>'Tarifs 2023'!S20</f>
        <v>V</v>
      </c>
      <c r="C66" s="111" t="e">
        <f>$B66*C$7</f>
        <v>#VALUE!</v>
      </c>
      <c r="D66" s="111" t="e">
        <f t="shared" ref="D66:H66" si="36">$B66*D$7</f>
        <v>#VALUE!</v>
      </c>
      <c r="E66" s="111" t="e">
        <f t="shared" si="36"/>
        <v>#VALUE!</v>
      </c>
      <c r="F66" s="111" t="e">
        <f t="shared" si="36"/>
        <v>#VALUE!</v>
      </c>
      <c r="G66" s="111" t="e">
        <f t="shared" si="36"/>
        <v>#VALUE!</v>
      </c>
      <c r="H66" s="111" t="e">
        <f t="shared" si="36"/>
        <v>#VALUE!</v>
      </c>
    </row>
    <row r="67" spans="1:8" x14ac:dyDescent="0.3">
      <c r="A67" s="123" t="s">
        <v>28</v>
      </c>
      <c r="B67" s="156" t="str">
        <f>'Tarifs 2023'!S21</f>
        <v>V</v>
      </c>
      <c r="C67" s="111" t="e">
        <f>$B67*C$8</f>
        <v>#VALUE!</v>
      </c>
      <c r="D67" s="111" t="e">
        <f t="shared" ref="D67:H67" si="37">$B67*D$8</f>
        <v>#VALUE!</v>
      </c>
      <c r="E67" s="111" t="e">
        <f t="shared" si="37"/>
        <v>#VALUE!</v>
      </c>
      <c r="F67" s="111" t="e">
        <f t="shared" si="37"/>
        <v>#VALUE!</v>
      </c>
      <c r="G67" s="111" t="e">
        <f t="shared" si="37"/>
        <v>#VALUE!</v>
      </c>
      <c r="H67" s="111" t="e">
        <f t="shared" si="37"/>
        <v>#VALUE!</v>
      </c>
    </row>
    <row r="68" spans="1:8" x14ac:dyDescent="0.3">
      <c r="A68" s="123" t="s">
        <v>29</v>
      </c>
      <c r="B68" s="156" t="str">
        <f>'Tarifs 2023'!S22</f>
        <v>V</v>
      </c>
      <c r="C68" s="111" t="e">
        <f>$B68*C$9</f>
        <v>#VALUE!</v>
      </c>
      <c r="D68" s="111" t="e">
        <f t="shared" ref="D68:H68" si="38">$B68*D$9</f>
        <v>#VALUE!</v>
      </c>
      <c r="E68" s="111" t="e">
        <f t="shared" si="38"/>
        <v>#VALUE!</v>
      </c>
      <c r="F68" s="111" t="e">
        <f t="shared" si="38"/>
        <v>#VALUE!</v>
      </c>
      <c r="G68" s="111" t="e">
        <f t="shared" si="38"/>
        <v>#VALUE!</v>
      </c>
      <c r="H68" s="111" t="e">
        <f t="shared" si="38"/>
        <v>#VALUE!</v>
      </c>
    </row>
    <row r="69" spans="1:8" x14ac:dyDescent="0.3">
      <c r="A69" s="120" t="s">
        <v>48</v>
      </c>
      <c r="B69" s="156" t="e">
        <f>'Tarifs 2023'!R24:S24</f>
        <v>#VALUE!</v>
      </c>
      <c r="C69" s="111" t="e">
        <f>$B69*C$10</f>
        <v>#VALUE!</v>
      </c>
      <c r="D69" s="111" t="e">
        <f t="shared" ref="D69:H69" si="39">$B69*D$10</f>
        <v>#VALUE!</v>
      </c>
      <c r="E69" s="111" t="e">
        <f t="shared" si="39"/>
        <v>#VALUE!</v>
      </c>
      <c r="F69" s="111" t="e">
        <f t="shared" si="39"/>
        <v>#VALUE!</v>
      </c>
      <c r="G69" s="111" t="e">
        <f t="shared" si="39"/>
        <v>#VALUE!</v>
      </c>
      <c r="H69" s="111" t="e">
        <f t="shared" si="39"/>
        <v>#VALUE!</v>
      </c>
    </row>
    <row r="70" spans="1:8" x14ac:dyDescent="0.3">
      <c r="A70" s="120" t="s">
        <v>73</v>
      </c>
      <c r="B70" s="156"/>
      <c r="C70" s="111" t="e">
        <f>SUM(C71:C73)</f>
        <v>#VALUE!</v>
      </c>
      <c r="D70" s="111" t="e">
        <f t="shared" ref="D70:H70" si="40">SUM(D71:D73)</f>
        <v>#VALUE!</v>
      </c>
      <c r="E70" s="111" t="e">
        <f t="shared" si="40"/>
        <v>#VALUE!</v>
      </c>
      <c r="F70" s="111" t="e">
        <f t="shared" si="40"/>
        <v>#VALUE!</v>
      </c>
      <c r="G70" s="111" t="e">
        <f t="shared" si="40"/>
        <v>#VALUE!</v>
      </c>
      <c r="H70" s="111" t="e">
        <f t="shared" si="40"/>
        <v>#VALUE!</v>
      </c>
    </row>
    <row r="71" spans="1:8" x14ac:dyDescent="0.3">
      <c r="A71" s="122" t="s">
        <v>33</v>
      </c>
      <c r="B71" s="156" t="e">
        <f>'Tarifs 2023'!R27:S27</f>
        <v>#VALUE!</v>
      </c>
      <c r="C71" s="111" t="e">
        <f>$B71*C$10</f>
        <v>#VALUE!</v>
      </c>
      <c r="D71" s="111" t="e">
        <f t="shared" ref="D71:H74" si="41">$B71*D$10</f>
        <v>#VALUE!</v>
      </c>
      <c r="E71" s="111" t="e">
        <f t="shared" si="41"/>
        <v>#VALUE!</v>
      </c>
      <c r="F71" s="111" t="e">
        <f t="shared" si="41"/>
        <v>#VALUE!</v>
      </c>
      <c r="G71" s="111" t="e">
        <f t="shared" si="41"/>
        <v>#VALUE!</v>
      </c>
      <c r="H71" s="111" t="e">
        <f t="shared" si="41"/>
        <v>#VALUE!</v>
      </c>
    </row>
    <row r="72" spans="1:8" x14ac:dyDescent="0.3">
      <c r="A72" s="122" t="s">
        <v>35</v>
      </c>
      <c r="B72" s="156" t="e">
        <f>'Tarifs 2023'!R28:S28</f>
        <v>#VALUE!</v>
      </c>
      <c r="C72" s="111" t="e">
        <f>$B72*C$10</f>
        <v>#VALUE!</v>
      </c>
      <c r="D72" s="111" t="e">
        <f t="shared" si="41"/>
        <v>#VALUE!</v>
      </c>
      <c r="E72" s="111" t="e">
        <f t="shared" si="41"/>
        <v>#VALUE!</v>
      </c>
      <c r="F72" s="111" t="e">
        <f t="shared" si="41"/>
        <v>#VALUE!</v>
      </c>
      <c r="G72" s="111" t="e">
        <f t="shared" si="41"/>
        <v>#VALUE!</v>
      </c>
      <c r="H72" s="111" t="e">
        <f t="shared" si="41"/>
        <v>#VALUE!</v>
      </c>
    </row>
    <row r="73" spans="1:8" x14ac:dyDescent="0.3">
      <c r="A73" s="122" t="s">
        <v>37</v>
      </c>
      <c r="B73" s="156" t="e">
        <f>'Tarifs 2023'!R29:S29</f>
        <v>#VALUE!</v>
      </c>
      <c r="C73" s="111" t="e">
        <f>$B73*C$10</f>
        <v>#VALUE!</v>
      </c>
      <c r="D73" s="111" t="e">
        <f t="shared" si="41"/>
        <v>#VALUE!</v>
      </c>
      <c r="E73" s="111" t="e">
        <f t="shared" si="41"/>
        <v>#VALUE!</v>
      </c>
      <c r="F73" s="111" t="e">
        <f t="shared" si="41"/>
        <v>#VALUE!</v>
      </c>
      <c r="G73" s="111" t="e">
        <f t="shared" si="41"/>
        <v>#VALUE!</v>
      </c>
      <c r="H73" s="111" t="e">
        <f t="shared" si="41"/>
        <v>#VALUE!</v>
      </c>
    </row>
    <row r="74" spans="1:8" x14ac:dyDescent="0.3">
      <c r="A74" s="120" t="s">
        <v>39</v>
      </c>
      <c r="B74" s="156" t="e">
        <f>'Tarifs 2023'!R31:S31</f>
        <v>#VALUE!</v>
      </c>
      <c r="C74" s="111" t="e">
        <f>$B74*C$10</f>
        <v>#VALUE!</v>
      </c>
      <c r="D74" s="111" t="e">
        <f t="shared" si="41"/>
        <v>#VALUE!</v>
      </c>
      <c r="E74" s="111" t="e">
        <f t="shared" si="41"/>
        <v>#VALUE!</v>
      </c>
      <c r="F74" s="111" t="e">
        <f t="shared" si="41"/>
        <v>#VALUE!</v>
      </c>
      <c r="G74" s="111" t="e">
        <f t="shared" si="41"/>
        <v>#VALUE!</v>
      </c>
      <c r="H74" s="111" t="e">
        <f t="shared" si="41"/>
        <v>#VALUE!</v>
      </c>
    </row>
    <row r="75" spans="1:8" ht="30" x14ac:dyDescent="0.3">
      <c r="A75" s="125" t="s">
        <v>74</v>
      </c>
      <c r="B75" s="158"/>
      <c r="C75" s="140" t="e">
        <f>SUM(C61,C69:C70,C74)</f>
        <v>#VALUE!</v>
      </c>
      <c r="D75" s="140" t="e">
        <f t="shared" ref="D75:H75" si="42">SUM(D61,D69:D70,D74)</f>
        <v>#VALUE!</v>
      </c>
      <c r="E75" s="140" t="e">
        <f t="shared" si="42"/>
        <v>#VALUE!</v>
      </c>
      <c r="F75" s="140" t="e">
        <f t="shared" si="42"/>
        <v>#VALUE!</v>
      </c>
      <c r="G75" s="140" t="e">
        <f t="shared" si="42"/>
        <v>#VALUE!</v>
      </c>
      <c r="H75" s="140" t="e">
        <f t="shared" si="42"/>
        <v>#VALUE!</v>
      </c>
    </row>
    <row r="76" spans="1:8" x14ac:dyDescent="0.3">
      <c r="A76" s="127" t="s">
        <v>75</v>
      </c>
      <c r="C76" s="128"/>
      <c r="D76" s="128"/>
      <c r="E76" s="128"/>
      <c r="F76" s="128"/>
      <c r="G76" s="128"/>
      <c r="H76" s="128"/>
    </row>
    <row r="77" spans="1:8" x14ac:dyDescent="0.3">
      <c r="A77" s="127" t="s">
        <v>76</v>
      </c>
      <c r="B77" s="144"/>
      <c r="C77" s="126" t="e">
        <f>C75*C76</f>
        <v>#VALUE!</v>
      </c>
      <c r="D77" s="126" t="e">
        <f t="shared" ref="D77:H77" si="43">D75*D76</f>
        <v>#VALUE!</v>
      </c>
      <c r="E77" s="126" t="e">
        <f t="shared" si="43"/>
        <v>#VALUE!</v>
      </c>
      <c r="F77" s="126" t="e">
        <f t="shared" si="43"/>
        <v>#VALUE!</v>
      </c>
      <c r="G77" s="126" t="e">
        <f t="shared" si="43"/>
        <v>#VALUE!</v>
      </c>
      <c r="H77" s="126" t="e">
        <f t="shared" si="43"/>
        <v>#VALUE!</v>
      </c>
    </row>
    <row r="78" spans="1:8" x14ac:dyDescent="0.3">
      <c r="A78" s="129" t="s">
        <v>122</v>
      </c>
      <c r="B78" s="147"/>
      <c r="C78" s="133" t="e">
        <f>C55</f>
        <v>#VALUE!</v>
      </c>
      <c r="D78" s="133" t="e">
        <f t="shared" ref="D78:H78" si="44">D55</f>
        <v>#VALUE!</v>
      </c>
      <c r="E78" s="133" t="e">
        <f t="shared" si="44"/>
        <v>#VALUE!</v>
      </c>
      <c r="F78" s="133" t="e">
        <f t="shared" si="44"/>
        <v>#VALUE!</v>
      </c>
      <c r="G78" s="133" t="e">
        <f t="shared" si="44"/>
        <v>#VALUE!</v>
      </c>
      <c r="H78" s="133" t="e">
        <f t="shared" si="44"/>
        <v>#VALUE!</v>
      </c>
    </row>
    <row r="79" spans="1:8" x14ac:dyDescent="0.3">
      <c r="A79" s="130" t="s">
        <v>84</v>
      </c>
      <c r="B79" s="149"/>
      <c r="C79" s="131" t="e">
        <f>C77-C78</f>
        <v>#VALUE!</v>
      </c>
      <c r="D79" s="131" t="e">
        <f t="shared" ref="D79:H79" si="45">D77-D78</f>
        <v>#VALUE!</v>
      </c>
      <c r="E79" s="131" t="e">
        <f t="shared" si="45"/>
        <v>#VALUE!</v>
      </c>
      <c r="F79" s="131" t="e">
        <f t="shared" si="45"/>
        <v>#VALUE!</v>
      </c>
      <c r="G79" s="131" t="e">
        <f t="shared" si="45"/>
        <v>#VALUE!</v>
      </c>
      <c r="H79" s="131" t="e">
        <f t="shared" si="45"/>
        <v>#VALUE!</v>
      </c>
    </row>
    <row r="80" spans="1:8" ht="15.75" thickBot="1" x14ac:dyDescent="0.35">
      <c r="A80" s="132" t="s">
        <v>85</v>
      </c>
      <c r="B80" s="150"/>
      <c r="C80" s="134" t="str">
        <f>IFERROR((C79/C78)," ")</f>
        <v xml:space="preserve"> </v>
      </c>
      <c r="D80" s="134" t="str">
        <f t="shared" ref="D80:H80" si="46">IFERROR((D79/D78)," ")</f>
        <v xml:space="preserve"> </v>
      </c>
      <c r="E80" s="134" t="str">
        <f t="shared" si="46"/>
        <v xml:space="preserve"> </v>
      </c>
      <c r="F80" s="134" t="str">
        <f t="shared" si="46"/>
        <v xml:space="preserve"> </v>
      </c>
      <c r="G80" s="134" t="str">
        <f t="shared" si="46"/>
        <v xml:space="preserve"> </v>
      </c>
      <c r="H80" s="134" t="str">
        <f t="shared" si="46"/>
        <v xml:space="preserve"> </v>
      </c>
    </row>
    <row r="81" ht="15.75" thickTop="1" x14ac:dyDescent="0.3"/>
  </sheetData>
  <mergeCells count="5">
    <mergeCell ref="A59:H59"/>
    <mergeCell ref="A3:H3"/>
    <mergeCell ref="A5:B5"/>
    <mergeCell ref="A14:H14"/>
    <mergeCell ref="A37:H37"/>
  </mergeCells>
  <conditionalFormatting sqref="C31:H31">
    <cfRule type="containsText" dxfId="21" priority="21" operator="containsText" text="ntitulé">
      <formula>NOT(ISERROR(SEARCH("ntitulé",C31)))</formula>
    </cfRule>
    <cfRule type="containsBlanks" dxfId="20" priority="22">
      <formula>LEN(TRIM(C31))=0</formula>
    </cfRule>
  </conditionalFormatting>
  <conditionalFormatting sqref="C31:H31">
    <cfRule type="containsText" dxfId="19" priority="19" operator="containsText" text="ntitulé">
      <formula>NOT(ISERROR(SEARCH("ntitulé",C31)))</formula>
    </cfRule>
    <cfRule type="containsBlanks" dxfId="18" priority="20">
      <formula>LEN(TRIM(C31))=0</formula>
    </cfRule>
  </conditionalFormatting>
  <conditionalFormatting sqref="C56:H56">
    <cfRule type="containsText" dxfId="17" priority="17" operator="containsText" text="ntitulé">
      <formula>NOT(ISERROR(SEARCH("ntitulé",C56)))</formula>
    </cfRule>
    <cfRule type="containsBlanks" dxfId="16" priority="18">
      <formula>LEN(TRIM(C56))=0</formula>
    </cfRule>
  </conditionalFormatting>
  <conditionalFormatting sqref="C54:H54">
    <cfRule type="containsText" dxfId="15" priority="15" operator="containsText" text="ntitulé">
      <formula>NOT(ISERROR(SEARCH("ntitulé",C54)))</formula>
    </cfRule>
    <cfRule type="containsBlanks" dxfId="14" priority="16">
      <formula>LEN(TRIM(C54))=0</formula>
    </cfRule>
  </conditionalFormatting>
  <conditionalFormatting sqref="C54:H54">
    <cfRule type="containsText" dxfId="13" priority="13" operator="containsText" text="ntitulé">
      <formula>NOT(ISERROR(SEARCH("ntitulé",C54)))</formula>
    </cfRule>
    <cfRule type="containsBlanks" dxfId="12" priority="14">
      <formula>LEN(TRIM(C54))=0</formula>
    </cfRule>
  </conditionalFormatting>
  <conditionalFormatting sqref="C78:H78">
    <cfRule type="containsText" dxfId="11" priority="11" operator="containsText" text="ntitulé">
      <formula>NOT(ISERROR(SEARCH("ntitulé",C78)))</formula>
    </cfRule>
    <cfRule type="containsBlanks" dxfId="10" priority="12">
      <formula>LEN(TRIM(C78))=0</formula>
    </cfRule>
  </conditionalFormatting>
  <conditionalFormatting sqref="C76:H76">
    <cfRule type="containsText" dxfId="9" priority="9" operator="containsText" text="ntitulé">
      <formula>NOT(ISERROR(SEARCH("ntitulé",C76)))</formula>
    </cfRule>
    <cfRule type="containsBlanks" dxfId="8" priority="10">
      <formula>LEN(TRIM(C76))=0</formula>
    </cfRule>
  </conditionalFormatting>
  <conditionalFormatting sqref="C76:H76">
    <cfRule type="containsText" dxfId="7" priority="7" operator="containsText" text="ntitulé">
      <formula>NOT(ISERROR(SEARCH("ntitulé",C76)))</formula>
    </cfRule>
    <cfRule type="containsBlanks" dxfId="6" priority="8">
      <formula>LEN(TRIM(C76))=0</formula>
    </cfRule>
  </conditionalFormatting>
  <conditionalFormatting sqref="C33">
    <cfRule type="containsText" dxfId="5" priority="5" operator="containsText" text="ntitulé">
      <formula>NOT(ISERROR(SEARCH("ntitulé",C33)))</formula>
    </cfRule>
    <cfRule type="containsBlanks" dxfId="4" priority="6">
      <formula>LEN(TRIM(C33))=0</formula>
    </cfRule>
  </conditionalFormatting>
  <conditionalFormatting sqref="C33">
    <cfRule type="containsText" dxfId="3" priority="4" operator="containsText" text="libre">
      <formula>NOT(ISERROR(SEARCH("libre",C33)))</formula>
    </cfRule>
  </conditionalFormatting>
  <conditionalFormatting sqref="D33:H33">
    <cfRule type="containsText" dxfId="2" priority="2" operator="containsText" text="ntitulé">
      <formula>NOT(ISERROR(SEARCH("ntitulé",D33)))</formula>
    </cfRule>
    <cfRule type="containsBlanks" dxfId="1" priority="3">
      <formula>LEN(TRIM(D33))=0</formula>
    </cfRule>
  </conditionalFormatting>
  <conditionalFormatting sqref="D33:H33">
    <cfRule type="containsText" dxfId="0" priority="1" operator="containsText" text="libre">
      <formula>NOT(ISERROR(SEARCH("libre",D33)))</formula>
    </cfRule>
  </conditionalFormatting>
  <pageMargins left="0.7" right="0.7" top="0.75" bottom="0.75" header="0.3" footer="0.3"/>
  <pageSetup paperSize="9" scale="85" orientation="landscape" verticalDpi="300" r:id="rId1"/>
  <rowBreaks count="3" manualBreakCount="3">
    <brk id="13" max="7" man="1"/>
    <brk id="35" max="7" man="1"/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Tarifs 2021</vt:lpstr>
      <vt:lpstr>Tarifs 2022</vt:lpstr>
      <vt:lpstr>Tarifs 2023</vt:lpstr>
      <vt:lpstr>Synthèse simul</vt:lpstr>
      <vt:lpstr>Simul TMT</vt:lpstr>
      <vt:lpstr>Simul MT</vt:lpstr>
      <vt:lpstr>Simul TBT</vt:lpstr>
      <vt:lpstr>Simul BT</vt:lpstr>
      <vt:lpstr>'Simul BT'!Zone_d_impression</vt:lpstr>
      <vt:lpstr>'Simul MT'!Zone_d_impression</vt:lpstr>
      <vt:lpstr>'Simul TBT'!Zone_d_impression</vt:lpstr>
      <vt:lpstr>'Simul TMT'!Zone_d_impression</vt:lpstr>
      <vt:lpstr>'Synthèse simul'!Zone_d_impression</vt:lpstr>
      <vt:lpstr>'Tarifs 2021'!Zone_d_impression</vt:lpstr>
      <vt:lpstr>'Tarifs 2022'!Zone_d_impression</vt:lpstr>
      <vt:lpstr>'Tarifs 2023'!Zone_d_impression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Bihain</dc:creator>
  <cp:lastModifiedBy>Anne-Cécile SOHY</cp:lastModifiedBy>
  <dcterms:created xsi:type="dcterms:W3CDTF">2020-01-08T15:00:01Z</dcterms:created>
  <dcterms:modified xsi:type="dcterms:W3CDTF">2020-01-15T10:57:52Z</dcterms:modified>
</cp:coreProperties>
</file>