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_New site\Traité\"/>
    </mc:Choice>
  </mc:AlternateContent>
  <bookViews>
    <workbookView xWindow="0" yWindow="0" windowWidth="28800" windowHeight="12135"/>
  </bookViews>
  <sheets>
    <sheet name="Tarifs 2021" sheetId="1" r:id="rId1"/>
    <sheet name="Tarifs 2022" sheetId="2" r:id="rId2"/>
    <sheet name="Tarifs 2023" sheetId="3" r:id="rId3"/>
    <sheet name="Simulations tarifaires" sheetId="4" r:id="rId4"/>
  </sheets>
  <externalReferences>
    <externalReference r:id="rId5"/>
  </externalReferences>
  <definedNames>
    <definedName name="_xlnm.Print_Area" localSheetId="3">'Simulations tarifaires'!$A$1:$Q$64</definedName>
    <definedName name="_xlnm.Print_Area" localSheetId="0">'Tarifs 2021'!$A$1:$S$33</definedName>
    <definedName name="_xlnm.Print_Area" localSheetId="1">'Tarifs 2022'!$A$1:$S$33</definedName>
    <definedName name="_xlnm.Print_Area" localSheetId="2">'Tarifs 2023'!$A$1:$S$33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9" i="4" l="1"/>
  <c r="P57" i="4"/>
  <c r="P58" i="4"/>
  <c r="P56" i="4"/>
  <c r="P54" i="4"/>
  <c r="P52" i="4"/>
  <c r="P53" i="4"/>
  <c r="P51" i="4"/>
  <c r="N59" i="4"/>
  <c r="N57" i="4"/>
  <c r="N58" i="4"/>
  <c r="N56" i="4"/>
  <c r="N54" i="4"/>
  <c r="N52" i="4"/>
  <c r="N53" i="4"/>
  <c r="N51" i="4"/>
  <c r="L59" i="4"/>
  <c r="L57" i="4"/>
  <c r="L58" i="4"/>
  <c r="L56" i="4"/>
  <c r="L54" i="4"/>
  <c r="L53" i="4"/>
  <c r="L52" i="4"/>
  <c r="J59" i="4"/>
  <c r="J57" i="4"/>
  <c r="J58" i="4"/>
  <c r="J56" i="4"/>
  <c r="J54" i="4"/>
  <c r="J53" i="4"/>
  <c r="J52" i="4"/>
  <c r="H53" i="4"/>
  <c r="H54" i="4"/>
  <c r="H56" i="4"/>
  <c r="H57" i="4"/>
  <c r="H58" i="4"/>
  <c r="H59" i="4"/>
  <c r="H52" i="4"/>
  <c r="F59" i="4"/>
  <c r="F57" i="4"/>
  <c r="F58" i="4"/>
  <c r="F56" i="4"/>
  <c r="F54" i="4"/>
  <c r="F53" i="4"/>
  <c r="F52" i="4"/>
  <c r="D53" i="4"/>
  <c r="D54" i="4"/>
  <c r="D56" i="4"/>
  <c r="D57" i="4"/>
  <c r="D58" i="4"/>
  <c r="D59" i="4"/>
  <c r="D52" i="4"/>
  <c r="B59" i="4"/>
  <c r="B57" i="4"/>
  <c r="B58" i="4"/>
  <c r="B56" i="4"/>
  <c r="B54" i="4"/>
  <c r="B53" i="4"/>
  <c r="B52" i="4"/>
  <c r="P41" i="4"/>
  <c r="P39" i="4"/>
  <c r="P40" i="4"/>
  <c r="P38" i="4"/>
  <c r="P36" i="4"/>
  <c r="P34" i="4"/>
  <c r="P35" i="4"/>
  <c r="P33" i="4"/>
  <c r="N41" i="4"/>
  <c r="N39" i="4"/>
  <c r="N40" i="4"/>
  <c r="N38" i="4"/>
  <c r="N36" i="4"/>
  <c r="N34" i="4"/>
  <c r="N35" i="4"/>
  <c r="N33" i="4"/>
  <c r="L41" i="4"/>
  <c r="L39" i="4"/>
  <c r="L40" i="4"/>
  <c r="L38" i="4"/>
  <c r="L36" i="4"/>
  <c r="L35" i="4"/>
  <c r="L34" i="4"/>
  <c r="J41" i="4"/>
  <c r="J39" i="4"/>
  <c r="J40" i="4"/>
  <c r="J38" i="4"/>
  <c r="J36" i="4"/>
  <c r="J35" i="4"/>
  <c r="J34" i="4"/>
  <c r="H35" i="4"/>
  <c r="H36" i="4"/>
  <c r="H38" i="4"/>
  <c r="H39" i="4"/>
  <c r="H40" i="4"/>
  <c r="H41" i="4"/>
  <c r="H34" i="4"/>
  <c r="F41" i="4"/>
  <c r="F39" i="4"/>
  <c r="F40" i="4"/>
  <c r="F38" i="4"/>
  <c r="F36" i="4"/>
  <c r="F35" i="4"/>
  <c r="F34" i="4"/>
  <c r="D35" i="4"/>
  <c r="D36" i="4"/>
  <c r="D38" i="4"/>
  <c r="D39" i="4"/>
  <c r="D40" i="4"/>
  <c r="D41" i="4"/>
  <c r="D34" i="4"/>
  <c r="B41" i="4"/>
  <c r="B40" i="4"/>
  <c r="B39" i="4"/>
  <c r="B38" i="4"/>
  <c r="B36" i="4"/>
  <c r="B35" i="4"/>
  <c r="B34" i="4"/>
  <c r="P23" i="4"/>
  <c r="P21" i="4"/>
  <c r="P22" i="4"/>
  <c r="P20" i="4"/>
  <c r="P18" i="4"/>
  <c r="P16" i="4"/>
  <c r="P17" i="4"/>
  <c r="P15" i="4"/>
  <c r="N23" i="4"/>
  <c r="N21" i="4"/>
  <c r="N22" i="4"/>
  <c r="N20" i="4"/>
  <c r="N18" i="4"/>
  <c r="N16" i="4"/>
  <c r="N17" i="4"/>
  <c r="N15" i="4"/>
  <c r="L23" i="4"/>
  <c r="L21" i="4"/>
  <c r="L22" i="4"/>
  <c r="L20" i="4"/>
  <c r="L18" i="4"/>
  <c r="L17" i="4"/>
  <c r="L16" i="4"/>
  <c r="J23" i="4"/>
  <c r="J21" i="4"/>
  <c r="J22" i="4"/>
  <c r="J20" i="4"/>
  <c r="J18" i="4"/>
  <c r="J17" i="4"/>
  <c r="J16" i="4"/>
  <c r="H17" i="4"/>
  <c r="H18" i="4"/>
  <c r="H20" i="4"/>
  <c r="H21" i="4"/>
  <c r="H22" i="4"/>
  <c r="H23" i="4"/>
  <c r="H16" i="4"/>
  <c r="F23" i="4"/>
  <c r="F21" i="4"/>
  <c r="F22" i="4"/>
  <c r="F20" i="4"/>
  <c r="F18" i="4"/>
  <c r="F17" i="4"/>
  <c r="F16" i="4"/>
  <c r="D17" i="4"/>
  <c r="D18" i="4"/>
  <c r="D20" i="4"/>
  <c r="D21" i="4"/>
  <c r="D22" i="4"/>
  <c r="D23" i="4"/>
  <c r="D16" i="4"/>
  <c r="B23" i="4"/>
  <c r="B21" i="4"/>
  <c r="B22" i="4"/>
  <c r="B20" i="4"/>
  <c r="B18" i="4"/>
  <c r="B17" i="4"/>
  <c r="B16" i="4"/>
  <c r="Q59" i="4" l="1"/>
  <c r="O59" i="4"/>
  <c r="M59" i="4"/>
  <c r="K59" i="4"/>
  <c r="I59" i="4"/>
  <c r="G59" i="4"/>
  <c r="E59" i="4"/>
  <c r="C59" i="4"/>
  <c r="Q58" i="4"/>
  <c r="O58" i="4"/>
  <c r="M58" i="4"/>
  <c r="K58" i="4"/>
  <c r="I58" i="4"/>
  <c r="G58" i="4"/>
  <c r="E58" i="4"/>
  <c r="C58" i="4"/>
  <c r="Q57" i="4"/>
  <c r="O57" i="4"/>
  <c r="M57" i="4"/>
  <c r="K57" i="4"/>
  <c r="I57" i="4"/>
  <c r="G57" i="4"/>
  <c r="E57" i="4"/>
  <c r="C57" i="4"/>
  <c r="Q56" i="4"/>
  <c r="O56" i="4"/>
  <c r="M56" i="4"/>
  <c r="K56" i="4"/>
  <c r="I56" i="4"/>
  <c r="I55" i="4" s="1"/>
  <c r="G56" i="4"/>
  <c r="E56" i="4"/>
  <c r="C56" i="4"/>
  <c r="Q54" i="4"/>
  <c r="O54" i="4"/>
  <c r="M54" i="4"/>
  <c r="K54" i="4"/>
  <c r="I54" i="4"/>
  <c r="G54" i="4"/>
  <c r="E54" i="4"/>
  <c r="C54" i="4"/>
  <c r="Q53" i="4"/>
  <c r="O53" i="4"/>
  <c r="M53" i="4"/>
  <c r="K53" i="4"/>
  <c r="I53" i="4"/>
  <c r="G53" i="4"/>
  <c r="E53" i="4"/>
  <c r="E50" i="4" s="1"/>
  <c r="C53" i="4"/>
  <c r="Q52" i="4"/>
  <c r="O52" i="4"/>
  <c r="M52" i="4"/>
  <c r="M50" i="4" s="1"/>
  <c r="K52" i="4"/>
  <c r="I52" i="4"/>
  <c r="I50" i="4" s="1"/>
  <c r="G52" i="4"/>
  <c r="E52" i="4"/>
  <c r="C52" i="4"/>
  <c r="C50" i="4" s="1"/>
  <c r="Q51" i="4"/>
  <c r="Q50" i="4" s="1"/>
  <c r="O51" i="4"/>
  <c r="O50" i="4" s="1"/>
  <c r="Q41" i="4"/>
  <c r="O41" i="4"/>
  <c r="M41" i="4"/>
  <c r="K41" i="4"/>
  <c r="I41" i="4"/>
  <c r="G41" i="4"/>
  <c r="E41" i="4"/>
  <c r="C41" i="4"/>
  <c r="Q40" i="4"/>
  <c r="O40" i="4"/>
  <c r="M40" i="4"/>
  <c r="K40" i="4"/>
  <c r="I40" i="4"/>
  <c r="G40" i="4"/>
  <c r="E40" i="4"/>
  <c r="C40" i="4"/>
  <c r="Q39" i="4"/>
  <c r="O39" i="4"/>
  <c r="M39" i="4"/>
  <c r="K39" i="4"/>
  <c r="I39" i="4"/>
  <c r="G39" i="4"/>
  <c r="E39" i="4"/>
  <c r="C39" i="4"/>
  <c r="Q38" i="4"/>
  <c r="O38" i="4"/>
  <c r="M38" i="4"/>
  <c r="K38" i="4"/>
  <c r="I38" i="4"/>
  <c r="I37" i="4" s="1"/>
  <c r="G38" i="4"/>
  <c r="E38" i="4"/>
  <c r="C38" i="4"/>
  <c r="Q36" i="4"/>
  <c r="O36" i="4"/>
  <c r="M36" i="4"/>
  <c r="K36" i="4"/>
  <c r="I36" i="4"/>
  <c r="G36" i="4"/>
  <c r="E36" i="4"/>
  <c r="C36" i="4"/>
  <c r="Q35" i="4"/>
  <c r="O35" i="4"/>
  <c r="M35" i="4"/>
  <c r="K35" i="4"/>
  <c r="I35" i="4"/>
  <c r="G35" i="4"/>
  <c r="E35" i="4"/>
  <c r="C35" i="4"/>
  <c r="Q34" i="4"/>
  <c r="O34" i="4"/>
  <c r="M34" i="4"/>
  <c r="M32" i="4" s="1"/>
  <c r="K34" i="4"/>
  <c r="K32" i="4" s="1"/>
  <c r="I34" i="4"/>
  <c r="G34" i="4"/>
  <c r="E34" i="4"/>
  <c r="C34" i="4"/>
  <c r="Q33" i="4"/>
  <c r="O33" i="4"/>
  <c r="O32" i="4" s="1"/>
  <c r="Q23" i="4"/>
  <c r="O23" i="4"/>
  <c r="M23" i="4"/>
  <c r="K23" i="4"/>
  <c r="I23" i="4"/>
  <c r="G23" i="4"/>
  <c r="E23" i="4"/>
  <c r="C23" i="4"/>
  <c r="Q22" i="4"/>
  <c r="O22" i="4"/>
  <c r="M22" i="4"/>
  <c r="K22" i="4"/>
  <c r="I22" i="4"/>
  <c r="G22" i="4"/>
  <c r="E22" i="4"/>
  <c r="C22" i="4"/>
  <c r="Q21" i="4"/>
  <c r="O21" i="4"/>
  <c r="M21" i="4"/>
  <c r="K21" i="4"/>
  <c r="I21" i="4"/>
  <c r="G21" i="4"/>
  <c r="E21" i="4"/>
  <c r="C21" i="4"/>
  <c r="Q20" i="4"/>
  <c r="O20" i="4"/>
  <c r="M20" i="4"/>
  <c r="K20" i="4"/>
  <c r="I20" i="4"/>
  <c r="I19" i="4" s="1"/>
  <c r="G20" i="4"/>
  <c r="E20" i="4"/>
  <c r="C20" i="4"/>
  <c r="Q18" i="4"/>
  <c r="O18" i="4"/>
  <c r="M18" i="4"/>
  <c r="K18" i="4"/>
  <c r="I18" i="4"/>
  <c r="G18" i="4"/>
  <c r="E18" i="4"/>
  <c r="C18" i="4"/>
  <c r="Q17" i="4"/>
  <c r="O17" i="4"/>
  <c r="M17" i="4"/>
  <c r="K17" i="4"/>
  <c r="I17" i="4"/>
  <c r="G17" i="4"/>
  <c r="E17" i="4"/>
  <c r="C17" i="4"/>
  <c r="Q16" i="4"/>
  <c r="O16" i="4"/>
  <c r="M16" i="4"/>
  <c r="M14" i="4" s="1"/>
  <c r="K16" i="4"/>
  <c r="K14" i="4" s="1"/>
  <c r="I16" i="4"/>
  <c r="G16" i="4"/>
  <c r="E16" i="4"/>
  <c r="E14" i="4" s="1"/>
  <c r="C16" i="4"/>
  <c r="Q15" i="4"/>
  <c r="Q14" i="4" s="1"/>
  <c r="O15" i="4"/>
  <c r="S61" i="4"/>
  <c r="P48" i="4"/>
  <c r="N48" i="4"/>
  <c r="L48" i="4"/>
  <c r="J48" i="4"/>
  <c r="H48" i="4"/>
  <c r="F48" i="4"/>
  <c r="D48" i="4"/>
  <c r="B48" i="4"/>
  <c r="S43" i="4"/>
  <c r="P30" i="4"/>
  <c r="N30" i="4"/>
  <c r="L30" i="4"/>
  <c r="J30" i="4"/>
  <c r="H30" i="4"/>
  <c r="F30" i="4"/>
  <c r="D30" i="4"/>
  <c r="B30" i="4"/>
  <c r="S25" i="4"/>
  <c r="P12" i="4"/>
  <c r="N12" i="4"/>
  <c r="L12" i="4"/>
  <c r="J12" i="4"/>
  <c r="H12" i="4"/>
  <c r="F12" i="4"/>
  <c r="D12" i="4"/>
  <c r="B12" i="4"/>
  <c r="S12" i="4"/>
  <c r="S30" i="4" s="1"/>
  <c r="S48" i="4" s="1"/>
  <c r="S13" i="4"/>
  <c r="S31" i="4" s="1"/>
  <c r="S49" i="4" s="1"/>
  <c r="A3" i="4"/>
  <c r="O3" i="3"/>
  <c r="O3" i="2"/>
  <c r="O3" i="1"/>
  <c r="G55" i="4" l="1"/>
  <c r="E32" i="4"/>
  <c r="Q19" i="4"/>
  <c r="I14" i="4"/>
  <c r="M19" i="4"/>
  <c r="E19" i="4"/>
  <c r="Q32" i="4"/>
  <c r="O19" i="4"/>
  <c r="C37" i="4"/>
  <c r="O37" i="4"/>
  <c r="O42" i="4" s="1"/>
  <c r="O61" i="4" s="1"/>
  <c r="K37" i="4"/>
  <c r="G37" i="4"/>
  <c r="M55" i="4"/>
  <c r="M60" i="4"/>
  <c r="Q24" i="4"/>
  <c r="Q43" i="4" s="1"/>
  <c r="G14" i="4"/>
  <c r="I60" i="4"/>
  <c r="C19" i="4"/>
  <c r="G32" i="4"/>
  <c r="G42" i="4" s="1"/>
  <c r="G61" i="4" s="1"/>
  <c r="C32" i="4"/>
  <c r="M24" i="4"/>
  <c r="M43" i="4" s="1"/>
  <c r="I24" i="4"/>
  <c r="I43" i="4" s="1"/>
  <c r="O60" i="4"/>
  <c r="C60" i="4"/>
  <c r="E24" i="4"/>
  <c r="E43" i="4" s="1"/>
  <c r="C14" i="4"/>
  <c r="C24" i="4" s="1"/>
  <c r="C43" i="4" s="1"/>
  <c r="O14" i="4"/>
  <c r="O24" i="4" s="1"/>
  <c r="O43" i="4" s="1"/>
  <c r="I32" i="4"/>
  <c r="I42" i="4" s="1"/>
  <c r="I61" i="4" s="1"/>
  <c r="E37" i="4"/>
  <c r="E42" i="4" s="1"/>
  <c r="E61" i="4" s="1"/>
  <c r="Q37" i="4"/>
  <c r="K50" i="4"/>
  <c r="K42" i="4"/>
  <c r="K61" i="4" s="1"/>
  <c r="C55" i="4"/>
  <c r="O55" i="4"/>
  <c r="K55" i="4"/>
  <c r="K19" i="4"/>
  <c r="K24" i="4" s="1"/>
  <c r="K43" i="4" s="1"/>
  <c r="G19" i="4"/>
  <c r="M37" i="4"/>
  <c r="G50" i="4"/>
  <c r="G60" i="4" s="1"/>
  <c r="E55" i="4"/>
  <c r="E60" i="4" s="1"/>
  <c r="Q55" i="4"/>
  <c r="Q60" i="4" s="1"/>
  <c r="C42" i="4"/>
  <c r="C61" i="4" s="1"/>
  <c r="M42" i="4"/>
  <c r="M61" i="4" s="1"/>
  <c r="Q42" i="4" l="1"/>
  <c r="Q61" i="4" s="1"/>
  <c r="G24" i="4"/>
  <c r="G43" i="4" s="1"/>
  <c r="G44" i="4" s="1"/>
  <c r="G45" i="4" s="1"/>
  <c r="K60" i="4"/>
  <c r="K62" i="4" s="1"/>
  <c r="K63" i="4" s="1"/>
  <c r="I26" i="4"/>
  <c r="I27" i="4" s="1"/>
  <c r="M62" i="4"/>
  <c r="M63" i="4" s="1"/>
  <c r="Q62" i="4"/>
  <c r="Q63" i="4" s="1"/>
  <c r="C62" i="4"/>
  <c r="C63" i="4" s="1"/>
  <c r="O62" i="4"/>
  <c r="O63" i="4" s="1"/>
  <c r="C44" i="4"/>
  <c r="C45" i="4" s="1"/>
  <c r="O44" i="4"/>
  <c r="O45" i="4" s="1"/>
  <c r="I44" i="4"/>
  <c r="I45" i="4" s="1"/>
  <c r="I62" i="4"/>
  <c r="I63" i="4" s="1"/>
  <c r="C26" i="4"/>
  <c r="C27" i="4" s="1"/>
  <c r="G62" i="4"/>
  <c r="G63" i="4" s="1"/>
  <c r="M26" i="4"/>
  <c r="M27" i="4" s="1"/>
  <c r="E62" i="4"/>
  <c r="E63" i="4" s="1"/>
  <c r="E26" i="4"/>
  <c r="E27" i="4" s="1"/>
  <c r="E44" i="4"/>
  <c r="E45" i="4" s="1"/>
  <c r="M44" i="4"/>
  <c r="M45" i="4" s="1"/>
  <c r="S14" i="4"/>
  <c r="S32" i="4" s="1"/>
  <c r="S50" i="4" s="1"/>
  <c r="Q26" i="4"/>
  <c r="Q27" i="4" s="1"/>
  <c r="Q44" i="4"/>
  <c r="Q45" i="4" s="1"/>
  <c r="K26" i="4"/>
  <c r="K27" i="4" s="1"/>
  <c r="K44" i="4"/>
  <c r="K45" i="4" s="1"/>
  <c r="O26" i="4"/>
  <c r="O27" i="4" s="1"/>
  <c r="G26" i="4" l="1"/>
  <c r="G27" i="4" s="1"/>
  <c r="S15" i="4"/>
  <c r="S33" i="4" s="1"/>
  <c r="S51" i="4" s="1"/>
  <c r="S16" i="4" l="1"/>
  <c r="S34" i="4" s="1"/>
  <c r="S52" i="4" s="1"/>
  <c r="S17" i="4" l="1"/>
  <c r="S35" i="4" s="1"/>
  <c r="S53" i="4" s="1"/>
  <c r="S18" i="4" l="1"/>
  <c r="S36" i="4" s="1"/>
  <c r="S54" i="4" s="1"/>
  <c r="S19" i="4" l="1"/>
  <c r="S37" i="4" s="1"/>
  <c r="S55" i="4" s="1"/>
  <c r="S20" i="4" l="1"/>
  <c r="S38" i="4" s="1"/>
  <c r="S56" i="4" s="1"/>
  <c r="S21" i="4" l="1"/>
  <c r="S39" i="4" s="1"/>
  <c r="S57" i="4" s="1"/>
  <c r="S22" i="4" l="1"/>
  <c r="S40" i="4" s="1"/>
  <c r="S58" i="4" s="1"/>
  <c r="S23" i="4" l="1"/>
  <c r="S41" i="4" s="1"/>
  <c r="S59" i="4" s="1"/>
  <c r="S24" i="4" l="1"/>
  <c r="S42" i="4" s="1"/>
  <c r="S60" i="4" s="1"/>
  <c r="S28" i="4" l="1"/>
  <c r="S46" i="4" s="1"/>
  <c r="S11" i="4"/>
  <c r="S29" i="4" s="1"/>
  <c r="S47" i="4" s="1"/>
</calcChain>
</file>

<file path=xl/sharedStrings.xml><?xml version="1.0" encoding="utf-8"?>
<sst xmlns="http://schemas.openxmlformats.org/spreadsheetml/2006/main" count="410" uniqueCount="73">
  <si>
    <t>Tarifs périodiques de distribution de gaz naturel</t>
  </si>
  <si>
    <t xml:space="preserve">- Prélèvement -                 </t>
  </si>
  <si>
    <t xml:space="preserve">Période de validité : </t>
  </si>
  <si>
    <t>Code EDIEL</t>
  </si>
  <si>
    <t xml:space="preserve">CLIENTS NON TELEMESURES </t>
  </si>
  <si>
    <t xml:space="preserve">CLIENTS TELEMESURES </t>
  </si>
  <si>
    <t>T1</t>
  </si>
  <si>
    <t>T2</t>
  </si>
  <si>
    <t>T3</t>
  </si>
  <si>
    <t>T4</t>
  </si>
  <si>
    <t>T5</t>
  </si>
  <si>
    <t>T6</t>
  </si>
  <si>
    <t>CNG</t>
  </si>
  <si>
    <t>Consommation annuelle (kWh)</t>
  </si>
  <si>
    <t>0 - 5 000</t>
  </si>
  <si>
    <t>5 001 - 150 000</t>
  </si>
  <si>
    <t>150 001 - 1 000 000</t>
  </si>
  <si>
    <t>&gt; 1 000 000</t>
  </si>
  <si>
    <t>&lt; 10 000 000</t>
  </si>
  <si>
    <t>&gt; 10 000 000</t>
  </si>
  <si>
    <t>I. Tarif pour l'utilisation du réseau de distribution</t>
  </si>
  <si>
    <t>Capacité</t>
  </si>
  <si>
    <t>(EUR/kW/an)</t>
  </si>
  <si>
    <t>G140</t>
  </si>
  <si>
    <t>V</t>
  </si>
  <si>
    <t xml:space="preserve">Fixe </t>
  </si>
  <si>
    <t>(EUR/an)</t>
  </si>
  <si>
    <t>Proportionnel</t>
  </si>
  <si>
    <t>(EUR/kWh)</t>
  </si>
  <si>
    <t>II. Tarif pour les obligations de service public</t>
  </si>
  <si>
    <t>G145</t>
  </si>
  <si>
    <t>III.Tarif pour les surcharges</t>
  </si>
  <si>
    <t>Redevances de voirie</t>
  </si>
  <si>
    <t>G861</t>
  </si>
  <si>
    <t>Impôt sur les sociétés</t>
  </si>
  <si>
    <t>G850</t>
  </si>
  <si>
    <t>Autres impôts locaux, provinciaux ou régionaux</t>
  </si>
  <si>
    <t>G860</t>
  </si>
  <si>
    <t>IV. Tarif pour les soldes régulatoires</t>
  </si>
  <si>
    <t>v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</si>
  <si>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</si>
  <si>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 xml:space="preserve">CLIENTS TYPE EUROSTAT </t>
  </si>
  <si>
    <t>Metering</t>
  </si>
  <si>
    <t>Relevé annuel</t>
  </si>
  <si>
    <t>MMR</t>
  </si>
  <si>
    <t>AMR</t>
  </si>
  <si>
    <t>Capacité de prélèvement (kWh)</t>
  </si>
  <si>
    <t>Intitulé</t>
  </si>
  <si>
    <t>TARIF</t>
  </si>
  <si>
    <t>Coût annuel estimé</t>
  </si>
  <si>
    <t>Fixe</t>
  </si>
  <si>
    <t xml:space="preserve">II. Tarif pour les Obligations de Service Public </t>
  </si>
  <si>
    <t xml:space="preserve">III. Tarif pour les surcharges  </t>
  </si>
  <si>
    <t>Redevance de voirie</t>
  </si>
  <si>
    <t>Impôts sur le revenu</t>
  </si>
  <si>
    <t>Autres impôts</t>
  </si>
  <si>
    <t xml:space="preserve">IV. Tarif pour les soldes régulatoires </t>
  </si>
  <si>
    <t>TOTAL</t>
  </si>
  <si>
    <t>BUDGET 2021</t>
  </si>
  <si>
    <t>Impact annuel 2021 vs. 2020</t>
  </si>
  <si>
    <t>Impact annuel 2021 vs. 2020 (%)</t>
  </si>
  <si>
    <t>BUDGET 2022</t>
  </si>
  <si>
    <t>Impact annuel 2022 vs. 2021</t>
  </si>
  <si>
    <t>Impact annuel 2022 vs. 2021 (%)</t>
  </si>
  <si>
    <t>BUDGET 2023</t>
  </si>
  <si>
    <t>Impact annuel 2023 vs. 2022</t>
  </si>
  <si>
    <t>Impact annuel 2023 vs. 2022 (%)</t>
  </si>
  <si>
    <t>du 01.01.2021 au 31.12.2021</t>
  </si>
  <si>
    <t>du 01.01.2022 au 31.12.2022</t>
  </si>
  <si>
    <t>du 01.01.2023 au 31.12.2023</t>
  </si>
  <si>
    <t>Total coûts distribution 2020</t>
  </si>
  <si>
    <t>Total coûts distribution 2021</t>
  </si>
  <si>
    <t>Total coûts distribution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</si>
</sst>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0"/>
    <numFmt numFmtId="165" formatCode="#,##0.000000"/>
  </numFmts>
  <fonts count="23" x14ac:knownFonts="1"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Arial"/>
      <family val="2"/>
    </font>
    <font>
      <sz val="10"/>
      <color theme="0"/>
      <name val="Trebuchet MS"/>
      <family val="2"/>
    </font>
    <font>
      <sz val="14"/>
      <color theme="0"/>
      <name val="Trebuchet MS"/>
      <family val="2"/>
    </font>
    <font>
      <sz val="16"/>
      <color theme="0"/>
      <name val="Trebuchet MS"/>
      <family val="2"/>
    </font>
    <font>
      <sz val="8"/>
      <color theme="1"/>
      <name val="Trebuchet MS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3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theme="1" tint="0.34998626667073579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b/>
      <u/>
      <sz val="8"/>
      <color indexed="8"/>
      <name val="Arial"/>
      <family val="2"/>
    </font>
    <font>
      <sz val="11"/>
      <color theme="1" tint="0.34998626667073579"/>
      <name val="Calibri"/>
      <family val="2"/>
      <scheme val="minor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8"/>
      <color theme="0"/>
      <name val="Trebuchet MS"/>
      <family val="2"/>
    </font>
    <font>
      <sz val="16"/>
      <color theme="1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darkUp">
        <fgColor theme="5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dashDot">
        <color theme="5"/>
      </left>
      <right style="dashDot">
        <color theme="5"/>
      </right>
      <top style="dashDot">
        <color theme="5"/>
      </top>
      <bottom style="dashDot">
        <color theme="5"/>
      </bottom>
      <diagonal/>
    </border>
    <border>
      <left style="dashDot">
        <color theme="5"/>
      </left>
      <right style="dashDot">
        <color theme="5"/>
      </right>
      <top style="dashDot">
        <color theme="5"/>
      </top>
      <bottom/>
      <diagonal/>
    </border>
    <border>
      <left style="thin">
        <color theme="0"/>
      </left>
      <right style="thin">
        <color theme="0"/>
      </right>
      <top style="thin">
        <color theme="5"/>
      </top>
      <bottom style="thin">
        <color theme="5"/>
      </bottom>
      <diagonal/>
    </border>
    <border>
      <left style="thin">
        <color theme="0"/>
      </left>
      <right style="thin">
        <color theme="0"/>
      </right>
      <top style="thin">
        <color theme="5"/>
      </top>
      <bottom style="double">
        <color theme="5"/>
      </bottom>
      <diagonal/>
    </border>
    <border>
      <left style="thin">
        <color theme="0"/>
      </left>
      <right style="thin">
        <color theme="0"/>
      </right>
      <top/>
      <bottom style="double">
        <color theme="5"/>
      </bottom>
      <diagonal/>
    </border>
    <border>
      <left style="medium">
        <color theme="5"/>
      </left>
      <right/>
      <top/>
      <bottom/>
      <diagonal/>
    </border>
  </borders>
  <cellStyleXfs count="8">
    <xf numFmtId="0" fontId="0" fillId="0" borderId="0"/>
    <xf numFmtId="0" fontId="3" fillId="2" borderId="0" applyNumberFormat="0" applyBorder="0" applyAlignment="0" applyProtection="0"/>
    <xf numFmtId="0" fontId="11" fillId="0" borderId="0">
      <alignment vertical="top"/>
    </xf>
    <xf numFmtId="0" fontId="3" fillId="3" borderId="0" applyNumberFormat="0" applyBorder="0" applyAlignment="0" applyProtection="0"/>
    <xf numFmtId="0" fontId="7" fillId="10" borderId="0">
      <alignment horizontal="center" vertical="center" wrapText="1"/>
    </xf>
    <xf numFmtId="0" fontId="1" fillId="4" borderId="0" applyNumberFormat="0" applyBorder="0" applyAlignment="0" applyProtection="0"/>
    <xf numFmtId="3" fontId="6" fillId="5" borderId="42" applyAlignment="0">
      <alignment horizontal="left"/>
      <protection locked="0"/>
    </xf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2" borderId="0" xfId="1" applyFont="1" applyAlignment="1">
      <alignment vertical="center"/>
    </xf>
    <xf numFmtId="0" fontId="5" fillId="2" borderId="0" xfId="1" applyFont="1" applyAlignment="1">
      <alignment vertical="center"/>
    </xf>
    <xf numFmtId="0" fontId="6" fillId="5" borderId="0" xfId="0" applyFont="1" applyFill="1"/>
    <xf numFmtId="0" fontId="7" fillId="0" borderId="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/>
    <xf numFmtId="0" fontId="7" fillId="0" borderId="0" xfId="0" applyFont="1"/>
    <xf numFmtId="0" fontId="0" fillId="0" borderId="4" xfId="0" applyBorder="1"/>
    <xf numFmtId="0" fontId="7" fillId="0" borderId="5" xfId="0" applyFont="1" applyBorder="1"/>
    <xf numFmtId="0" fontId="2" fillId="0" borderId="0" xfId="0" applyFont="1" applyAlignment="1"/>
    <xf numFmtId="0" fontId="7" fillId="0" borderId="4" xfId="0" applyFont="1" applyBorder="1" applyAlignment="1"/>
    <xf numFmtId="0" fontId="7" fillId="0" borderId="0" xfId="0" applyFont="1" applyBorder="1" applyAlignment="1"/>
    <xf numFmtId="0" fontId="9" fillId="0" borderId="0" xfId="0" applyFont="1" applyBorder="1" applyAlignment="1"/>
    <xf numFmtId="0" fontId="7" fillId="0" borderId="0" xfId="0" applyFont="1" applyBorder="1" applyAlignment="1">
      <alignment horizontal="center" wrapText="1"/>
    </xf>
    <xf numFmtId="0" fontId="7" fillId="0" borderId="5" xfId="0" applyFont="1" applyBorder="1" applyAlignment="1"/>
    <xf numFmtId="0" fontId="7" fillId="0" borderId="0" xfId="0" applyFont="1" applyAlignment="1"/>
    <xf numFmtId="0" fontId="10" fillId="0" borderId="0" xfId="0" applyFont="1" applyFill="1" applyBorder="1" applyAlignment="1"/>
    <xf numFmtId="0" fontId="12" fillId="8" borderId="0" xfId="2" applyFont="1" applyFill="1" applyBorder="1" applyAlignment="1">
      <alignment horizontal="center" vertical="center"/>
    </xf>
    <xf numFmtId="0" fontId="12" fillId="8" borderId="0" xfId="2" applyFont="1" applyFill="1" applyBorder="1" applyAlignment="1">
      <alignment vertical="center"/>
    </xf>
    <xf numFmtId="0" fontId="7" fillId="0" borderId="0" xfId="0" applyFont="1" applyBorder="1"/>
    <xf numFmtId="0" fontId="7" fillId="0" borderId="8" xfId="0" applyFont="1" applyBorder="1"/>
    <xf numFmtId="0" fontId="15" fillId="9" borderId="10" xfId="2" applyFont="1" applyFill="1" applyBorder="1" applyAlignment="1">
      <alignment horizontal="center" vertical="center"/>
    </xf>
    <xf numFmtId="0" fontId="12" fillId="8" borderId="10" xfId="2" applyFont="1" applyFill="1" applyBorder="1" applyAlignment="1">
      <alignment horizontal="center" vertical="center"/>
    </xf>
    <xf numFmtId="0" fontId="12" fillId="8" borderId="12" xfId="2" applyFont="1" applyFill="1" applyBorder="1" applyAlignment="1">
      <alignment horizontal="center" vertical="center"/>
    </xf>
    <xf numFmtId="0" fontId="12" fillId="8" borderId="11" xfId="2" applyFont="1" applyFill="1" applyBorder="1" applyAlignment="1">
      <alignment horizontal="center" vertical="center"/>
    </xf>
    <xf numFmtId="0" fontId="7" fillId="0" borderId="11" xfId="0" applyFont="1" applyBorder="1"/>
    <xf numFmtId="0" fontId="12" fillId="8" borderId="14" xfId="2" applyFont="1" applyFill="1" applyBorder="1" applyAlignment="1">
      <alignment horizontal="center" vertical="center" wrapText="1"/>
    </xf>
    <xf numFmtId="0" fontId="12" fillId="8" borderId="15" xfId="2" applyFont="1" applyFill="1" applyBorder="1" applyAlignment="1">
      <alignment horizontal="center" vertical="center" wrapText="1"/>
    </xf>
    <xf numFmtId="0" fontId="12" fillId="8" borderId="15" xfId="2" applyFont="1" applyFill="1" applyBorder="1" applyAlignment="1">
      <alignment horizontal="center" vertical="center"/>
    </xf>
    <xf numFmtId="0" fontId="12" fillId="8" borderId="16" xfId="2" applyFont="1" applyFill="1" applyBorder="1" applyAlignment="1">
      <alignment horizontal="center" vertical="center" wrapText="1"/>
    </xf>
    <xf numFmtId="0" fontId="7" fillId="0" borderId="13" xfId="0" applyFont="1" applyBorder="1"/>
    <xf numFmtId="0" fontId="12" fillId="8" borderId="10" xfId="2" applyFont="1" applyFill="1" applyBorder="1" applyAlignment="1"/>
    <xf numFmtId="0" fontId="16" fillId="8" borderId="0" xfId="2" applyFont="1" applyFill="1" applyBorder="1" applyAlignment="1"/>
    <xf numFmtId="0" fontId="16" fillId="8" borderId="0" xfId="2" applyFont="1" applyFill="1" applyBorder="1" applyAlignment="1">
      <alignment horizontal="left"/>
    </xf>
    <xf numFmtId="0" fontId="14" fillId="8" borderId="0" xfId="2" applyFont="1" applyFill="1" applyBorder="1" applyAlignment="1">
      <alignment horizontal="left"/>
    </xf>
    <xf numFmtId="0" fontId="12" fillId="8" borderId="6" xfId="2" quotePrefix="1" applyFont="1" applyFill="1" applyBorder="1" applyAlignment="1">
      <alignment horizontal="center"/>
    </xf>
    <xf numFmtId="164" fontId="12" fillId="8" borderId="6" xfId="2" quotePrefix="1" applyNumberFormat="1" applyFont="1" applyFill="1" applyBorder="1" applyAlignment="1">
      <alignment horizontal="center"/>
    </xf>
    <xf numFmtId="164" fontId="12" fillId="8" borderId="7" xfId="2" quotePrefix="1" applyNumberFormat="1" applyFont="1" applyFill="1" applyBorder="1" applyAlignment="1">
      <alignment horizontal="center"/>
    </xf>
    <xf numFmtId="164" fontId="12" fillId="8" borderId="7" xfId="2" applyNumberFormat="1" applyFont="1" applyFill="1" applyBorder="1" applyAlignment="1">
      <alignment horizontal="center"/>
    </xf>
    <xf numFmtId="164" fontId="12" fillId="8" borderId="9" xfId="2" applyNumberFormat="1" applyFont="1" applyFill="1" applyBorder="1" applyAlignment="1">
      <alignment horizontal="center"/>
    </xf>
    <xf numFmtId="164" fontId="12" fillId="8" borderId="8" xfId="2" applyNumberFormat="1" applyFont="1" applyFill="1" applyBorder="1" applyAlignment="1">
      <alignment horizontal="center"/>
    </xf>
    <xf numFmtId="164" fontId="7" fillId="0" borderId="5" xfId="0" applyNumberFormat="1" applyFont="1" applyBorder="1"/>
    <xf numFmtId="164" fontId="7" fillId="0" borderId="0" xfId="0" applyNumberFormat="1" applyFont="1"/>
    <xf numFmtId="0" fontId="14" fillId="8" borderId="10" xfId="2" applyFont="1" applyFill="1" applyBorder="1" applyAlignment="1"/>
    <xf numFmtId="0" fontId="14" fillId="0" borderId="17" xfId="2" applyFont="1" applyFill="1" applyBorder="1" applyAlignment="1">
      <alignment horizontal="left"/>
    </xf>
    <xf numFmtId="0" fontId="14" fillId="8" borderId="18" xfId="2" applyFont="1" applyFill="1" applyBorder="1" applyAlignment="1"/>
    <xf numFmtId="0" fontId="14" fillId="8" borderId="18" xfId="2" applyFont="1" applyFill="1" applyBorder="1" applyAlignment="1">
      <alignment horizontal="left"/>
    </xf>
    <xf numFmtId="4" fontId="13" fillId="8" borderId="19" xfId="2" applyNumberFormat="1" applyFont="1" applyFill="1" applyBorder="1" applyAlignment="1">
      <alignment horizontal="center"/>
    </xf>
    <xf numFmtId="164" fontId="14" fillId="8" borderId="19" xfId="2" applyNumberFormat="1" applyFont="1" applyFill="1" applyBorder="1" applyAlignment="1">
      <alignment horizontal="center"/>
    </xf>
    <xf numFmtId="164" fontId="14" fillId="8" borderId="20" xfId="2" applyNumberFormat="1" applyFont="1" applyFill="1" applyBorder="1" applyAlignment="1">
      <alignment horizontal="center"/>
    </xf>
    <xf numFmtId="164" fontId="14" fillId="8" borderId="21" xfId="2" applyNumberFormat="1" applyFont="1" applyFill="1" applyBorder="1" applyAlignment="1">
      <alignment horizontal="center"/>
    </xf>
    <xf numFmtId="164" fontId="14" fillId="0" borderId="22" xfId="2" applyNumberFormat="1" applyFont="1" applyFill="1" applyBorder="1" applyAlignment="1">
      <alignment horizontal="center"/>
    </xf>
    <xf numFmtId="4" fontId="14" fillId="8" borderId="19" xfId="2" applyNumberFormat="1" applyFont="1" applyFill="1" applyBorder="1" applyAlignment="1">
      <alignment horizontal="center"/>
    </xf>
    <xf numFmtId="4" fontId="14" fillId="8" borderId="20" xfId="2" applyNumberFormat="1" applyFont="1" applyFill="1" applyBorder="1" applyAlignment="1">
      <alignment horizontal="center"/>
    </xf>
    <xf numFmtId="4" fontId="14" fillId="8" borderId="21" xfId="2" applyNumberFormat="1" applyFont="1" applyFill="1" applyBorder="1" applyAlignment="1">
      <alignment horizontal="center"/>
    </xf>
    <xf numFmtId="4" fontId="14" fillId="8" borderId="22" xfId="2" applyNumberFormat="1" applyFont="1" applyFill="1" applyBorder="1" applyAlignment="1">
      <alignment horizontal="center"/>
    </xf>
    <xf numFmtId="4" fontId="7" fillId="0" borderId="5" xfId="0" applyNumberFormat="1" applyFont="1" applyBorder="1"/>
    <xf numFmtId="4" fontId="7" fillId="0" borderId="0" xfId="0" applyNumberFormat="1" applyFont="1"/>
    <xf numFmtId="0" fontId="14" fillId="8" borderId="20" xfId="2" applyFont="1" applyFill="1" applyBorder="1" applyAlignment="1">
      <alignment horizontal="left"/>
    </xf>
    <xf numFmtId="0" fontId="14" fillId="8" borderId="20" xfId="2" applyFont="1" applyFill="1" applyBorder="1" applyAlignment="1"/>
    <xf numFmtId="164" fontId="14" fillId="8" borderId="22" xfId="2" applyNumberFormat="1" applyFont="1" applyFill="1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17" fillId="0" borderId="10" xfId="0" applyFont="1" applyBorder="1"/>
    <xf numFmtId="164" fontId="0" fillId="0" borderId="10" xfId="0" applyNumberFormat="1" applyBorder="1"/>
    <xf numFmtId="164" fontId="0" fillId="0" borderId="0" xfId="0" applyNumberFormat="1" applyBorder="1"/>
    <xf numFmtId="164" fontId="0" fillId="0" borderId="12" xfId="0" applyNumberFormat="1" applyBorder="1"/>
    <xf numFmtId="164" fontId="0" fillId="0" borderId="11" xfId="0" applyNumberFormat="1" applyBorder="1"/>
    <xf numFmtId="164" fontId="0" fillId="0" borderId="5" xfId="0" applyNumberFormat="1" applyBorder="1"/>
    <xf numFmtId="164" fontId="0" fillId="0" borderId="0" xfId="0" applyNumberFormat="1"/>
    <xf numFmtId="0" fontId="14" fillId="8" borderId="0" xfId="2" applyFont="1" applyFill="1" applyBorder="1" applyAlignment="1"/>
    <xf numFmtId="0" fontId="14" fillId="8" borderId="0" xfId="2" applyFont="1" applyFill="1" applyBorder="1" applyAlignment="1">
      <alignment horizontal="right"/>
    </xf>
    <xf numFmtId="0" fontId="13" fillId="8" borderId="10" xfId="2" applyFont="1" applyFill="1" applyBorder="1" applyAlignment="1"/>
    <xf numFmtId="164" fontId="14" fillId="8" borderId="10" xfId="2" applyNumberFormat="1" applyFont="1" applyFill="1" applyBorder="1" applyAlignment="1"/>
    <xf numFmtId="164" fontId="14" fillId="8" borderId="0" xfId="2" applyNumberFormat="1" applyFont="1" applyFill="1" applyBorder="1" applyAlignment="1"/>
    <xf numFmtId="164" fontId="14" fillId="8" borderId="0" xfId="2" applyNumberFormat="1" applyFont="1" applyFill="1" applyBorder="1" applyAlignment="1">
      <alignment horizontal="center"/>
    </xf>
    <xf numFmtId="164" fontId="14" fillId="8" borderId="12" xfId="2" applyNumberFormat="1" applyFont="1" applyFill="1" applyBorder="1" applyAlignment="1"/>
    <xf numFmtId="164" fontId="14" fillId="8" borderId="11" xfId="2" applyNumberFormat="1" applyFont="1" applyFill="1" applyBorder="1" applyAlignment="1">
      <alignment horizontal="center"/>
    </xf>
    <xf numFmtId="0" fontId="12" fillId="8" borderId="0" xfId="2" applyFont="1" applyFill="1" applyBorder="1" applyAlignment="1">
      <alignment horizontal="right"/>
    </xf>
    <xf numFmtId="0" fontId="7" fillId="0" borderId="23" xfId="0" quotePrefix="1" applyFont="1" applyBorder="1"/>
    <xf numFmtId="0" fontId="7" fillId="0" borderId="20" xfId="0" applyFont="1" applyBorder="1"/>
    <xf numFmtId="4" fontId="13" fillId="8" borderId="24" xfId="2" applyNumberFormat="1" applyFont="1" applyFill="1" applyBorder="1" applyAlignment="1">
      <alignment horizontal="center"/>
    </xf>
    <xf numFmtId="164" fontId="14" fillId="8" borderId="24" xfId="2" applyNumberFormat="1" applyFont="1" applyFill="1" applyBorder="1" applyAlignment="1">
      <alignment horizontal="center"/>
    </xf>
    <xf numFmtId="164" fontId="14" fillId="8" borderId="25" xfId="2" applyNumberFormat="1" applyFont="1" applyFill="1" applyBorder="1" applyAlignment="1">
      <alignment horizontal="center"/>
    </xf>
    <xf numFmtId="164" fontId="14" fillId="8" borderId="26" xfId="2" applyNumberFormat="1" applyFont="1" applyFill="1" applyBorder="1" applyAlignment="1">
      <alignment horizontal="center"/>
    </xf>
    <xf numFmtId="164" fontId="14" fillId="8" borderId="27" xfId="2" applyNumberFormat="1" applyFont="1" applyFill="1" applyBorder="1" applyAlignment="1">
      <alignment horizontal="center"/>
    </xf>
    <xf numFmtId="4" fontId="13" fillId="8" borderId="28" xfId="2" applyNumberFormat="1" applyFont="1" applyFill="1" applyBorder="1" applyAlignment="1">
      <alignment horizontal="center"/>
    </xf>
    <xf numFmtId="164" fontId="14" fillId="8" borderId="28" xfId="2" applyNumberFormat="1" applyFont="1" applyFill="1" applyBorder="1" applyAlignment="1">
      <alignment horizontal="center"/>
    </xf>
    <xf numFmtId="164" fontId="14" fillId="8" borderId="29" xfId="2" applyNumberFormat="1" applyFont="1" applyFill="1" applyBorder="1" applyAlignment="1">
      <alignment horizontal="center"/>
    </xf>
    <xf numFmtId="0" fontId="7" fillId="0" borderId="18" xfId="0" applyFont="1" applyBorder="1"/>
    <xf numFmtId="4" fontId="13" fillId="8" borderId="30" xfId="2" applyNumberFormat="1" applyFont="1" applyFill="1" applyBorder="1" applyAlignment="1">
      <alignment horizontal="center"/>
    </xf>
    <xf numFmtId="164" fontId="14" fillId="8" borderId="30" xfId="2" applyNumberFormat="1" applyFont="1" applyFill="1" applyBorder="1" applyAlignment="1">
      <alignment horizontal="center"/>
    </xf>
    <xf numFmtId="164" fontId="14" fillId="0" borderId="29" xfId="2" applyNumberFormat="1" applyFont="1" applyFill="1" applyBorder="1" applyAlignment="1">
      <alignment horizontal="center"/>
    </xf>
    <xf numFmtId="0" fontId="14" fillId="8" borderId="14" xfId="2" applyFont="1" applyFill="1" applyBorder="1" applyAlignment="1"/>
    <xf numFmtId="0" fontId="16" fillId="8" borderId="15" xfId="2" applyFont="1" applyFill="1" applyBorder="1" applyAlignment="1"/>
    <xf numFmtId="0" fontId="14" fillId="8" borderId="15" xfId="2" applyFont="1" applyFill="1" applyBorder="1" applyAlignment="1"/>
    <xf numFmtId="0" fontId="14" fillId="8" borderId="15" xfId="2" applyFont="1" applyFill="1" applyBorder="1" applyAlignment="1">
      <alignment horizontal="left"/>
    </xf>
    <xf numFmtId="4" fontId="14" fillId="8" borderId="28" xfId="2" applyNumberFormat="1" applyFont="1" applyFill="1" applyBorder="1" applyAlignment="1">
      <alignment horizontal="center"/>
    </xf>
    <xf numFmtId="4" fontId="14" fillId="0" borderId="29" xfId="2" applyNumberFormat="1" applyFont="1" applyFill="1" applyBorder="1" applyAlignment="1">
      <alignment horizontal="center"/>
    </xf>
    <xf numFmtId="0" fontId="0" fillId="0" borderId="31" xfId="0" applyBorder="1"/>
    <xf numFmtId="0" fontId="13" fillId="8" borderId="32" xfId="2" applyFont="1" applyFill="1" applyBorder="1">
      <alignment vertical="top"/>
    </xf>
    <xf numFmtId="0" fontId="7" fillId="0" borderId="32" xfId="0" applyFont="1" applyBorder="1"/>
    <xf numFmtId="0" fontId="7" fillId="0" borderId="32" xfId="0" applyFont="1" applyBorder="1" applyAlignment="1">
      <alignment horizontal="left"/>
    </xf>
    <xf numFmtId="0" fontId="7" fillId="0" borderId="33" xfId="0" applyFont="1" applyBorder="1"/>
    <xf numFmtId="0" fontId="7" fillId="0" borderId="0" xfId="0" applyFont="1" applyAlignment="1">
      <alignment horizontal="left"/>
    </xf>
    <xf numFmtId="0" fontId="18" fillId="0" borderId="1" xfId="0" applyFont="1" applyFill="1" applyBorder="1"/>
    <xf numFmtId="0" fontId="18" fillId="0" borderId="2" xfId="0" applyFont="1" applyFill="1" applyBorder="1"/>
    <xf numFmtId="0" fontId="18" fillId="0" borderId="2" xfId="0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7" fillId="0" borderId="4" xfId="0" applyFont="1" applyBorder="1"/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center" wrapText="1"/>
    </xf>
    <xf numFmtId="0" fontId="0" fillId="0" borderId="5" xfId="0" applyBorder="1"/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31" xfId="0" applyFont="1" applyBorder="1"/>
    <xf numFmtId="0" fontId="2" fillId="0" borderId="32" xfId="0" applyFont="1" applyBorder="1"/>
    <xf numFmtId="0" fontId="2" fillId="0" borderId="32" xfId="0" applyFont="1" applyBorder="1" applyAlignment="1">
      <alignment horizontal="center" vertical="center" wrapText="1"/>
    </xf>
    <xf numFmtId="0" fontId="0" fillId="0" borderId="32" xfId="0" applyBorder="1"/>
    <xf numFmtId="0" fontId="0" fillId="0" borderId="33" xfId="0" applyBorder="1"/>
    <xf numFmtId="0" fontId="0" fillId="0" borderId="0" xfId="0" applyAlignment="1">
      <alignment horizontal="left"/>
    </xf>
    <xf numFmtId="0" fontId="12" fillId="8" borderId="7" xfId="2" quotePrefix="1" applyFont="1" applyFill="1" applyBorder="1" applyAlignment="1">
      <alignment horizontal="center"/>
    </xf>
    <xf numFmtId="0" fontId="12" fillId="8" borderId="7" xfId="2" applyFont="1" applyFill="1" applyBorder="1" applyAlignment="1">
      <alignment horizontal="center"/>
    </xf>
    <xf numFmtId="0" fontId="12" fillId="8" borderId="9" xfId="2" applyFont="1" applyFill="1" applyBorder="1" applyAlignment="1">
      <alignment horizontal="center"/>
    </xf>
    <xf numFmtId="0" fontId="12" fillId="8" borderId="8" xfId="2" applyFont="1" applyFill="1" applyBorder="1" applyAlignment="1">
      <alignment horizontal="center"/>
    </xf>
    <xf numFmtId="0" fontId="0" fillId="5" borderId="0" xfId="0" applyFill="1"/>
    <xf numFmtId="0" fontId="21" fillId="3" borderId="34" xfId="3" applyFont="1" applyBorder="1" applyAlignment="1">
      <alignment horizontal="left"/>
    </xf>
    <xf numFmtId="0" fontId="6" fillId="5" borderId="0" xfId="0" applyFont="1" applyFill="1" applyBorder="1"/>
    <xf numFmtId="0" fontId="6" fillId="5" borderId="34" xfId="0" applyFont="1" applyFill="1" applyBorder="1"/>
    <xf numFmtId="0" fontId="3" fillId="5" borderId="0" xfId="0" applyFont="1" applyFill="1"/>
    <xf numFmtId="0" fontId="21" fillId="3" borderId="34" xfId="3" applyFont="1" applyBorder="1" applyAlignment="1">
      <alignment horizontal="center"/>
    </xf>
    <xf numFmtId="0" fontId="21" fillId="3" borderId="41" xfId="3" applyFont="1" applyBorder="1" applyAlignment="1">
      <alignment horizontal="center"/>
    </xf>
    <xf numFmtId="0" fontId="6" fillId="4" borderId="34" xfId="5" applyFont="1" applyBorder="1"/>
    <xf numFmtId="4" fontId="6" fillId="5" borderId="0" xfId="0" applyNumberFormat="1" applyFont="1" applyFill="1"/>
    <xf numFmtId="0" fontId="6" fillId="5" borderId="34" xfId="0" applyFont="1" applyFill="1" applyBorder="1" applyAlignment="1">
      <alignment horizontal="left" indent="3"/>
    </xf>
    <xf numFmtId="0" fontId="21" fillId="3" borderId="34" xfId="3" applyFont="1" applyBorder="1"/>
    <xf numFmtId="4" fontId="21" fillId="3" borderId="34" xfId="3" applyNumberFormat="1" applyFont="1" applyBorder="1"/>
    <xf numFmtId="4" fontId="6" fillId="5" borderId="43" xfId="6" applyNumberFormat="1" applyFont="1" applyBorder="1" applyAlignment="1" applyProtection="1">
      <alignment vertical="center" wrapText="1"/>
      <protection locked="0"/>
    </xf>
    <xf numFmtId="0" fontId="6" fillId="5" borderId="44" xfId="0" applyFont="1" applyFill="1" applyBorder="1" applyAlignment="1">
      <alignment wrapText="1"/>
    </xf>
    <xf numFmtId="4" fontId="6" fillId="5" borderId="44" xfId="0" applyNumberFormat="1" applyFont="1" applyFill="1" applyBorder="1"/>
    <xf numFmtId="0" fontId="6" fillId="5" borderId="45" xfId="0" applyFont="1" applyFill="1" applyBorder="1" applyAlignment="1">
      <alignment wrapText="1"/>
    </xf>
    <xf numFmtId="10" fontId="6" fillId="5" borderId="46" xfId="7" applyNumberFormat="1" applyFont="1" applyFill="1" applyBorder="1"/>
    <xf numFmtId="0" fontId="6" fillId="5" borderId="47" xfId="0" applyFont="1" applyFill="1" applyBorder="1" applyAlignment="1">
      <alignment wrapText="1"/>
    </xf>
    <xf numFmtId="0" fontId="6" fillId="5" borderId="0" xfId="0" applyFont="1" applyFill="1" applyBorder="1" applyAlignment="1">
      <alignment horizontal="center"/>
    </xf>
    <xf numFmtId="3" fontId="6" fillId="5" borderId="42" xfId="6" applyFont="1" applyBorder="1" applyAlignment="1" applyProtection="1">
      <alignment vertical="center" wrapText="1"/>
      <protection locked="0"/>
    </xf>
    <xf numFmtId="0" fontId="4" fillId="2" borderId="0" xfId="1" applyFont="1" applyAlignment="1">
      <alignment horizontal="center" vertical="center"/>
    </xf>
    <xf numFmtId="3" fontId="6" fillId="5" borderId="0" xfId="0" applyNumberFormat="1" applyFont="1" applyFill="1" applyAlignment="1">
      <alignment horizontal="center"/>
    </xf>
    <xf numFmtId="4" fontId="6" fillId="5" borderId="0" xfId="0" applyNumberFormat="1" applyFont="1" applyFill="1" applyAlignment="1">
      <alignment horizontal="center"/>
    </xf>
    <xf numFmtId="165" fontId="6" fillId="5" borderId="0" xfId="0" applyNumberFormat="1" applyFont="1" applyFill="1" applyAlignment="1">
      <alignment horizontal="center"/>
    </xf>
    <xf numFmtId="3" fontId="21" fillId="3" borderId="34" xfId="3" applyNumberFormat="1" applyFont="1" applyBorder="1" applyAlignment="1">
      <alignment horizontal="center"/>
    </xf>
    <xf numFmtId="0" fontId="6" fillId="5" borderId="44" xfId="0" applyFont="1" applyFill="1" applyBorder="1" applyAlignment="1">
      <alignment horizontal="center"/>
    </xf>
    <xf numFmtId="0" fontId="6" fillId="5" borderId="46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3" fontId="6" fillId="5" borderId="44" xfId="0" applyNumberFormat="1" applyFont="1" applyFill="1" applyBorder="1" applyAlignment="1">
      <alignment horizontal="center"/>
    </xf>
    <xf numFmtId="3" fontId="6" fillId="5" borderId="46" xfId="0" applyNumberFormat="1" applyFont="1" applyFill="1" applyBorder="1" applyAlignment="1">
      <alignment horizontal="center"/>
    </xf>
    <xf numFmtId="0" fontId="12" fillId="8" borderId="0" xfId="2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left"/>
    </xf>
    <xf numFmtId="0" fontId="8" fillId="6" borderId="0" xfId="0" quotePrefix="1" applyFont="1" applyFill="1" applyBorder="1" applyAlignment="1">
      <alignment horizontal="center"/>
    </xf>
    <xf numFmtId="0" fontId="8" fillId="6" borderId="0" xfId="0" applyFont="1" applyFill="1" applyBorder="1" applyAlignment="1">
      <alignment horizontal="right"/>
    </xf>
    <xf numFmtId="0" fontId="10" fillId="7" borderId="0" xfId="0" applyFont="1" applyFill="1" applyBorder="1" applyAlignment="1">
      <alignment horizontal="left"/>
    </xf>
    <xf numFmtId="0" fontId="10" fillId="7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left" vertical="center" wrapText="1"/>
    </xf>
    <xf numFmtId="0" fontId="12" fillId="8" borderId="6" xfId="2" applyFont="1" applyFill="1" applyBorder="1" applyAlignment="1">
      <alignment horizontal="center" vertical="center"/>
    </xf>
    <xf numFmtId="0" fontId="12" fillId="8" borderId="7" xfId="2" applyFont="1" applyFill="1" applyBorder="1" applyAlignment="1">
      <alignment horizontal="center" vertical="center"/>
    </xf>
    <xf numFmtId="0" fontId="13" fillId="8" borderId="8" xfId="2" applyFont="1" applyFill="1" applyBorder="1" applyAlignment="1">
      <alignment horizontal="center" vertical="center"/>
    </xf>
    <xf numFmtId="0" fontId="13" fillId="8" borderId="11" xfId="2" applyFont="1" applyFill="1" applyBorder="1" applyAlignment="1">
      <alignment horizontal="center" vertical="center"/>
    </xf>
    <xf numFmtId="0" fontId="13" fillId="8" borderId="13" xfId="2" applyFont="1" applyFill="1" applyBorder="1" applyAlignment="1">
      <alignment horizontal="center" vertical="center"/>
    </xf>
    <xf numFmtId="0" fontId="12" fillId="8" borderId="6" xfId="2" applyFont="1" applyFill="1" applyBorder="1" applyAlignment="1">
      <alignment horizontal="center"/>
    </xf>
    <xf numFmtId="0" fontId="12" fillId="8" borderId="7" xfId="2" applyFont="1" applyFill="1" applyBorder="1" applyAlignment="1">
      <alignment horizontal="center"/>
    </xf>
    <xf numFmtId="0" fontId="12" fillId="8" borderId="9" xfId="2" applyFont="1" applyFill="1" applyBorder="1" applyAlignment="1">
      <alignment horizontal="center"/>
    </xf>
    <xf numFmtId="0" fontId="14" fillId="8" borderId="10" xfId="2" applyFont="1" applyFill="1" applyBorder="1" applyAlignment="1">
      <alignment horizontal="center" vertical="center"/>
    </xf>
    <xf numFmtId="0" fontId="14" fillId="8" borderId="0" xfId="2" applyFont="1" applyFill="1" applyBorder="1" applyAlignment="1">
      <alignment horizontal="center" vertical="center"/>
    </xf>
    <xf numFmtId="0" fontId="12" fillId="8" borderId="10" xfId="2" applyFont="1" applyFill="1" applyBorder="1" applyAlignment="1">
      <alignment horizontal="center" vertical="center"/>
    </xf>
    <xf numFmtId="0" fontId="12" fillId="8" borderId="12" xfId="2" applyFont="1" applyFill="1" applyBorder="1" applyAlignment="1">
      <alignment horizontal="center" vertical="center"/>
    </xf>
    <xf numFmtId="0" fontId="21" fillId="3" borderId="35" xfId="3" applyFont="1" applyBorder="1" applyAlignment="1">
      <alignment horizontal="center"/>
    </xf>
    <xf numFmtId="0" fontId="21" fillId="3" borderId="36" xfId="3" applyFont="1" applyBorder="1" applyAlignment="1">
      <alignment horizontal="center"/>
    </xf>
    <xf numFmtId="0" fontId="21" fillId="3" borderId="37" xfId="3" applyFont="1" applyBorder="1" applyAlignment="1">
      <alignment horizontal="center"/>
    </xf>
    <xf numFmtId="0" fontId="21" fillId="3" borderId="0" xfId="3" applyFont="1" applyBorder="1" applyAlignment="1">
      <alignment horizontal="center"/>
    </xf>
    <xf numFmtId="3" fontId="6" fillId="5" borderId="35" xfId="0" applyNumberFormat="1" applyFont="1" applyFill="1" applyBorder="1" applyAlignment="1">
      <alignment horizontal="center"/>
    </xf>
    <xf numFmtId="3" fontId="6" fillId="5" borderId="36" xfId="0" applyNumberFormat="1" applyFont="1" applyFill="1" applyBorder="1" applyAlignment="1">
      <alignment horizontal="center"/>
    </xf>
    <xf numFmtId="3" fontId="6" fillId="5" borderId="37" xfId="0" applyNumberFormat="1" applyFont="1" applyFill="1" applyBorder="1" applyAlignment="1">
      <alignment horizontal="center"/>
    </xf>
    <xf numFmtId="3" fontId="6" fillId="5" borderId="0" xfId="0" applyNumberFormat="1" applyFont="1" applyFill="1" applyBorder="1" applyAlignment="1">
      <alignment horizontal="center"/>
    </xf>
    <xf numFmtId="0" fontId="7" fillId="10" borderId="35" xfId="4" applyBorder="1" applyAlignment="1">
      <alignment horizontal="center" vertical="center" wrapText="1"/>
    </xf>
    <xf numFmtId="0" fontId="7" fillId="10" borderId="36" xfId="4" applyBorder="1" applyAlignment="1">
      <alignment horizontal="center" vertical="center" wrapText="1"/>
    </xf>
    <xf numFmtId="0" fontId="22" fillId="4" borderId="35" xfId="5" applyFont="1" applyBorder="1" applyAlignment="1">
      <alignment horizontal="center"/>
    </xf>
    <xf numFmtId="0" fontId="22" fillId="4" borderId="38" xfId="5" applyFont="1" applyBorder="1" applyAlignment="1">
      <alignment horizontal="center"/>
    </xf>
    <xf numFmtId="0" fontId="22" fillId="4" borderId="36" xfId="5" applyFont="1" applyBorder="1" applyAlignment="1">
      <alignment horizontal="center"/>
    </xf>
    <xf numFmtId="0" fontId="21" fillId="3" borderId="39" xfId="3" applyFont="1" applyBorder="1" applyAlignment="1">
      <alignment horizontal="left" vertical="center"/>
    </xf>
    <xf numFmtId="0" fontId="21" fillId="3" borderId="40" xfId="3" applyFont="1" applyBorder="1" applyAlignment="1">
      <alignment horizontal="left" vertical="center"/>
    </xf>
    <xf numFmtId="0" fontId="21" fillId="3" borderId="35" xfId="3" applyFont="1" applyBorder="1" applyAlignment="1">
      <alignment horizontal="center" vertical="center" wrapText="1"/>
    </xf>
    <xf numFmtId="0" fontId="21" fillId="3" borderId="36" xfId="3" applyFont="1" applyBorder="1" applyAlignment="1">
      <alignment horizontal="center" vertical="center" wrapText="1"/>
    </xf>
  </cellXfs>
  <cellStyles count="8">
    <cellStyle name="20 % - Accent2 2" xfId="5"/>
    <cellStyle name="Accent1" xfId="1" builtinId="29"/>
    <cellStyle name="Accent2 2" xfId="3"/>
    <cellStyle name="Normal" xfId="0" builtinId="0"/>
    <cellStyle name="Normal_SIBELGA 2005-tableaux2" xfId="2"/>
    <cellStyle name="Pourcentage 2" xfId="7"/>
    <cellStyle name="Style 1 3" xfId="6"/>
    <cellStyle name="Style 2" xfId="4"/>
  </cellStyles>
  <dxfs count="2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p-p-cont01\serveur\10%20Tarification\104.%20M&#233;thode%20de%20r&#233;gulation%20tarifaire%202019-2023\1044.%20M&#233;thodologie%20tarifaire%202019-2023\1044.5%20Mod&#232;les%20de%20rapport\MDR%20finalis&#233;s\17g16%20-%20Annexe%206%20-%20Proposition%20Tarifs%20-%20Ga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00"/>
      <sheetName val="TAB A"/>
      <sheetName val="TAB B"/>
      <sheetName val="TAB1"/>
      <sheetName val="TAB2.1"/>
      <sheetName val="TAB2.2"/>
      <sheetName val="TAB3"/>
      <sheetName val="TAB3.1"/>
      <sheetName val="TAB4.1.1"/>
      <sheetName val="TAB4.1.2"/>
      <sheetName val="TAB4.2.1"/>
      <sheetName val="TAB4.2.2"/>
      <sheetName val="TAB4.3.1"/>
      <sheetName val="TAB4.3.2"/>
      <sheetName val="TAB4.4.1"/>
      <sheetName val="TAB4.4.2"/>
      <sheetName val="TAB4.5.1"/>
      <sheetName val="TAB4.5.2"/>
      <sheetName val="TAB5"/>
      <sheetName val="TAB5.1"/>
      <sheetName val="TAB5.2"/>
      <sheetName val="TAB5.3"/>
      <sheetName val="TAB5.4"/>
      <sheetName val="TAB5.5"/>
      <sheetName val="TAB6.1"/>
      <sheetName val="TAB6.2"/>
      <sheetName val="TAB7"/>
    </sheetNames>
    <sheetDataSet>
      <sheetData sheetId="0">
        <row r="62">
          <cell r="B62" t="str">
            <v>TAB7</v>
          </cell>
          <cell r="C62" t="str">
            <v xml:space="preserve">Simulations des coûts de distribution pour les clients-type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3"/>
  <sheetViews>
    <sheetView showGridLines="0" tabSelected="1" zoomScaleNormal="100" workbookViewId="0">
      <selection activeCell="C3" sqref="C3:J3"/>
    </sheetView>
  </sheetViews>
  <sheetFormatPr baseColWidth="10" defaultColWidth="9.140625" defaultRowHeight="15" x14ac:dyDescent="0.3"/>
  <cols>
    <col min="1" max="1" width="2.7109375" customWidth="1"/>
    <col min="2" max="3" width="1.7109375" customWidth="1"/>
    <col min="4" max="4" width="4.28515625" customWidth="1"/>
    <col min="5" max="5" width="5.7109375" customWidth="1"/>
    <col min="6" max="6" width="7.7109375" customWidth="1"/>
    <col min="7" max="7" width="12.28515625" customWidth="1"/>
    <col min="8" max="8" width="15.7109375" customWidth="1"/>
    <col min="9" max="9" width="13.7109375" style="128" customWidth="1"/>
    <col min="10" max="10" width="10.140625" style="128" bestFit="1" customWidth="1"/>
    <col min="11" max="17" width="14.7109375" customWidth="1"/>
    <col min="18" max="18" width="1.7109375" customWidth="1"/>
    <col min="19" max="19" width="2.7109375" customWidth="1"/>
    <col min="20" max="20" width="1.28515625" customWidth="1"/>
    <col min="21" max="21" width="1" customWidth="1"/>
  </cols>
  <sheetData>
    <row r="1" spans="2:19" s="1" customFormat="1" ht="14.25" customHeight="1" x14ac:dyDescent="0.2">
      <c r="L1" s="2"/>
      <c r="M1" s="2"/>
      <c r="N1" s="2"/>
      <c r="O1" s="2"/>
    </row>
    <row r="2" spans="2:19" s="1" customFormat="1" ht="8.25" customHeight="1" x14ac:dyDescent="0.2">
      <c r="B2" s="6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  <c r="R2" s="9"/>
      <c r="S2" s="10"/>
    </row>
    <row r="3" spans="2:19" ht="16.5" x14ac:dyDescent="0.3">
      <c r="B3" s="11"/>
      <c r="C3" s="164" t="s">
        <v>0</v>
      </c>
      <c r="D3" s="164"/>
      <c r="E3" s="164"/>
      <c r="F3" s="164"/>
      <c r="G3" s="164"/>
      <c r="H3" s="164"/>
      <c r="I3" s="164"/>
      <c r="J3" s="164"/>
      <c r="K3" s="165" t="s">
        <v>1</v>
      </c>
      <c r="L3" s="165"/>
      <c r="M3" s="165"/>
      <c r="N3" s="165"/>
      <c r="O3" s="166" t="str">
        <f>IF([1]TAB00!E11=0,"# Nom du GRD",[1]TAB00!E11)</f>
        <v># Nom du GRD</v>
      </c>
      <c r="P3" s="166"/>
      <c r="Q3" s="166"/>
      <c r="R3" s="12"/>
      <c r="S3" s="10"/>
    </row>
    <row r="4" spans="2:19" s="13" customFormat="1" ht="5.0999999999999996" customHeight="1" x14ac:dyDescent="0.25">
      <c r="B4" s="14"/>
      <c r="C4" s="15"/>
      <c r="D4" s="16"/>
      <c r="E4" s="15"/>
      <c r="F4" s="15"/>
      <c r="G4" s="15"/>
      <c r="H4" s="15"/>
      <c r="I4" s="15"/>
      <c r="J4" s="15"/>
      <c r="K4" s="15"/>
      <c r="L4" s="17"/>
      <c r="M4" s="17"/>
      <c r="N4" s="17"/>
      <c r="O4" s="17"/>
      <c r="P4" s="17"/>
      <c r="Q4" s="17"/>
      <c r="R4" s="18"/>
      <c r="S4" s="19"/>
    </row>
    <row r="5" spans="2:19" s="13" customFormat="1" ht="15" customHeight="1" x14ac:dyDescent="0.2">
      <c r="B5" s="14"/>
      <c r="C5" s="167" t="s">
        <v>2</v>
      </c>
      <c r="D5" s="167"/>
      <c r="E5" s="167"/>
      <c r="F5" s="167"/>
      <c r="G5" s="168" t="s">
        <v>67</v>
      </c>
      <c r="H5" s="168"/>
      <c r="I5" s="20"/>
      <c r="J5" s="15"/>
      <c r="K5" s="15"/>
      <c r="L5" s="17"/>
      <c r="M5" s="17"/>
      <c r="N5" s="17"/>
      <c r="O5" s="17"/>
      <c r="P5" s="17"/>
      <c r="Q5" s="17"/>
      <c r="R5" s="18"/>
      <c r="S5" s="19"/>
    </row>
    <row r="6" spans="2:19" ht="15.75" thickBot="1" x14ac:dyDescent="0.35">
      <c r="B6" s="11"/>
      <c r="C6" s="163"/>
      <c r="D6" s="163"/>
      <c r="E6" s="163"/>
      <c r="F6" s="163"/>
      <c r="G6" s="163"/>
      <c r="H6" s="163"/>
      <c r="I6" s="163"/>
      <c r="J6" s="21"/>
      <c r="K6" s="22"/>
      <c r="L6" s="22"/>
      <c r="M6" s="22"/>
      <c r="N6" s="22"/>
      <c r="O6" s="22"/>
      <c r="P6" s="22"/>
      <c r="Q6" s="23"/>
      <c r="R6" s="12"/>
      <c r="S6" s="10"/>
    </row>
    <row r="7" spans="2:19" x14ac:dyDescent="0.3">
      <c r="B7" s="11"/>
      <c r="C7" s="170"/>
      <c r="D7" s="171"/>
      <c r="E7" s="171"/>
      <c r="F7" s="171"/>
      <c r="G7" s="171"/>
      <c r="H7" s="171"/>
      <c r="I7" s="171"/>
      <c r="J7" s="172" t="s">
        <v>3</v>
      </c>
      <c r="K7" s="175" t="s">
        <v>4</v>
      </c>
      <c r="L7" s="176"/>
      <c r="M7" s="176"/>
      <c r="N7" s="176"/>
      <c r="O7" s="175" t="s">
        <v>5</v>
      </c>
      <c r="P7" s="177"/>
      <c r="Q7" s="24"/>
      <c r="R7" s="12"/>
      <c r="S7" s="10"/>
    </row>
    <row r="8" spans="2:19" x14ac:dyDescent="0.3">
      <c r="B8" s="11"/>
      <c r="C8" s="178"/>
      <c r="D8" s="179"/>
      <c r="E8" s="179"/>
      <c r="F8" s="179"/>
      <c r="G8" s="179"/>
      <c r="H8" s="179"/>
      <c r="I8" s="179"/>
      <c r="J8" s="173"/>
      <c r="K8" s="25" t="s">
        <v>6</v>
      </c>
      <c r="L8" s="21" t="s">
        <v>7</v>
      </c>
      <c r="M8" s="21" t="s">
        <v>8</v>
      </c>
      <c r="N8" s="21" t="s">
        <v>9</v>
      </c>
      <c r="O8" s="26" t="s">
        <v>10</v>
      </c>
      <c r="P8" s="27" t="s">
        <v>11</v>
      </c>
      <c r="Q8" s="28" t="s">
        <v>12</v>
      </c>
      <c r="R8" s="12"/>
      <c r="S8" s="10"/>
    </row>
    <row r="9" spans="2:19" x14ac:dyDescent="0.3">
      <c r="B9" s="11"/>
      <c r="C9" s="180"/>
      <c r="D9" s="163"/>
      <c r="E9" s="163"/>
      <c r="F9" s="163"/>
      <c r="G9" s="163"/>
      <c r="H9" s="163"/>
      <c r="I9" s="163"/>
      <c r="J9" s="173"/>
      <c r="K9" s="180" t="s">
        <v>13</v>
      </c>
      <c r="L9" s="163"/>
      <c r="M9" s="163"/>
      <c r="N9" s="163"/>
      <c r="O9" s="180"/>
      <c r="P9" s="181"/>
      <c r="Q9" s="29"/>
      <c r="R9" s="12"/>
      <c r="S9" s="10"/>
    </row>
    <row r="10" spans="2:19" ht="15.75" thickBot="1" x14ac:dyDescent="0.35">
      <c r="B10" s="11"/>
      <c r="C10" s="180"/>
      <c r="D10" s="163"/>
      <c r="E10" s="163"/>
      <c r="F10" s="163"/>
      <c r="G10" s="163"/>
      <c r="H10" s="163"/>
      <c r="I10" s="163"/>
      <c r="J10" s="174"/>
      <c r="K10" s="30" t="s">
        <v>14</v>
      </c>
      <c r="L10" s="31" t="s">
        <v>15</v>
      </c>
      <c r="M10" s="32" t="s">
        <v>16</v>
      </c>
      <c r="N10" s="32" t="s">
        <v>17</v>
      </c>
      <c r="O10" s="30" t="s">
        <v>18</v>
      </c>
      <c r="P10" s="33" t="s">
        <v>19</v>
      </c>
      <c r="Q10" s="34"/>
      <c r="R10" s="12"/>
      <c r="S10" s="10"/>
    </row>
    <row r="11" spans="2:19" x14ac:dyDescent="0.3">
      <c r="B11" s="11"/>
      <c r="C11" s="35"/>
      <c r="D11" s="36" t="s">
        <v>20</v>
      </c>
      <c r="E11" s="36"/>
      <c r="F11" s="36"/>
      <c r="G11" s="37"/>
      <c r="H11" s="37"/>
      <c r="I11" s="38"/>
      <c r="J11" s="39"/>
      <c r="K11" s="40"/>
      <c r="L11" s="41"/>
      <c r="M11" s="42"/>
      <c r="N11" s="43"/>
      <c r="O11" s="42"/>
      <c r="P11" s="41"/>
      <c r="Q11" s="44"/>
      <c r="R11" s="45"/>
      <c r="S11" s="46"/>
    </row>
    <row r="12" spans="2:19" x14ac:dyDescent="0.3">
      <c r="B12" s="11"/>
      <c r="C12" s="47"/>
      <c r="D12" s="23"/>
      <c r="E12" s="48" t="s">
        <v>21</v>
      </c>
      <c r="F12" s="49"/>
      <c r="G12" s="49"/>
      <c r="H12" s="49"/>
      <c r="I12" s="50" t="s">
        <v>22</v>
      </c>
      <c r="J12" s="51" t="s">
        <v>23</v>
      </c>
      <c r="K12" s="52"/>
      <c r="L12" s="53"/>
      <c r="M12" s="53"/>
      <c r="N12" s="54"/>
      <c r="O12" s="53" t="s">
        <v>24</v>
      </c>
      <c r="P12" s="53" t="s">
        <v>24</v>
      </c>
      <c r="Q12" s="55"/>
      <c r="R12" s="45"/>
      <c r="S12" s="46"/>
    </row>
    <row r="13" spans="2:19" x14ac:dyDescent="0.3">
      <c r="B13" s="11"/>
      <c r="C13" s="47"/>
      <c r="D13" s="23"/>
      <c r="E13" s="50" t="s">
        <v>25</v>
      </c>
      <c r="F13" s="49"/>
      <c r="G13" s="49"/>
      <c r="H13" s="49"/>
      <c r="I13" s="50" t="s">
        <v>26</v>
      </c>
      <c r="J13" s="51" t="s">
        <v>23</v>
      </c>
      <c r="K13" s="56" t="s">
        <v>24</v>
      </c>
      <c r="L13" s="57" t="s">
        <v>24</v>
      </c>
      <c r="M13" s="57" t="s">
        <v>24</v>
      </c>
      <c r="N13" s="58" t="s">
        <v>24</v>
      </c>
      <c r="O13" s="57" t="s">
        <v>24</v>
      </c>
      <c r="P13" s="57" t="s">
        <v>24</v>
      </c>
      <c r="Q13" s="59" t="s">
        <v>24</v>
      </c>
      <c r="R13" s="60"/>
      <c r="S13" s="61"/>
    </row>
    <row r="14" spans="2:19" x14ac:dyDescent="0.3">
      <c r="B14" s="11"/>
      <c r="C14" s="47"/>
      <c r="D14" s="23"/>
      <c r="E14" s="62" t="s">
        <v>27</v>
      </c>
      <c r="F14" s="63"/>
      <c r="G14" s="63"/>
      <c r="H14" s="63"/>
      <c r="I14" s="62" t="s">
        <v>28</v>
      </c>
      <c r="J14" s="51" t="s">
        <v>23</v>
      </c>
      <c r="K14" s="52" t="s">
        <v>24</v>
      </c>
      <c r="L14" s="53" t="s">
        <v>24</v>
      </c>
      <c r="M14" s="53" t="s">
        <v>24</v>
      </c>
      <c r="N14" s="54" t="s">
        <v>24</v>
      </c>
      <c r="O14" s="53" t="s">
        <v>24</v>
      </c>
      <c r="P14" s="53" t="s">
        <v>24</v>
      </c>
      <c r="Q14" s="64" t="s">
        <v>24</v>
      </c>
      <c r="R14" s="45"/>
      <c r="S14" s="46"/>
    </row>
    <row r="15" spans="2:19" ht="15.75" x14ac:dyDescent="0.3">
      <c r="B15" s="11"/>
      <c r="C15" s="65"/>
      <c r="D15" s="66"/>
      <c r="E15" s="66"/>
      <c r="F15" s="66"/>
      <c r="G15" s="66"/>
      <c r="H15" s="66"/>
      <c r="I15" s="67"/>
      <c r="J15" s="68"/>
      <c r="K15" s="69"/>
      <c r="L15" s="70"/>
      <c r="M15" s="70"/>
      <c r="N15" s="71"/>
      <c r="O15" s="70"/>
      <c r="P15" s="70"/>
      <c r="Q15" s="72"/>
      <c r="R15" s="73"/>
      <c r="S15" s="74"/>
    </row>
    <row r="16" spans="2:19" x14ac:dyDescent="0.3">
      <c r="B16" s="11"/>
      <c r="C16" s="47"/>
      <c r="D16" s="36" t="s">
        <v>29</v>
      </c>
      <c r="E16" s="49"/>
      <c r="F16" s="49"/>
      <c r="G16" s="49"/>
      <c r="H16" s="49"/>
      <c r="I16" s="50" t="s">
        <v>28</v>
      </c>
      <c r="J16" s="51" t="s">
        <v>30</v>
      </c>
      <c r="K16" s="52" t="s">
        <v>24</v>
      </c>
      <c r="L16" s="53" t="s">
        <v>24</v>
      </c>
      <c r="M16" s="53" t="s">
        <v>24</v>
      </c>
      <c r="N16" s="54" t="s">
        <v>24</v>
      </c>
      <c r="O16" s="53" t="s">
        <v>24</v>
      </c>
      <c r="P16" s="53" t="s">
        <v>24</v>
      </c>
      <c r="Q16" s="64"/>
      <c r="R16" s="45"/>
      <c r="S16" s="46"/>
    </row>
    <row r="17" spans="2:19" x14ac:dyDescent="0.3">
      <c r="B17" s="11"/>
      <c r="C17" s="47"/>
      <c r="D17" s="36"/>
      <c r="E17" s="75"/>
      <c r="F17" s="75"/>
      <c r="G17" s="75"/>
      <c r="H17" s="75"/>
      <c r="I17" s="38"/>
      <c r="J17" s="51"/>
      <c r="K17" s="52"/>
      <c r="L17" s="53"/>
      <c r="M17" s="53"/>
      <c r="N17" s="54"/>
      <c r="O17" s="53"/>
      <c r="P17" s="53"/>
      <c r="Q17" s="64"/>
      <c r="R17" s="45"/>
      <c r="S17" s="46"/>
    </row>
    <row r="18" spans="2:19" x14ac:dyDescent="0.3">
      <c r="B18" s="11"/>
      <c r="C18" s="47"/>
      <c r="D18" s="36" t="s">
        <v>31</v>
      </c>
      <c r="E18" s="76"/>
      <c r="F18" s="75"/>
      <c r="G18" s="75"/>
      <c r="H18" s="75"/>
      <c r="I18" s="38"/>
      <c r="J18" s="77"/>
      <c r="K18" s="78"/>
      <c r="L18" s="79"/>
      <c r="M18" s="80"/>
      <c r="N18" s="81"/>
      <c r="O18" s="79"/>
      <c r="P18" s="79"/>
      <c r="Q18" s="82"/>
      <c r="R18" s="45"/>
      <c r="S18" s="46"/>
    </row>
    <row r="19" spans="2:19" x14ac:dyDescent="0.3">
      <c r="B19" s="11"/>
      <c r="C19" s="47"/>
      <c r="D19" s="83"/>
      <c r="E19" s="84" t="s">
        <v>32</v>
      </c>
      <c r="F19" s="85"/>
      <c r="G19" s="85"/>
      <c r="H19" s="85"/>
      <c r="I19" s="62" t="s">
        <v>28</v>
      </c>
      <c r="J19" s="51" t="s">
        <v>33</v>
      </c>
      <c r="K19" s="52" t="s">
        <v>24</v>
      </c>
      <c r="L19" s="53" t="s">
        <v>24</v>
      </c>
      <c r="M19" s="53" t="s">
        <v>24</v>
      </c>
      <c r="N19" s="54" t="s">
        <v>24</v>
      </c>
      <c r="O19" s="53" t="s">
        <v>24</v>
      </c>
      <c r="P19" s="53" t="s">
        <v>24</v>
      </c>
      <c r="Q19" s="64" t="s">
        <v>24</v>
      </c>
      <c r="R19" s="45"/>
      <c r="S19" s="46"/>
    </row>
    <row r="20" spans="2:19" x14ac:dyDescent="0.3">
      <c r="B20" s="11"/>
      <c r="C20" s="47"/>
      <c r="D20" s="83"/>
      <c r="E20" s="84" t="s">
        <v>34</v>
      </c>
      <c r="F20" s="85"/>
      <c r="G20" s="85"/>
      <c r="H20" s="85"/>
      <c r="I20" s="62" t="s">
        <v>28</v>
      </c>
      <c r="J20" s="51" t="s">
        <v>35</v>
      </c>
      <c r="K20" s="52" t="s">
        <v>24</v>
      </c>
      <c r="L20" s="53" t="s">
        <v>24</v>
      </c>
      <c r="M20" s="53" t="s">
        <v>24</v>
      </c>
      <c r="N20" s="54" t="s">
        <v>24</v>
      </c>
      <c r="O20" s="53" t="s">
        <v>24</v>
      </c>
      <c r="P20" s="53" t="s">
        <v>24</v>
      </c>
      <c r="Q20" s="64" t="s">
        <v>24</v>
      </c>
      <c r="R20" s="45"/>
      <c r="S20" s="46"/>
    </row>
    <row r="21" spans="2:19" ht="15.75" thickBot="1" x14ac:dyDescent="0.35">
      <c r="B21" s="11"/>
      <c r="C21" s="47"/>
      <c r="D21" s="83"/>
      <c r="E21" s="84" t="s">
        <v>36</v>
      </c>
      <c r="F21" s="85"/>
      <c r="G21" s="85"/>
      <c r="H21" s="85"/>
      <c r="I21" s="62" t="s">
        <v>28</v>
      </c>
      <c r="J21" s="86" t="s">
        <v>37</v>
      </c>
      <c r="K21" s="87" t="s">
        <v>24</v>
      </c>
      <c r="L21" s="88" t="s">
        <v>24</v>
      </c>
      <c r="M21" s="88" t="s">
        <v>24</v>
      </c>
      <c r="N21" s="89" t="s">
        <v>24</v>
      </c>
      <c r="O21" s="88" t="s">
        <v>24</v>
      </c>
      <c r="P21" s="88" t="s">
        <v>24</v>
      </c>
      <c r="Q21" s="90" t="s">
        <v>24</v>
      </c>
      <c r="R21" s="45"/>
      <c r="S21" s="46"/>
    </row>
    <row r="22" spans="2:19" ht="15.75" thickBot="1" x14ac:dyDescent="0.35">
      <c r="B22" s="11"/>
      <c r="C22" s="47"/>
      <c r="D22" s="83"/>
      <c r="E22" s="38"/>
      <c r="F22" s="23"/>
      <c r="G22" s="23"/>
      <c r="H22" s="23"/>
      <c r="I22" s="38"/>
      <c r="J22" s="91"/>
      <c r="K22" s="92"/>
      <c r="L22" s="92"/>
      <c r="M22" s="92"/>
      <c r="N22" s="92"/>
      <c r="O22" s="92"/>
      <c r="P22" s="92"/>
      <c r="Q22" s="93"/>
      <c r="R22" s="45"/>
      <c r="S22" s="46"/>
    </row>
    <row r="23" spans="2:19" ht="15.75" thickBot="1" x14ac:dyDescent="0.35">
      <c r="B23" s="11"/>
      <c r="C23" s="47"/>
      <c r="D23" s="36" t="s">
        <v>38</v>
      </c>
      <c r="E23" s="75"/>
      <c r="F23" s="36"/>
      <c r="G23" s="36"/>
      <c r="H23" s="94"/>
      <c r="I23" s="50" t="s">
        <v>28</v>
      </c>
      <c r="J23" s="95" t="s">
        <v>39</v>
      </c>
      <c r="K23" s="96" t="s">
        <v>24</v>
      </c>
      <c r="L23" s="92" t="s">
        <v>24</v>
      </c>
      <c r="M23" s="92" t="s">
        <v>24</v>
      </c>
      <c r="N23" s="92" t="s">
        <v>24</v>
      </c>
      <c r="O23" s="96" t="s">
        <v>24</v>
      </c>
      <c r="P23" s="93" t="s">
        <v>24</v>
      </c>
      <c r="Q23" s="97" t="s">
        <v>24</v>
      </c>
      <c r="R23" s="45"/>
      <c r="S23" s="46"/>
    </row>
    <row r="24" spans="2:19" ht="15.75" thickBot="1" x14ac:dyDescent="0.35">
      <c r="B24" s="11"/>
      <c r="C24" s="98"/>
      <c r="D24" s="99"/>
      <c r="E24" s="100"/>
      <c r="F24" s="99"/>
      <c r="G24" s="99"/>
      <c r="H24" s="99"/>
      <c r="I24" s="101"/>
      <c r="J24" s="91"/>
      <c r="K24" s="102"/>
      <c r="L24" s="102"/>
      <c r="M24" s="102"/>
      <c r="N24" s="102"/>
      <c r="O24" s="102"/>
      <c r="P24" s="102"/>
      <c r="Q24" s="103"/>
      <c r="R24" s="12"/>
      <c r="S24" s="10"/>
    </row>
    <row r="25" spans="2:19" x14ac:dyDescent="0.3">
      <c r="B25" s="104"/>
      <c r="C25" s="105"/>
      <c r="D25" s="106"/>
      <c r="E25" s="106"/>
      <c r="F25" s="106"/>
      <c r="G25" s="106"/>
      <c r="H25" s="106"/>
      <c r="I25" s="107"/>
      <c r="J25" s="107"/>
      <c r="K25" s="106"/>
      <c r="L25" s="106"/>
      <c r="M25" s="106"/>
      <c r="N25" s="106"/>
      <c r="O25" s="106"/>
      <c r="P25" s="106"/>
      <c r="Q25" s="106"/>
      <c r="R25" s="108"/>
      <c r="S25" s="10"/>
    </row>
    <row r="26" spans="2:19" x14ac:dyDescent="0.3">
      <c r="C26" s="10"/>
      <c r="D26" s="10"/>
      <c r="E26" s="10"/>
      <c r="F26" s="10"/>
      <c r="G26" s="10"/>
      <c r="H26" s="10"/>
      <c r="I26" s="109"/>
      <c r="J26" s="109"/>
      <c r="K26" s="10"/>
      <c r="L26" s="10"/>
      <c r="M26" s="10"/>
      <c r="N26" s="10"/>
      <c r="O26" s="10"/>
      <c r="P26" s="10"/>
      <c r="Q26" s="10"/>
      <c r="R26" s="10"/>
      <c r="S26" s="10"/>
    </row>
    <row r="27" spans="2:19" x14ac:dyDescent="0.3">
      <c r="B27" s="110"/>
      <c r="C27" s="111"/>
      <c r="D27" s="169" t="s">
        <v>40</v>
      </c>
      <c r="E27" s="169"/>
      <c r="F27" s="169"/>
      <c r="G27" s="169"/>
      <c r="H27" s="169"/>
      <c r="I27" s="169"/>
      <c r="J27" s="112"/>
      <c r="K27" s="112"/>
      <c r="L27" s="112"/>
      <c r="M27" s="113"/>
      <c r="N27" s="113"/>
      <c r="O27" s="113"/>
      <c r="P27" s="111"/>
      <c r="Q27" s="114"/>
      <c r="R27" s="115"/>
    </row>
    <row r="28" spans="2:19" x14ac:dyDescent="0.3">
      <c r="B28" s="116"/>
      <c r="C28" s="23"/>
      <c r="D28" s="117"/>
      <c r="E28" s="117"/>
      <c r="F28" s="117"/>
      <c r="G28" s="117"/>
      <c r="H28" s="117"/>
      <c r="I28" s="117"/>
      <c r="J28" s="117"/>
      <c r="K28" s="117"/>
      <c r="L28" s="117"/>
      <c r="M28" s="118"/>
      <c r="N28" s="118"/>
      <c r="O28" s="118"/>
      <c r="P28" s="23"/>
      <c r="Q28" s="66"/>
      <c r="R28" s="119"/>
    </row>
    <row r="29" spans="2:19" x14ac:dyDescent="0.3">
      <c r="B29" s="116"/>
      <c r="C29" s="23"/>
      <c r="D29" s="23"/>
      <c r="E29" s="23"/>
      <c r="F29" s="23"/>
      <c r="G29" s="23"/>
      <c r="H29" s="23"/>
      <c r="I29" s="23"/>
      <c r="J29" s="23"/>
      <c r="K29" s="23"/>
      <c r="L29" s="118"/>
      <c r="M29" s="118"/>
      <c r="N29" s="118"/>
      <c r="O29" s="118"/>
      <c r="P29" s="23"/>
      <c r="Q29" s="66"/>
      <c r="R29" s="119"/>
    </row>
    <row r="30" spans="2:19" x14ac:dyDescent="0.3">
      <c r="B30" s="116"/>
      <c r="C30" s="23"/>
      <c r="D30" s="23"/>
      <c r="E30" s="23"/>
      <c r="F30" s="23"/>
      <c r="G30" s="23"/>
      <c r="H30" s="23"/>
      <c r="I30" s="23"/>
      <c r="J30" s="23"/>
      <c r="K30" s="23"/>
      <c r="L30" s="118"/>
      <c r="M30" s="118"/>
      <c r="N30" s="118"/>
      <c r="O30" s="118"/>
      <c r="P30" s="23"/>
      <c r="Q30" s="66"/>
      <c r="R30" s="119"/>
    </row>
    <row r="31" spans="2:19" ht="15.75" x14ac:dyDescent="0.3">
      <c r="B31" s="120"/>
      <c r="C31" s="121"/>
      <c r="D31" s="121"/>
      <c r="E31" s="121"/>
      <c r="F31" s="121"/>
      <c r="G31" s="121"/>
      <c r="H31" s="121"/>
      <c r="I31" s="121"/>
      <c r="J31" s="121"/>
      <c r="K31" s="121"/>
      <c r="L31" s="122"/>
      <c r="M31" s="122"/>
      <c r="N31" s="122"/>
      <c r="O31" s="122"/>
      <c r="P31" s="121"/>
      <c r="Q31" s="66"/>
      <c r="R31" s="119"/>
    </row>
    <row r="32" spans="2:19" ht="15.75" x14ac:dyDescent="0.3"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2"/>
      <c r="M32" s="122"/>
      <c r="N32" s="122"/>
      <c r="O32" s="122"/>
      <c r="P32" s="121"/>
      <c r="Q32" s="66"/>
      <c r="R32" s="119"/>
    </row>
    <row r="33" spans="2:18" ht="15.75" x14ac:dyDescent="0.3">
      <c r="B33" s="123"/>
      <c r="C33" s="124"/>
      <c r="D33" s="124"/>
      <c r="E33" s="124"/>
      <c r="F33" s="124"/>
      <c r="G33" s="124"/>
      <c r="H33" s="124"/>
      <c r="I33" s="124"/>
      <c r="J33" s="124"/>
      <c r="K33" s="124"/>
      <c r="L33" s="125"/>
      <c r="M33" s="125"/>
      <c r="N33" s="125"/>
      <c r="O33" s="125"/>
      <c r="P33" s="124"/>
      <c r="Q33" s="126"/>
      <c r="R33" s="127"/>
    </row>
  </sheetData>
  <mergeCells count="16">
    <mergeCell ref="D27:I27"/>
    <mergeCell ref="C7:I7"/>
    <mergeCell ref="J7:J10"/>
    <mergeCell ref="K7:N7"/>
    <mergeCell ref="O7:P7"/>
    <mergeCell ref="C8:I8"/>
    <mergeCell ref="C9:I9"/>
    <mergeCell ref="K9:N9"/>
    <mergeCell ref="O9:P9"/>
    <mergeCell ref="C10:I10"/>
    <mergeCell ref="C6:I6"/>
    <mergeCell ref="C3:J3"/>
    <mergeCell ref="K3:N3"/>
    <mergeCell ref="O3:Q3"/>
    <mergeCell ref="C5:F5"/>
    <mergeCell ref="G5:H5"/>
  </mergeCells>
  <pageMargins left="0.7" right="0.7" top="0.75" bottom="0.75" header="0.3" footer="0.3"/>
  <pageSetup paperSize="9" scale="8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3"/>
  <sheetViews>
    <sheetView showGridLines="0" zoomScaleNormal="100" workbookViewId="0">
      <selection activeCell="C3" sqref="C3:J3"/>
    </sheetView>
  </sheetViews>
  <sheetFormatPr baseColWidth="10" defaultColWidth="9.140625" defaultRowHeight="15" x14ac:dyDescent="0.3"/>
  <cols>
    <col min="1" max="1" width="2.7109375" customWidth="1"/>
    <col min="2" max="3" width="1.7109375" customWidth="1"/>
    <col min="4" max="4" width="4.28515625" customWidth="1"/>
    <col min="5" max="5" width="5.7109375" customWidth="1"/>
    <col min="6" max="6" width="7.7109375" customWidth="1"/>
    <col min="7" max="7" width="12.28515625" customWidth="1"/>
    <col min="8" max="8" width="16.28515625" customWidth="1"/>
    <col min="9" max="9" width="13.7109375" style="128" customWidth="1"/>
    <col min="10" max="10" width="10.140625" style="128" bestFit="1" customWidth="1"/>
    <col min="11" max="17" width="14.7109375" customWidth="1"/>
    <col min="18" max="18" width="1.7109375" customWidth="1"/>
    <col min="19" max="19" width="2.7109375" customWidth="1"/>
    <col min="20" max="20" width="1.28515625" customWidth="1"/>
    <col min="21" max="21" width="1" customWidth="1"/>
  </cols>
  <sheetData>
    <row r="1" spans="2:19" s="1" customFormat="1" ht="14.25" customHeight="1" x14ac:dyDescent="0.2">
      <c r="L1" s="2"/>
      <c r="M1" s="2"/>
      <c r="N1" s="2"/>
      <c r="O1" s="2"/>
    </row>
    <row r="2" spans="2:19" s="1" customFormat="1" ht="8.25" customHeight="1" x14ac:dyDescent="0.2">
      <c r="B2" s="6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  <c r="R2" s="9"/>
      <c r="S2" s="10"/>
    </row>
    <row r="3" spans="2:19" ht="16.5" x14ac:dyDescent="0.3">
      <c r="B3" s="11"/>
      <c r="C3" s="164" t="s">
        <v>0</v>
      </c>
      <c r="D3" s="164"/>
      <c r="E3" s="164"/>
      <c r="F3" s="164"/>
      <c r="G3" s="164"/>
      <c r="H3" s="164"/>
      <c r="I3" s="164"/>
      <c r="J3" s="164"/>
      <c r="K3" s="165" t="s">
        <v>1</v>
      </c>
      <c r="L3" s="165"/>
      <c r="M3" s="165"/>
      <c r="N3" s="165"/>
      <c r="O3" s="166" t="str">
        <f>IF([1]TAB00!E11=0,"# Nom du GRD",[1]TAB00!E11)</f>
        <v># Nom du GRD</v>
      </c>
      <c r="P3" s="166"/>
      <c r="Q3" s="166"/>
      <c r="R3" s="12"/>
      <c r="S3" s="10"/>
    </row>
    <row r="4" spans="2:19" s="13" customFormat="1" ht="5.0999999999999996" customHeight="1" x14ac:dyDescent="0.25">
      <c r="B4" s="14"/>
      <c r="C4" s="15"/>
      <c r="D4" s="16"/>
      <c r="E4" s="15"/>
      <c r="F4" s="15"/>
      <c r="G4" s="15"/>
      <c r="H4" s="15"/>
      <c r="I4" s="15"/>
      <c r="J4" s="15"/>
      <c r="K4" s="15"/>
      <c r="L4" s="17"/>
      <c r="M4" s="17"/>
      <c r="N4" s="17"/>
      <c r="O4" s="17"/>
      <c r="P4" s="17"/>
      <c r="Q4" s="17"/>
      <c r="R4" s="18"/>
      <c r="S4" s="19"/>
    </row>
    <row r="5" spans="2:19" s="13" customFormat="1" ht="15" customHeight="1" x14ac:dyDescent="0.2">
      <c r="B5" s="14"/>
      <c r="C5" s="167" t="s">
        <v>2</v>
      </c>
      <c r="D5" s="167"/>
      <c r="E5" s="167"/>
      <c r="F5" s="167"/>
      <c r="G5" s="168" t="s">
        <v>68</v>
      </c>
      <c r="H5" s="168"/>
      <c r="I5" s="20"/>
      <c r="J5" s="15"/>
      <c r="K5" s="15"/>
      <c r="L5" s="17"/>
      <c r="M5" s="17"/>
      <c r="N5" s="17"/>
      <c r="O5" s="17"/>
      <c r="P5" s="17"/>
      <c r="Q5" s="17"/>
      <c r="R5" s="18"/>
      <c r="S5" s="19"/>
    </row>
    <row r="6" spans="2:19" ht="15.75" thickBot="1" x14ac:dyDescent="0.35">
      <c r="B6" s="11"/>
      <c r="C6" s="163"/>
      <c r="D6" s="163"/>
      <c r="E6" s="163"/>
      <c r="F6" s="163"/>
      <c r="G6" s="163"/>
      <c r="H6" s="163"/>
      <c r="I6" s="163"/>
      <c r="J6" s="21"/>
      <c r="K6" s="22"/>
      <c r="L6" s="22"/>
      <c r="M6" s="22"/>
      <c r="N6" s="22"/>
      <c r="O6" s="22"/>
      <c r="P6" s="22"/>
      <c r="Q6" s="23"/>
      <c r="R6" s="12"/>
      <c r="S6" s="10"/>
    </row>
    <row r="7" spans="2:19" x14ac:dyDescent="0.3">
      <c r="B7" s="11"/>
      <c r="C7" s="170"/>
      <c r="D7" s="171"/>
      <c r="E7" s="171"/>
      <c r="F7" s="171"/>
      <c r="G7" s="171"/>
      <c r="H7" s="171"/>
      <c r="I7" s="171"/>
      <c r="J7" s="172" t="s">
        <v>3</v>
      </c>
      <c r="K7" s="175" t="s">
        <v>4</v>
      </c>
      <c r="L7" s="176"/>
      <c r="M7" s="176"/>
      <c r="N7" s="176"/>
      <c r="O7" s="175" t="s">
        <v>5</v>
      </c>
      <c r="P7" s="177"/>
      <c r="Q7" s="24"/>
      <c r="R7" s="12"/>
      <c r="S7" s="10"/>
    </row>
    <row r="8" spans="2:19" x14ac:dyDescent="0.3">
      <c r="B8" s="11"/>
      <c r="C8" s="178"/>
      <c r="D8" s="179"/>
      <c r="E8" s="179"/>
      <c r="F8" s="179"/>
      <c r="G8" s="179"/>
      <c r="H8" s="179"/>
      <c r="I8" s="179"/>
      <c r="J8" s="173"/>
      <c r="K8" s="25" t="s">
        <v>6</v>
      </c>
      <c r="L8" s="21" t="s">
        <v>7</v>
      </c>
      <c r="M8" s="21" t="s">
        <v>8</v>
      </c>
      <c r="N8" s="21" t="s">
        <v>9</v>
      </c>
      <c r="O8" s="26" t="s">
        <v>10</v>
      </c>
      <c r="P8" s="27" t="s">
        <v>11</v>
      </c>
      <c r="Q8" s="28" t="s">
        <v>12</v>
      </c>
      <c r="R8" s="12"/>
      <c r="S8" s="10"/>
    </row>
    <row r="9" spans="2:19" x14ac:dyDescent="0.3">
      <c r="B9" s="11"/>
      <c r="C9" s="180"/>
      <c r="D9" s="163"/>
      <c r="E9" s="163"/>
      <c r="F9" s="163"/>
      <c r="G9" s="163"/>
      <c r="H9" s="163"/>
      <c r="I9" s="163"/>
      <c r="J9" s="173"/>
      <c r="K9" s="180" t="s">
        <v>13</v>
      </c>
      <c r="L9" s="163"/>
      <c r="M9" s="163"/>
      <c r="N9" s="163"/>
      <c r="O9" s="180"/>
      <c r="P9" s="181"/>
      <c r="Q9" s="29"/>
      <c r="R9" s="12"/>
      <c r="S9" s="10"/>
    </row>
    <row r="10" spans="2:19" ht="15.75" thickBot="1" x14ac:dyDescent="0.35">
      <c r="B10" s="11"/>
      <c r="C10" s="180"/>
      <c r="D10" s="163"/>
      <c r="E10" s="163"/>
      <c r="F10" s="163"/>
      <c r="G10" s="163"/>
      <c r="H10" s="163"/>
      <c r="I10" s="163"/>
      <c r="J10" s="174"/>
      <c r="K10" s="30" t="s">
        <v>14</v>
      </c>
      <c r="L10" s="31" t="s">
        <v>15</v>
      </c>
      <c r="M10" s="32" t="s">
        <v>16</v>
      </c>
      <c r="N10" s="32" t="s">
        <v>17</v>
      </c>
      <c r="O10" s="30" t="s">
        <v>18</v>
      </c>
      <c r="P10" s="33" t="s">
        <v>19</v>
      </c>
      <c r="Q10" s="34"/>
      <c r="R10" s="12"/>
      <c r="S10" s="10"/>
    </row>
    <row r="11" spans="2:19" x14ac:dyDescent="0.3">
      <c r="B11" s="11"/>
      <c r="C11" s="35"/>
      <c r="D11" s="36" t="s">
        <v>20</v>
      </c>
      <c r="E11" s="36"/>
      <c r="F11" s="36"/>
      <c r="G11" s="37"/>
      <c r="H11" s="37"/>
      <c r="I11" s="38"/>
      <c r="J11" s="39"/>
      <c r="K11" s="39"/>
      <c r="L11" s="129"/>
      <c r="M11" s="130"/>
      <c r="N11" s="131"/>
      <c r="O11" s="130"/>
      <c r="P11" s="129"/>
      <c r="Q11" s="132"/>
      <c r="R11" s="12"/>
      <c r="S11" s="10"/>
    </row>
    <row r="12" spans="2:19" x14ac:dyDescent="0.3">
      <c r="B12" s="11"/>
      <c r="C12" s="47"/>
      <c r="D12" s="23"/>
      <c r="E12" s="48" t="s">
        <v>21</v>
      </c>
      <c r="F12" s="49"/>
      <c r="G12" s="49"/>
      <c r="H12" s="49"/>
      <c r="I12" s="50" t="s">
        <v>22</v>
      </c>
      <c r="J12" s="51" t="s">
        <v>23</v>
      </c>
      <c r="K12" s="52"/>
      <c r="L12" s="53"/>
      <c r="M12" s="53"/>
      <c r="N12" s="54"/>
      <c r="O12" s="53" t="s">
        <v>24</v>
      </c>
      <c r="P12" s="53" t="s">
        <v>24</v>
      </c>
      <c r="Q12" s="55"/>
      <c r="R12" s="12"/>
      <c r="S12" s="10"/>
    </row>
    <row r="13" spans="2:19" x14ac:dyDescent="0.3">
      <c r="B13" s="11"/>
      <c r="C13" s="47"/>
      <c r="D13" s="23"/>
      <c r="E13" s="50" t="s">
        <v>25</v>
      </c>
      <c r="F13" s="49"/>
      <c r="G13" s="49"/>
      <c r="H13" s="49"/>
      <c r="I13" s="50" t="s">
        <v>26</v>
      </c>
      <c r="J13" s="51" t="s">
        <v>23</v>
      </c>
      <c r="K13" s="56" t="s">
        <v>24</v>
      </c>
      <c r="L13" s="57" t="s">
        <v>24</v>
      </c>
      <c r="M13" s="57" t="s">
        <v>24</v>
      </c>
      <c r="N13" s="58" t="s">
        <v>24</v>
      </c>
      <c r="O13" s="57" t="s">
        <v>24</v>
      </c>
      <c r="P13" s="57" t="s">
        <v>24</v>
      </c>
      <c r="Q13" s="59" t="s">
        <v>24</v>
      </c>
      <c r="R13" s="12"/>
      <c r="S13" s="10"/>
    </row>
    <row r="14" spans="2:19" x14ac:dyDescent="0.3">
      <c r="B14" s="11"/>
      <c r="C14" s="47"/>
      <c r="D14" s="23"/>
      <c r="E14" s="62" t="s">
        <v>27</v>
      </c>
      <c r="F14" s="63"/>
      <c r="G14" s="63"/>
      <c r="H14" s="63"/>
      <c r="I14" s="62" t="s">
        <v>28</v>
      </c>
      <c r="J14" s="51" t="s">
        <v>23</v>
      </c>
      <c r="K14" s="52" t="s">
        <v>24</v>
      </c>
      <c r="L14" s="53" t="s">
        <v>24</v>
      </c>
      <c r="M14" s="53" t="s">
        <v>24</v>
      </c>
      <c r="N14" s="54" t="s">
        <v>24</v>
      </c>
      <c r="O14" s="53" t="s">
        <v>24</v>
      </c>
      <c r="P14" s="53" t="s">
        <v>24</v>
      </c>
      <c r="Q14" s="64" t="s">
        <v>24</v>
      </c>
      <c r="R14" s="12"/>
      <c r="S14" s="10"/>
    </row>
    <row r="15" spans="2:19" ht="15.75" x14ac:dyDescent="0.3">
      <c r="B15" s="11"/>
      <c r="C15" s="65"/>
      <c r="D15" s="66"/>
      <c r="E15" s="66"/>
      <c r="F15" s="66"/>
      <c r="G15" s="66"/>
      <c r="H15" s="66"/>
      <c r="I15" s="67"/>
      <c r="J15" s="68"/>
      <c r="K15" s="69"/>
      <c r="L15" s="70"/>
      <c r="M15" s="70"/>
      <c r="N15" s="71"/>
      <c r="O15" s="70"/>
      <c r="P15" s="70"/>
      <c r="Q15" s="72"/>
      <c r="R15" s="119"/>
    </row>
    <row r="16" spans="2:19" x14ac:dyDescent="0.3">
      <c r="B16" s="11"/>
      <c r="C16" s="47"/>
      <c r="D16" s="36" t="s">
        <v>29</v>
      </c>
      <c r="E16" s="49"/>
      <c r="F16" s="49"/>
      <c r="G16" s="49"/>
      <c r="H16" s="49"/>
      <c r="I16" s="50" t="s">
        <v>28</v>
      </c>
      <c r="J16" s="51" t="s">
        <v>30</v>
      </c>
      <c r="K16" s="52" t="s">
        <v>24</v>
      </c>
      <c r="L16" s="53" t="s">
        <v>24</v>
      </c>
      <c r="M16" s="53" t="s">
        <v>24</v>
      </c>
      <c r="N16" s="54" t="s">
        <v>24</v>
      </c>
      <c r="O16" s="53" t="s">
        <v>24</v>
      </c>
      <c r="P16" s="53" t="s">
        <v>24</v>
      </c>
      <c r="Q16" s="64"/>
      <c r="R16" s="12"/>
      <c r="S16" s="10"/>
    </row>
    <row r="17" spans="2:19" x14ac:dyDescent="0.3">
      <c r="B17" s="11"/>
      <c r="C17" s="47"/>
      <c r="D17" s="36"/>
      <c r="E17" s="75"/>
      <c r="F17" s="75"/>
      <c r="G17" s="75"/>
      <c r="H17" s="75"/>
      <c r="I17" s="38"/>
      <c r="J17" s="51"/>
      <c r="K17" s="52"/>
      <c r="L17" s="53"/>
      <c r="M17" s="53"/>
      <c r="N17" s="54"/>
      <c r="O17" s="53"/>
      <c r="P17" s="53"/>
      <c r="Q17" s="64"/>
      <c r="R17" s="12"/>
      <c r="S17" s="10"/>
    </row>
    <row r="18" spans="2:19" x14ac:dyDescent="0.3">
      <c r="B18" s="11"/>
      <c r="C18" s="47"/>
      <c r="D18" s="36" t="s">
        <v>31</v>
      </c>
      <c r="E18" s="76"/>
      <c r="F18" s="75"/>
      <c r="G18" s="75"/>
      <c r="H18" s="75"/>
      <c r="I18" s="38"/>
      <c r="J18" s="77"/>
      <c r="K18" s="78"/>
      <c r="L18" s="79"/>
      <c r="M18" s="80"/>
      <c r="N18" s="81"/>
      <c r="O18" s="79"/>
      <c r="P18" s="79"/>
      <c r="Q18" s="82"/>
      <c r="R18" s="12"/>
      <c r="S18" s="10"/>
    </row>
    <row r="19" spans="2:19" x14ac:dyDescent="0.3">
      <c r="B19" s="11"/>
      <c r="C19" s="47"/>
      <c r="D19" s="83"/>
      <c r="E19" s="84" t="s">
        <v>32</v>
      </c>
      <c r="F19" s="85"/>
      <c r="G19" s="85"/>
      <c r="H19" s="85"/>
      <c r="I19" s="62" t="s">
        <v>28</v>
      </c>
      <c r="J19" s="51" t="s">
        <v>33</v>
      </c>
      <c r="K19" s="52" t="s">
        <v>24</v>
      </c>
      <c r="L19" s="53" t="s">
        <v>24</v>
      </c>
      <c r="M19" s="53" t="s">
        <v>24</v>
      </c>
      <c r="N19" s="54" t="s">
        <v>24</v>
      </c>
      <c r="O19" s="53" t="s">
        <v>24</v>
      </c>
      <c r="P19" s="53" t="s">
        <v>24</v>
      </c>
      <c r="Q19" s="64" t="s">
        <v>24</v>
      </c>
      <c r="R19" s="12"/>
      <c r="S19" s="10"/>
    </row>
    <row r="20" spans="2:19" x14ac:dyDescent="0.3">
      <c r="B20" s="11"/>
      <c r="C20" s="47"/>
      <c r="D20" s="83"/>
      <c r="E20" s="84" t="s">
        <v>34</v>
      </c>
      <c r="F20" s="85"/>
      <c r="G20" s="85"/>
      <c r="H20" s="85"/>
      <c r="I20" s="62" t="s">
        <v>28</v>
      </c>
      <c r="J20" s="51" t="s">
        <v>35</v>
      </c>
      <c r="K20" s="52" t="s">
        <v>24</v>
      </c>
      <c r="L20" s="53" t="s">
        <v>24</v>
      </c>
      <c r="M20" s="53" t="s">
        <v>24</v>
      </c>
      <c r="N20" s="54" t="s">
        <v>24</v>
      </c>
      <c r="O20" s="53" t="s">
        <v>24</v>
      </c>
      <c r="P20" s="53" t="s">
        <v>24</v>
      </c>
      <c r="Q20" s="64" t="s">
        <v>24</v>
      </c>
      <c r="R20" s="12"/>
      <c r="S20" s="10"/>
    </row>
    <row r="21" spans="2:19" ht="15.75" thickBot="1" x14ac:dyDescent="0.35">
      <c r="B21" s="11"/>
      <c r="C21" s="47"/>
      <c r="D21" s="83"/>
      <c r="E21" s="84" t="s">
        <v>36</v>
      </c>
      <c r="F21" s="85"/>
      <c r="G21" s="85"/>
      <c r="H21" s="85"/>
      <c r="I21" s="62" t="s">
        <v>28</v>
      </c>
      <c r="J21" s="86" t="s">
        <v>37</v>
      </c>
      <c r="K21" s="87" t="s">
        <v>24</v>
      </c>
      <c r="L21" s="88" t="s">
        <v>24</v>
      </c>
      <c r="M21" s="88" t="s">
        <v>24</v>
      </c>
      <c r="N21" s="89" t="s">
        <v>24</v>
      </c>
      <c r="O21" s="88" t="s">
        <v>24</v>
      </c>
      <c r="P21" s="88" t="s">
        <v>24</v>
      </c>
      <c r="Q21" s="90" t="s">
        <v>24</v>
      </c>
      <c r="R21" s="12"/>
      <c r="S21" s="10"/>
    </row>
    <row r="22" spans="2:19" ht="15.75" thickBot="1" x14ac:dyDescent="0.35">
      <c r="B22" s="11"/>
      <c r="C22" s="47"/>
      <c r="D22" s="83"/>
      <c r="E22" s="38"/>
      <c r="F22" s="23"/>
      <c r="G22" s="23"/>
      <c r="H22" s="23"/>
      <c r="I22" s="38"/>
      <c r="J22" s="91"/>
      <c r="K22" s="92"/>
      <c r="L22" s="92"/>
      <c r="M22" s="92"/>
      <c r="N22" s="92"/>
      <c r="O22" s="92"/>
      <c r="P22" s="92"/>
      <c r="Q22" s="93"/>
      <c r="R22" s="12"/>
      <c r="S22" s="10"/>
    </row>
    <row r="23" spans="2:19" ht="15.75" thickBot="1" x14ac:dyDescent="0.35">
      <c r="B23" s="11"/>
      <c r="C23" s="47"/>
      <c r="D23" s="36" t="s">
        <v>38</v>
      </c>
      <c r="E23" s="75"/>
      <c r="F23" s="36"/>
      <c r="G23" s="36"/>
      <c r="H23" s="94"/>
      <c r="I23" s="50" t="s">
        <v>28</v>
      </c>
      <c r="J23" s="95" t="s">
        <v>39</v>
      </c>
      <c r="K23" s="96" t="s">
        <v>24</v>
      </c>
      <c r="L23" s="92" t="s">
        <v>24</v>
      </c>
      <c r="M23" s="92" t="s">
        <v>24</v>
      </c>
      <c r="N23" s="92" t="s">
        <v>24</v>
      </c>
      <c r="O23" s="96" t="s">
        <v>24</v>
      </c>
      <c r="P23" s="93" t="s">
        <v>24</v>
      </c>
      <c r="Q23" s="97" t="s">
        <v>24</v>
      </c>
      <c r="R23" s="12"/>
      <c r="S23" s="10"/>
    </row>
    <row r="24" spans="2:19" ht="15.75" thickBot="1" x14ac:dyDescent="0.35">
      <c r="B24" s="11"/>
      <c r="C24" s="98"/>
      <c r="D24" s="99"/>
      <c r="E24" s="100"/>
      <c r="F24" s="99"/>
      <c r="G24" s="99"/>
      <c r="H24" s="99"/>
      <c r="I24" s="101"/>
      <c r="J24" s="91"/>
      <c r="K24" s="92"/>
      <c r="L24" s="92"/>
      <c r="M24" s="92"/>
      <c r="N24" s="92"/>
      <c r="O24" s="92"/>
      <c r="P24" s="92"/>
      <c r="Q24" s="97"/>
      <c r="R24" s="12"/>
      <c r="S24" s="10"/>
    </row>
    <row r="25" spans="2:19" x14ac:dyDescent="0.3">
      <c r="B25" s="104"/>
      <c r="C25" s="105"/>
      <c r="D25" s="106"/>
      <c r="E25" s="106"/>
      <c r="F25" s="106"/>
      <c r="G25" s="106"/>
      <c r="H25" s="106"/>
      <c r="I25" s="107"/>
      <c r="J25" s="107"/>
      <c r="K25" s="106"/>
      <c r="L25" s="106"/>
      <c r="M25" s="106"/>
      <c r="N25" s="106"/>
      <c r="O25" s="106"/>
      <c r="P25" s="106"/>
      <c r="Q25" s="106"/>
      <c r="R25" s="108"/>
      <c r="S25" s="10"/>
    </row>
    <row r="26" spans="2:19" x14ac:dyDescent="0.3">
      <c r="C26" s="10"/>
      <c r="D26" s="10"/>
      <c r="E26" s="10"/>
      <c r="F26" s="10"/>
      <c r="G26" s="10"/>
      <c r="H26" s="10"/>
      <c r="I26" s="109"/>
      <c r="J26" s="109"/>
      <c r="K26" s="10"/>
      <c r="L26" s="10"/>
      <c r="M26" s="10"/>
      <c r="N26" s="10"/>
      <c r="O26" s="10"/>
      <c r="P26" s="10"/>
      <c r="Q26" s="10"/>
      <c r="R26" s="10"/>
      <c r="S26" s="10"/>
    </row>
    <row r="27" spans="2:19" x14ac:dyDescent="0.3">
      <c r="B27" s="110"/>
      <c r="C27" s="111"/>
      <c r="D27" s="169" t="s">
        <v>40</v>
      </c>
      <c r="E27" s="169"/>
      <c r="F27" s="169"/>
      <c r="G27" s="169"/>
      <c r="H27" s="169"/>
      <c r="I27" s="169"/>
      <c r="J27" s="112"/>
      <c r="K27" s="112"/>
      <c r="L27" s="112"/>
      <c r="M27" s="113"/>
      <c r="N27" s="113"/>
      <c r="O27" s="113"/>
      <c r="P27" s="111"/>
      <c r="Q27" s="114"/>
      <c r="R27" s="115"/>
    </row>
    <row r="28" spans="2:19" x14ac:dyDescent="0.3">
      <c r="B28" s="116"/>
      <c r="C28" s="23"/>
      <c r="D28" s="117"/>
      <c r="E28" s="117"/>
      <c r="F28" s="117"/>
      <c r="G28" s="117"/>
      <c r="H28" s="117"/>
      <c r="I28" s="117"/>
      <c r="J28" s="117"/>
      <c r="K28" s="117"/>
      <c r="L28" s="117"/>
      <c r="M28" s="118"/>
      <c r="N28" s="118"/>
      <c r="O28" s="118"/>
      <c r="P28" s="23"/>
      <c r="Q28" s="66"/>
      <c r="R28" s="119"/>
    </row>
    <row r="29" spans="2:19" x14ac:dyDescent="0.3">
      <c r="B29" s="116"/>
      <c r="C29" s="23"/>
      <c r="D29" s="23"/>
      <c r="E29" s="23"/>
      <c r="F29" s="23"/>
      <c r="G29" s="23"/>
      <c r="H29" s="23"/>
      <c r="I29" s="23"/>
      <c r="J29" s="23"/>
      <c r="K29" s="23"/>
      <c r="L29" s="118"/>
      <c r="M29" s="118"/>
      <c r="N29" s="118"/>
      <c r="O29" s="118"/>
      <c r="P29" s="23"/>
      <c r="Q29" s="66"/>
      <c r="R29" s="119"/>
    </row>
    <row r="30" spans="2:19" x14ac:dyDescent="0.3">
      <c r="B30" s="116"/>
      <c r="C30" s="23"/>
      <c r="D30" s="23"/>
      <c r="E30" s="23"/>
      <c r="F30" s="23"/>
      <c r="G30" s="23"/>
      <c r="H30" s="23"/>
      <c r="I30" s="23"/>
      <c r="J30" s="23"/>
      <c r="K30" s="23"/>
      <c r="L30" s="118"/>
      <c r="M30" s="118"/>
      <c r="N30" s="118"/>
      <c r="O30" s="118"/>
      <c r="P30" s="23"/>
      <c r="Q30" s="66"/>
      <c r="R30" s="119"/>
    </row>
    <row r="31" spans="2:19" ht="15.75" x14ac:dyDescent="0.3">
      <c r="B31" s="120"/>
      <c r="C31" s="121"/>
      <c r="D31" s="121"/>
      <c r="E31" s="121"/>
      <c r="F31" s="121"/>
      <c r="G31" s="121"/>
      <c r="H31" s="121"/>
      <c r="I31" s="121"/>
      <c r="J31" s="121"/>
      <c r="K31" s="121"/>
      <c r="L31" s="122"/>
      <c r="M31" s="122"/>
      <c r="N31" s="122"/>
      <c r="O31" s="122"/>
      <c r="P31" s="121"/>
      <c r="Q31" s="66"/>
      <c r="R31" s="119"/>
    </row>
    <row r="32" spans="2:19" ht="15.75" x14ac:dyDescent="0.3"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2"/>
      <c r="M32" s="122"/>
      <c r="N32" s="122"/>
      <c r="O32" s="122"/>
      <c r="P32" s="121"/>
      <c r="Q32" s="66"/>
      <c r="R32" s="119"/>
    </row>
    <row r="33" spans="2:18" ht="15.75" x14ac:dyDescent="0.3">
      <c r="B33" s="123"/>
      <c r="C33" s="124"/>
      <c r="D33" s="124"/>
      <c r="E33" s="124"/>
      <c r="F33" s="124"/>
      <c r="G33" s="124"/>
      <c r="H33" s="124"/>
      <c r="I33" s="124"/>
      <c r="J33" s="124"/>
      <c r="K33" s="124"/>
      <c r="L33" s="125"/>
      <c r="M33" s="125"/>
      <c r="N33" s="125"/>
      <c r="O33" s="125"/>
      <c r="P33" s="124"/>
      <c r="Q33" s="126"/>
      <c r="R33" s="127"/>
    </row>
  </sheetData>
  <mergeCells count="16">
    <mergeCell ref="D27:I27"/>
    <mergeCell ref="C7:I7"/>
    <mergeCell ref="J7:J10"/>
    <mergeCell ref="K7:N7"/>
    <mergeCell ref="O7:P7"/>
    <mergeCell ref="C8:I8"/>
    <mergeCell ref="C9:I9"/>
    <mergeCell ref="K9:N9"/>
    <mergeCell ref="O9:P9"/>
    <mergeCell ref="C10:I10"/>
    <mergeCell ref="C6:I6"/>
    <mergeCell ref="C3:J3"/>
    <mergeCell ref="K3:N3"/>
    <mergeCell ref="O3:Q3"/>
    <mergeCell ref="C5:F5"/>
    <mergeCell ref="G5:H5"/>
  </mergeCells>
  <pageMargins left="0.7" right="0.7" top="0.75" bottom="0.75" header="0.3" footer="0.3"/>
  <pageSetup paperSize="9" scale="8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3"/>
  <sheetViews>
    <sheetView showGridLines="0" zoomScaleNormal="100" workbookViewId="0">
      <selection activeCell="C3" sqref="C3:J3"/>
    </sheetView>
  </sheetViews>
  <sheetFormatPr baseColWidth="10" defaultColWidth="9.140625" defaultRowHeight="15" x14ac:dyDescent="0.3"/>
  <cols>
    <col min="1" max="1" width="2.7109375" customWidth="1"/>
    <col min="2" max="3" width="1.7109375" customWidth="1"/>
    <col min="4" max="4" width="4.28515625" customWidth="1"/>
    <col min="5" max="5" width="5.7109375" customWidth="1"/>
    <col min="6" max="6" width="7.7109375" customWidth="1"/>
    <col min="7" max="7" width="12.28515625" customWidth="1"/>
    <col min="8" max="8" width="14.5703125" customWidth="1"/>
    <col min="9" max="9" width="13.7109375" style="128" customWidth="1"/>
    <col min="10" max="10" width="10.140625" style="128" bestFit="1" customWidth="1"/>
    <col min="11" max="17" width="14.7109375" customWidth="1"/>
    <col min="18" max="18" width="1.7109375" customWidth="1"/>
    <col min="19" max="19" width="2.7109375" customWidth="1"/>
    <col min="20" max="20" width="1.28515625" customWidth="1"/>
    <col min="21" max="21" width="1" customWidth="1"/>
  </cols>
  <sheetData>
    <row r="1" spans="2:19" s="1" customFormat="1" ht="14.25" customHeight="1" x14ac:dyDescent="0.2">
      <c r="L1" s="2"/>
      <c r="M1" s="2"/>
      <c r="N1" s="2"/>
      <c r="O1" s="2"/>
    </row>
    <row r="2" spans="2:19" s="1" customFormat="1" ht="8.25" customHeight="1" x14ac:dyDescent="0.2">
      <c r="B2" s="6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  <c r="R2" s="9"/>
      <c r="S2" s="10"/>
    </row>
    <row r="3" spans="2:19" ht="16.5" x14ac:dyDescent="0.3">
      <c r="B3" s="11"/>
      <c r="C3" s="164" t="s">
        <v>0</v>
      </c>
      <c r="D3" s="164"/>
      <c r="E3" s="164"/>
      <c r="F3" s="164"/>
      <c r="G3" s="164"/>
      <c r="H3" s="164"/>
      <c r="I3" s="164"/>
      <c r="J3" s="164"/>
      <c r="K3" s="165" t="s">
        <v>1</v>
      </c>
      <c r="L3" s="165"/>
      <c r="M3" s="165"/>
      <c r="N3" s="165"/>
      <c r="O3" s="166" t="str">
        <f>IF([1]TAB00!E11=0,"# Nom du GRD",[1]TAB00!E11)</f>
        <v># Nom du GRD</v>
      </c>
      <c r="P3" s="166"/>
      <c r="Q3" s="166"/>
      <c r="R3" s="12"/>
      <c r="S3" s="10"/>
    </row>
    <row r="4" spans="2:19" s="13" customFormat="1" ht="5.0999999999999996" customHeight="1" x14ac:dyDescent="0.25">
      <c r="B4" s="14"/>
      <c r="C4" s="15"/>
      <c r="D4" s="16"/>
      <c r="E4" s="15"/>
      <c r="F4" s="15"/>
      <c r="G4" s="15"/>
      <c r="H4" s="15"/>
      <c r="I4" s="15"/>
      <c r="J4" s="15"/>
      <c r="K4" s="15"/>
      <c r="L4" s="17"/>
      <c r="M4" s="17"/>
      <c r="N4" s="17"/>
      <c r="O4" s="17"/>
      <c r="P4" s="17"/>
      <c r="Q4" s="17"/>
      <c r="R4" s="18"/>
      <c r="S4" s="19"/>
    </row>
    <row r="5" spans="2:19" s="13" customFormat="1" ht="15" customHeight="1" x14ac:dyDescent="0.2">
      <c r="B5" s="14"/>
      <c r="C5" s="167" t="s">
        <v>2</v>
      </c>
      <c r="D5" s="167"/>
      <c r="E5" s="167"/>
      <c r="F5" s="167"/>
      <c r="G5" s="168" t="s">
        <v>69</v>
      </c>
      <c r="H5" s="168"/>
      <c r="I5" s="20"/>
      <c r="J5" s="15"/>
      <c r="K5" s="15"/>
      <c r="L5" s="17"/>
      <c r="M5" s="17"/>
      <c r="N5" s="17"/>
      <c r="O5" s="17"/>
      <c r="P5" s="17"/>
      <c r="Q5" s="17"/>
      <c r="R5" s="18"/>
      <c r="S5" s="19"/>
    </row>
    <row r="6" spans="2:19" ht="15.75" thickBot="1" x14ac:dyDescent="0.35">
      <c r="B6" s="11"/>
      <c r="C6" s="163"/>
      <c r="D6" s="163"/>
      <c r="E6" s="163"/>
      <c r="F6" s="163"/>
      <c r="G6" s="163"/>
      <c r="H6" s="163"/>
      <c r="I6" s="163"/>
      <c r="J6" s="21"/>
      <c r="K6" s="22"/>
      <c r="L6" s="22"/>
      <c r="M6" s="22"/>
      <c r="N6" s="22"/>
      <c r="O6" s="22"/>
      <c r="P6" s="22"/>
      <c r="Q6" s="23"/>
      <c r="R6" s="12"/>
      <c r="S6" s="10"/>
    </row>
    <row r="7" spans="2:19" x14ac:dyDescent="0.3">
      <c r="B7" s="11"/>
      <c r="C7" s="170"/>
      <c r="D7" s="171"/>
      <c r="E7" s="171"/>
      <c r="F7" s="171"/>
      <c r="G7" s="171"/>
      <c r="H7" s="171"/>
      <c r="I7" s="171"/>
      <c r="J7" s="172" t="s">
        <v>3</v>
      </c>
      <c r="K7" s="175" t="s">
        <v>4</v>
      </c>
      <c r="L7" s="176"/>
      <c r="M7" s="176"/>
      <c r="N7" s="176"/>
      <c r="O7" s="175" t="s">
        <v>5</v>
      </c>
      <c r="P7" s="177"/>
      <c r="Q7" s="24"/>
      <c r="R7" s="12"/>
      <c r="S7" s="10"/>
    </row>
    <row r="8" spans="2:19" x14ac:dyDescent="0.3">
      <c r="B8" s="11"/>
      <c r="C8" s="178"/>
      <c r="D8" s="179"/>
      <c r="E8" s="179"/>
      <c r="F8" s="179"/>
      <c r="G8" s="179"/>
      <c r="H8" s="179"/>
      <c r="I8" s="179"/>
      <c r="J8" s="173"/>
      <c r="K8" s="25" t="s">
        <v>6</v>
      </c>
      <c r="L8" s="21" t="s">
        <v>7</v>
      </c>
      <c r="M8" s="21" t="s">
        <v>8</v>
      </c>
      <c r="N8" s="21" t="s">
        <v>9</v>
      </c>
      <c r="O8" s="26" t="s">
        <v>10</v>
      </c>
      <c r="P8" s="27" t="s">
        <v>11</v>
      </c>
      <c r="Q8" s="28" t="s">
        <v>12</v>
      </c>
      <c r="R8" s="12"/>
      <c r="S8" s="10"/>
    </row>
    <row r="9" spans="2:19" x14ac:dyDescent="0.3">
      <c r="B9" s="11"/>
      <c r="C9" s="180"/>
      <c r="D9" s="163"/>
      <c r="E9" s="163"/>
      <c r="F9" s="163"/>
      <c r="G9" s="163"/>
      <c r="H9" s="163"/>
      <c r="I9" s="163"/>
      <c r="J9" s="173"/>
      <c r="K9" s="180" t="s">
        <v>13</v>
      </c>
      <c r="L9" s="163"/>
      <c r="M9" s="163"/>
      <c r="N9" s="163"/>
      <c r="O9" s="180"/>
      <c r="P9" s="181"/>
      <c r="Q9" s="29"/>
      <c r="R9" s="12"/>
      <c r="S9" s="10"/>
    </row>
    <row r="10" spans="2:19" ht="15.75" thickBot="1" x14ac:dyDescent="0.35">
      <c r="B10" s="11"/>
      <c r="C10" s="180"/>
      <c r="D10" s="163"/>
      <c r="E10" s="163"/>
      <c r="F10" s="163"/>
      <c r="G10" s="163"/>
      <c r="H10" s="163"/>
      <c r="I10" s="163"/>
      <c r="J10" s="174"/>
      <c r="K10" s="30" t="s">
        <v>14</v>
      </c>
      <c r="L10" s="31" t="s">
        <v>15</v>
      </c>
      <c r="M10" s="32" t="s">
        <v>16</v>
      </c>
      <c r="N10" s="32" t="s">
        <v>17</v>
      </c>
      <c r="O10" s="30" t="s">
        <v>18</v>
      </c>
      <c r="P10" s="33" t="s">
        <v>19</v>
      </c>
      <c r="Q10" s="34"/>
      <c r="R10" s="12"/>
      <c r="S10" s="10"/>
    </row>
    <row r="11" spans="2:19" x14ac:dyDescent="0.3">
      <c r="B11" s="11"/>
      <c r="C11" s="35"/>
      <c r="D11" s="36" t="s">
        <v>20</v>
      </c>
      <c r="E11" s="36"/>
      <c r="F11" s="36"/>
      <c r="G11" s="37"/>
      <c r="H11" s="37"/>
      <c r="I11" s="38"/>
      <c r="J11" s="39"/>
      <c r="K11" s="40"/>
      <c r="L11" s="41"/>
      <c r="M11" s="42"/>
      <c r="N11" s="43"/>
      <c r="O11" s="42"/>
      <c r="P11" s="41"/>
      <c r="Q11" s="44"/>
      <c r="R11" s="12"/>
      <c r="S11" s="10"/>
    </row>
    <row r="12" spans="2:19" x14ac:dyDescent="0.3">
      <c r="B12" s="11"/>
      <c r="C12" s="47"/>
      <c r="D12" s="23"/>
      <c r="E12" s="48" t="s">
        <v>21</v>
      </c>
      <c r="F12" s="49"/>
      <c r="G12" s="49"/>
      <c r="H12" s="49"/>
      <c r="I12" s="50" t="s">
        <v>22</v>
      </c>
      <c r="J12" s="51" t="s">
        <v>23</v>
      </c>
      <c r="K12" s="52"/>
      <c r="L12" s="53"/>
      <c r="M12" s="53"/>
      <c r="N12" s="54"/>
      <c r="O12" s="53" t="s">
        <v>24</v>
      </c>
      <c r="P12" s="53" t="s">
        <v>24</v>
      </c>
      <c r="Q12" s="55"/>
      <c r="R12" s="12"/>
      <c r="S12" s="10"/>
    </row>
    <row r="13" spans="2:19" x14ac:dyDescent="0.3">
      <c r="B13" s="11"/>
      <c r="C13" s="47"/>
      <c r="D13" s="23"/>
      <c r="E13" s="50" t="s">
        <v>25</v>
      </c>
      <c r="F13" s="49"/>
      <c r="G13" s="49"/>
      <c r="H13" s="49"/>
      <c r="I13" s="50" t="s">
        <v>26</v>
      </c>
      <c r="J13" s="51" t="s">
        <v>23</v>
      </c>
      <c r="K13" s="56" t="s">
        <v>24</v>
      </c>
      <c r="L13" s="57" t="s">
        <v>24</v>
      </c>
      <c r="M13" s="57" t="s">
        <v>24</v>
      </c>
      <c r="N13" s="58" t="s">
        <v>24</v>
      </c>
      <c r="O13" s="57" t="s">
        <v>24</v>
      </c>
      <c r="P13" s="57" t="s">
        <v>24</v>
      </c>
      <c r="Q13" s="59" t="s">
        <v>24</v>
      </c>
      <c r="R13" s="12"/>
      <c r="S13" s="10"/>
    </row>
    <row r="14" spans="2:19" x14ac:dyDescent="0.3">
      <c r="B14" s="11"/>
      <c r="C14" s="47"/>
      <c r="D14" s="23"/>
      <c r="E14" s="62" t="s">
        <v>27</v>
      </c>
      <c r="F14" s="63"/>
      <c r="G14" s="63"/>
      <c r="H14" s="63"/>
      <c r="I14" s="62" t="s">
        <v>28</v>
      </c>
      <c r="J14" s="51" t="s">
        <v>23</v>
      </c>
      <c r="K14" s="52" t="s">
        <v>24</v>
      </c>
      <c r="L14" s="53" t="s">
        <v>24</v>
      </c>
      <c r="M14" s="53" t="s">
        <v>24</v>
      </c>
      <c r="N14" s="54" t="s">
        <v>24</v>
      </c>
      <c r="O14" s="53" t="s">
        <v>24</v>
      </c>
      <c r="P14" s="53" t="s">
        <v>24</v>
      </c>
      <c r="Q14" s="64" t="s">
        <v>24</v>
      </c>
      <c r="R14" s="12"/>
      <c r="S14" s="10"/>
    </row>
    <row r="15" spans="2:19" ht="15.75" x14ac:dyDescent="0.3">
      <c r="B15" s="11"/>
      <c r="C15" s="65"/>
      <c r="D15" s="66"/>
      <c r="E15" s="66"/>
      <c r="F15" s="66"/>
      <c r="G15" s="66"/>
      <c r="H15" s="66"/>
      <c r="I15" s="67"/>
      <c r="J15" s="68"/>
      <c r="K15" s="69"/>
      <c r="L15" s="70"/>
      <c r="M15" s="70"/>
      <c r="N15" s="71"/>
      <c r="O15" s="70"/>
      <c r="P15" s="70"/>
      <c r="Q15" s="72"/>
      <c r="R15" s="119"/>
    </row>
    <row r="16" spans="2:19" x14ac:dyDescent="0.3">
      <c r="B16" s="11"/>
      <c r="C16" s="47"/>
      <c r="D16" s="36" t="s">
        <v>29</v>
      </c>
      <c r="E16" s="49"/>
      <c r="F16" s="49"/>
      <c r="G16" s="49"/>
      <c r="H16" s="49"/>
      <c r="I16" s="50" t="s">
        <v>28</v>
      </c>
      <c r="J16" s="51" t="s">
        <v>30</v>
      </c>
      <c r="K16" s="52" t="s">
        <v>24</v>
      </c>
      <c r="L16" s="53" t="s">
        <v>24</v>
      </c>
      <c r="M16" s="53" t="s">
        <v>24</v>
      </c>
      <c r="N16" s="54" t="s">
        <v>24</v>
      </c>
      <c r="O16" s="53" t="s">
        <v>24</v>
      </c>
      <c r="P16" s="53" t="s">
        <v>24</v>
      </c>
      <c r="Q16" s="64"/>
      <c r="R16" s="12"/>
      <c r="S16" s="10"/>
    </row>
    <row r="17" spans="2:19" x14ac:dyDescent="0.3">
      <c r="B17" s="11"/>
      <c r="C17" s="47"/>
      <c r="D17" s="36"/>
      <c r="E17" s="75"/>
      <c r="F17" s="75"/>
      <c r="G17" s="75"/>
      <c r="H17" s="75"/>
      <c r="I17" s="38"/>
      <c r="J17" s="51"/>
      <c r="K17" s="52"/>
      <c r="L17" s="53"/>
      <c r="M17" s="53"/>
      <c r="N17" s="54"/>
      <c r="O17" s="53"/>
      <c r="P17" s="53"/>
      <c r="Q17" s="64"/>
      <c r="R17" s="12"/>
      <c r="S17" s="10"/>
    </row>
    <row r="18" spans="2:19" x14ac:dyDescent="0.3">
      <c r="B18" s="11"/>
      <c r="C18" s="47"/>
      <c r="D18" s="36" t="s">
        <v>31</v>
      </c>
      <c r="E18" s="76"/>
      <c r="F18" s="75"/>
      <c r="G18" s="75"/>
      <c r="H18" s="75"/>
      <c r="I18" s="38"/>
      <c r="J18" s="77"/>
      <c r="K18" s="78"/>
      <c r="L18" s="79"/>
      <c r="M18" s="80"/>
      <c r="N18" s="81"/>
      <c r="O18" s="79"/>
      <c r="P18" s="79"/>
      <c r="Q18" s="82"/>
      <c r="R18" s="12"/>
      <c r="S18" s="10"/>
    </row>
    <row r="19" spans="2:19" x14ac:dyDescent="0.3">
      <c r="B19" s="11"/>
      <c r="C19" s="47"/>
      <c r="D19" s="83"/>
      <c r="E19" s="84" t="s">
        <v>32</v>
      </c>
      <c r="F19" s="85"/>
      <c r="G19" s="85"/>
      <c r="H19" s="85"/>
      <c r="I19" s="62" t="s">
        <v>28</v>
      </c>
      <c r="J19" s="51" t="s">
        <v>33</v>
      </c>
      <c r="K19" s="52" t="s">
        <v>24</v>
      </c>
      <c r="L19" s="53" t="s">
        <v>24</v>
      </c>
      <c r="M19" s="53" t="s">
        <v>24</v>
      </c>
      <c r="N19" s="54" t="s">
        <v>24</v>
      </c>
      <c r="O19" s="53" t="s">
        <v>24</v>
      </c>
      <c r="P19" s="53" t="s">
        <v>24</v>
      </c>
      <c r="Q19" s="64" t="s">
        <v>24</v>
      </c>
      <c r="R19" s="12"/>
      <c r="S19" s="10"/>
    </row>
    <row r="20" spans="2:19" x14ac:dyDescent="0.3">
      <c r="B20" s="11"/>
      <c r="C20" s="47"/>
      <c r="D20" s="83"/>
      <c r="E20" s="84" t="s">
        <v>34</v>
      </c>
      <c r="F20" s="85"/>
      <c r="G20" s="85"/>
      <c r="H20" s="85"/>
      <c r="I20" s="62" t="s">
        <v>28</v>
      </c>
      <c r="J20" s="51" t="s">
        <v>35</v>
      </c>
      <c r="K20" s="52" t="s">
        <v>24</v>
      </c>
      <c r="L20" s="53" t="s">
        <v>24</v>
      </c>
      <c r="M20" s="53" t="s">
        <v>24</v>
      </c>
      <c r="N20" s="54" t="s">
        <v>24</v>
      </c>
      <c r="O20" s="53" t="s">
        <v>24</v>
      </c>
      <c r="P20" s="53" t="s">
        <v>24</v>
      </c>
      <c r="Q20" s="64" t="s">
        <v>24</v>
      </c>
      <c r="R20" s="12"/>
      <c r="S20" s="10"/>
    </row>
    <row r="21" spans="2:19" ht="15.75" thickBot="1" x14ac:dyDescent="0.35">
      <c r="B21" s="11"/>
      <c r="C21" s="47"/>
      <c r="D21" s="83"/>
      <c r="E21" s="84" t="s">
        <v>36</v>
      </c>
      <c r="F21" s="85"/>
      <c r="G21" s="85"/>
      <c r="H21" s="85"/>
      <c r="I21" s="62" t="s">
        <v>28</v>
      </c>
      <c r="J21" s="86" t="s">
        <v>37</v>
      </c>
      <c r="K21" s="87" t="s">
        <v>24</v>
      </c>
      <c r="L21" s="88" t="s">
        <v>24</v>
      </c>
      <c r="M21" s="88" t="s">
        <v>24</v>
      </c>
      <c r="N21" s="89" t="s">
        <v>24</v>
      </c>
      <c r="O21" s="88" t="s">
        <v>24</v>
      </c>
      <c r="P21" s="88" t="s">
        <v>24</v>
      </c>
      <c r="Q21" s="90" t="s">
        <v>24</v>
      </c>
      <c r="R21" s="12"/>
      <c r="S21" s="10"/>
    </row>
    <row r="22" spans="2:19" ht="15.75" thickBot="1" x14ac:dyDescent="0.35">
      <c r="B22" s="11"/>
      <c r="C22" s="47"/>
      <c r="D22" s="83"/>
      <c r="E22" s="38"/>
      <c r="F22" s="23"/>
      <c r="G22" s="23"/>
      <c r="H22" s="23"/>
      <c r="I22" s="38"/>
      <c r="J22" s="91"/>
      <c r="K22" s="92"/>
      <c r="L22" s="92"/>
      <c r="M22" s="92"/>
      <c r="N22" s="92"/>
      <c r="O22" s="92"/>
      <c r="P22" s="92"/>
      <c r="Q22" s="93"/>
      <c r="R22" s="12"/>
      <c r="S22" s="10"/>
    </row>
    <row r="23" spans="2:19" ht="15.75" thickBot="1" x14ac:dyDescent="0.35">
      <c r="B23" s="11"/>
      <c r="C23" s="47"/>
      <c r="D23" s="36" t="s">
        <v>38</v>
      </c>
      <c r="E23" s="75"/>
      <c r="F23" s="36"/>
      <c r="G23" s="36"/>
      <c r="H23" s="94"/>
      <c r="I23" s="50" t="s">
        <v>28</v>
      </c>
      <c r="J23" s="95" t="s">
        <v>39</v>
      </c>
      <c r="K23" s="96" t="s">
        <v>24</v>
      </c>
      <c r="L23" s="92" t="s">
        <v>24</v>
      </c>
      <c r="M23" s="92" t="s">
        <v>24</v>
      </c>
      <c r="N23" s="92" t="s">
        <v>24</v>
      </c>
      <c r="O23" s="96" t="s">
        <v>24</v>
      </c>
      <c r="P23" s="93" t="s">
        <v>24</v>
      </c>
      <c r="Q23" s="97" t="s">
        <v>24</v>
      </c>
      <c r="R23" s="12"/>
      <c r="S23" s="10"/>
    </row>
    <row r="24" spans="2:19" ht="15.75" thickBot="1" x14ac:dyDescent="0.35">
      <c r="B24" s="11"/>
      <c r="C24" s="98"/>
      <c r="D24" s="99"/>
      <c r="E24" s="100"/>
      <c r="F24" s="99"/>
      <c r="G24" s="99"/>
      <c r="H24" s="99"/>
      <c r="I24" s="101"/>
      <c r="J24" s="91"/>
      <c r="K24" s="102"/>
      <c r="L24" s="102"/>
      <c r="M24" s="102"/>
      <c r="N24" s="102"/>
      <c r="O24" s="102"/>
      <c r="P24" s="102"/>
      <c r="Q24" s="103"/>
      <c r="R24" s="12"/>
      <c r="S24" s="10"/>
    </row>
    <row r="25" spans="2:19" x14ac:dyDescent="0.3">
      <c r="B25" s="104"/>
      <c r="C25" s="105"/>
      <c r="D25" s="106"/>
      <c r="E25" s="106"/>
      <c r="F25" s="106"/>
      <c r="G25" s="106"/>
      <c r="H25" s="106"/>
      <c r="I25" s="107"/>
      <c r="J25" s="107"/>
      <c r="K25" s="106"/>
      <c r="L25" s="106"/>
      <c r="M25" s="106"/>
      <c r="N25" s="106"/>
      <c r="O25" s="106"/>
      <c r="P25" s="106"/>
      <c r="Q25" s="106"/>
      <c r="R25" s="108"/>
      <c r="S25" s="10"/>
    </row>
    <row r="26" spans="2:19" x14ac:dyDescent="0.3">
      <c r="C26" s="10"/>
      <c r="D26" s="10"/>
      <c r="E26" s="10"/>
      <c r="F26" s="10"/>
      <c r="G26" s="10"/>
      <c r="H26" s="10"/>
      <c r="I26" s="109"/>
      <c r="J26" s="109"/>
      <c r="K26" s="10"/>
      <c r="L26" s="10"/>
      <c r="M26" s="10"/>
      <c r="N26" s="10"/>
      <c r="O26" s="10"/>
      <c r="P26" s="10"/>
      <c r="Q26" s="10"/>
      <c r="R26" s="10"/>
      <c r="S26" s="10"/>
    </row>
    <row r="27" spans="2:19" x14ac:dyDescent="0.3">
      <c r="B27" s="110"/>
      <c r="C27" s="111"/>
      <c r="D27" s="169" t="s">
        <v>40</v>
      </c>
      <c r="E27" s="169"/>
      <c r="F27" s="169"/>
      <c r="G27" s="169"/>
      <c r="H27" s="169"/>
      <c r="I27" s="169"/>
      <c r="J27" s="112"/>
      <c r="K27" s="112"/>
      <c r="L27" s="112"/>
      <c r="M27" s="113"/>
      <c r="N27" s="113"/>
      <c r="O27" s="113"/>
      <c r="P27" s="111"/>
      <c r="Q27" s="114"/>
      <c r="R27" s="115"/>
    </row>
    <row r="28" spans="2:19" x14ac:dyDescent="0.3">
      <c r="B28" s="116"/>
      <c r="C28" s="23"/>
      <c r="D28" s="117"/>
      <c r="E28" s="117"/>
      <c r="F28" s="117"/>
      <c r="G28" s="117"/>
      <c r="H28" s="117"/>
      <c r="I28" s="117"/>
      <c r="J28" s="117"/>
      <c r="K28" s="117"/>
      <c r="L28" s="117"/>
      <c r="M28" s="118"/>
      <c r="N28" s="118"/>
      <c r="O28" s="118"/>
      <c r="P28" s="23"/>
      <c r="Q28" s="66"/>
      <c r="R28" s="119"/>
    </row>
    <row r="29" spans="2:19" x14ac:dyDescent="0.3">
      <c r="B29" s="116"/>
      <c r="C29" s="23"/>
      <c r="D29" s="23"/>
      <c r="E29" s="23"/>
      <c r="F29" s="23"/>
      <c r="G29" s="23"/>
      <c r="H29" s="23"/>
      <c r="I29" s="23"/>
      <c r="J29" s="23"/>
      <c r="K29" s="23"/>
      <c r="L29" s="118"/>
      <c r="M29" s="118"/>
      <c r="N29" s="118"/>
      <c r="O29" s="118"/>
      <c r="P29" s="23"/>
      <c r="Q29" s="66"/>
      <c r="R29" s="119"/>
    </row>
    <row r="30" spans="2:19" x14ac:dyDescent="0.3">
      <c r="B30" s="116"/>
      <c r="C30" s="23"/>
      <c r="D30" s="23"/>
      <c r="E30" s="23"/>
      <c r="F30" s="23"/>
      <c r="G30" s="23"/>
      <c r="H30" s="23"/>
      <c r="I30" s="23"/>
      <c r="J30" s="23"/>
      <c r="K30" s="23"/>
      <c r="L30" s="118"/>
      <c r="M30" s="118"/>
      <c r="N30" s="118"/>
      <c r="O30" s="118"/>
      <c r="P30" s="23"/>
      <c r="Q30" s="66"/>
      <c r="R30" s="119"/>
    </row>
    <row r="31" spans="2:19" ht="15.75" x14ac:dyDescent="0.3">
      <c r="B31" s="120"/>
      <c r="C31" s="121"/>
      <c r="D31" s="121"/>
      <c r="E31" s="121"/>
      <c r="F31" s="121"/>
      <c r="G31" s="121"/>
      <c r="H31" s="121"/>
      <c r="I31" s="121"/>
      <c r="J31" s="121"/>
      <c r="K31" s="121"/>
      <c r="L31" s="122"/>
      <c r="M31" s="122"/>
      <c r="N31" s="122"/>
      <c r="O31" s="122"/>
      <c r="P31" s="121"/>
      <c r="Q31" s="66"/>
      <c r="R31" s="119"/>
    </row>
    <row r="32" spans="2:19" ht="15.75" x14ac:dyDescent="0.3"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2"/>
      <c r="M32" s="122"/>
      <c r="N32" s="122"/>
      <c r="O32" s="122"/>
      <c r="P32" s="121"/>
      <c r="Q32" s="66"/>
      <c r="R32" s="119"/>
    </row>
    <row r="33" spans="2:18" ht="15.75" x14ac:dyDescent="0.3">
      <c r="B33" s="123"/>
      <c r="C33" s="124"/>
      <c r="D33" s="124"/>
      <c r="E33" s="124"/>
      <c r="F33" s="124"/>
      <c r="G33" s="124"/>
      <c r="H33" s="124"/>
      <c r="I33" s="124"/>
      <c r="J33" s="124"/>
      <c r="K33" s="124"/>
      <c r="L33" s="125"/>
      <c r="M33" s="125"/>
      <c r="N33" s="125"/>
      <c r="O33" s="125"/>
      <c r="P33" s="124"/>
      <c r="Q33" s="126"/>
      <c r="R33" s="127"/>
    </row>
  </sheetData>
  <mergeCells count="16">
    <mergeCell ref="D27:I27"/>
    <mergeCell ref="C7:I7"/>
    <mergeCell ref="J7:J10"/>
    <mergeCell ref="K7:N7"/>
    <mergeCell ref="O7:P7"/>
    <mergeCell ref="C8:I8"/>
    <mergeCell ref="C9:I9"/>
    <mergeCell ref="K9:N9"/>
    <mergeCell ref="O9:P9"/>
    <mergeCell ref="C10:I10"/>
    <mergeCell ref="C6:I6"/>
    <mergeCell ref="C3:J3"/>
    <mergeCell ref="K3:N3"/>
    <mergeCell ref="O3:Q3"/>
    <mergeCell ref="C5:F5"/>
    <mergeCell ref="G5:H5"/>
  </mergeCells>
  <pageMargins left="0.7" right="0.7" top="0.75" bottom="0.75" header="0.3" footer="0.3"/>
  <pageSetup paperSize="9" scale="8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64"/>
  <sheetViews>
    <sheetView zoomScale="80" zoomScaleNormal="80" workbookViewId="0">
      <selection activeCell="A3" sqref="A3"/>
    </sheetView>
  </sheetViews>
  <sheetFormatPr baseColWidth="10" defaultColWidth="8.85546875" defaultRowHeight="15" x14ac:dyDescent="0.3"/>
  <cols>
    <col min="1" max="1" width="35.7109375" style="133" customWidth="1"/>
    <col min="2" max="2" width="9.28515625" style="160" customWidth="1"/>
    <col min="3" max="3" width="14.7109375" style="133" customWidth="1"/>
    <col min="4" max="4" width="8.140625" style="160" customWidth="1"/>
    <col min="5" max="5" width="14.7109375" style="133" customWidth="1"/>
    <col min="6" max="6" width="8.140625" style="160" customWidth="1"/>
    <col min="7" max="7" width="14.7109375" style="133" customWidth="1"/>
    <col min="8" max="8" width="8.140625" style="160" customWidth="1"/>
    <col min="9" max="9" width="14.7109375" style="133" customWidth="1"/>
    <col min="10" max="10" width="8.140625" style="160" customWidth="1"/>
    <col min="11" max="11" width="14.7109375" style="133" customWidth="1"/>
    <col min="12" max="12" width="8.140625" style="160" customWidth="1"/>
    <col min="13" max="13" width="14.7109375" style="133" customWidth="1"/>
    <col min="14" max="14" width="8.140625" style="160" customWidth="1"/>
    <col min="15" max="15" width="14.7109375" style="133" customWidth="1"/>
    <col min="16" max="16" width="8.140625" style="160" customWidth="1"/>
    <col min="17" max="17" width="14.7109375" style="133" customWidth="1"/>
    <col min="18" max="16384" width="8.85546875" style="133"/>
  </cols>
  <sheetData>
    <row r="3" spans="1:19" ht="21" x14ac:dyDescent="0.3">
      <c r="A3" s="4" t="str">
        <f>[1]TAB00!B62&amp;" : "&amp;[1]TAB00!C62</f>
        <v xml:space="preserve">TAB7 : Simulations des coûts de distribution pour les clients-type  </v>
      </c>
      <c r="B3" s="153"/>
      <c r="C3" s="3"/>
      <c r="D3" s="153"/>
      <c r="E3" s="3"/>
      <c r="F3" s="153"/>
      <c r="G3" s="3"/>
      <c r="H3" s="153"/>
      <c r="I3" s="3"/>
      <c r="J3" s="153"/>
      <c r="K3" s="3"/>
      <c r="L3" s="153"/>
      <c r="M3" s="3"/>
      <c r="N3" s="153"/>
      <c r="O3" s="3"/>
      <c r="P3" s="153"/>
      <c r="Q3" s="3"/>
    </row>
    <row r="5" spans="1:19" x14ac:dyDescent="0.3">
      <c r="A5" s="134" t="s">
        <v>41</v>
      </c>
      <c r="B5" s="182" t="s">
        <v>6</v>
      </c>
      <c r="C5" s="183"/>
      <c r="D5" s="182" t="s">
        <v>6</v>
      </c>
      <c r="E5" s="183"/>
      <c r="F5" s="182" t="s">
        <v>7</v>
      </c>
      <c r="G5" s="183"/>
      <c r="H5" s="182" t="s">
        <v>7</v>
      </c>
      <c r="I5" s="183"/>
      <c r="J5" s="182" t="s">
        <v>8</v>
      </c>
      <c r="K5" s="183"/>
      <c r="L5" s="182" t="s">
        <v>9</v>
      </c>
      <c r="M5" s="183"/>
      <c r="N5" s="182" t="s">
        <v>10</v>
      </c>
      <c r="O5" s="183"/>
      <c r="P5" s="182" t="s">
        <v>11</v>
      </c>
      <c r="Q5" s="183"/>
      <c r="R5" s="135"/>
      <c r="S5" s="135"/>
    </row>
    <row r="6" spans="1:19" x14ac:dyDescent="0.3">
      <c r="A6" s="134" t="s">
        <v>42</v>
      </c>
      <c r="B6" s="182" t="s">
        <v>43</v>
      </c>
      <c r="C6" s="183"/>
      <c r="D6" s="182" t="s">
        <v>43</v>
      </c>
      <c r="E6" s="183"/>
      <c r="F6" s="182" t="s">
        <v>43</v>
      </c>
      <c r="G6" s="183"/>
      <c r="H6" s="182" t="s">
        <v>43</v>
      </c>
      <c r="I6" s="183"/>
      <c r="J6" s="182" t="s">
        <v>43</v>
      </c>
      <c r="K6" s="183"/>
      <c r="L6" s="182" t="s">
        <v>44</v>
      </c>
      <c r="M6" s="183"/>
      <c r="N6" s="182" t="s">
        <v>45</v>
      </c>
      <c r="O6" s="183"/>
      <c r="P6" s="184" t="s">
        <v>45</v>
      </c>
      <c r="Q6" s="185"/>
      <c r="R6" s="135"/>
      <c r="S6" s="135"/>
    </row>
    <row r="7" spans="1:19" x14ac:dyDescent="0.3">
      <c r="A7" s="136" t="s">
        <v>13</v>
      </c>
      <c r="B7" s="186">
        <v>2326</v>
      </c>
      <c r="C7" s="187"/>
      <c r="D7" s="186">
        <v>4652</v>
      </c>
      <c r="E7" s="187"/>
      <c r="F7" s="186">
        <v>23260</v>
      </c>
      <c r="G7" s="187"/>
      <c r="H7" s="186">
        <v>34890</v>
      </c>
      <c r="I7" s="187"/>
      <c r="J7" s="186">
        <v>290750</v>
      </c>
      <c r="K7" s="187"/>
      <c r="L7" s="186">
        <v>2300000</v>
      </c>
      <c r="M7" s="187"/>
      <c r="N7" s="186">
        <v>5000000</v>
      </c>
      <c r="O7" s="187"/>
      <c r="P7" s="188">
        <v>36000000</v>
      </c>
      <c r="Q7" s="189"/>
      <c r="R7" s="135"/>
      <c r="S7" s="135"/>
    </row>
    <row r="8" spans="1:19" x14ac:dyDescent="0.3">
      <c r="A8" s="136" t="s">
        <v>46</v>
      </c>
      <c r="B8" s="190"/>
      <c r="C8" s="191"/>
      <c r="D8" s="190"/>
      <c r="E8" s="191"/>
      <c r="F8" s="190"/>
      <c r="G8" s="191"/>
      <c r="H8" s="190"/>
      <c r="I8" s="191"/>
      <c r="J8" s="190"/>
      <c r="K8" s="191"/>
      <c r="L8" s="190"/>
      <c r="M8" s="191"/>
      <c r="N8" s="186">
        <v>2500</v>
      </c>
      <c r="O8" s="187"/>
      <c r="P8" s="188">
        <v>12000</v>
      </c>
      <c r="Q8" s="189"/>
      <c r="R8" s="5"/>
      <c r="S8" s="5"/>
    </row>
    <row r="11" spans="1:19" ht="21" x14ac:dyDescent="0.35">
      <c r="A11" s="192" t="s">
        <v>58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4"/>
      <c r="S11" s="137" t="e">
        <f>#REF!</f>
        <v>#REF!</v>
      </c>
    </row>
    <row r="12" spans="1:19" x14ac:dyDescent="0.3">
      <c r="A12" s="195" t="s">
        <v>47</v>
      </c>
      <c r="B12" s="197" t="str">
        <f>B$5&amp;" | "&amp;B6</f>
        <v>T1 | Relevé annuel</v>
      </c>
      <c r="C12" s="198"/>
      <c r="D12" s="197" t="str">
        <f>D$5&amp;" | "&amp;D6</f>
        <v>T1 | Relevé annuel</v>
      </c>
      <c r="E12" s="198"/>
      <c r="F12" s="197" t="str">
        <f>F$5&amp;" | "&amp;F6</f>
        <v>T2 | Relevé annuel</v>
      </c>
      <c r="G12" s="198"/>
      <c r="H12" s="197" t="str">
        <f>H$5&amp;" | "&amp;H6</f>
        <v>T2 | Relevé annuel</v>
      </c>
      <c r="I12" s="198"/>
      <c r="J12" s="197" t="str">
        <f>J$5&amp;" | "&amp;J6</f>
        <v>T3 | Relevé annuel</v>
      </c>
      <c r="K12" s="198"/>
      <c r="L12" s="197" t="str">
        <f>L$5&amp;" | "&amp;L6</f>
        <v>T4 | MMR</v>
      </c>
      <c r="M12" s="198"/>
      <c r="N12" s="197" t="str">
        <f>N$5&amp;" | "&amp;N6</f>
        <v>T5 | AMR</v>
      </c>
      <c r="O12" s="198"/>
      <c r="P12" s="197" t="str">
        <f>P$5&amp;" | "&amp;P6</f>
        <v>T6 | AMR</v>
      </c>
      <c r="Q12" s="198"/>
      <c r="S12" s="137" t="e">
        <f>#REF!</f>
        <v>#REF!</v>
      </c>
    </row>
    <row r="13" spans="1:19" x14ac:dyDescent="0.3">
      <c r="A13" s="196"/>
      <c r="B13" s="138" t="s">
        <v>48</v>
      </c>
      <c r="C13" s="138" t="s">
        <v>49</v>
      </c>
      <c r="D13" s="138" t="s">
        <v>48</v>
      </c>
      <c r="E13" s="138" t="s">
        <v>49</v>
      </c>
      <c r="F13" s="138" t="s">
        <v>48</v>
      </c>
      <c r="G13" s="138" t="s">
        <v>49</v>
      </c>
      <c r="H13" s="138" t="s">
        <v>48</v>
      </c>
      <c r="I13" s="138" t="s">
        <v>49</v>
      </c>
      <c r="J13" s="138" t="s">
        <v>48</v>
      </c>
      <c r="K13" s="138" t="s">
        <v>49</v>
      </c>
      <c r="L13" s="138" t="s">
        <v>48</v>
      </c>
      <c r="M13" s="138" t="s">
        <v>49</v>
      </c>
      <c r="N13" s="138" t="s">
        <v>48</v>
      </c>
      <c r="O13" s="138" t="s">
        <v>49</v>
      </c>
      <c r="P13" s="139" t="s">
        <v>48</v>
      </c>
      <c r="Q13" s="139" t="s">
        <v>49</v>
      </c>
      <c r="S13" s="137" t="e">
        <f>#REF!</f>
        <v>#REF!</v>
      </c>
    </row>
    <row r="14" spans="1:19" x14ac:dyDescent="0.3">
      <c r="A14" s="140" t="s">
        <v>20</v>
      </c>
      <c r="B14" s="154"/>
      <c r="C14" s="141" t="e">
        <f>SUM(C15:C17)</f>
        <v>#VALUE!</v>
      </c>
      <c r="D14" s="155"/>
      <c r="E14" s="141" t="e">
        <f>SUM(E15:E17)</f>
        <v>#VALUE!</v>
      </c>
      <c r="F14" s="155"/>
      <c r="G14" s="141" t="e">
        <f>SUM(G15:G17)</f>
        <v>#VALUE!</v>
      </c>
      <c r="H14" s="155"/>
      <c r="I14" s="141" t="e">
        <f>SUM(I15:I17)</f>
        <v>#VALUE!</v>
      </c>
      <c r="J14" s="155"/>
      <c r="K14" s="141" t="e">
        <f>SUM(K15:K17)</f>
        <v>#VALUE!</v>
      </c>
      <c r="L14" s="155"/>
      <c r="M14" s="141" t="e">
        <f>SUM(M15:M17)</f>
        <v>#VALUE!</v>
      </c>
      <c r="N14" s="155"/>
      <c r="O14" s="141" t="e">
        <f>SUM(O15:O17)</f>
        <v>#VALUE!</v>
      </c>
      <c r="P14" s="155"/>
      <c r="Q14" s="141" t="e">
        <f>SUM(Q15:Q17)</f>
        <v>#VALUE!</v>
      </c>
      <c r="S14" s="137" t="e">
        <f>#REF!</f>
        <v>#REF!</v>
      </c>
    </row>
    <row r="15" spans="1:19" x14ac:dyDescent="0.3">
      <c r="A15" s="142" t="s">
        <v>21</v>
      </c>
      <c r="B15" s="190"/>
      <c r="C15" s="191"/>
      <c r="D15" s="190"/>
      <c r="E15" s="191"/>
      <c r="F15" s="190"/>
      <c r="G15" s="191"/>
      <c r="H15" s="190"/>
      <c r="I15" s="191"/>
      <c r="J15" s="190"/>
      <c r="K15" s="191"/>
      <c r="L15" s="190"/>
      <c r="M15" s="191"/>
      <c r="N15" s="155" t="str">
        <f>'Tarifs 2021'!O12</f>
        <v>V</v>
      </c>
      <c r="O15" s="141" t="e">
        <f>N15*N$8</f>
        <v>#VALUE!</v>
      </c>
      <c r="P15" s="155" t="str">
        <f>'Tarifs 2021'!P12</f>
        <v>V</v>
      </c>
      <c r="Q15" s="141" t="e">
        <f>P15*P$8</f>
        <v>#VALUE!</v>
      </c>
      <c r="S15" s="137" t="e">
        <f>#REF!</f>
        <v>#REF!</v>
      </c>
    </row>
    <row r="16" spans="1:19" x14ac:dyDescent="0.3">
      <c r="A16" s="142" t="s">
        <v>50</v>
      </c>
      <c r="B16" s="155" t="str">
        <f>'Tarifs 2021'!K13</f>
        <v>V</v>
      </c>
      <c r="C16" s="141" t="e">
        <f>B16*1</f>
        <v>#VALUE!</v>
      </c>
      <c r="D16" s="155" t="str">
        <f>B16</f>
        <v>V</v>
      </c>
      <c r="E16" s="141" t="e">
        <f>D16*1</f>
        <v>#VALUE!</v>
      </c>
      <c r="F16" s="155" t="str">
        <f>'Tarifs 2021'!L13</f>
        <v>V</v>
      </c>
      <c r="G16" s="141" t="e">
        <f>F16*1</f>
        <v>#VALUE!</v>
      </c>
      <c r="H16" s="155" t="str">
        <f>F16</f>
        <v>V</v>
      </c>
      <c r="I16" s="141" t="e">
        <f>H16*1</f>
        <v>#VALUE!</v>
      </c>
      <c r="J16" s="155" t="str">
        <f>'Tarifs 2021'!M13</f>
        <v>V</v>
      </c>
      <c r="K16" s="141" t="e">
        <f>J16*1</f>
        <v>#VALUE!</v>
      </c>
      <c r="L16" s="155" t="str">
        <f>'Tarifs 2021'!N13</f>
        <v>V</v>
      </c>
      <c r="M16" s="141" t="e">
        <f>L16*1</f>
        <v>#VALUE!</v>
      </c>
      <c r="N16" s="155" t="str">
        <f>'Tarifs 2021'!O13</f>
        <v>V</v>
      </c>
      <c r="O16" s="141" t="e">
        <f>N16*1</f>
        <v>#VALUE!</v>
      </c>
      <c r="P16" s="155" t="str">
        <f>'Tarifs 2021'!P13</f>
        <v>V</v>
      </c>
      <c r="Q16" s="141" t="e">
        <f>P16*1</f>
        <v>#VALUE!</v>
      </c>
      <c r="S16" s="137" t="e">
        <f>#REF!</f>
        <v>#REF!</v>
      </c>
    </row>
    <row r="17" spans="1:19" x14ac:dyDescent="0.3">
      <c r="A17" s="142" t="s">
        <v>27</v>
      </c>
      <c r="B17" s="155" t="str">
        <f>'Tarifs 2021'!K14</f>
        <v>V</v>
      </c>
      <c r="C17" s="141" t="e">
        <f>B17*B$7</f>
        <v>#VALUE!</v>
      </c>
      <c r="D17" s="155" t="str">
        <f t="shared" ref="D17:D23" si="0">B17</f>
        <v>V</v>
      </c>
      <c r="E17" s="141" t="e">
        <f>D17*D$7</f>
        <v>#VALUE!</v>
      </c>
      <c r="F17" s="155" t="str">
        <f>'Tarifs 2021'!L14</f>
        <v>V</v>
      </c>
      <c r="G17" s="141" t="e">
        <f>F17*F$7</f>
        <v>#VALUE!</v>
      </c>
      <c r="H17" s="155" t="str">
        <f t="shared" ref="H17:H23" si="1">F17</f>
        <v>V</v>
      </c>
      <c r="I17" s="141" t="e">
        <f>H17*H$7</f>
        <v>#VALUE!</v>
      </c>
      <c r="J17" s="155" t="str">
        <f>'Tarifs 2021'!M14</f>
        <v>V</v>
      </c>
      <c r="K17" s="141" t="e">
        <f>J17*J$7</f>
        <v>#VALUE!</v>
      </c>
      <c r="L17" s="155" t="str">
        <f>'Tarifs 2021'!N14</f>
        <v>V</v>
      </c>
      <c r="M17" s="141" t="e">
        <f>L17*L$7</f>
        <v>#VALUE!</v>
      </c>
      <c r="N17" s="155" t="str">
        <f>'Tarifs 2021'!O14</f>
        <v>V</v>
      </c>
      <c r="O17" s="141" t="e">
        <f>N17*N$7</f>
        <v>#VALUE!</v>
      </c>
      <c r="P17" s="155" t="str">
        <f>'Tarifs 2021'!P14</f>
        <v>V</v>
      </c>
      <c r="Q17" s="141" t="e">
        <f>P17*P$7</f>
        <v>#VALUE!</v>
      </c>
      <c r="S17" s="137" t="e">
        <f>#REF!</f>
        <v>#REF!</v>
      </c>
    </row>
    <row r="18" spans="1:19" x14ac:dyDescent="0.3">
      <c r="A18" s="140" t="s">
        <v>51</v>
      </c>
      <c r="B18" s="156" t="str">
        <f>'Tarifs 2021'!K16</f>
        <v>V</v>
      </c>
      <c r="C18" s="141" t="e">
        <f>B18*B$7</f>
        <v>#VALUE!</v>
      </c>
      <c r="D18" s="155" t="str">
        <f t="shared" si="0"/>
        <v>V</v>
      </c>
      <c r="E18" s="141" t="e">
        <f>D18*D$7</f>
        <v>#VALUE!</v>
      </c>
      <c r="F18" s="156" t="str">
        <f>'Tarifs 2021'!L16</f>
        <v>V</v>
      </c>
      <c r="G18" s="141" t="e">
        <f>F18*F$7</f>
        <v>#VALUE!</v>
      </c>
      <c r="H18" s="155" t="str">
        <f t="shared" si="1"/>
        <v>V</v>
      </c>
      <c r="I18" s="141" t="e">
        <f>H18*H$7</f>
        <v>#VALUE!</v>
      </c>
      <c r="J18" s="156" t="str">
        <f>'Tarifs 2021'!M16</f>
        <v>V</v>
      </c>
      <c r="K18" s="141" t="e">
        <f>J18*J$7</f>
        <v>#VALUE!</v>
      </c>
      <c r="L18" s="156" t="str">
        <f>'Tarifs 2021'!N16</f>
        <v>V</v>
      </c>
      <c r="M18" s="141" t="e">
        <f>L18*L$7</f>
        <v>#VALUE!</v>
      </c>
      <c r="N18" s="156" t="str">
        <f>'Tarifs 2021'!O16</f>
        <v>V</v>
      </c>
      <c r="O18" s="141" t="e">
        <f>N18*N$7</f>
        <v>#VALUE!</v>
      </c>
      <c r="P18" s="156" t="str">
        <f>'Tarifs 2021'!P16</f>
        <v>V</v>
      </c>
      <c r="Q18" s="141" t="e">
        <f>P18*P$7</f>
        <v>#VALUE!</v>
      </c>
      <c r="S18" s="137" t="e">
        <f>#REF!</f>
        <v>#REF!</v>
      </c>
    </row>
    <row r="19" spans="1:19" x14ac:dyDescent="0.3">
      <c r="A19" s="140" t="s">
        <v>52</v>
      </c>
      <c r="B19" s="156"/>
      <c r="C19" s="141" t="e">
        <f>SUM(C20:C22)</f>
        <v>#VALUE!</v>
      </c>
      <c r="D19" s="155"/>
      <c r="E19" s="141" t="e">
        <f>SUM(E20:E22)</f>
        <v>#VALUE!</v>
      </c>
      <c r="F19" s="156"/>
      <c r="G19" s="141" t="e">
        <f>SUM(G20:G22)</f>
        <v>#VALUE!</v>
      </c>
      <c r="H19" s="155"/>
      <c r="I19" s="141" t="e">
        <f>SUM(I20:I22)</f>
        <v>#VALUE!</v>
      </c>
      <c r="J19" s="156"/>
      <c r="K19" s="141" t="e">
        <f>SUM(K20:K22)</f>
        <v>#VALUE!</v>
      </c>
      <c r="L19" s="156"/>
      <c r="M19" s="141" t="e">
        <f>SUM(M20:M22)</f>
        <v>#VALUE!</v>
      </c>
      <c r="N19" s="156"/>
      <c r="O19" s="141" t="e">
        <f>SUM(O20:O22)</f>
        <v>#VALUE!</v>
      </c>
      <c r="P19" s="156"/>
      <c r="Q19" s="141" t="e">
        <f>SUM(Q20:Q22)</f>
        <v>#VALUE!</v>
      </c>
      <c r="S19" s="137" t="e">
        <f>#REF!</f>
        <v>#REF!</v>
      </c>
    </row>
    <row r="20" spans="1:19" x14ac:dyDescent="0.3">
      <c r="A20" s="142" t="s">
        <v>53</v>
      </c>
      <c r="B20" s="156" t="str">
        <f>'Tarifs 2021'!K19</f>
        <v>V</v>
      </c>
      <c r="C20" s="141" t="e">
        <f t="shared" ref="C20:C23" si="2">B20*B$7</f>
        <v>#VALUE!</v>
      </c>
      <c r="D20" s="155" t="str">
        <f t="shared" si="0"/>
        <v>V</v>
      </c>
      <c r="E20" s="141" t="e">
        <f t="shared" ref="E20:E23" si="3">D20*D$7</f>
        <v>#VALUE!</v>
      </c>
      <c r="F20" s="156" t="str">
        <f>'Tarifs 2021'!L19</f>
        <v>V</v>
      </c>
      <c r="G20" s="141" t="e">
        <f t="shared" ref="G20:G23" si="4">F20*F$7</f>
        <v>#VALUE!</v>
      </c>
      <c r="H20" s="155" t="str">
        <f t="shared" si="1"/>
        <v>V</v>
      </c>
      <c r="I20" s="141" t="e">
        <f t="shared" ref="I20:I23" si="5">H20*H$7</f>
        <v>#VALUE!</v>
      </c>
      <c r="J20" s="156" t="str">
        <f>'Tarifs 2021'!M19</f>
        <v>V</v>
      </c>
      <c r="K20" s="141" t="e">
        <f t="shared" ref="K20:K23" si="6">J20*J$7</f>
        <v>#VALUE!</v>
      </c>
      <c r="L20" s="156" t="str">
        <f>'Tarifs 2021'!N19</f>
        <v>V</v>
      </c>
      <c r="M20" s="141" t="e">
        <f t="shared" ref="M20:M23" si="7">L20*L$7</f>
        <v>#VALUE!</v>
      </c>
      <c r="N20" s="156" t="str">
        <f>'Tarifs 2021'!O19</f>
        <v>V</v>
      </c>
      <c r="O20" s="141" t="e">
        <f t="shared" ref="O20:O23" si="8">N20*N$7</f>
        <v>#VALUE!</v>
      </c>
      <c r="P20" s="156" t="str">
        <f>'Tarifs 2021'!P19</f>
        <v>V</v>
      </c>
      <c r="Q20" s="141" t="e">
        <f t="shared" ref="Q20:Q23" si="9">P20*P$7</f>
        <v>#VALUE!</v>
      </c>
      <c r="S20" s="137" t="e">
        <f>#REF!</f>
        <v>#REF!</v>
      </c>
    </row>
    <row r="21" spans="1:19" x14ac:dyDescent="0.3">
      <c r="A21" s="142" t="s">
        <v>54</v>
      </c>
      <c r="B21" s="156" t="str">
        <f>'Tarifs 2021'!K20</f>
        <v>V</v>
      </c>
      <c r="C21" s="141" t="e">
        <f t="shared" si="2"/>
        <v>#VALUE!</v>
      </c>
      <c r="D21" s="155" t="str">
        <f t="shared" si="0"/>
        <v>V</v>
      </c>
      <c r="E21" s="141" t="e">
        <f t="shared" si="3"/>
        <v>#VALUE!</v>
      </c>
      <c r="F21" s="156" t="str">
        <f>'Tarifs 2021'!L20</f>
        <v>V</v>
      </c>
      <c r="G21" s="141" t="e">
        <f t="shared" si="4"/>
        <v>#VALUE!</v>
      </c>
      <c r="H21" s="155" t="str">
        <f t="shared" si="1"/>
        <v>V</v>
      </c>
      <c r="I21" s="141" t="e">
        <f t="shared" si="5"/>
        <v>#VALUE!</v>
      </c>
      <c r="J21" s="156" t="str">
        <f>'Tarifs 2021'!M20</f>
        <v>V</v>
      </c>
      <c r="K21" s="141" t="e">
        <f t="shared" si="6"/>
        <v>#VALUE!</v>
      </c>
      <c r="L21" s="156" t="str">
        <f>'Tarifs 2021'!N20</f>
        <v>V</v>
      </c>
      <c r="M21" s="141" t="e">
        <f t="shared" si="7"/>
        <v>#VALUE!</v>
      </c>
      <c r="N21" s="156" t="str">
        <f>'Tarifs 2021'!O20</f>
        <v>V</v>
      </c>
      <c r="O21" s="141" t="e">
        <f t="shared" si="8"/>
        <v>#VALUE!</v>
      </c>
      <c r="P21" s="156" t="str">
        <f>'Tarifs 2021'!P20</f>
        <v>V</v>
      </c>
      <c r="Q21" s="141" t="e">
        <f t="shared" si="9"/>
        <v>#VALUE!</v>
      </c>
      <c r="S21" s="137" t="e">
        <f>#REF!</f>
        <v>#REF!</v>
      </c>
    </row>
    <row r="22" spans="1:19" x14ac:dyDescent="0.3">
      <c r="A22" s="142" t="s">
        <v>55</v>
      </c>
      <c r="B22" s="156" t="str">
        <f>'Tarifs 2021'!K21</f>
        <v>V</v>
      </c>
      <c r="C22" s="141" t="e">
        <f t="shared" si="2"/>
        <v>#VALUE!</v>
      </c>
      <c r="D22" s="155" t="str">
        <f t="shared" si="0"/>
        <v>V</v>
      </c>
      <c r="E22" s="141" t="e">
        <f t="shared" si="3"/>
        <v>#VALUE!</v>
      </c>
      <c r="F22" s="156" t="str">
        <f>'Tarifs 2021'!L21</f>
        <v>V</v>
      </c>
      <c r="G22" s="141" t="e">
        <f t="shared" si="4"/>
        <v>#VALUE!</v>
      </c>
      <c r="H22" s="155" t="str">
        <f t="shared" si="1"/>
        <v>V</v>
      </c>
      <c r="I22" s="141" t="e">
        <f t="shared" si="5"/>
        <v>#VALUE!</v>
      </c>
      <c r="J22" s="156" t="str">
        <f>'Tarifs 2021'!M21</f>
        <v>V</v>
      </c>
      <c r="K22" s="141" t="e">
        <f t="shared" si="6"/>
        <v>#VALUE!</v>
      </c>
      <c r="L22" s="156" t="str">
        <f>'Tarifs 2021'!N21</f>
        <v>V</v>
      </c>
      <c r="M22" s="141" t="e">
        <f t="shared" si="7"/>
        <v>#VALUE!</v>
      </c>
      <c r="N22" s="156" t="str">
        <f>'Tarifs 2021'!O21</f>
        <v>V</v>
      </c>
      <c r="O22" s="141" t="e">
        <f t="shared" si="8"/>
        <v>#VALUE!</v>
      </c>
      <c r="P22" s="156" t="str">
        <f>'Tarifs 2021'!P21</f>
        <v>V</v>
      </c>
      <c r="Q22" s="141" t="e">
        <f t="shared" si="9"/>
        <v>#VALUE!</v>
      </c>
      <c r="S22" s="137" t="e">
        <f>#REF!</f>
        <v>#REF!</v>
      </c>
    </row>
    <row r="23" spans="1:19" x14ac:dyDescent="0.3">
      <c r="A23" s="140" t="s">
        <v>56</v>
      </c>
      <c r="B23" s="156" t="str">
        <f>'Tarifs 2021'!K23</f>
        <v>V</v>
      </c>
      <c r="C23" s="141" t="e">
        <f t="shared" si="2"/>
        <v>#VALUE!</v>
      </c>
      <c r="D23" s="155" t="str">
        <f t="shared" si="0"/>
        <v>V</v>
      </c>
      <c r="E23" s="141" t="e">
        <f t="shared" si="3"/>
        <v>#VALUE!</v>
      </c>
      <c r="F23" s="156" t="str">
        <f>'Tarifs 2021'!L23</f>
        <v>V</v>
      </c>
      <c r="G23" s="141" t="e">
        <f t="shared" si="4"/>
        <v>#VALUE!</v>
      </c>
      <c r="H23" s="155" t="str">
        <f t="shared" si="1"/>
        <v>V</v>
      </c>
      <c r="I23" s="141" t="e">
        <f t="shared" si="5"/>
        <v>#VALUE!</v>
      </c>
      <c r="J23" s="156" t="str">
        <f>'Tarifs 2021'!M23</f>
        <v>V</v>
      </c>
      <c r="K23" s="141" t="e">
        <f t="shared" si="6"/>
        <v>#VALUE!</v>
      </c>
      <c r="L23" s="156" t="str">
        <f>'Tarifs 2021'!N23</f>
        <v>V</v>
      </c>
      <c r="M23" s="141" t="e">
        <f t="shared" si="7"/>
        <v>#VALUE!</v>
      </c>
      <c r="N23" s="156" t="str">
        <f>'Tarifs 2021'!O23</f>
        <v>V</v>
      </c>
      <c r="O23" s="141" t="e">
        <f t="shared" si="8"/>
        <v>#VALUE!</v>
      </c>
      <c r="P23" s="156" t="str">
        <f>'Tarifs 2021'!P23</f>
        <v>V</v>
      </c>
      <c r="Q23" s="141" t="e">
        <f t="shared" si="9"/>
        <v>#VALUE!</v>
      </c>
      <c r="S23" s="137" t="e">
        <f>#REF!</f>
        <v>#REF!</v>
      </c>
    </row>
    <row r="24" spans="1:19" x14ac:dyDescent="0.3">
      <c r="A24" s="143" t="s">
        <v>57</v>
      </c>
      <c r="B24" s="157"/>
      <c r="C24" s="144" t="e">
        <f>SUM(C14,C18:C19,C23)</f>
        <v>#VALUE!</v>
      </c>
      <c r="D24" s="157"/>
      <c r="E24" s="144" t="e">
        <f>SUM(E14,E18:E19,E23)</f>
        <v>#VALUE!</v>
      </c>
      <c r="F24" s="157"/>
      <c r="G24" s="144" t="e">
        <f>SUM(G14,G18:G19,G23)</f>
        <v>#VALUE!</v>
      </c>
      <c r="H24" s="157"/>
      <c r="I24" s="144" t="e">
        <f>SUM(I14,I18:I19,I23)</f>
        <v>#VALUE!</v>
      </c>
      <c r="J24" s="157"/>
      <c r="K24" s="144" t="e">
        <f>SUM(K14,K18:K19,K23)</f>
        <v>#VALUE!</v>
      </c>
      <c r="L24" s="157"/>
      <c r="M24" s="144" t="e">
        <f>SUM(M14,M18:M19,M23)</f>
        <v>#VALUE!</v>
      </c>
      <c r="N24" s="157"/>
      <c r="O24" s="144" t="e">
        <f>SUM(O14,O18:O19,O23)</f>
        <v>#VALUE!</v>
      </c>
      <c r="P24" s="157"/>
      <c r="Q24" s="144" t="e">
        <f>SUM(Q14,Q18:Q19,Q23)</f>
        <v>#VALUE!</v>
      </c>
      <c r="S24" s="137" t="e">
        <f>#REF!</f>
        <v>#REF!</v>
      </c>
    </row>
    <row r="25" spans="1:19" x14ac:dyDescent="0.3">
      <c r="A25" s="150" t="s">
        <v>70</v>
      </c>
      <c r="B25" s="151"/>
      <c r="C25" s="152"/>
      <c r="D25" s="151"/>
      <c r="E25" s="152"/>
      <c r="F25" s="151"/>
      <c r="G25" s="152"/>
      <c r="H25" s="151"/>
      <c r="I25" s="152"/>
      <c r="J25" s="151"/>
      <c r="K25" s="152"/>
      <c r="L25" s="151"/>
      <c r="M25" s="152"/>
      <c r="N25" s="151"/>
      <c r="O25" s="152"/>
      <c r="P25" s="151"/>
      <c r="Q25" s="152"/>
      <c r="S25" s="137" t="e">
        <f>#REF!</f>
        <v>#REF!</v>
      </c>
    </row>
    <row r="26" spans="1:19" x14ac:dyDescent="0.3">
      <c r="A26" s="146" t="s">
        <v>59</v>
      </c>
      <c r="B26" s="158"/>
      <c r="C26" s="147" t="e">
        <f>C24-C25</f>
        <v>#VALUE!</v>
      </c>
      <c r="D26" s="161"/>
      <c r="E26" s="147" t="e">
        <f>E24-E25</f>
        <v>#VALUE!</v>
      </c>
      <c r="F26" s="158"/>
      <c r="G26" s="147" t="e">
        <f>G24-G25</f>
        <v>#VALUE!</v>
      </c>
      <c r="H26" s="161"/>
      <c r="I26" s="147" t="e">
        <f>I24-I25</f>
        <v>#VALUE!</v>
      </c>
      <c r="J26" s="158"/>
      <c r="K26" s="147" t="e">
        <f>K24-K25</f>
        <v>#VALUE!</v>
      </c>
      <c r="L26" s="161"/>
      <c r="M26" s="147" t="e">
        <f>M24-M25</f>
        <v>#VALUE!</v>
      </c>
      <c r="N26" s="158"/>
      <c r="O26" s="147" t="e">
        <f>O24-O25</f>
        <v>#VALUE!</v>
      </c>
      <c r="P26" s="161"/>
      <c r="Q26" s="147" t="e">
        <f>Q24-Q25</f>
        <v>#VALUE!</v>
      </c>
      <c r="S26" s="137"/>
    </row>
    <row r="27" spans="1:19" ht="15.75" thickBot="1" x14ac:dyDescent="0.35">
      <c r="A27" s="148" t="s">
        <v>60</v>
      </c>
      <c r="B27" s="159"/>
      <c r="C27" s="149" t="str">
        <f>IFERROR((C26/C25)," ")</f>
        <v xml:space="preserve"> </v>
      </c>
      <c r="D27" s="162"/>
      <c r="E27" s="149" t="str">
        <f>IFERROR((E26/E25)," ")</f>
        <v xml:space="preserve"> </v>
      </c>
      <c r="F27" s="159"/>
      <c r="G27" s="149" t="str">
        <f>IFERROR((G26/G25)," ")</f>
        <v xml:space="preserve"> </v>
      </c>
      <c r="H27" s="162"/>
      <c r="I27" s="149" t="str">
        <f>IFERROR((I26/I25)," ")</f>
        <v xml:space="preserve"> </v>
      </c>
      <c r="J27" s="159"/>
      <c r="K27" s="149" t="str">
        <f>IFERROR((K26/K25)," ")</f>
        <v xml:space="preserve"> </v>
      </c>
      <c r="L27" s="162"/>
      <c r="M27" s="149" t="str">
        <f>IFERROR((M26/M25)," ")</f>
        <v xml:space="preserve"> </v>
      </c>
      <c r="N27" s="159"/>
      <c r="O27" s="149" t="str">
        <f>IFERROR((O26/O25)," ")</f>
        <v xml:space="preserve"> </v>
      </c>
      <c r="P27" s="162"/>
      <c r="Q27" s="149" t="str">
        <f>IFERROR((Q26/Q25)," ")</f>
        <v xml:space="preserve"> </v>
      </c>
      <c r="S27" s="137"/>
    </row>
    <row r="28" spans="1:19" ht="15.75" thickTop="1" x14ac:dyDescent="0.3">
      <c r="S28" s="137" t="e">
        <f>#REF!</f>
        <v>#REF!</v>
      </c>
    </row>
    <row r="29" spans="1:19" ht="21" x14ac:dyDescent="0.35">
      <c r="A29" s="192" t="s">
        <v>61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4"/>
      <c r="S29" s="137" t="e">
        <f t="shared" ref="S29:S42" si="10">S11</f>
        <v>#REF!</v>
      </c>
    </row>
    <row r="30" spans="1:19" x14ac:dyDescent="0.3">
      <c r="A30" s="195" t="s">
        <v>47</v>
      </c>
      <c r="B30" s="197" t="str">
        <f>B$5&amp;" | "&amp;B6</f>
        <v>T1 | Relevé annuel</v>
      </c>
      <c r="C30" s="198"/>
      <c r="D30" s="197" t="str">
        <f>D$5&amp;" | "&amp;D6</f>
        <v>T1 | Relevé annuel</v>
      </c>
      <c r="E30" s="198"/>
      <c r="F30" s="197" t="str">
        <f>F$5&amp;" | "&amp;F6</f>
        <v>T2 | Relevé annuel</v>
      </c>
      <c r="G30" s="198"/>
      <c r="H30" s="197" t="str">
        <f>H$5&amp;" | "&amp;H6</f>
        <v>T2 | Relevé annuel</v>
      </c>
      <c r="I30" s="198"/>
      <c r="J30" s="197" t="str">
        <f>J$5&amp;" | "&amp;J6</f>
        <v>T3 | Relevé annuel</v>
      </c>
      <c r="K30" s="198"/>
      <c r="L30" s="197" t="str">
        <f>L$5&amp;" | "&amp;L6</f>
        <v>T4 | MMR</v>
      </c>
      <c r="M30" s="198"/>
      <c r="N30" s="197" t="str">
        <f>N$5&amp;" | "&amp;N6</f>
        <v>T5 | AMR</v>
      </c>
      <c r="O30" s="198"/>
      <c r="P30" s="197" t="str">
        <f>P$5&amp;" | "&amp;P6</f>
        <v>T6 | AMR</v>
      </c>
      <c r="Q30" s="198"/>
      <c r="S30" s="137" t="e">
        <f t="shared" si="10"/>
        <v>#REF!</v>
      </c>
    </row>
    <row r="31" spans="1:19" x14ac:dyDescent="0.3">
      <c r="A31" s="196"/>
      <c r="B31" s="138" t="s">
        <v>48</v>
      </c>
      <c r="C31" s="138" t="s">
        <v>49</v>
      </c>
      <c r="D31" s="138" t="s">
        <v>48</v>
      </c>
      <c r="E31" s="138" t="s">
        <v>49</v>
      </c>
      <c r="F31" s="138" t="s">
        <v>48</v>
      </c>
      <c r="G31" s="138" t="s">
        <v>49</v>
      </c>
      <c r="H31" s="138" t="s">
        <v>48</v>
      </c>
      <c r="I31" s="138" t="s">
        <v>49</v>
      </c>
      <c r="J31" s="138" t="s">
        <v>48</v>
      </c>
      <c r="K31" s="138" t="s">
        <v>49</v>
      </c>
      <c r="L31" s="138" t="s">
        <v>48</v>
      </c>
      <c r="M31" s="138" t="s">
        <v>49</v>
      </c>
      <c r="N31" s="138" t="s">
        <v>48</v>
      </c>
      <c r="O31" s="138" t="s">
        <v>49</v>
      </c>
      <c r="P31" s="139" t="s">
        <v>48</v>
      </c>
      <c r="Q31" s="139" t="s">
        <v>49</v>
      </c>
      <c r="S31" s="137" t="e">
        <f t="shared" si="10"/>
        <v>#REF!</v>
      </c>
    </row>
    <row r="32" spans="1:19" x14ac:dyDescent="0.3">
      <c r="A32" s="140" t="s">
        <v>20</v>
      </c>
      <c r="B32" s="154"/>
      <c r="C32" s="141" t="e">
        <f>SUM(C33:C35)</f>
        <v>#VALUE!</v>
      </c>
      <c r="D32" s="155"/>
      <c r="E32" s="141" t="e">
        <f>SUM(E33:E35)</f>
        <v>#VALUE!</v>
      </c>
      <c r="F32" s="155"/>
      <c r="G32" s="141" t="e">
        <f>SUM(G33:G35)</f>
        <v>#VALUE!</v>
      </c>
      <c r="H32" s="155"/>
      <c r="I32" s="141" t="e">
        <f>SUM(I33:I35)</f>
        <v>#VALUE!</v>
      </c>
      <c r="J32" s="155"/>
      <c r="K32" s="141" t="e">
        <f>SUM(K33:K35)</f>
        <v>#VALUE!</v>
      </c>
      <c r="L32" s="155"/>
      <c r="M32" s="141" t="e">
        <f>SUM(M33:M35)</f>
        <v>#VALUE!</v>
      </c>
      <c r="N32" s="155"/>
      <c r="O32" s="141" t="e">
        <f>SUM(O33:O35)</f>
        <v>#VALUE!</v>
      </c>
      <c r="P32" s="155"/>
      <c r="Q32" s="141" t="e">
        <f>SUM(Q33:Q35)</f>
        <v>#VALUE!</v>
      </c>
      <c r="S32" s="137" t="e">
        <f t="shared" si="10"/>
        <v>#REF!</v>
      </c>
    </row>
    <row r="33" spans="1:19" x14ac:dyDescent="0.3">
      <c r="A33" s="142" t="s">
        <v>21</v>
      </c>
      <c r="B33" s="190"/>
      <c r="C33" s="191"/>
      <c r="D33" s="190"/>
      <c r="E33" s="191"/>
      <c r="F33" s="190"/>
      <c r="G33" s="191"/>
      <c r="H33" s="190"/>
      <c r="I33" s="191"/>
      <c r="J33" s="190"/>
      <c r="K33" s="191"/>
      <c r="L33" s="190"/>
      <c r="M33" s="191"/>
      <c r="N33" s="155" t="str">
        <f>'Tarifs 2022'!O12</f>
        <v>V</v>
      </c>
      <c r="O33" s="141" t="e">
        <f>N33*N$8</f>
        <v>#VALUE!</v>
      </c>
      <c r="P33" s="155" t="str">
        <f>'Tarifs 2022'!P12</f>
        <v>V</v>
      </c>
      <c r="Q33" s="141" t="e">
        <f>P33*P$8</f>
        <v>#VALUE!</v>
      </c>
      <c r="S33" s="137" t="e">
        <f t="shared" si="10"/>
        <v>#REF!</v>
      </c>
    </row>
    <row r="34" spans="1:19" x14ac:dyDescent="0.3">
      <c r="A34" s="142" t="s">
        <v>50</v>
      </c>
      <c r="B34" s="155" t="str">
        <f>'Tarifs 2022'!K13</f>
        <v>V</v>
      </c>
      <c r="C34" s="141" t="e">
        <f>B34*1</f>
        <v>#VALUE!</v>
      </c>
      <c r="D34" s="155" t="str">
        <f>B34</f>
        <v>V</v>
      </c>
      <c r="E34" s="141" t="e">
        <f>D34*1</f>
        <v>#VALUE!</v>
      </c>
      <c r="F34" s="155" t="str">
        <f>'Tarifs 2022'!L13</f>
        <v>V</v>
      </c>
      <c r="G34" s="141" t="e">
        <f>F34*1</f>
        <v>#VALUE!</v>
      </c>
      <c r="H34" s="155" t="str">
        <f>F34</f>
        <v>V</v>
      </c>
      <c r="I34" s="141" t="e">
        <f>H34*1</f>
        <v>#VALUE!</v>
      </c>
      <c r="J34" s="155" t="str">
        <f>'Tarifs 2022'!M13</f>
        <v>V</v>
      </c>
      <c r="K34" s="141" t="e">
        <f>J34*1</f>
        <v>#VALUE!</v>
      </c>
      <c r="L34" s="155" t="str">
        <f>'Tarifs 2022'!N13</f>
        <v>V</v>
      </c>
      <c r="M34" s="141" t="e">
        <f>L34*1</f>
        <v>#VALUE!</v>
      </c>
      <c r="N34" s="155" t="str">
        <f>'Tarifs 2022'!O13</f>
        <v>V</v>
      </c>
      <c r="O34" s="141" t="e">
        <f>N34*1</f>
        <v>#VALUE!</v>
      </c>
      <c r="P34" s="155" t="str">
        <f>'Tarifs 2022'!P13</f>
        <v>V</v>
      </c>
      <c r="Q34" s="141" t="e">
        <f>P34*1</f>
        <v>#VALUE!</v>
      </c>
      <c r="S34" s="137" t="e">
        <f t="shared" si="10"/>
        <v>#REF!</v>
      </c>
    </row>
    <row r="35" spans="1:19" x14ac:dyDescent="0.3">
      <c r="A35" s="142" t="s">
        <v>27</v>
      </c>
      <c r="B35" s="155" t="str">
        <f>'Tarifs 2022'!K14</f>
        <v>V</v>
      </c>
      <c r="C35" s="141" t="e">
        <f>B35*B$7</f>
        <v>#VALUE!</v>
      </c>
      <c r="D35" s="155" t="str">
        <f t="shared" ref="D35:D41" si="11">B35</f>
        <v>V</v>
      </c>
      <c r="E35" s="141" t="e">
        <f>D35*D$7</f>
        <v>#VALUE!</v>
      </c>
      <c r="F35" s="155" t="str">
        <f>'Tarifs 2022'!L14</f>
        <v>V</v>
      </c>
      <c r="G35" s="141" t="e">
        <f>F35*F$7</f>
        <v>#VALUE!</v>
      </c>
      <c r="H35" s="155" t="str">
        <f t="shared" ref="H35:H41" si="12">F35</f>
        <v>V</v>
      </c>
      <c r="I35" s="141" t="e">
        <f>H35*H$7</f>
        <v>#VALUE!</v>
      </c>
      <c r="J35" s="155" t="str">
        <f>'Tarifs 2022'!M14</f>
        <v>V</v>
      </c>
      <c r="K35" s="141" t="e">
        <f>J35*J$7</f>
        <v>#VALUE!</v>
      </c>
      <c r="L35" s="155" t="str">
        <f>'Tarifs 2022'!N14</f>
        <v>V</v>
      </c>
      <c r="M35" s="141" t="e">
        <f>L35*L$7</f>
        <v>#VALUE!</v>
      </c>
      <c r="N35" s="155" t="str">
        <f>'Tarifs 2022'!O14</f>
        <v>V</v>
      </c>
      <c r="O35" s="141" t="e">
        <f>N35*N$7</f>
        <v>#VALUE!</v>
      </c>
      <c r="P35" s="155" t="str">
        <f>'Tarifs 2022'!P14</f>
        <v>V</v>
      </c>
      <c r="Q35" s="141" t="e">
        <f>P35*P$7</f>
        <v>#VALUE!</v>
      </c>
      <c r="S35" s="137" t="e">
        <f t="shared" si="10"/>
        <v>#REF!</v>
      </c>
    </row>
    <row r="36" spans="1:19" x14ac:dyDescent="0.3">
      <c r="A36" s="140" t="s">
        <v>51</v>
      </c>
      <c r="B36" s="156" t="str">
        <f>'Tarifs 2022'!K16</f>
        <v>V</v>
      </c>
      <c r="C36" s="141" t="e">
        <f>B36*B$7</f>
        <v>#VALUE!</v>
      </c>
      <c r="D36" s="155" t="str">
        <f t="shared" si="11"/>
        <v>V</v>
      </c>
      <c r="E36" s="141" t="e">
        <f>D36*D$7</f>
        <v>#VALUE!</v>
      </c>
      <c r="F36" s="156" t="str">
        <f>'Tarifs 2022'!L16</f>
        <v>V</v>
      </c>
      <c r="G36" s="141" t="e">
        <f>F36*F$7</f>
        <v>#VALUE!</v>
      </c>
      <c r="H36" s="155" t="str">
        <f t="shared" si="12"/>
        <v>V</v>
      </c>
      <c r="I36" s="141" t="e">
        <f>H36*H$7</f>
        <v>#VALUE!</v>
      </c>
      <c r="J36" s="156" t="str">
        <f>'Tarifs 2022'!M16</f>
        <v>V</v>
      </c>
      <c r="K36" s="141" t="e">
        <f>J36*J$7</f>
        <v>#VALUE!</v>
      </c>
      <c r="L36" s="156" t="str">
        <f>'Tarifs 2022'!N16</f>
        <v>V</v>
      </c>
      <c r="M36" s="141" t="e">
        <f>L36*L$7</f>
        <v>#VALUE!</v>
      </c>
      <c r="N36" s="156" t="str">
        <f>'Tarifs 2022'!O16</f>
        <v>V</v>
      </c>
      <c r="O36" s="141" t="e">
        <f>N36*N$7</f>
        <v>#VALUE!</v>
      </c>
      <c r="P36" s="156" t="str">
        <f>'Tarifs 2022'!P16</f>
        <v>V</v>
      </c>
      <c r="Q36" s="141" t="e">
        <f>P36*P$7</f>
        <v>#VALUE!</v>
      </c>
      <c r="S36" s="137" t="e">
        <f t="shared" si="10"/>
        <v>#REF!</v>
      </c>
    </row>
    <row r="37" spans="1:19" x14ac:dyDescent="0.3">
      <c r="A37" s="140" t="s">
        <v>52</v>
      </c>
      <c r="B37" s="156"/>
      <c r="C37" s="141" t="e">
        <f>SUM(C38:C40)</f>
        <v>#VALUE!</v>
      </c>
      <c r="D37" s="155"/>
      <c r="E37" s="141" t="e">
        <f>SUM(E38:E40)</f>
        <v>#VALUE!</v>
      </c>
      <c r="F37" s="156"/>
      <c r="G37" s="141" t="e">
        <f>SUM(G38:G40)</f>
        <v>#VALUE!</v>
      </c>
      <c r="H37" s="155"/>
      <c r="I37" s="141" t="e">
        <f>SUM(I38:I40)</f>
        <v>#VALUE!</v>
      </c>
      <c r="J37" s="156"/>
      <c r="K37" s="141" t="e">
        <f>SUM(K38:K40)</f>
        <v>#VALUE!</v>
      </c>
      <c r="L37" s="156"/>
      <c r="M37" s="141" t="e">
        <f>SUM(M38:M40)</f>
        <v>#VALUE!</v>
      </c>
      <c r="N37" s="156"/>
      <c r="O37" s="141" t="e">
        <f>SUM(O38:O40)</f>
        <v>#VALUE!</v>
      </c>
      <c r="P37" s="156"/>
      <c r="Q37" s="141" t="e">
        <f>SUM(Q38:Q40)</f>
        <v>#VALUE!</v>
      </c>
      <c r="S37" s="137" t="e">
        <f t="shared" si="10"/>
        <v>#REF!</v>
      </c>
    </row>
    <row r="38" spans="1:19" x14ac:dyDescent="0.3">
      <c r="A38" s="142" t="s">
        <v>53</v>
      </c>
      <c r="B38" s="156" t="str">
        <f>'Tarifs 2022'!K19</f>
        <v>V</v>
      </c>
      <c r="C38" s="141" t="e">
        <f t="shared" ref="C38:C41" si="13">B38*B$7</f>
        <v>#VALUE!</v>
      </c>
      <c r="D38" s="155" t="str">
        <f t="shared" si="11"/>
        <v>V</v>
      </c>
      <c r="E38" s="141" t="e">
        <f t="shared" ref="E38:E41" si="14">D38*D$7</f>
        <v>#VALUE!</v>
      </c>
      <c r="F38" s="156" t="str">
        <f>'Tarifs 2022'!L19</f>
        <v>V</v>
      </c>
      <c r="G38" s="141" t="e">
        <f t="shared" ref="G38:G41" si="15">F38*F$7</f>
        <v>#VALUE!</v>
      </c>
      <c r="H38" s="155" t="str">
        <f t="shared" si="12"/>
        <v>V</v>
      </c>
      <c r="I38" s="141" t="e">
        <f t="shared" ref="I38:I41" si="16">H38*H$7</f>
        <v>#VALUE!</v>
      </c>
      <c r="J38" s="156" t="str">
        <f>'Tarifs 2022'!M19</f>
        <v>V</v>
      </c>
      <c r="K38" s="141" t="e">
        <f t="shared" ref="K38:K41" si="17">J38*J$7</f>
        <v>#VALUE!</v>
      </c>
      <c r="L38" s="156" t="str">
        <f>'Tarifs 2022'!N19</f>
        <v>V</v>
      </c>
      <c r="M38" s="141" t="e">
        <f t="shared" ref="M38:M41" si="18">L38*L$7</f>
        <v>#VALUE!</v>
      </c>
      <c r="N38" s="156" t="str">
        <f>'Tarifs 2022'!O19</f>
        <v>V</v>
      </c>
      <c r="O38" s="141" t="e">
        <f t="shared" ref="O38:O41" si="19">N38*N$7</f>
        <v>#VALUE!</v>
      </c>
      <c r="P38" s="156" t="str">
        <f>'Tarifs 2022'!P19</f>
        <v>V</v>
      </c>
      <c r="Q38" s="141" t="e">
        <f t="shared" ref="Q38:Q41" si="20">P38*P$7</f>
        <v>#VALUE!</v>
      </c>
      <c r="S38" s="137" t="e">
        <f t="shared" si="10"/>
        <v>#REF!</v>
      </c>
    </row>
    <row r="39" spans="1:19" x14ac:dyDescent="0.3">
      <c r="A39" s="142" t="s">
        <v>54</v>
      </c>
      <c r="B39" s="156" t="str">
        <f>'Tarifs 2022'!K20</f>
        <v>V</v>
      </c>
      <c r="C39" s="141" t="e">
        <f t="shared" si="13"/>
        <v>#VALUE!</v>
      </c>
      <c r="D39" s="155" t="str">
        <f t="shared" si="11"/>
        <v>V</v>
      </c>
      <c r="E39" s="141" t="e">
        <f t="shared" si="14"/>
        <v>#VALUE!</v>
      </c>
      <c r="F39" s="156" t="str">
        <f>'Tarifs 2022'!L20</f>
        <v>V</v>
      </c>
      <c r="G39" s="141" t="e">
        <f t="shared" si="15"/>
        <v>#VALUE!</v>
      </c>
      <c r="H39" s="155" t="str">
        <f t="shared" si="12"/>
        <v>V</v>
      </c>
      <c r="I39" s="141" t="e">
        <f t="shared" si="16"/>
        <v>#VALUE!</v>
      </c>
      <c r="J39" s="156" t="str">
        <f>'Tarifs 2022'!M20</f>
        <v>V</v>
      </c>
      <c r="K39" s="141" t="e">
        <f t="shared" si="17"/>
        <v>#VALUE!</v>
      </c>
      <c r="L39" s="156" t="str">
        <f>'Tarifs 2022'!N20</f>
        <v>V</v>
      </c>
      <c r="M39" s="141" t="e">
        <f t="shared" si="18"/>
        <v>#VALUE!</v>
      </c>
      <c r="N39" s="156" t="str">
        <f>'Tarifs 2022'!O20</f>
        <v>V</v>
      </c>
      <c r="O39" s="141" t="e">
        <f t="shared" si="19"/>
        <v>#VALUE!</v>
      </c>
      <c r="P39" s="156" t="str">
        <f>'Tarifs 2022'!P20</f>
        <v>V</v>
      </c>
      <c r="Q39" s="141" t="e">
        <f t="shared" si="20"/>
        <v>#VALUE!</v>
      </c>
      <c r="S39" s="137" t="e">
        <f t="shared" si="10"/>
        <v>#REF!</v>
      </c>
    </row>
    <row r="40" spans="1:19" x14ac:dyDescent="0.3">
      <c r="A40" s="142" t="s">
        <v>55</v>
      </c>
      <c r="B40" s="156" t="str">
        <f>'Tarifs 2022'!K21</f>
        <v>V</v>
      </c>
      <c r="C40" s="141" t="e">
        <f t="shared" si="13"/>
        <v>#VALUE!</v>
      </c>
      <c r="D40" s="155" t="str">
        <f t="shared" si="11"/>
        <v>V</v>
      </c>
      <c r="E40" s="141" t="e">
        <f t="shared" si="14"/>
        <v>#VALUE!</v>
      </c>
      <c r="F40" s="156" t="str">
        <f>'Tarifs 2022'!L21</f>
        <v>V</v>
      </c>
      <c r="G40" s="141" t="e">
        <f t="shared" si="15"/>
        <v>#VALUE!</v>
      </c>
      <c r="H40" s="155" t="str">
        <f t="shared" si="12"/>
        <v>V</v>
      </c>
      <c r="I40" s="141" t="e">
        <f t="shared" si="16"/>
        <v>#VALUE!</v>
      </c>
      <c r="J40" s="156" t="str">
        <f>'Tarifs 2022'!M21</f>
        <v>V</v>
      </c>
      <c r="K40" s="141" t="e">
        <f t="shared" si="17"/>
        <v>#VALUE!</v>
      </c>
      <c r="L40" s="156" t="str">
        <f>'Tarifs 2022'!N21</f>
        <v>V</v>
      </c>
      <c r="M40" s="141" t="e">
        <f t="shared" si="18"/>
        <v>#VALUE!</v>
      </c>
      <c r="N40" s="156" t="str">
        <f>'Tarifs 2022'!O21</f>
        <v>V</v>
      </c>
      <c r="O40" s="141" t="e">
        <f t="shared" si="19"/>
        <v>#VALUE!</v>
      </c>
      <c r="P40" s="156" t="str">
        <f>'Tarifs 2022'!P21</f>
        <v>V</v>
      </c>
      <c r="Q40" s="141" t="e">
        <f t="shared" si="20"/>
        <v>#VALUE!</v>
      </c>
      <c r="S40" s="137" t="e">
        <f t="shared" si="10"/>
        <v>#REF!</v>
      </c>
    </row>
    <row r="41" spans="1:19" x14ac:dyDescent="0.3">
      <c r="A41" s="140" t="s">
        <v>56</v>
      </c>
      <c r="B41" s="156" t="str">
        <f>'Tarifs 2022'!K23</f>
        <v>V</v>
      </c>
      <c r="C41" s="141" t="e">
        <f t="shared" si="13"/>
        <v>#VALUE!</v>
      </c>
      <c r="D41" s="155" t="str">
        <f t="shared" si="11"/>
        <v>V</v>
      </c>
      <c r="E41" s="141" t="e">
        <f t="shared" si="14"/>
        <v>#VALUE!</v>
      </c>
      <c r="F41" s="156" t="str">
        <f>'Tarifs 2022'!L23</f>
        <v>V</v>
      </c>
      <c r="G41" s="141" t="e">
        <f t="shared" si="15"/>
        <v>#VALUE!</v>
      </c>
      <c r="H41" s="155" t="str">
        <f t="shared" si="12"/>
        <v>V</v>
      </c>
      <c r="I41" s="141" t="e">
        <f t="shared" si="16"/>
        <v>#VALUE!</v>
      </c>
      <c r="J41" s="156" t="str">
        <f>'Tarifs 2022'!M23</f>
        <v>V</v>
      </c>
      <c r="K41" s="141" t="e">
        <f t="shared" si="17"/>
        <v>#VALUE!</v>
      </c>
      <c r="L41" s="156" t="str">
        <f>'Tarifs 2022'!N23</f>
        <v>V</v>
      </c>
      <c r="M41" s="141" t="e">
        <f t="shared" si="18"/>
        <v>#VALUE!</v>
      </c>
      <c r="N41" s="156" t="str">
        <f>'Tarifs 2022'!O23</f>
        <v>V</v>
      </c>
      <c r="O41" s="141" t="e">
        <f t="shared" si="19"/>
        <v>#VALUE!</v>
      </c>
      <c r="P41" s="156" t="str">
        <f>'Tarifs 2022'!P23</f>
        <v>V</v>
      </c>
      <c r="Q41" s="141" t="e">
        <f t="shared" si="20"/>
        <v>#VALUE!</v>
      </c>
      <c r="S41" s="137" t="e">
        <f t="shared" si="10"/>
        <v>#REF!</v>
      </c>
    </row>
    <row r="42" spans="1:19" x14ac:dyDescent="0.3">
      <c r="A42" s="143" t="s">
        <v>57</v>
      </c>
      <c r="B42" s="157"/>
      <c r="C42" s="144" t="e">
        <f>SUM(C32,C36:C37,C41)</f>
        <v>#VALUE!</v>
      </c>
      <c r="D42" s="157"/>
      <c r="E42" s="144" t="e">
        <f>SUM(E32,E36:E37,E41)</f>
        <v>#VALUE!</v>
      </c>
      <c r="F42" s="157"/>
      <c r="G42" s="144" t="e">
        <f>SUM(G32,G36:G37,G41)</f>
        <v>#VALUE!</v>
      </c>
      <c r="H42" s="157"/>
      <c r="I42" s="144" t="e">
        <f>SUM(I32,I36:I37,I41)</f>
        <v>#VALUE!</v>
      </c>
      <c r="J42" s="157"/>
      <c r="K42" s="144" t="e">
        <f>SUM(K32,K36:K37,K41)</f>
        <v>#VALUE!</v>
      </c>
      <c r="L42" s="157"/>
      <c r="M42" s="144" t="e">
        <f>SUM(M32,M36:M37,M41)</f>
        <v>#VALUE!</v>
      </c>
      <c r="N42" s="157"/>
      <c r="O42" s="144" t="e">
        <f>SUM(O32,O36:O37,O41)</f>
        <v>#VALUE!</v>
      </c>
      <c r="P42" s="157"/>
      <c r="Q42" s="144" t="e">
        <f>SUM(Q32,Q36:Q37,Q41)</f>
        <v>#VALUE!</v>
      </c>
      <c r="S42" s="137" t="e">
        <f t="shared" si="10"/>
        <v>#REF!</v>
      </c>
    </row>
    <row r="43" spans="1:19" x14ac:dyDescent="0.3">
      <c r="A43" s="150" t="s">
        <v>71</v>
      </c>
      <c r="B43" s="151"/>
      <c r="C43" s="145" t="e">
        <f>C24</f>
        <v>#VALUE!</v>
      </c>
      <c r="E43" s="145" t="e">
        <f>E24</f>
        <v>#VALUE!</v>
      </c>
      <c r="F43" s="151"/>
      <c r="G43" s="145" t="e">
        <f>G24</f>
        <v>#VALUE!</v>
      </c>
      <c r="I43" s="145" t="e">
        <f>I24</f>
        <v>#VALUE!</v>
      </c>
      <c r="J43" s="151"/>
      <c r="K43" s="145" t="e">
        <f>K24</f>
        <v>#VALUE!</v>
      </c>
      <c r="M43" s="145" t="e">
        <f>M24</f>
        <v>#VALUE!</v>
      </c>
      <c r="N43" s="151"/>
      <c r="O43" s="145" t="e">
        <f>O24</f>
        <v>#VALUE!</v>
      </c>
      <c r="Q43" s="145" t="e">
        <f>Q24</f>
        <v>#VALUE!</v>
      </c>
      <c r="S43" s="137">
        <f>T25</f>
        <v>0</v>
      </c>
    </row>
    <row r="44" spans="1:19" x14ac:dyDescent="0.3">
      <c r="A44" s="146" t="s">
        <v>62</v>
      </c>
      <c r="B44" s="158"/>
      <c r="C44" s="147" t="e">
        <f>C42-C43</f>
        <v>#VALUE!</v>
      </c>
      <c r="D44" s="161"/>
      <c r="E44" s="147" t="e">
        <f>E42-E43</f>
        <v>#VALUE!</v>
      </c>
      <c r="F44" s="158"/>
      <c r="G44" s="147" t="e">
        <f>G42-G43</f>
        <v>#VALUE!</v>
      </c>
      <c r="H44" s="161"/>
      <c r="I44" s="147" t="e">
        <f>I42-I43</f>
        <v>#VALUE!</v>
      </c>
      <c r="J44" s="158"/>
      <c r="K44" s="147" t="e">
        <f>K42-K43</f>
        <v>#VALUE!</v>
      </c>
      <c r="L44" s="161"/>
      <c r="M44" s="147" t="e">
        <f>M42-M43</f>
        <v>#VALUE!</v>
      </c>
      <c r="N44" s="158"/>
      <c r="O44" s="147" t="e">
        <f>O42-O43</f>
        <v>#VALUE!</v>
      </c>
      <c r="P44" s="161"/>
      <c r="Q44" s="147" t="e">
        <f>Q42-Q43</f>
        <v>#VALUE!</v>
      </c>
      <c r="S44" s="137"/>
    </row>
    <row r="45" spans="1:19" ht="15.75" thickBot="1" x14ac:dyDescent="0.35">
      <c r="A45" s="148" t="s">
        <v>63</v>
      </c>
      <c r="B45" s="159"/>
      <c r="C45" s="149" t="str">
        <f>IFERROR((C44/C43)," ")</f>
        <v xml:space="preserve"> </v>
      </c>
      <c r="D45" s="162"/>
      <c r="E45" s="149" t="str">
        <f>IFERROR((E44/E43)," ")</f>
        <v xml:space="preserve"> </v>
      </c>
      <c r="F45" s="159"/>
      <c r="G45" s="149" t="str">
        <f>IFERROR((G44/G43)," ")</f>
        <v xml:space="preserve"> </v>
      </c>
      <c r="H45" s="162"/>
      <c r="I45" s="149" t="str">
        <f>IFERROR((I44/I43)," ")</f>
        <v xml:space="preserve"> </v>
      </c>
      <c r="J45" s="159"/>
      <c r="K45" s="149" t="str">
        <f>IFERROR((K44/K43)," ")</f>
        <v xml:space="preserve"> </v>
      </c>
      <c r="L45" s="162"/>
      <c r="M45" s="149" t="str">
        <f>IFERROR((M44/M43)," ")</f>
        <v xml:space="preserve"> </v>
      </c>
      <c r="N45" s="159"/>
      <c r="O45" s="149" t="str">
        <f>IFERROR((O44/O43)," ")</f>
        <v xml:space="preserve"> </v>
      </c>
      <c r="P45" s="162"/>
      <c r="Q45" s="149" t="str">
        <f>IFERROR((Q44/Q43)," ")</f>
        <v xml:space="preserve"> </v>
      </c>
      <c r="S45" s="137"/>
    </row>
    <row r="46" spans="1:19" ht="15.75" thickTop="1" x14ac:dyDescent="0.3">
      <c r="S46" s="137" t="e">
        <f t="shared" ref="S46:S60" si="21">S28</f>
        <v>#REF!</v>
      </c>
    </row>
    <row r="47" spans="1:19" ht="21" x14ac:dyDescent="0.35">
      <c r="A47" s="192" t="s">
        <v>64</v>
      </c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4"/>
      <c r="S47" s="137" t="e">
        <f t="shared" si="21"/>
        <v>#REF!</v>
      </c>
    </row>
    <row r="48" spans="1:19" x14ac:dyDescent="0.3">
      <c r="A48" s="195" t="s">
        <v>47</v>
      </c>
      <c r="B48" s="197" t="str">
        <f>B$5&amp;" | "&amp;B6</f>
        <v>T1 | Relevé annuel</v>
      </c>
      <c r="C48" s="198"/>
      <c r="D48" s="197" t="str">
        <f>D$5&amp;" | "&amp;D6</f>
        <v>T1 | Relevé annuel</v>
      </c>
      <c r="E48" s="198"/>
      <c r="F48" s="197" t="str">
        <f>F$5&amp;" | "&amp;F6</f>
        <v>T2 | Relevé annuel</v>
      </c>
      <c r="G48" s="198"/>
      <c r="H48" s="197" t="str">
        <f>H$5&amp;" | "&amp;H6</f>
        <v>T2 | Relevé annuel</v>
      </c>
      <c r="I48" s="198"/>
      <c r="J48" s="197" t="str">
        <f>J$5&amp;" | "&amp;J6</f>
        <v>T3 | Relevé annuel</v>
      </c>
      <c r="K48" s="198"/>
      <c r="L48" s="197" t="str">
        <f>L$5&amp;" | "&amp;L6</f>
        <v>T4 | MMR</v>
      </c>
      <c r="M48" s="198"/>
      <c r="N48" s="197" t="str">
        <f>N$5&amp;" | "&amp;N6</f>
        <v>T5 | AMR</v>
      </c>
      <c r="O48" s="198"/>
      <c r="P48" s="197" t="str">
        <f>P$5&amp;" | "&amp;P6</f>
        <v>T6 | AMR</v>
      </c>
      <c r="Q48" s="198"/>
      <c r="S48" s="137" t="e">
        <f t="shared" si="21"/>
        <v>#REF!</v>
      </c>
    </row>
    <row r="49" spans="1:19" x14ac:dyDescent="0.3">
      <c r="A49" s="196"/>
      <c r="B49" s="138" t="s">
        <v>48</v>
      </c>
      <c r="C49" s="138" t="s">
        <v>49</v>
      </c>
      <c r="D49" s="138" t="s">
        <v>48</v>
      </c>
      <c r="E49" s="138" t="s">
        <v>49</v>
      </c>
      <c r="F49" s="138" t="s">
        <v>48</v>
      </c>
      <c r="G49" s="138" t="s">
        <v>49</v>
      </c>
      <c r="H49" s="138" t="s">
        <v>48</v>
      </c>
      <c r="I49" s="138" t="s">
        <v>49</v>
      </c>
      <c r="J49" s="138" t="s">
        <v>48</v>
      </c>
      <c r="K49" s="138" t="s">
        <v>49</v>
      </c>
      <c r="L49" s="138" t="s">
        <v>48</v>
      </c>
      <c r="M49" s="138" t="s">
        <v>49</v>
      </c>
      <c r="N49" s="138" t="s">
        <v>48</v>
      </c>
      <c r="O49" s="138" t="s">
        <v>49</v>
      </c>
      <c r="P49" s="139" t="s">
        <v>48</v>
      </c>
      <c r="Q49" s="139" t="s">
        <v>49</v>
      </c>
      <c r="S49" s="137" t="e">
        <f t="shared" si="21"/>
        <v>#REF!</v>
      </c>
    </row>
    <row r="50" spans="1:19" x14ac:dyDescent="0.3">
      <c r="A50" s="140" t="s">
        <v>20</v>
      </c>
      <c r="B50" s="154"/>
      <c r="C50" s="141" t="e">
        <f>SUM(C51:C53)</f>
        <v>#VALUE!</v>
      </c>
      <c r="D50" s="155"/>
      <c r="E50" s="141" t="e">
        <f>SUM(E51:E53)</f>
        <v>#VALUE!</v>
      </c>
      <c r="F50" s="155"/>
      <c r="G50" s="141" t="e">
        <f>SUM(G51:G53)</f>
        <v>#VALUE!</v>
      </c>
      <c r="H50" s="155"/>
      <c r="I50" s="141" t="e">
        <f>SUM(I51:I53)</f>
        <v>#VALUE!</v>
      </c>
      <c r="J50" s="155"/>
      <c r="K50" s="141" t="e">
        <f>SUM(K51:K53)</f>
        <v>#VALUE!</v>
      </c>
      <c r="L50" s="155"/>
      <c r="M50" s="141" t="e">
        <f>SUM(M51:M53)</f>
        <v>#VALUE!</v>
      </c>
      <c r="N50" s="155"/>
      <c r="O50" s="141" t="e">
        <f>SUM(O51:O53)</f>
        <v>#VALUE!</v>
      </c>
      <c r="P50" s="155"/>
      <c r="Q50" s="141" t="e">
        <f>SUM(Q51:Q53)</f>
        <v>#VALUE!</v>
      </c>
      <c r="S50" s="137" t="e">
        <f t="shared" si="21"/>
        <v>#REF!</v>
      </c>
    </row>
    <row r="51" spans="1:19" x14ac:dyDescent="0.3">
      <c r="A51" s="142" t="s">
        <v>21</v>
      </c>
      <c r="B51" s="190"/>
      <c r="C51" s="191"/>
      <c r="D51" s="190"/>
      <c r="E51" s="191"/>
      <c r="F51" s="190"/>
      <c r="G51" s="191"/>
      <c r="H51" s="190"/>
      <c r="I51" s="191"/>
      <c r="J51" s="190"/>
      <c r="K51" s="191"/>
      <c r="L51" s="190"/>
      <c r="M51" s="191"/>
      <c r="N51" s="155" t="str">
        <f>'Tarifs 2023'!O12</f>
        <v>V</v>
      </c>
      <c r="O51" s="141" t="e">
        <f>N51*N$8</f>
        <v>#VALUE!</v>
      </c>
      <c r="P51" s="155" t="str">
        <f>'Tarifs 2023'!P12</f>
        <v>V</v>
      </c>
      <c r="Q51" s="141" t="e">
        <f>P51*P$8</f>
        <v>#VALUE!</v>
      </c>
      <c r="S51" s="137" t="e">
        <f t="shared" si="21"/>
        <v>#REF!</v>
      </c>
    </row>
    <row r="52" spans="1:19" x14ac:dyDescent="0.3">
      <c r="A52" s="142" t="s">
        <v>50</v>
      </c>
      <c r="B52" s="155" t="str">
        <f>'Tarifs 2023'!K13</f>
        <v>V</v>
      </c>
      <c r="C52" s="141" t="e">
        <f>B52*1</f>
        <v>#VALUE!</v>
      </c>
      <c r="D52" s="155" t="str">
        <f>B52</f>
        <v>V</v>
      </c>
      <c r="E52" s="141" t="e">
        <f>D52*1</f>
        <v>#VALUE!</v>
      </c>
      <c r="F52" s="155" t="str">
        <f>'Tarifs 2023'!L13</f>
        <v>V</v>
      </c>
      <c r="G52" s="141" t="e">
        <f>F52*1</f>
        <v>#VALUE!</v>
      </c>
      <c r="H52" s="155" t="str">
        <f>F52</f>
        <v>V</v>
      </c>
      <c r="I52" s="141" t="e">
        <f>H52*1</f>
        <v>#VALUE!</v>
      </c>
      <c r="J52" s="155" t="str">
        <f>'Tarifs 2023'!M13</f>
        <v>V</v>
      </c>
      <c r="K52" s="141" t="e">
        <f>J52*1</f>
        <v>#VALUE!</v>
      </c>
      <c r="L52" s="155" t="str">
        <f>'Tarifs 2023'!N13</f>
        <v>V</v>
      </c>
      <c r="M52" s="141" t="e">
        <f>L52*1</f>
        <v>#VALUE!</v>
      </c>
      <c r="N52" s="155" t="str">
        <f>'Tarifs 2023'!O13</f>
        <v>V</v>
      </c>
      <c r="O52" s="141" t="e">
        <f>N52*1</f>
        <v>#VALUE!</v>
      </c>
      <c r="P52" s="155" t="str">
        <f>'Tarifs 2023'!P13</f>
        <v>V</v>
      </c>
      <c r="Q52" s="141" t="e">
        <f>P52*1</f>
        <v>#VALUE!</v>
      </c>
      <c r="S52" s="137" t="e">
        <f t="shared" si="21"/>
        <v>#REF!</v>
      </c>
    </row>
    <row r="53" spans="1:19" x14ac:dyDescent="0.3">
      <c r="A53" s="142" t="s">
        <v>27</v>
      </c>
      <c r="B53" s="155" t="str">
        <f>'Tarifs 2023'!K14</f>
        <v>V</v>
      </c>
      <c r="C53" s="141" t="e">
        <f>B53*B$7</f>
        <v>#VALUE!</v>
      </c>
      <c r="D53" s="155" t="str">
        <f t="shared" ref="D53:D59" si="22">B53</f>
        <v>V</v>
      </c>
      <c r="E53" s="141" t="e">
        <f>D53*D$7</f>
        <v>#VALUE!</v>
      </c>
      <c r="F53" s="155" t="str">
        <f>'Tarifs 2023'!L14</f>
        <v>V</v>
      </c>
      <c r="G53" s="141" t="e">
        <f>F53*F$7</f>
        <v>#VALUE!</v>
      </c>
      <c r="H53" s="155" t="str">
        <f t="shared" ref="H53:H59" si="23">F53</f>
        <v>V</v>
      </c>
      <c r="I53" s="141" t="e">
        <f>H53*H$7</f>
        <v>#VALUE!</v>
      </c>
      <c r="J53" s="155" t="str">
        <f>'Tarifs 2023'!M14</f>
        <v>V</v>
      </c>
      <c r="K53" s="141" t="e">
        <f>J53*J$7</f>
        <v>#VALUE!</v>
      </c>
      <c r="L53" s="155" t="str">
        <f>'Tarifs 2023'!N14</f>
        <v>V</v>
      </c>
      <c r="M53" s="141" t="e">
        <f>L53*L$7</f>
        <v>#VALUE!</v>
      </c>
      <c r="N53" s="155" t="str">
        <f>'Tarifs 2023'!O14</f>
        <v>V</v>
      </c>
      <c r="O53" s="141" t="e">
        <f>N53*N$7</f>
        <v>#VALUE!</v>
      </c>
      <c r="P53" s="155" t="str">
        <f>'Tarifs 2023'!P14</f>
        <v>V</v>
      </c>
      <c r="Q53" s="141" t="e">
        <f>P53*P$7</f>
        <v>#VALUE!</v>
      </c>
      <c r="S53" s="137" t="e">
        <f t="shared" si="21"/>
        <v>#REF!</v>
      </c>
    </row>
    <row r="54" spans="1:19" x14ac:dyDescent="0.3">
      <c r="A54" s="140" t="s">
        <v>51</v>
      </c>
      <c r="B54" s="156" t="str">
        <f>'Tarifs 2023'!K16</f>
        <v>V</v>
      </c>
      <c r="C54" s="141" t="e">
        <f>B54*B$7</f>
        <v>#VALUE!</v>
      </c>
      <c r="D54" s="155" t="str">
        <f t="shared" si="22"/>
        <v>V</v>
      </c>
      <c r="E54" s="141" t="e">
        <f>D54*D$7</f>
        <v>#VALUE!</v>
      </c>
      <c r="F54" s="156" t="str">
        <f>'Tarifs 2023'!L16</f>
        <v>V</v>
      </c>
      <c r="G54" s="141" t="e">
        <f>F54*F$7</f>
        <v>#VALUE!</v>
      </c>
      <c r="H54" s="155" t="str">
        <f t="shared" si="23"/>
        <v>V</v>
      </c>
      <c r="I54" s="141" t="e">
        <f>H54*H$7</f>
        <v>#VALUE!</v>
      </c>
      <c r="J54" s="156" t="str">
        <f>'Tarifs 2023'!M16</f>
        <v>V</v>
      </c>
      <c r="K54" s="141" t="e">
        <f>J54*J$7</f>
        <v>#VALUE!</v>
      </c>
      <c r="L54" s="156" t="str">
        <f>'Tarifs 2023'!N16</f>
        <v>V</v>
      </c>
      <c r="M54" s="141" t="e">
        <f>L54*L$7</f>
        <v>#VALUE!</v>
      </c>
      <c r="N54" s="156" t="str">
        <f>'Tarifs 2023'!O16</f>
        <v>V</v>
      </c>
      <c r="O54" s="141" t="e">
        <f>N54*N$7</f>
        <v>#VALUE!</v>
      </c>
      <c r="P54" s="156" t="str">
        <f>'Tarifs 2023'!P16</f>
        <v>V</v>
      </c>
      <c r="Q54" s="141" t="e">
        <f>P54*P$7</f>
        <v>#VALUE!</v>
      </c>
      <c r="S54" s="137" t="e">
        <f t="shared" si="21"/>
        <v>#REF!</v>
      </c>
    </row>
    <row r="55" spans="1:19" x14ac:dyDescent="0.3">
      <c r="A55" s="140" t="s">
        <v>52</v>
      </c>
      <c r="B55" s="156"/>
      <c r="C55" s="141" t="e">
        <f>SUM(C56:C58)</f>
        <v>#VALUE!</v>
      </c>
      <c r="D55" s="155"/>
      <c r="E55" s="141" t="e">
        <f>SUM(E56:E58)</f>
        <v>#VALUE!</v>
      </c>
      <c r="F55" s="156"/>
      <c r="G55" s="141" t="e">
        <f>SUM(G56:G58)</f>
        <v>#VALUE!</v>
      </c>
      <c r="H55" s="155"/>
      <c r="I55" s="141" t="e">
        <f>SUM(I56:I58)</f>
        <v>#VALUE!</v>
      </c>
      <c r="J55" s="156"/>
      <c r="K55" s="141" t="e">
        <f>SUM(K56:K58)</f>
        <v>#VALUE!</v>
      </c>
      <c r="L55" s="156"/>
      <c r="M55" s="141" t="e">
        <f>SUM(M56:M58)</f>
        <v>#VALUE!</v>
      </c>
      <c r="N55" s="156"/>
      <c r="O55" s="141" t="e">
        <f>SUM(O56:O58)</f>
        <v>#VALUE!</v>
      </c>
      <c r="P55" s="156"/>
      <c r="Q55" s="141" t="e">
        <f>SUM(Q56:Q58)</f>
        <v>#VALUE!</v>
      </c>
      <c r="S55" s="137" t="e">
        <f t="shared" si="21"/>
        <v>#REF!</v>
      </c>
    </row>
    <row r="56" spans="1:19" x14ac:dyDescent="0.3">
      <c r="A56" s="142" t="s">
        <v>53</v>
      </c>
      <c r="B56" s="156" t="str">
        <f>'Tarifs 2023'!K19</f>
        <v>V</v>
      </c>
      <c r="C56" s="141" t="e">
        <f t="shared" ref="C56:C59" si="24">B56*B$7</f>
        <v>#VALUE!</v>
      </c>
      <c r="D56" s="155" t="str">
        <f t="shared" si="22"/>
        <v>V</v>
      </c>
      <c r="E56" s="141" t="e">
        <f t="shared" ref="E56:E59" si="25">D56*D$7</f>
        <v>#VALUE!</v>
      </c>
      <c r="F56" s="156" t="str">
        <f>'Tarifs 2023'!L19</f>
        <v>V</v>
      </c>
      <c r="G56" s="141" t="e">
        <f t="shared" ref="G56:G59" si="26">F56*F$7</f>
        <v>#VALUE!</v>
      </c>
      <c r="H56" s="155" t="str">
        <f t="shared" si="23"/>
        <v>V</v>
      </c>
      <c r="I56" s="141" t="e">
        <f t="shared" ref="I56:I59" si="27">H56*H$7</f>
        <v>#VALUE!</v>
      </c>
      <c r="J56" s="156" t="str">
        <f>'Tarifs 2023'!N19</f>
        <v>V</v>
      </c>
      <c r="K56" s="141" t="e">
        <f t="shared" ref="K56:K59" si="28">J56*J$7</f>
        <v>#VALUE!</v>
      </c>
      <c r="L56" s="156" t="str">
        <f>'Tarifs 2023'!N19</f>
        <v>V</v>
      </c>
      <c r="M56" s="141" t="e">
        <f t="shared" ref="M56:M59" si="29">L56*L$7</f>
        <v>#VALUE!</v>
      </c>
      <c r="N56" s="156" t="str">
        <f>'Tarifs 2023'!O19</f>
        <v>V</v>
      </c>
      <c r="O56" s="141" t="e">
        <f t="shared" ref="O56:O59" si="30">N56*N$7</f>
        <v>#VALUE!</v>
      </c>
      <c r="P56" s="156" t="str">
        <f>'Tarifs 2023'!P19</f>
        <v>V</v>
      </c>
      <c r="Q56" s="141" t="e">
        <f t="shared" ref="Q56:Q59" si="31">P56*P$7</f>
        <v>#VALUE!</v>
      </c>
      <c r="S56" s="137" t="e">
        <f t="shared" si="21"/>
        <v>#REF!</v>
      </c>
    </row>
    <row r="57" spans="1:19" x14ac:dyDescent="0.3">
      <c r="A57" s="142" t="s">
        <v>54</v>
      </c>
      <c r="B57" s="156" t="str">
        <f>'Tarifs 2023'!K20</f>
        <v>V</v>
      </c>
      <c r="C57" s="141" t="e">
        <f t="shared" si="24"/>
        <v>#VALUE!</v>
      </c>
      <c r="D57" s="155" t="str">
        <f t="shared" si="22"/>
        <v>V</v>
      </c>
      <c r="E57" s="141" t="e">
        <f t="shared" si="25"/>
        <v>#VALUE!</v>
      </c>
      <c r="F57" s="156" t="str">
        <f>'Tarifs 2023'!L20</f>
        <v>V</v>
      </c>
      <c r="G57" s="141" t="e">
        <f t="shared" si="26"/>
        <v>#VALUE!</v>
      </c>
      <c r="H57" s="155" t="str">
        <f t="shared" si="23"/>
        <v>V</v>
      </c>
      <c r="I57" s="141" t="e">
        <f t="shared" si="27"/>
        <v>#VALUE!</v>
      </c>
      <c r="J57" s="156" t="str">
        <f>'Tarifs 2023'!N20</f>
        <v>V</v>
      </c>
      <c r="K57" s="141" t="e">
        <f t="shared" si="28"/>
        <v>#VALUE!</v>
      </c>
      <c r="L57" s="156" t="str">
        <f>'Tarifs 2023'!N20</f>
        <v>V</v>
      </c>
      <c r="M57" s="141" t="e">
        <f t="shared" si="29"/>
        <v>#VALUE!</v>
      </c>
      <c r="N57" s="156" t="str">
        <f>'Tarifs 2023'!O20</f>
        <v>V</v>
      </c>
      <c r="O57" s="141" t="e">
        <f t="shared" si="30"/>
        <v>#VALUE!</v>
      </c>
      <c r="P57" s="156" t="str">
        <f>'Tarifs 2023'!P20</f>
        <v>V</v>
      </c>
      <c r="Q57" s="141" t="e">
        <f t="shared" si="31"/>
        <v>#VALUE!</v>
      </c>
      <c r="S57" s="137" t="e">
        <f t="shared" si="21"/>
        <v>#REF!</v>
      </c>
    </row>
    <row r="58" spans="1:19" x14ac:dyDescent="0.3">
      <c r="A58" s="142" t="s">
        <v>55</v>
      </c>
      <c r="B58" s="156" t="str">
        <f>'Tarifs 2023'!K21</f>
        <v>V</v>
      </c>
      <c r="C58" s="141" t="e">
        <f t="shared" si="24"/>
        <v>#VALUE!</v>
      </c>
      <c r="D58" s="155" t="str">
        <f t="shared" si="22"/>
        <v>V</v>
      </c>
      <c r="E58" s="141" t="e">
        <f t="shared" si="25"/>
        <v>#VALUE!</v>
      </c>
      <c r="F58" s="156" t="str">
        <f>'Tarifs 2023'!L21</f>
        <v>V</v>
      </c>
      <c r="G58" s="141" t="e">
        <f t="shared" si="26"/>
        <v>#VALUE!</v>
      </c>
      <c r="H58" s="155" t="str">
        <f t="shared" si="23"/>
        <v>V</v>
      </c>
      <c r="I58" s="141" t="e">
        <f t="shared" si="27"/>
        <v>#VALUE!</v>
      </c>
      <c r="J58" s="156" t="str">
        <f>'Tarifs 2023'!N21</f>
        <v>V</v>
      </c>
      <c r="K58" s="141" t="e">
        <f t="shared" si="28"/>
        <v>#VALUE!</v>
      </c>
      <c r="L58" s="156" t="str">
        <f>'Tarifs 2023'!N21</f>
        <v>V</v>
      </c>
      <c r="M58" s="141" t="e">
        <f t="shared" si="29"/>
        <v>#VALUE!</v>
      </c>
      <c r="N58" s="156" t="str">
        <f>'Tarifs 2023'!O21</f>
        <v>V</v>
      </c>
      <c r="O58" s="141" t="e">
        <f t="shared" si="30"/>
        <v>#VALUE!</v>
      </c>
      <c r="P58" s="156" t="str">
        <f>'Tarifs 2023'!P21</f>
        <v>V</v>
      </c>
      <c r="Q58" s="141" t="e">
        <f t="shared" si="31"/>
        <v>#VALUE!</v>
      </c>
      <c r="S58" s="137" t="e">
        <f t="shared" si="21"/>
        <v>#REF!</v>
      </c>
    </row>
    <row r="59" spans="1:19" x14ac:dyDescent="0.3">
      <c r="A59" s="140" t="s">
        <v>56</v>
      </c>
      <c r="B59" s="156" t="str">
        <f>'Tarifs 2023'!K23</f>
        <v>V</v>
      </c>
      <c r="C59" s="141" t="e">
        <f t="shared" si="24"/>
        <v>#VALUE!</v>
      </c>
      <c r="D59" s="155" t="str">
        <f t="shared" si="22"/>
        <v>V</v>
      </c>
      <c r="E59" s="141" t="e">
        <f t="shared" si="25"/>
        <v>#VALUE!</v>
      </c>
      <c r="F59" s="156" t="str">
        <f>'Tarifs 2023'!L23</f>
        <v>V</v>
      </c>
      <c r="G59" s="141" t="e">
        <f t="shared" si="26"/>
        <v>#VALUE!</v>
      </c>
      <c r="H59" s="155" t="str">
        <f t="shared" si="23"/>
        <v>V</v>
      </c>
      <c r="I59" s="141" t="e">
        <f t="shared" si="27"/>
        <v>#VALUE!</v>
      </c>
      <c r="J59" s="156" t="str">
        <f>'Tarifs 2023'!N23</f>
        <v>V</v>
      </c>
      <c r="K59" s="141" t="e">
        <f t="shared" si="28"/>
        <v>#VALUE!</v>
      </c>
      <c r="L59" s="156" t="str">
        <f>'Tarifs 2023'!N23</f>
        <v>V</v>
      </c>
      <c r="M59" s="141" t="e">
        <f t="shared" si="29"/>
        <v>#VALUE!</v>
      </c>
      <c r="N59" s="156" t="str">
        <f>'Tarifs 2023'!O23</f>
        <v>V</v>
      </c>
      <c r="O59" s="141" t="e">
        <f t="shared" si="30"/>
        <v>#VALUE!</v>
      </c>
      <c r="P59" s="156" t="str">
        <f>'Tarifs 2023'!P23</f>
        <v>V</v>
      </c>
      <c r="Q59" s="141" t="e">
        <f t="shared" si="31"/>
        <v>#VALUE!</v>
      </c>
      <c r="S59" s="137" t="e">
        <f t="shared" si="21"/>
        <v>#REF!</v>
      </c>
    </row>
    <row r="60" spans="1:19" x14ac:dyDescent="0.3">
      <c r="A60" s="143" t="s">
        <v>57</v>
      </c>
      <c r="B60" s="157"/>
      <c r="C60" s="144" t="e">
        <f>SUM(C50,C54:C55,C59)</f>
        <v>#VALUE!</v>
      </c>
      <c r="D60" s="157"/>
      <c r="E60" s="144" t="e">
        <f>SUM(E50,E54:E55,E59)</f>
        <v>#VALUE!</v>
      </c>
      <c r="F60" s="157"/>
      <c r="G60" s="144" t="e">
        <f>SUM(G50,G54:G55,G59)</f>
        <v>#VALUE!</v>
      </c>
      <c r="H60" s="157"/>
      <c r="I60" s="144" t="e">
        <f>SUM(I50,I54:I55,I59)</f>
        <v>#VALUE!</v>
      </c>
      <c r="J60" s="157"/>
      <c r="K60" s="144" t="e">
        <f>SUM(K50,K54:K55,K59)</f>
        <v>#VALUE!</v>
      </c>
      <c r="L60" s="157"/>
      <c r="M60" s="144" t="e">
        <f>SUM(M50,M54:M55,M59)</f>
        <v>#VALUE!</v>
      </c>
      <c r="N60" s="157"/>
      <c r="O60" s="144" t="e">
        <f>SUM(O50,O54:O55,O59)</f>
        <v>#VALUE!</v>
      </c>
      <c r="P60" s="157"/>
      <c r="Q60" s="144" t="e">
        <f>SUM(Q50,Q54:Q55,Q59)</f>
        <v>#VALUE!</v>
      </c>
      <c r="S60" s="137" t="e">
        <f t="shared" si="21"/>
        <v>#REF!</v>
      </c>
    </row>
    <row r="61" spans="1:19" x14ac:dyDescent="0.3">
      <c r="A61" s="150" t="s">
        <v>72</v>
      </c>
      <c r="B61" s="151"/>
      <c r="C61" s="145" t="e">
        <f>C42</f>
        <v>#VALUE!</v>
      </c>
      <c r="E61" s="145" t="e">
        <f>E42</f>
        <v>#VALUE!</v>
      </c>
      <c r="F61" s="151"/>
      <c r="G61" s="145" t="e">
        <f>G42</f>
        <v>#VALUE!</v>
      </c>
      <c r="I61" s="145" t="e">
        <f>I42</f>
        <v>#VALUE!</v>
      </c>
      <c r="J61" s="151"/>
      <c r="K61" s="145" t="e">
        <f>K42</f>
        <v>#VALUE!</v>
      </c>
      <c r="M61" s="145" t="e">
        <f>M42</f>
        <v>#VALUE!</v>
      </c>
      <c r="N61" s="151"/>
      <c r="O61" s="145" t="e">
        <f>O42</f>
        <v>#VALUE!</v>
      </c>
      <c r="Q61" s="145" t="e">
        <f>Q42</f>
        <v>#VALUE!</v>
      </c>
      <c r="S61" s="137">
        <f>T43</f>
        <v>0</v>
      </c>
    </row>
    <row r="62" spans="1:19" x14ac:dyDescent="0.3">
      <c r="A62" s="146" t="s">
        <v>65</v>
      </c>
      <c r="B62" s="158"/>
      <c r="C62" s="147" t="e">
        <f>C60-C61</f>
        <v>#VALUE!</v>
      </c>
      <c r="D62" s="161"/>
      <c r="E62" s="147" t="e">
        <f>E60-E61</f>
        <v>#VALUE!</v>
      </c>
      <c r="F62" s="158"/>
      <c r="G62" s="147" t="e">
        <f>G60-G61</f>
        <v>#VALUE!</v>
      </c>
      <c r="H62" s="161"/>
      <c r="I62" s="147" t="e">
        <f>I60-I61</f>
        <v>#VALUE!</v>
      </c>
      <c r="J62" s="158"/>
      <c r="K62" s="147" t="e">
        <f>K60-K61</f>
        <v>#VALUE!</v>
      </c>
      <c r="L62" s="161"/>
      <c r="M62" s="147" t="e">
        <f>M60-M61</f>
        <v>#VALUE!</v>
      </c>
      <c r="N62" s="158"/>
      <c r="O62" s="147" t="e">
        <f>O60-O61</f>
        <v>#VALUE!</v>
      </c>
      <c r="P62" s="161"/>
      <c r="Q62" s="147" t="e">
        <f>Q60-Q61</f>
        <v>#VALUE!</v>
      </c>
      <c r="S62" s="137"/>
    </row>
    <row r="63" spans="1:19" ht="15.75" thickBot="1" x14ac:dyDescent="0.35">
      <c r="A63" s="148" t="s">
        <v>66</v>
      </c>
      <c r="B63" s="159"/>
      <c r="C63" s="149" t="str">
        <f>IFERROR((C62/C61)," ")</f>
        <v xml:space="preserve"> </v>
      </c>
      <c r="D63" s="162"/>
      <c r="E63" s="149" t="str">
        <f>IFERROR((E62/E61)," ")</f>
        <v xml:space="preserve"> </v>
      </c>
      <c r="F63" s="159"/>
      <c r="G63" s="149" t="str">
        <f>IFERROR((G62/G61)," ")</f>
        <v xml:space="preserve"> </v>
      </c>
      <c r="H63" s="162"/>
      <c r="I63" s="149" t="str">
        <f>IFERROR((I62/I61)," ")</f>
        <v xml:space="preserve"> </v>
      </c>
      <c r="J63" s="159"/>
      <c r="K63" s="149" t="str">
        <f>IFERROR((K62/K61)," ")</f>
        <v xml:space="preserve"> </v>
      </c>
      <c r="L63" s="162"/>
      <c r="M63" s="149" t="str">
        <f>IFERROR((M62/M61)," ")</f>
        <v xml:space="preserve"> </v>
      </c>
      <c r="N63" s="159"/>
      <c r="O63" s="149" t="str">
        <f>IFERROR((O62/O61)," ")</f>
        <v xml:space="preserve"> </v>
      </c>
      <c r="P63" s="162"/>
      <c r="Q63" s="149" t="str">
        <f>IFERROR((Q62/Q61)," ")</f>
        <v xml:space="preserve"> </v>
      </c>
      <c r="S63" s="137"/>
    </row>
    <row r="64" spans="1:19" ht="15.75" thickTop="1" x14ac:dyDescent="0.3"/>
  </sheetData>
  <mergeCells count="80">
    <mergeCell ref="L51:M51"/>
    <mergeCell ref="A47:Q47"/>
    <mergeCell ref="A48:A49"/>
    <mergeCell ref="B48:C48"/>
    <mergeCell ref="D48:E48"/>
    <mergeCell ref="F48:G48"/>
    <mergeCell ref="H48:I48"/>
    <mergeCell ref="J48:K48"/>
    <mergeCell ref="L48:M48"/>
    <mergeCell ref="N48:O48"/>
    <mergeCell ref="P48:Q48"/>
    <mergeCell ref="B51:C51"/>
    <mergeCell ref="D51:E51"/>
    <mergeCell ref="F51:G51"/>
    <mergeCell ref="H51:I51"/>
    <mergeCell ref="J51:K51"/>
    <mergeCell ref="L33:M33"/>
    <mergeCell ref="A29:Q29"/>
    <mergeCell ref="A30:A31"/>
    <mergeCell ref="B30:C30"/>
    <mergeCell ref="D30:E30"/>
    <mergeCell ref="F30:G30"/>
    <mergeCell ref="H30:I30"/>
    <mergeCell ref="J30:K30"/>
    <mergeCell ref="L30:M30"/>
    <mergeCell ref="N30:O30"/>
    <mergeCell ref="P30:Q30"/>
    <mergeCell ref="B33:C33"/>
    <mergeCell ref="D33:E33"/>
    <mergeCell ref="F33:G33"/>
    <mergeCell ref="H33:I33"/>
    <mergeCell ref="J33:K33"/>
    <mergeCell ref="L15:M15"/>
    <mergeCell ref="A11:Q11"/>
    <mergeCell ref="A12:A13"/>
    <mergeCell ref="B12:C12"/>
    <mergeCell ref="D12:E12"/>
    <mergeCell ref="F12:G12"/>
    <mergeCell ref="H12:I12"/>
    <mergeCell ref="J12:K12"/>
    <mergeCell ref="L12:M12"/>
    <mergeCell ref="N12:O12"/>
    <mergeCell ref="P12:Q12"/>
    <mergeCell ref="B15:C15"/>
    <mergeCell ref="D15:E15"/>
    <mergeCell ref="F15:G15"/>
    <mergeCell ref="H15:I15"/>
    <mergeCell ref="J15:K15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7:C7"/>
    <mergeCell ref="D7:E7"/>
    <mergeCell ref="F7:G7"/>
    <mergeCell ref="H7:I7"/>
    <mergeCell ref="J7:K7"/>
    <mergeCell ref="L7:M7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5:C5"/>
    <mergeCell ref="D5:E5"/>
    <mergeCell ref="F5:G5"/>
    <mergeCell ref="H5:I5"/>
    <mergeCell ref="J5:K5"/>
    <mergeCell ref="L5:M5"/>
  </mergeCells>
  <conditionalFormatting sqref="C43 E43">
    <cfRule type="containsText" dxfId="21" priority="21" operator="containsText" text="ntitulé">
      <formula>NOT(ISERROR(SEARCH("ntitulé",C43)))</formula>
    </cfRule>
    <cfRule type="containsBlanks" dxfId="20" priority="22">
      <formula>LEN(TRIM(C43))=0</formula>
    </cfRule>
  </conditionalFormatting>
  <conditionalFormatting sqref="G43 I43">
    <cfRule type="containsText" dxfId="19" priority="19" operator="containsText" text="ntitulé">
      <formula>NOT(ISERROR(SEARCH("ntitulé",G43)))</formula>
    </cfRule>
    <cfRule type="containsBlanks" dxfId="18" priority="20">
      <formula>LEN(TRIM(G43))=0</formula>
    </cfRule>
  </conditionalFormatting>
  <conditionalFormatting sqref="K43 M43">
    <cfRule type="containsText" dxfId="17" priority="17" operator="containsText" text="ntitulé">
      <formula>NOT(ISERROR(SEARCH("ntitulé",K43)))</formula>
    </cfRule>
    <cfRule type="containsBlanks" dxfId="16" priority="18">
      <formula>LEN(TRIM(K43))=0</formula>
    </cfRule>
  </conditionalFormatting>
  <conditionalFormatting sqref="O43 Q43">
    <cfRule type="containsText" dxfId="15" priority="15" operator="containsText" text="ntitulé">
      <formula>NOT(ISERROR(SEARCH("ntitulé",O43)))</formula>
    </cfRule>
    <cfRule type="containsBlanks" dxfId="14" priority="16">
      <formula>LEN(TRIM(O43))=0</formula>
    </cfRule>
  </conditionalFormatting>
  <conditionalFormatting sqref="C61 E61">
    <cfRule type="containsText" dxfId="13" priority="13" operator="containsText" text="ntitulé">
      <formula>NOT(ISERROR(SEARCH("ntitulé",C61)))</formula>
    </cfRule>
    <cfRule type="containsBlanks" dxfId="12" priority="14">
      <formula>LEN(TRIM(C61))=0</formula>
    </cfRule>
  </conditionalFormatting>
  <conditionalFormatting sqref="G61 I61">
    <cfRule type="containsText" dxfId="11" priority="11" operator="containsText" text="ntitulé">
      <formula>NOT(ISERROR(SEARCH("ntitulé",G61)))</formula>
    </cfRule>
    <cfRule type="containsBlanks" dxfId="10" priority="12">
      <formula>LEN(TRIM(G61))=0</formula>
    </cfRule>
  </conditionalFormatting>
  <conditionalFormatting sqref="K61 M61">
    <cfRule type="containsText" dxfId="9" priority="9" operator="containsText" text="ntitulé">
      <formula>NOT(ISERROR(SEARCH("ntitulé",K61)))</formula>
    </cfRule>
    <cfRule type="containsBlanks" dxfId="8" priority="10">
      <formula>LEN(TRIM(K61))=0</formula>
    </cfRule>
  </conditionalFormatting>
  <conditionalFormatting sqref="O61 Q61">
    <cfRule type="containsText" dxfId="7" priority="7" operator="containsText" text="ntitulé">
      <formula>NOT(ISERROR(SEARCH("ntitulé",O61)))</formula>
    </cfRule>
    <cfRule type="containsBlanks" dxfId="6" priority="8">
      <formula>LEN(TRIM(O61))=0</formula>
    </cfRule>
  </conditionalFormatting>
  <conditionalFormatting sqref="C25">
    <cfRule type="containsText" dxfId="5" priority="5" operator="containsText" text="ntitulé">
      <formula>NOT(ISERROR(SEARCH("ntitulé",C25)))</formula>
    </cfRule>
    <cfRule type="containsBlanks" dxfId="4" priority="6">
      <formula>LEN(TRIM(C25))=0</formula>
    </cfRule>
  </conditionalFormatting>
  <conditionalFormatting sqref="C25">
    <cfRule type="containsText" dxfId="3" priority="4" operator="containsText" text="libre">
      <formula>NOT(ISERROR(SEARCH("libre",C25)))</formula>
    </cfRule>
  </conditionalFormatting>
  <conditionalFormatting sqref="E25 G25 I25 K25 M25 O25 Q25">
    <cfRule type="containsText" dxfId="2" priority="2" operator="containsText" text="ntitulé">
      <formula>NOT(ISERROR(SEARCH("ntitulé",E25)))</formula>
    </cfRule>
    <cfRule type="containsBlanks" dxfId="1" priority="3">
      <formula>LEN(TRIM(E25))=0</formula>
    </cfRule>
  </conditionalFormatting>
  <conditionalFormatting sqref="E25 G25 I25 K25 M25 O25 Q25">
    <cfRule type="containsText" dxfId="0" priority="1" operator="containsText" text="libre">
      <formula>NOT(ISERROR(SEARCH("libre",E25)))</formula>
    </cfRule>
  </conditionalFormatting>
  <pageMargins left="0.7" right="0.7" top="0.75" bottom="0.75" header="0.3" footer="0.3"/>
  <pageSetup paperSize="9" scale="64" orientation="landscape" verticalDpi="300" r:id="rId1"/>
  <rowBreaks count="1" manualBreakCount="1">
    <brk id="10" max="16" man="1"/>
  </rowBreaks>
  <ignoredErrors>
    <ignoredError sqref="S11 S28:S29 S12:S27 S46:S47 S30:T45 S48:T64 T46:T4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Tarifs 2021</vt:lpstr>
      <vt:lpstr>Tarifs 2022</vt:lpstr>
      <vt:lpstr>Tarifs 2023</vt:lpstr>
      <vt:lpstr>Simulations tarifaires</vt:lpstr>
      <vt:lpstr>'Simulations tarifaires'!Zone_d_impression</vt:lpstr>
      <vt:lpstr>'Tarifs 2021'!Zone_d_impression</vt:lpstr>
      <vt:lpstr>'Tarifs 2022'!Zone_d_impression</vt:lpstr>
      <vt:lpstr>'Tarifs 2023'!Zone_d_impression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Bihain</dc:creator>
  <cp:lastModifiedBy>Anne-Cécile SOHY</cp:lastModifiedBy>
  <dcterms:created xsi:type="dcterms:W3CDTF">2020-01-09T09:22:06Z</dcterms:created>
  <dcterms:modified xsi:type="dcterms:W3CDTF">2020-01-15T13:05:15Z</dcterms:modified>
</cp:coreProperties>
</file>