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L:\10 Tarification\125. Méthodologie 2024\Méthodo finale\CODIR 13.04.23\"/>
    </mc:Choice>
  </mc:AlternateContent>
  <xr:revisionPtr revIDLastSave="0" documentId="13_ncr:1_{4D9F7CCD-19B3-4C9E-B2BC-E59F571EBC46}" xr6:coauthVersionLast="47" xr6:coauthVersionMax="47" xr10:uidLastSave="{00000000-0000-0000-0000-000000000000}"/>
  <bookViews>
    <workbookView xWindow="-120" yWindow="-120" windowWidth="29040" windowHeight="15840" tabRatio="782" xr2:uid="{00000000-000D-0000-FFFF-FFFF00000000}"/>
  </bookViews>
  <sheets>
    <sheet name="TAB00" sheetId="1" r:id="rId1"/>
    <sheet name="TAB A" sheetId="34" r:id="rId2"/>
    <sheet name="TAB B" sheetId="35" r:id="rId3"/>
    <sheet name="TAB 1" sheetId="42" r:id="rId4"/>
    <sheet name="TAB 2" sheetId="43" r:id="rId5"/>
    <sheet name="TAB 3" sheetId="2" r:id="rId6"/>
    <sheet name="TAB 4.1" sheetId="3" r:id="rId7"/>
    <sheet name="TAB 4.2" sheetId="31" r:id="rId8"/>
    <sheet name="TAB 5" sheetId="15" r:id="rId9"/>
    <sheet name="TAB 5.1" sheetId="36" r:id="rId10"/>
    <sheet name="TAB 6.1" sheetId="19" r:id="rId11"/>
    <sheet name="TAB 6.2" sheetId="38" r:id="rId12"/>
    <sheet name="TAB 7" sheetId="30" r:id="rId13"/>
    <sheet name="TAB 7.1" sheetId="20" r:id="rId14"/>
    <sheet name="TAB 8.1" sheetId="16" r:id="rId15"/>
    <sheet name="TAB 8.2" sheetId="32" r:id="rId16"/>
    <sheet name="TAB 9" sheetId="33" r:id="rId17"/>
  </sheets>
  <externalReferences>
    <externalReference r:id="rId18"/>
    <externalReference r:id="rId19"/>
    <externalReference r:id="rId20"/>
    <externalReference r:id="rId21"/>
    <externalReference r:id="rId22"/>
    <externalReference r:id="rId23"/>
  </externalReferences>
  <definedNames>
    <definedName name="_xlnm._FilterDatabase" localSheetId="5" hidden="1">'TAB 3'!#REF!</definedName>
    <definedName name="Aftakklem_LS">'[1]BASISPRIJZEN MATERIAAL'!$I$188</definedName>
    <definedName name="année_en_cours">'[2]Paramètre de calcul'!$B$31</definedName>
    <definedName name="Codes">'[3]Codes des IM'!$B$2:$D$23</definedName>
    <definedName name="ELECTRICITE">'[4]Tableau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_GRATUIT">[2]Traduction!$A$12</definedName>
    <definedName name="Traduction1">'[3]Codes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3">'TAB 1'!$A$4:$E$45</definedName>
    <definedName name="_xlnm.Print_Area" localSheetId="4">'TAB 2'!$A$3:$L$46</definedName>
    <definedName name="_xlnm.Print_Area" localSheetId="5">'TAB 3'!$A$3:$R$41</definedName>
    <definedName name="_xlnm.Print_Area" localSheetId="6">'TAB 4.1'!$A$3:$Q$19</definedName>
    <definedName name="_xlnm.Print_Area" localSheetId="7">'TAB 4.2'!$A$3:$G$11</definedName>
    <definedName name="_xlnm.Print_Area" localSheetId="8">'TAB 5'!$A$3:$N$54</definedName>
    <definedName name="_xlnm.Print_Area" localSheetId="9">'TAB 5.1'!$A$3:$N$19</definedName>
    <definedName name="_xlnm.Print_Area" localSheetId="10">'TAB 6.1'!$A$1:$S$36</definedName>
    <definedName name="_xlnm.Print_Area" localSheetId="12">'TAB 7'!$A$3:$H$14</definedName>
    <definedName name="_xlnm.Print_Area" localSheetId="13">'TAB 7.1'!$A$2:$Q$27</definedName>
    <definedName name="_xlnm.Print_Area" localSheetId="14">'TAB 8.1'!$A$3:$Y$16</definedName>
    <definedName name="_xlnm.Print_Area" localSheetId="15">'TAB 8.2'!$A$3:$J$11</definedName>
    <definedName name="_xlnm.Print_Area" localSheetId="16">'TAB 9'!$A$1:$S$28</definedName>
    <definedName name="_xlnm.Print_Area" localSheetId="1">'TAB A'!$A$3:$C$13</definedName>
    <definedName name="_xlnm.Print_Area" localSheetId="2">'TAB B'!$A$1:$C$24</definedName>
    <definedName name="_xlnm.Print_Area" localSheetId="0">TAB00!$A$1:$J$51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33" l="1"/>
  <c r="O27" i="33"/>
  <c r="M27" i="33"/>
  <c r="K27" i="33"/>
  <c r="I27" i="33"/>
  <c r="G27" i="33"/>
  <c r="E27" i="33"/>
  <c r="C27" i="33"/>
  <c r="Q25" i="33"/>
  <c r="O25" i="33"/>
  <c r="M25" i="33"/>
  <c r="K25" i="33"/>
  <c r="I25" i="33"/>
  <c r="G25" i="33"/>
  <c r="E25" i="33"/>
  <c r="C25" i="33"/>
  <c r="S41" i="33"/>
  <c r="Q41" i="33"/>
  <c r="O41" i="33"/>
  <c r="M41" i="33"/>
  <c r="K41" i="33"/>
  <c r="I41" i="33"/>
  <c r="G41" i="33"/>
  <c r="E41" i="33"/>
  <c r="C41" i="33"/>
  <c r="S40" i="33"/>
  <c r="Q40" i="33"/>
  <c r="O40" i="33"/>
  <c r="M40" i="33"/>
  <c r="K40" i="33"/>
  <c r="I40" i="33"/>
  <c r="G40" i="33"/>
  <c r="E40" i="33"/>
  <c r="C40" i="33"/>
  <c r="S39" i="33"/>
  <c r="Q39" i="33"/>
  <c r="O39" i="33"/>
  <c r="M39" i="33"/>
  <c r="K39" i="33"/>
  <c r="I39" i="33"/>
  <c r="G39" i="33"/>
  <c r="E39" i="33"/>
  <c r="C39" i="33"/>
  <c r="S38" i="33"/>
  <c r="S37" i="33" s="1"/>
  <c r="Q38" i="33"/>
  <c r="O38" i="33"/>
  <c r="M38" i="33"/>
  <c r="K38" i="33"/>
  <c r="I38" i="33"/>
  <c r="G38" i="33"/>
  <c r="G37" i="33" s="1"/>
  <c r="E38" i="33"/>
  <c r="C38" i="33"/>
  <c r="S36" i="33"/>
  <c r="Q36" i="33"/>
  <c r="O36" i="33"/>
  <c r="M36" i="33"/>
  <c r="K36" i="33"/>
  <c r="I36" i="33"/>
  <c r="G36" i="33"/>
  <c r="E36" i="33"/>
  <c r="C36" i="33"/>
  <c r="S35" i="33"/>
  <c r="Q35" i="33"/>
  <c r="O35" i="33"/>
  <c r="M35" i="33"/>
  <c r="K35" i="33"/>
  <c r="I35" i="33"/>
  <c r="G35" i="33"/>
  <c r="E35" i="33"/>
  <c r="C35" i="33"/>
  <c r="S34" i="33"/>
  <c r="Q34" i="33"/>
  <c r="O34" i="33"/>
  <c r="O32" i="33" s="1"/>
  <c r="M34" i="33"/>
  <c r="K34" i="33"/>
  <c r="I34" i="33"/>
  <c r="I32" i="33" s="1"/>
  <c r="G34" i="33"/>
  <c r="G32" i="33" s="1"/>
  <c r="E34" i="33"/>
  <c r="C34" i="33"/>
  <c r="S33" i="33"/>
  <c r="P33" i="33"/>
  <c r="Q33" i="33" s="1"/>
  <c r="U31" i="33"/>
  <c r="U32" i="33" s="1"/>
  <c r="U33" i="33" s="1"/>
  <c r="U34" i="33" s="1"/>
  <c r="U35" i="33" s="1"/>
  <c r="U36" i="33" s="1"/>
  <c r="U37" i="33" s="1"/>
  <c r="U38" i="33" s="1"/>
  <c r="U39" i="33" s="1"/>
  <c r="U40" i="33" s="1"/>
  <c r="U41" i="33" s="1"/>
  <c r="U42" i="33" s="1"/>
  <c r="R30" i="33"/>
  <c r="P30" i="33"/>
  <c r="N30" i="33"/>
  <c r="L30" i="33"/>
  <c r="J30" i="33"/>
  <c r="H30" i="33"/>
  <c r="F30" i="33"/>
  <c r="D30" i="33"/>
  <c r="B30" i="33"/>
  <c r="B24" i="35"/>
  <c r="B23" i="35"/>
  <c r="B22" i="35"/>
  <c r="B21" i="35"/>
  <c r="B20" i="35"/>
  <c r="B19" i="35"/>
  <c r="E32" i="33" l="1"/>
  <c r="O37" i="33"/>
  <c r="O42" i="33"/>
  <c r="Q37" i="33"/>
  <c r="Q32" i="33"/>
  <c r="Q42" i="33" s="1"/>
  <c r="M32" i="33"/>
  <c r="M37" i="33"/>
  <c r="I37" i="33"/>
  <c r="I42" i="33" s="1"/>
  <c r="G42" i="33"/>
  <c r="K32" i="33"/>
  <c r="C37" i="33"/>
  <c r="S32" i="33"/>
  <c r="S42" i="33" s="1"/>
  <c r="S25" i="33" s="1"/>
  <c r="M42" i="33"/>
  <c r="E37" i="33"/>
  <c r="E42" i="33" s="1"/>
  <c r="K37" i="33"/>
  <c r="C32" i="33"/>
  <c r="C42" i="33" s="1"/>
  <c r="K42" i="33" l="1"/>
  <c r="B18" i="35" l="1"/>
  <c r="B17" i="35"/>
  <c r="B16" i="35"/>
  <c r="B15" i="35"/>
  <c r="B14" i="35"/>
  <c r="B13" i="35"/>
  <c r="B12" i="35"/>
  <c r="B11" i="35"/>
  <c r="F17" i="33" l="1"/>
  <c r="G17" i="33" s="1"/>
  <c r="H16" i="33"/>
  <c r="F16" i="33"/>
  <c r="G16" i="33" s="1"/>
  <c r="F12" i="33"/>
  <c r="F23" i="33"/>
  <c r="G23" i="33" s="1"/>
  <c r="F22" i="33"/>
  <c r="G22" i="33" s="1"/>
  <c r="F21" i="33"/>
  <c r="G21" i="33" s="1"/>
  <c r="G20" i="33"/>
  <c r="F20" i="33"/>
  <c r="F18" i="33"/>
  <c r="G18" i="33" s="1"/>
  <c r="G19" i="33" l="1"/>
  <c r="G14" i="33"/>
  <c r="G24" i="33" s="1"/>
  <c r="G26" i="33" s="1"/>
  <c r="M9" i="36" l="1"/>
  <c r="M10" i="36"/>
  <c r="M11" i="36"/>
  <c r="M12" i="36"/>
  <c r="M13" i="36"/>
  <c r="M14" i="36"/>
  <c r="M15" i="36"/>
  <c r="M16" i="36"/>
  <c r="M17" i="36"/>
  <c r="M18" i="36"/>
  <c r="M19" i="36"/>
  <c r="M8" i="36"/>
  <c r="M54" i="15"/>
  <c r="M53" i="15"/>
  <c r="M52" i="15"/>
  <c r="M49" i="15"/>
  <c r="M48" i="15"/>
  <c r="M47" i="15"/>
  <c r="M42" i="15"/>
  <c r="M41" i="15"/>
  <c r="M40" i="15"/>
  <c r="M35" i="15"/>
  <c r="M34" i="15"/>
  <c r="M33" i="15"/>
  <c r="M32" i="15"/>
  <c r="M31" i="15"/>
  <c r="M30" i="15"/>
  <c r="M29" i="15"/>
  <c r="M28" i="15"/>
  <c r="M27" i="15"/>
  <c r="M26" i="15"/>
  <c r="M25" i="15"/>
  <c r="M24" i="15"/>
  <c r="M9" i="15"/>
  <c r="M10" i="15"/>
  <c r="M11" i="15"/>
  <c r="M12" i="15"/>
  <c r="M13" i="15"/>
  <c r="M14" i="15"/>
  <c r="M15" i="15"/>
  <c r="M16" i="15"/>
  <c r="M17" i="15"/>
  <c r="M18" i="15"/>
  <c r="M19" i="15"/>
  <c r="M8" i="15"/>
  <c r="P37" i="2"/>
  <c r="N37" i="2"/>
  <c r="L37" i="2"/>
  <c r="J37" i="2"/>
  <c r="H37" i="2"/>
  <c r="F37" i="2"/>
  <c r="D37" i="2"/>
  <c r="B37" i="2"/>
  <c r="B40" i="2"/>
  <c r="C39" i="2" s="1"/>
  <c r="R39" i="2"/>
  <c r="R38" i="2"/>
  <c r="Q39" i="2"/>
  <c r="Q38" i="2"/>
  <c r="O39" i="2"/>
  <c r="O38" i="2"/>
  <c r="M39" i="2"/>
  <c r="M38" i="2"/>
  <c r="K39" i="2"/>
  <c r="K38" i="2"/>
  <c r="I39" i="2"/>
  <c r="I38" i="2"/>
  <c r="G39" i="2"/>
  <c r="G38" i="2"/>
  <c r="E39" i="2"/>
  <c r="E38" i="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13" i="42"/>
  <c r="D12" i="42"/>
  <c r="K44" i="43"/>
  <c r="K41" i="43"/>
  <c r="K45" i="43" s="1"/>
  <c r="K40" i="43"/>
  <c r="I37" i="43"/>
  <c r="K31" i="43"/>
  <c r="K37" i="43" s="1"/>
  <c r="J31" i="43"/>
  <c r="J37" i="43" s="1"/>
  <c r="I31" i="43"/>
  <c r="H31" i="43"/>
  <c r="H37" i="43" s="1"/>
  <c r="G31" i="43"/>
  <c r="G37" i="43" s="1"/>
  <c r="F31" i="43"/>
  <c r="E31" i="43"/>
  <c r="D31" i="43"/>
  <c r="C31" i="43"/>
  <c r="L30" i="43"/>
  <c r="L29" i="43"/>
  <c r="L28" i="43"/>
  <c r="L27" i="43"/>
  <c r="L26" i="43"/>
  <c r="L25" i="43"/>
  <c r="L24" i="43"/>
  <c r="L23" i="43"/>
  <c r="L22" i="43"/>
  <c r="L21" i="43"/>
  <c r="L20" i="43"/>
  <c r="L19" i="43"/>
  <c r="L18" i="43"/>
  <c r="L17" i="43"/>
  <c r="L16" i="43"/>
  <c r="L15" i="43"/>
  <c r="K12" i="43"/>
  <c r="J12" i="43"/>
  <c r="I12" i="43"/>
  <c r="H12" i="43"/>
  <c r="G12" i="43"/>
  <c r="F12" i="43"/>
  <c r="E12" i="43"/>
  <c r="D12" i="43"/>
  <c r="C12" i="43"/>
  <c r="L12" i="43" s="1"/>
  <c r="L10" i="43"/>
  <c r="C42" i="42"/>
  <c r="C41" i="42"/>
  <c r="C40" i="42" s="1"/>
  <c r="C36" i="42"/>
  <c r="B36" i="42"/>
  <c r="C33" i="42"/>
  <c r="B33" i="42"/>
  <c r="A32" i="42"/>
  <c r="A31" i="42"/>
  <c r="A30" i="42"/>
  <c r="A29" i="42"/>
  <c r="A28" i="42"/>
  <c r="A27" i="42"/>
  <c r="C26" i="42"/>
  <c r="B26" i="42"/>
  <c r="A25" i="42"/>
  <c r="A24" i="42"/>
  <c r="A23" i="42"/>
  <c r="A22" i="42"/>
  <c r="A21" i="42"/>
  <c r="A20" i="42"/>
  <c r="C19" i="42"/>
  <c r="C18" i="42" s="1"/>
  <c r="B19" i="42"/>
  <c r="B18" i="42" s="1"/>
  <c r="C14" i="42"/>
  <c r="B14" i="42"/>
  <c r="A13" i="42"/>
  <c r="A12" i="42"/>
  <c r="C11" i="42"/>
  <c r="C10" i="42" s="1"/>
  <c r="B11" i="42"/>
  <c r="B10" i="42" s="1"/>
  <c r="C38" i="2" l="1"/>
  <c r="L31" i="43"/>
  <c r="K42" i="43"/>
  <c r="D11" i="42"/>
  <c r="D10" i="42" s="1"/>
  <c r="B39" i="42"/>
  <c r="B43" i="42" s="1"/>
  <c r="C39" i="42"/>
  <c r="C43" i="42" l="1"/>
  <c r="D39" i="42"/>
  <c r="B17" i="3" l="1"/>
  <c r="B16" i="3" l="1"/>
  <c r="B15" i="3"/>
  <c r="B14" i="3"/>
  <c r="B13" i="3" l="1"/>
  <c r="F10" i="31"/>
  <c r="D10" i="31"/>
  <c r="V14" i="38"/>
  <c r="V15" i="38" s="1"/>
  <c r="V16" i="38" s="1"/>
  <c r="F9" i="30" l="1"/>
  <c r="C9" i="30"/>
  <c r="B8" i="31"/>
  <c r="M6" i="20" l="1"/>
  <c r="X9" i="16" l="1"/>
  <c r="U16" i="38"/>
  <c r="R16" i="38"/>
  <c r="R23" i="33" s="1"/>
  <c r="O16" i="38"/>
  <c r="P23" i="33" s="1"/>
  <c r="L16" i="38"/>
  <c r="N23" i="33" s="1"/>
  <c r="I16" i="38"/>
  <c r="L23" i="33" s="1"/>
  <c r="F16" i="38"/>
  <c r="C16" i="38"/>
  <c r="U15" i="38"/>
  <c r="R15" i="38"/>
  <c r="R22" i="33" s="1"/>
  <c r="O15" i="38"/>
  <c r="P22" i="33" s="1"/>
  <c r="L15" i="38"/>
  <c r="N22" i="33" s="1"/>
  <c r="I15" i="38"/>
  <c r="L22" i="33" s="1"/>
  <c r="F15" i="38"/>
  <c r="C15" i="38"/>
  <c r="U14" i="38"/>
  <c r="R14" i="38"/>
  <c r="R21" i="33" s="1"/>
  <c r="O14" i="38"/>
  <c r="P21" i="33" s="1"/>
  <c r="L14" i="38"/>
  <c r="N21" i="33" s="1"/>
  <c r="I14" i="38"/>
  <c r="L21" i="33" s="1"/>
  <c r="F14" i="38"/>
  <c r="C14" i="38"/>
  <c r="U13" i="38"/>
  <c r="R13" i="38"/>
  <c r="O13" i="38"/>
  <c r="L13" i="38"/>
  <c r="I13" i="38"/>
  <c r="F13" i="38"/>
  <c r="C13" i="38"/>
  <c r="R11" i="38"/>
  <c r="R18" i="33" s="1"/>
  <c r="O11" i="38"/>
  <c r="P18" i="33" s="1"/>
  <c r="L11" i="38"/>
  <c r="N18" i="33" s="1"/>
  <c r="I11" i="38"/>
  <c r="L18" i="33" s="1"/>
  <c r="F11" i="38"/>
  <c r="C11" i="38"/>
  <c r="V10" i="38"/>
  <c r="V13" i="38" s="1"/>
  <c r="U10" i="38"/>
  <c r="S10" i="38"/>
  <c r="S11" i="38" s="1"/>
  <c r="S14" i="38" s="1"/>
  <c r="S15" i="38" s="1"/>
  <c r="S16" i="38" s="1"/>
  <c r="R10" i="38"/>
  <c r="P10" i="38"/>
  <c r="P11" i="38" s="1"/>
  <c r="O10" i="38"/>
  <c r="P17" i="33" s="1"/>
  <c r="M10" i="38"/>
  <c r="M11" i="38" s="1"/>
  <c r="L10" i="38"/>
  <c r="J10" i="38"/>
  <c r="J11" i="38" s="1"/>
  <c r="I10" i="38"/>
  <c r="G10" i="38"/>
  <c r="G11" i="38" s="1"/>
  <c r="G14" i="38" s="1"/>
  <c r="G15" i="38" s="1"/>
  <c r="G16" i="38" s="1"/>
  <c r="F10" i="38"/>
  <c r="D10" i="38"/>
  <c r="D11" i="38" s="1"/>
  <c r="C10" i="38"/>
  <c r="V9" i="38"/>
  <c r="U9" i="38"/>
  <c r="S9" i="38"/>
  <c r="R9" i="38"/>
  <c r="P9" i="38"/>
  <c r="O9" i="38"/>
  <c r="P16" i="33" s="1"/>
  <c r="M9" i="38"/>
  <c r="L9" i="38"/>
  <c r="J9" i="38"/>
  <c r="I9" i="38"/>
  <c r="G9" i="38"/>
  <c r="F9" i="38"/>
  <c r="D9" i="38"/>
  <c r="C9" i="38"/>
  <c r="S8" i="38"/>
  <c r="R8" i="38"/>
  <c r="P8" i="38"/>
  <c r="O8" i="38"/>
  <c r="P15" i="33" s="1"/>
  <c r="H6" i="38"/>
  <c r="K6" i="38" s="1"/>
  <c r="N6" i="38" s="1"/>
  <c r="Q6" i="38" s="1"/>
  <c r="T6" i="38" s="1"/>
  <c r="G6" i="38"/>
  <c r="J6" i="38" s="1"/>
  <c r="M6" i="38" s="1"/>
  <c r="P6" i="38" s="1"/>
  <c r="F6" i="38"/>
  <c r="I6" i="38" s="1"/>
  <c r="L6" i="38" s="1"/>
  <c r="D17" i="33" l="1"/>
  <c r="B17" i="33"/>
  <c r="B18" i="33"/>
  <c r="D18" i="33"/>
  <c r="D22" i="33"/>
  <c r="B22" i="33"/>
  <c r="H23" i="33"/>
  <c r="J23" i="33"/>
  <c r="M13" i="38"/>
  <c r="M14" i="38"/>
  <c r="M15" i="38" s="1"/>
  <c r="M16" i="38" s="1"/>
  <c r="J18" i="33"/>
  <c r="H18" i="33"/>
  <c r="B21" i="33"/>
  <c r="D21" i="33"/>
  <c r="J22" i="33"/>
  <c r="H22" i="33"/>
  <c r="D20" i="33"/>
  <c r="B20" i="33"/>
  <c r="J21" i="33"/>
  <c r="H21" i="33"/>
  <c r="D13" i="38"/>
  <c r="D14" i="38"/>
  <c r="J13" i="38"/>
  <c r="J14" i="38"/>
  <c r="J15" i="38" s="1"/>
  <c r="J16" i="38" s="1"/>
  <c r="K16" i="38" s="1"/>
  <c r="L14" i="16" s="1"/>
  <c r="P13" i="38"/>
  <c r="P14" i="38"/>
  <c r="P15" i="38" s="1"/>
  <c r="P16" i="38" s="1"/>
  <c r="D23" i="33"/>
  <c r="B23" i="33"/>
  <c r="B16" i="33"/>
  <c r="D16" i="33"/>
  <c r="J20" i="33"/>
  <c r="H20" i="33"/>
  <c r="R20" i="33"/>
  <c r="N20" i="33"/>
  <c r="P20" i="33"/>
  <c r="L20" i="33"/>
  <c r="W10" i="38"/>
  <c r="H9" i="38"/>
  <c r="J16" i="33"/>
  <c r="L17" i="33"/>
  <c r="R15" i="33"/>
  <c r="S15" i="33" s="1"/>
  <c r="T9" i="38"/>
  <c r="R16" i="33"/>
  <c r="L16" i="33"/>
  <c r="J17" i="33"/>
  <c r="H17" i="33"/>
  <c r="N17" i="33"/>
  <c r="R17" i="33"/>
  <c r="N9" i="38"/>
  <c r="N16" i="33"/>
  <c r="K9" i="38"/>
  <c r="T8" i="38"/>
  <c r="Q10" i="38"/>
  <c r="E9" i="38"/>
  <c r="N10" i="38"/>
  <c r="T10" i="38"/>
  <c r="Q9" i="38"/>
  <c r="W9" i="38"/>
  <c r="H10" i="38"/>
  <c r="N11" i="38"/>
  <c r="O9" i="16" s="1"/>
  <c r="Q8" i="38"/>
  <c r="Q7" i="38" s="1"/>
  <c r="R8" i="16" s="1"/>
  <c r="E10" i="38"/>
  <c r="E7" i="38" s="1"/>
  <c r="F8" i="16" s="1"/>
  <c r="E11" i="38"/>
  <c r="F9" i="16" s="1"/>
  <c r="S13" i="38"/>
  <c r="T11" i="38"/>
  <c r="U9" i="16" s="1"/>
  <c r="W14" i="38"/>
  <c r="X12" i="16" s="1"/>
  <c r="W16" i="38"/>
  <c r="X14" i="16" s="1"/>
  <c r="S6" i="38"/>
  <c r="D15" i="38"/>
  <c r="E13" i="38"/>
  <c r="F11" i="16" s="1"/>
  <c r="Q13" i="38"/>
  <c r="R11" i="16" s="1"/>
  <c r="O6" i="38"/>
  <c r="W6" i="38"/>
  <c r="G13" i="38"/>
  <c r="H11" i="38"/>
  <c r="I9" i="16" s="1"/>
  <c r="Q11" i="38"/>
  <c r="R9" i="16" s="1"/>
  <c r="K13" i="38"/>
  <c r="L11" i="16" s="1"/>
  <c r="N13" i="38"/>
  <c r="O11" i="16" s="1"/>
  <c r="K11" i="38"/>
  <c r="L9" i="16" s="1"/>
  <c r="K10" i="38"/>
  <c r="W13" i="38"/>
  <c r="X11" i="16" s="1"/>
  <c r="H18" i="36"/>
  <c r="G18" i="36"/>
  <c r="F18" i="36"/>
  <c r="E18" i="36"/>
  <c r="D18" i="36"/>
  <c r="C18" i="36"/>
  <c r="N17" i="36"/>
  <c r="L17" i="36"/>
  <c r="K17" i="36"/>
  <c r="J17" i="36"/>
  <c r="H16" i="36"/>
  <c r="G16" i="36"/>
  <c r="F16" i="36"/>
  <c r="E16" i="36"/>
  <c r="D16" i="36"/>
  <c r="C16" i="36"/>
  <c r="N15" i="36"/>
  <c r="L15" i="36"/>
  <c r="K15" i="36"/>
  <c r="J15" i="36"/>
  <c r="H14" i="36"/>
  <c r="G14" i="36"/>
  <c r="F14" i="36"/>
  <c r="E14" i="36"/>
  <c r="D14" i="36"/>
  <c r="C14" i="36"/>
  <c r="N13" i="36"/>
  <c r="L13" i="36"/>
  <c r="K13" i="36"/>
  <c r="J13" i="36"/>
  <c r="N12" i="36"/>
  <c r="L12" i="36"/>
  <c r="K12" i="36"/>
  <c r="J12" i="36"/>
  <c r="H11" i="36"/>
  <c r="G11" i="36"/>
  <c r="F11" i="36"/>
  <c r="E11" i="36"/>
  <c r="D11" i="36"/>
  <c r="C11" i="36"/>
  <c r="N10" i="36"/>
  <c r="L10" i="36"/>
  <c r="K10" i="36"/>
  <c r="J10" i="36"/>
  <c r="N9" i="36"/>
  <c r="L9" i="36"/>
  <c r="K9" i="36"/>
  <c r="J9" i="36"/>
  <c r="N8" i="36"/>
  <c r="L8" i="36"/>
  <c r="K8" i="36"/>
  <c r="J8" i="36"/>
  <c r="N14" i="38" l="1"/>
  <c r="O12" i="16" s="1"/>
  <c r="K14" i="38"/>
  <c r="L12" i="16" s="1"/>
  <c r="J16" i="36"/>
  <c r="N16" i="36"/>
  <c r="N15" i="38"/>
  <c r="O13" i="16" s="1"/>
  <c r="N16" i="38"/>
  <c r="O14" i="16" s="1"/>
  <c r="W7" i="38"/>
  <c r="X8" i="16" s="1"/>
  <c r="T13" i="38"/>
  <c r="U11" i="16" s="1"/>
  <c r="H7" i="38"/>
  <c r="I8" i="16" s="1"/>
  <c r="B9" i="38"/>
  <c r="N7" i="38"/>
  <c r="O8" i="16" s="1"/>
  <c r="B8" i="38"/>
  <c r="K11" i="36"/>
  <c r="K14" i="36"/>
  <c r="B10" i="38"/>
  <c r="Q14" i="38"/>
  <c r="R12" i="16" s="1"/>
  <c r="C9" i="16"/>
  <c r="T7" i="38"/>
  <c r="U8" i="16" s="1"/>
  <c r="W15" i="38"/>
  <c r="X13" i="16" s="1"/>
  <c r="B11" i="38"/>
  <c r="K15" i="38"/>
  <c r="L13" i="16" s="1"/>
  <c r="E15" i="38"/>
  <c r="F13" i="16" s="1"/>
  <c r="D16" i="38"/>
  <c r="E16" i="38" s="1"/>
  <c r="F14" i="16" s="1"/>
  <c r="K7" i="38"/>
  <c r="L8" i="16" s="1"/>
  <c r="V6" i="38"/>
  <c r="T14" i="38"/>
  <c r="U12" i="16" s="1"/>
  <c r="R6" i="38"/>
  <c r="E14" i="38"/>
  <c r="H13" i="38"/>
  <c r="I11" i="16" s="1"/>
  <c r="Q16" i="38"/>
  <c r="R14" i="16" s="1"/>
  <c r="Q15" i="38"/>
  <c r="E19" i="36"/>
  <c r="J11" i="36"/>
  <c r="N11" i="36"/>
  <c r="N14" i="36"/>
  <c r="L11" i="36"/>
  <c r="G19" i="36"/>
  <c r="L16" i="36"/>
  <c r="K18" i="36"/>
  <c r="H19" i="36"/>
  <c r="C19" i="36"/>
  <c r="K16" i="36"/>
  <c r="L18" i="36"/>
  <c r="N18" i="36"/>
  <c r="F19" i="36"/>
  <c r="J14" i="36"/>
  <c r="L14" i="36"/>
  <c r="J18" i="36"/>
  <c r="D19" i="36"/>
  <c r="L53" i="15"/>
  <c r="J53" i="15"/>
  <c r="N12" i="38" l="1"/>
  <c r="N17" i="38" s="1"/>
  <c r="C11" i="16"/>
  <c r="B7" i="38"/>
  <c r="C8" i="16"/>
  <c r="B13" i="38"/>
  <c r="K12" i="38"/>
  <c r="L10" i="16" s="1"/>
  <c r="L15" i="16" s="1"/>
  <c r="W12" i="38"/>
  <c r="W17" i="38" s="1"/>
  <c r="K19" i="36"/>
  <c r="O10" i="16"/>
  <c r="O15" i="16" s="1"/>
  <c r="E12" i="38"/>
  <c r="F10" i="16" s="1"/>
  <c r="F12" i="16"/>
  <c r="Q12" i="38"/>
  <c r="R10" i="16" s="1"/>
  <c r="R15" i="16" s="1"/>
  <c r="R13" i="16"/>
  <c r="U6" i="38"/>
  <c r="H14" i="38"/>
  <c r="T16" i="38"/>
  <c r="U14" i="16" s="1"/>
  <c r="T15" i="38"/>
  <c r="N19" i="36"/>
  <c r="L19" i="36"/>
  <c r="J19" i="36"/>
  <c r="H9" i="32"/>
  <c r="H8" i="32"/>
  <c r="E9" i="32"/>
  <c r="E8" i="32"/>
  <c r="G12" i="30"/>
  <c r="G11" i="30"/>
  <c r="D12" i="30"/>
  <c r="D11" i="30"/>
  <c r="F12" i="30"/>
  <c r="F11" i="30"/>
  <c r="C12" i="30"/>
  <c r="C11" i="30"/>
  <c r="N54" i="15"/>
  <c r="L54" i="15"/>
  <c r="K54" i="15"/>
  <c r="J54" i="15"/>
  <c r="N49" i="15"/>
  <c r="L49" i="15"/>
  <c r="K49" i="15"/>
  <c r="J49" i="15"/>
  <c r="B9" i="31"/>
  <c r="B9" i="32" s="1"/>
  <c r="B8" i="32"/>
  <c r="K17" i="38" l="1"/>
  <c r="E17" i="38"/>
  <c r="X10" i="16"/>
  <c r="X15" i="16" s="1"/>
  <c r="Q17" i="38"/>
  <c r="B14" i="38"/>
  <c r="I12" i="16"/>
  <c r="C12" i="16" s="1"/>
  <c r="T12" i="38"/>
  <c r="U10" i="16" s="1"/>
  <c r="U15" i="16" s="1"/>
  <c r="U13" i="16"/>
  <c r="H16" i="38"/>
  <c r="H15" i="38"/>
  <c r="I13" i="16" s="1"/>
  <c r="H11" i="30"/>
  <c r="H12" i="30"/>
  <c r="E12" i="30"/>
  <c r="C13" i="16" l="1"/>
  <c r="T17" i="38"/>
  <c r="B16" i="38"/>
  <c r="I14" i="16"/>
  <c r="C14" i="16" s="1"/>
  <c r="B15" i="38"/>
  <c r="H12" i="38"/>
  <c r="I10" i="16" s="1"/>
  <c r="B12" i="30"/>
  <c r="H10" i="30"/>
  <c r="I9" i="32" s="1"/>
  <c r="I15" i="16" l="1"/>
  <c r="C10" i="16"/>
  <c r="H17" i="38"/>
  <c r="B17" i="38" s="1"/>
  <c r="B12" i="38"/>
  <c r="U13" i="33" l="1"/>
  <c r="U14" i="33" s="1"/>
  <c r="R12" i="33"/>
  <c r="P12" i="33"/>
  <c r="N12" i="33"/>
  <c r="L12" i="33"/>
  <c r="J12" i="33"/>
  <c r="H12" i="33"/>
  <c r="D12" i="33"/>
  <c r="B12" i="33"/>
  <c r="U15" i="33" l="1"/>
  <c r="U16" i="33" l="1"/>
  <c r="U17" i="33" l="1"/>
  <c r="E16" i="33"/>
  <c r="C16" i="33"/>
  <c r="U18" i="33" l="1"/>
  <c r="U19" i="33" l="1"/>
  <c r="U20" i="33" l="1"/>
  <c r="U21" i="33" l="1"/>
  <c r="U22" i="33" l="1"/>
  <c r="U23" i="33" l="1"/>
  <c r="K22" i="33"/>
  <c r="I22" i="33"/>
  <c r="U24" i="33" l="1"/>
  <c r="V25" i="33" l="1"/>
  <c r="B10" i="31" l="1"/>
  <c r="B9" i="3" s="1"/>
  <c r="H10" i="32" l="1"/>
  <c r="E10" i="32"/>
  <c r="B10" i="32"/>
  <c r="C10" i="31"/>
  <c r="C9" i="31"/>
  <c r="E8" i="31"/>
  <c r="E10" i="31"/>
  <c r="C8" i="31"/>
  <c r="G8" i="31"/>
  <c r="G10" i="31"/>
  <c r="G9" i="31" l="1"/>
  <c r="E9" i="31"/>
  <c r="G9" i="30"/>
  <c r="D9" i="30"/>
  <c r="H7" i="30"/>
  <c r="G7" i="30"/>
  <c r="F7" i="30"/>
  <c r="Q15" i="33"/>
  <c r="S23" i="33"/>
  <c r="S22" i="33"/>
  <c r="S21" i="33"/>
  <c r="S20" i="33"/>
  <c r="S18" i="33"/>
  <c r="S17" i="33"/>
  <c r="S16" i="33"/>
  <c r="Q23" i="33"/>
  <c r="Q22" i="33"/>
  <c r="Q21" i="33"/>
  <c r="Q20" i="33"/>
  <c r="Q18" i="33"/>
  <c r="Q17" i="33"/>
  <c r="Q16" i="33"/>
  <c r="O23" i="33"/>
  <c r="O22" i="33"/>
  <c r="O21" i="33"/>
  <c r="O20" i="33"/>
  <c r="O18" i="33"/>
  <c r="O16" i="33"/>
  <c r="M23" i="33"/>
  <c r="M22" i="33"/>
  <c r="M21" i="33"/>
  <c r="M20" i="33"/>
  <c r="M18" i="33"/>
  <c r="M16" i="33"/>
  <c r="O6" i="19"/>
  <c r="G8" i="19"/>
  <c r="H9" i="30" l="1"/>
  <c r="H8" i="30" s="1"/>
  <c r="S19" i="33"/>
  <c r="C18" i="33"/>
  <c r="E18" i="33"/>
  <c r="C23" i="33"/>
  <c r="E23" i="33"/>
  <c r="I20" i="33"/>
  <c r="K20" i="33"/>
  <c r="Q19" i="33"/>
  <c r="H13" i="30"/>
  <c r="I8" i="32"/>
  <c r="J8" i="32" s="1"/>
  <c r="E17" i="33"/>
  <c r="E14" i="33" s="1"/>
  <c r="C17" i="33"/>
  <c r="C14" i="33" s="1"/>
  <c r="C22" i="33"/>
  <c r="E22" i="33"/>
  <c r="I18" i="33"/>
  <c r="K18" i="33"/>
  <c r="E20" i="33"/>
  <c r="C20" i="33"/>
  <c r="I21" i="33"/>
  <c r="K21" i="33"/>
  <c r="O19" i="33"/>
  <c r="E21" i="33"/>
  <c r="C21" i="33"/>
  <c r="K23" i="33"/>
  <c r="I23" i="33"/>
  <c r="M19" i="33"/>
  <c r="Q14" i="33"/>
  <c r="M17" i="33"/>
  <c r="M14" i="33" s="1"/>
  <c r="I17" i="33"/>
  <c r="K17" i="33"/>
  <c r="I16" i="33"/>
  <c r="K16" i="33"/>
  <c r="O17" i="33"/>
  <c r="O14" i="33" s="1"/>
  <c r="S14" i="33"/>
  <c r="E9" i="30"/>
  <c r="J9" i="32"/>
  <c r="P17" i="3"/>
  <c r="W14" i="16" s="1"/>
  <c r="P16" i="3"/>
  <c r="W13" i="16" s="1"/>
  <c r="P15" i="3"/>
  <c r="P14" i="3"/>
  <c r="N17" i="3"/>
  <c r="T14" i="16" s="1"/>
  <c r="N16" i="3"/>
  <c r="T13" i="16" s="1"/>
  <c r="N15" i="3"/>
  <c r="T12" i="16" s="1"/>
  <c r="N14" i="3"/>
  <c r="L17" i="3"/>
  <c r="Q14" i="16" s="1"/>
  <c r="L16" i="3"/>
  <c r="Q13" i="16" s="1"/>
  <c r="L15" i="3"/>
  <c r="L14" i="3"/>
  <c r="J17" i="3"/>
  <c r="N14" i="16" s="1"/>
  <c r="P14" i="16" s="1"/>
  <c r="J16" i="3"/>
  <c r="N13" i="16" s="1"/>
  <c r="P13" i="16" s="1"/>
  <c r="J15" i="3"/>
  <c r="J14" i="3"/>
  <c r="H17" i="3"/>
  <c r="K14" i="16" s="1"/>
  <c r="H16" i="3"/>
  <c r="K13" i="16" s="1"/>
  <c r="H15" i="3"/>
  <c r="K12" i="16" s="1"/>
  <c r="H14" i="3"/>
  <c r="F17" i="3"/>
  <c r="H14" i="16" s="1"/>
  <c r="J14" i="16" s="1"/>
  <c r="F16" i="3"/>
  <c r="H13" i="16" s="1"/>
  <c r="F15" i="3"/>
  <c r="H12" i="16" s="1"/>
  <c r="F14" i="3"/>
  <c r="D17" i="3"/>
  <c r="E14" i="16" s="1"/>
  <c r="D16" i="3"/>
  <c r="E13" i="16" s="1"/>
  <c r="D15" i="3"/>
  <c r="E12" i="16" s="1"/>
  <c r="D14" i="3"/>
  <c r="P6" i="3"/>
  <c r="N6" i="3"/>
  <c r="L6" i="3"/>
  <c r="J6" i="3"/>
  <c r="H6" i="3"/>
  <c r="F6" i="3"/>
  <c r="D6" i="3"/>
  <c r="B6" i="3"/>
  <c r="K18" i="2"/>
  <c r="K19" i="2"/>
  <c r="K20" i="2"/>
  <c r="K21" i="2"/>
  <c r="K22" i="2"/>
  <c r="K23" i="2"/>
  <c r="K25" i="2"/>
  <c r="K26" i="2"/>
  <c r="K27" i="2"/>
  <c r="K28" i="2"/>
  <c r="K29" i="2"/>
  <c r="K30" i="2"/>
  <c r="K32" i="2"/>
  <c r="K33" i="2"/>
  <c r="K35" i="2"/>
  <c r="K36" i="2"/>
  <c r="K37" i="2"/>
  <c r="Q18" i="2"/>
  <c r="Q19" i="2"/>
  <c r="Q20" i="2"/>
  <c r="Q21" i="2"/>
  <c r="Q22" i="2"/>
  <c r="Q23" i="2"/>
  <c r="Q25" i="2"/>
  <c r="Q26" i="2"/>
  <c r="Q27" i="2"/>
  <c r="Q28" i="2"/>
  <c r="Q29" i="2"/>
  <c r="Q30" i="2"/>
  <c r="Q32" i="2"/>
  <c r="Q33" i="2"/>
  <c r="Q35" i="2"/>
  <c r="Q36" i="2"/>
  <c r="Q37" i="2"/>
  <c r="O18" i="2"/>
  <c r="O19" i="2"/>
  <c r="O20" i="2"/>
  <c r="O21" i="2"/>
  <c r="O22" i="2"/>
  <c r="O23" i="2"/>
  <c r="O25" i="2"/>
  <c r="O26" i="2"/>
  <c r="O27" i="2"/>
  <c r="O28" i="2"/>
  <c r="O29" i="2"/>
  <c r="O30" i="2"/>
  <c r="O32" i="2"/>
  <c r="O33" i="2"/>
  <c r="O35" i="2"/>
  <c r="O36" i="2"/>
  <c r="O37" i="2"/>
  <c r="M18" i="2"/>
  <c r="M19" i="2"/>
  <c r="M20" i="2"/>
  <c r="M21" i="2"/>
  <c r="M22" i="2"/>
  <c r="M23" i="2"/>
  <c r="M25" i="2"/>
  <c r="M26" i="2"/>
  <c r="M27" i="2"/>
  <c r="M28" i="2"/>
  <c r="M29" i="2"/>
  <c r="M30" i="2"/>
  <c r="M32" i="2"/>
  <c r="M33" i="2"/>
  <c r="M35" i="2"/>
  <c r="M36" i="2"/>
  <c r="M37" i="2"/>
  <c r="P34" i="2"/>
  <c r="P31" i="2"/>
  <c r="P17" i="2"/>
  <c r="P16" i="2" s="1"/>
  <c r="P12" i="2"/>
  <c r="P8" i="2" s="1"/>
  <c r="P9" i="2"/>
  <c r="N34" i="2"/>
  <c r="N31" i="2"/>
  <c r="N24" i="2"/>
  <c r="N17" i="2"/>
  <c r="N12" i="2"/>
  <c r="N9" i="2"/>
  <c r="L34" i="2"/>
  <c r="L31" i="2"/>
  <c r="L24" i="2"/>
  <c r="L17" i="2"/>
  <c r="L12" i="2"/>
  <c r="L9" i="2"/>
  <c r="J34" i="2"/>
  <c r="J31" i="2"/>
  <c r="J24" i="2"/>
  <c r="J17" i="2"/>
  <c r="J12" i="2"/>
  <c r="J9" i="2"/>
  <c r="H34" i="2"/>
  <c r="H31" i="2"/>
  <c r="H24" i="2"/>
  <c r="H17" i="2"/>
  <c r="H12" i="2"/>
  <c r="H9" i="2"/>
  <c r="F34" i="2"/>
  <c r="F31" i="2"/>
  <c r="F24" i="2"/>
  <c r="F17" i="2"/>
  <c r="F12" i="2"/>
  <c r="F9" i="2"/>
  <c r="D34" i="2"/>
  <c r="D31" i="2"/>
  <c r="D24" i="2"/>
  <c r="D17" i="2"/>
  <c r="D12" i="2"/>
  <c r="D9" i="2"/>
  <c r="B34" i="2"/>
  <c r="B31" i="2"/>
  <c r="I31" i="2" s="1"/>
  <c r="B24" i="2"/>
  <c r="B17" i="2"/>
  <c r="G17" i="2" s="1"/>
  <c r="R37" i="2"/>
  <c r="R36" i="2"/>
  <c r="R35" i="2"/>
  <c r="R33" i="2"/>
  <c r="R32" i="2"/>
  <c r="R30" i="2"/>
  <c r="R29" i="2"/>
  <c r="R28" i="2"/>
  <c r="R27" i="2"/>
  <c r="R26" i="2"/>
  <c r="R25" i="2"/>
  <c r="R23" i="2"/>
  <c r="R22" i="2"/>
  <c r="R21" i="2"/>
  <c r="R20" i="2"/>
  <c r="R19" i="2"/>
  <c r="R18" i="2"/>
  <c r="R15" i="2"/>
  <c r="R14" i="2"/>
  <c r="R13" i="2"/>
  <c r="R11" i="2"/>
  <c r="R10" i="2"/>
  <c r="O15" i="2"/>
  <c r="O14" i="2"/>
  <c r="O13" i="2"/>
  <c r="O11" i="2"/>
  <c r="O10" i="2"/>
  <c r="I18" i="2"/>
  <c r="I19" i="2"/>
  <c r="I20" i="2"/>
  <c r="I21" i="2"/>
  <c r="I22" i="2"/>
  <c r="I23" i="2"/>
  <c r="I25" i="2"/>
  <c r="I26" i="2"/>
  <c r="I27" i="2"/>
  <c r="I28" i="2"/>
  <c r="I29" i="2"/>
  <c r="I30" i="2"/>
  <c r="I32" i="2"/>
  <c r="I33" i="2"/>
  <c r="I35" i="2"/>
  <c r="I36" i="2"/>
  <c r="I37" i="2"/>
  <c r="G18" i="2"/>
  <c r="G19" i="2"/>
  <c r="G20" i="2"/>
  <c r="G21" i="2"/>
  <c r="G22" i="2"/>
  <c r="G23" i="2"/>
  <c r="G25" i="2"/>
  <c r="G26" i="2"/>
  <c r="G27" i="2"/>
  <c r="G28" i="2"/>
  <c r="G29" i="2"/>
  <c r="G30" i="2"/>
  <c r="G32" i="2"/>
  <c r="G33" i="2"/>
  <c r="G35" i="2"/>
  <c r="G36" i="2"/>
  <c r="G37" i="2"/>
  <c r="E18" i="2"/>
  <c r="E19" i="2"/>
  <c r="E20" i="2"/>
  <c r="E21" i="2"/>
  <c r="E22" i="2"/>
  <c r="E23" i="2"/>
  <c r="E25" i="2"/>
  <c r="E26" i="2"/>
  <c r="E27" i="2"/>
  <c r="E28" i="2"/>
  <c r="E29" i="2"/>
  <c r="E30" i="2"/>
  <c r="E32" i="2"/>
  <c r="E33" i="2"/>
  <c r="E35" i="2"/>
  <c r="E36" i="2"/>
  <c r="E37" i="2"/>
  <c r="M15" i="2"/>
  <c r="M14" i="2"/>
  <c r="M13" i="2"/>
  <c r="M11" i="2"/>
  <c r="M10" i="2"/>
  <c r="Q15" i="2"/>
  <c r="Q14" i="2"/>
  <c r="Q13" i="2"/>
  <c r="Q11" i="2"/>
  <c r="Q10" i="2"/>
  <c r="K15" i="2"/>
  <c r="I15" i="2"/>
  <c r="G15" i="2"/>
  <c r="E15" i="2"/>
  <c r="K14" i="2"/>
  <c r="I14" i="2"/>
  <c r="G14" i="2"/>
  <c r="E14" i="2"/>
  <c r="K13" i="2"/>
  <c r="I13" i="2"/>
  <c r="G13" i="2"/>
  <c r="E13" i="2"/>
  <c r="B12" i="2"/>
  <c r="K11" i="2"/>
  <c r="I11" i="2"/>
  <c r="G11" i="2"/>
  <c r="E11" i="2"/>
  <c r="K10" i="2"/>
  <c r="I10" i="2"/>
  <c r="G10" i="2"/>
  <c r="E10" i="2"/>
  <c r="B9" i="2"/>
  <c r="H12" i="3" l="1"/>
  <c r="K9" i="16" s="1"/>
  <c r="M9" i="16" s="1"/>
  <c r="I17" i="2"/>
  <c r="G34" i="2"/>
  <c r="B16" i="2"/>
  <c r="L12" i="3"/>
  <c r="Q9" i="16" s="1"/>
  <c r="S9" i="16" s="1"/>
  <c r="M17" i="2"/>
  <c r="H16" i="2"/>
  <c r="D16" i="2"/>
  <c r="D8" i="2"/>
  <c r="G24" i="2"/>
  <c r="L8" i="2"/>
  <c r="O17" i="2"/>
  <c r="Q24" i="2"/>
  <c r="O31" i="2"/>
  <c r="K17" i="2"/>
  <c r="P40" i="2"/>
  <c r="P8" i="3" s="1"/>
  <c r="Q9" i="3" s="1"/>
  <c r="K24" i="2"/>
  <c r="I34" i="2"/>
  <c r="M24" i="33"/>
  <c r="R12" i="2"/>
  <c r="B12" i="3"/>
  <c r="Q31" i="2"/>
  <c r="M31" i="2"/>
  <c r="E34" i="2"/>
  <c r="K34" i="2"/>
  <c r="Q16" i="2"/>
  <c r="D12" i="3"/>
  <c r="E9" i="16" s="1"/>
  <c r="G9" i="16" s="1"/>
  <c r="K12" i="2"/>
  <c r="E31" i="2"/>
  <c r="G31" i="2"/>
  <c r="E24" i="2"/>
  <c r="J8" i="2"/>
  <c r="K31" i="2"/>
  <c r="N11" i="16"/>
  <c r="P11" i="16" s="1"/>
  <c r="W11" i="16"/>
  <c r="E11" i="16"/>
  <c r="E10" i="16" s="1"/>
  <c r="H11" i="16"/>
  <c r="H10" i="16" s="1"/>
  <c r="Q11" i="16"/>
  <c r="S11" i="16" s="1"/>
  <c r="S24" i="33"/>
  <c r="S26" i="33" s="1"/>
  <c r="S27" i="33" s="1"/>
  <c r="Y14" i="16"/>
  <c r="Y13" i="16"/>
  <c r="O24" i="33"/>
  <c r="O26" i="33" s="1"/>
  <c r="I19" i="33"/>
  <c r="F13" i="3"/>
  <c r="M13" i="16"/>
  <c r="M34" i="2"/>
  <c r="Q17" i="2"/>
  <c r="T11" i="16"/>
  <c r="N13" i="3"/>
  <c r="J16" i="2"/>
  <c r="K16" i="2" s="1"/>
  <c r="R24" i="2"/>
  <c r="M24" i="2"/>
  <c r="N12" i="3"/>
  <c r="O34" i="2"/>
  <c r="Q34" i="2"/>
  <c r="V14" i="16"/>
  <c r="V13" i="16"/>
  <c r="E19" i="33"/>
  <c r="E24" i="33" s="1"/>
  <c r="F8" i="2"/>
  <c r="F12" i="3"/>
  <c r="N16" i="2"/>
  <c r="O16" i="2" s="1"/>
  <c r="O24" i="2"/>
  <c r="K11" i="16"/>
  <c r="H13" i="3"/>
  <c r="F16" i="2"/>
  <c r="G16" i="2" s="1"/>
  <c r="H8" i="2"/>
  <c r="H40" i="2" s="1"/>
  <c r="H8" i="3" s="1"/>
  <c r="J12" i="3"/>
  <c r="L16" i="2"/>
  <c r="M16" i="2" s="1"/>
  <c r="N8" i="2"/>
  <c r="W9" i="16"/>
  <c r="Y9" i="16" s="1"/>
  <c r="M14" i="16"/>
  <c r="J13" i="3"/>
  <c r="N12" i="16"/>
  <c r="P12" i="16" s="1"/>
  <c r="P13" i="3"/>
  <c r="W12" i="16"/>
  <c r="Y12" i="16" s="1"/>
  <c r="Q24" i="33"/>
  <c r="C19" i="33"/>
  <c r="C24" i="33" s="1"/>
  <c r="K19" i="33"/>
  <c r="M12" i="16"/>
  <c r="L13" i="3"/>
  <c r="Q12" i="16"/>
  <c r="S12" i="16" s="1"/>
  <c r="J12" i="16"/>
  <c r="J13" i="16"/>
  <c r="V12" i="16"/>
  <c r="I14" i="33"/>
  <c r="K14" i="33"/>
  <c r="E8" i="30"/>
  <c r="F8" i="32" s="1"/>
  <c r="G8" i="32" s="1"/>
  <c r="M26" i="33"/>
  <c r="I10" i="32"/>
  <c r="J10" i="32"/>
  <c r="B9" i="30"/>
  <c r="E11" i="30"/>
  <c r="E10" i="30" s="1"/>
  <c r="F9" i="32" s="1"/>
  <c r="S14" i="16"/>
  <c r="S13" i="16"/>
  <c r="B13" i="16"/>
  <c r="D13" i="3"/>
  <c r="R34" i="2"/>
  <c r="M9" i="2"/>
  <c r="I24" i="2"/>
  <c r="R31" i="2"/>
  <c r="E17" i="2"/>
  <c r="R17" i="2"/>
  <c r="R9" i="2"/>
  <c r="G12" i="2"/>
  <c r="M12" i="2"/>
  <c r="I9" i="2"/>
  <c r="K9" i="2"/>
  <c r="I12" i="2"/>
  <c r="O12" i="2"/>
  <c r="E12" i="2"/>
  <c r="Q12" i="2"/>
  <c r="O9" i="2"/>
  <c r="G9" i="2"/>
  <c r="Q9" i="2"/>
  <c r="B8" i="2"/>
  <c r="E9" i="2"/>
  <c r="I16" i="2" l="1"/>
  <c r="D40" i="2"/>
  <c r="E16" i="2"/>
  <c r="F40" i="2"/>
  <c r="F8" i="3" s="1"/>
  <c r="G9" i="3" s="1"/>
  <c r="J40" i="2"/>
  <c r="J8" i="3" s="1"/>
  <c r="J10" i="3" s="1"/>
  <c r="P10" i="3"/>
  <c r="Q10" i="3" s="1"/>
  <c r="R16" i="2"/>
  <c r="H10" i="3"/>
  <c r="I10" i="3" s="1"/>
  <c r="I9" i="3"/>
  <c r="C8" i="2"/>
  <c r="N40" i="2"/>
  <c r="N8" i="3" s="1"/>
  <c r="T9" i="16"/>
  <c r="V9" i="16" s="1"/>
  <c r="H9" i="16"/>
  <c r="J9" i="16" s="1"/>
  <c r="N9" i="16"/>
  <c r="P9" i="16" s="1"/>
  <c r="I24" i="33"/>
  <c r="I26" i="33" s="1"/>
  <c r="K24" i="33"/>
  <c r="K26" i="33" s="1"/>
  <c r="W10" i="16"/>
  <c r="B9" i="16"/>
  <c r="D9" i="16" s="1"/>
  <c r="N10" i="16"/>
  <c r="B11" i="16"/>
  <c r="Q8" i="2"/>
  <c r="M8" i="2"/>
  <c r="O8" i="2"/>
  <c r="B14" i="16"/>
  <c r="P10" i="16"/>
  <c r="M11" i="16"/>
  <c r="M10" i="16" s="1"/>
  <c r="K10" i="16"/>
  <c r="L40" i="2"/>
  <c r="L8" i="3" s="1"/>
  <c r="B12" i="16"/>
  <c r="E26" i="33"/>
  <c r="J11" i="16"/>
  <c r="J10" i="16" s="1"/>
  <c r="Y11" i="16"/>
  <c r="Y10" i="16" s="1"/>
  <c r="Q10" i="16"/>
  <c r="G11" i="16"/>
  <c r="C26" i="33"/>
  <c r="S10" i="16"/>
  <c r="Q26" i="33"/>
  <c r="T10" i="16"/>
  <c r="V11" i="16"/>
  <c r="V10" i="16" s="1"/>
  <c r="E13" i="30"/>
  <c r="B13" i="30" s="1"/>
  <c r="B10" i="30"/>
  <c r="C9" i="32" s="1"/>
  <c r="G12" i="16"/>
  <c r="B11" i="30"/>
  <c r="G9" i="32"/>
  <c r="B8" i="30"/>
  <c r="C8" i="32" s="1"/>
  <c r="D8" i="32" s="1"/>
  <c r="R8" i="2"/>
  <c r="K8" i="2"/>
  <c r="I8" i="2"/>
  <c r="E8" i="2"/>
  <c r="G8" i="2"/>
  <c r="P11" i="3" l="1"/>
  <c r="P18" i="3" s="1"/>
  <c r="D8" i="3"/>
  <c r="R40" i="2"/>
  <c r="I40" i="2"/>
  <c r="K10" i="3"/>
  <c r="J11" i="3"/>
  <c r="J18" i="3" s="1"/>
  <c r="K9" i="3"/>
  <c r="F10" i="3"/>
  <c r="O40" i="2"/>
  <c r="E40" i="2"/>
  <c r="W8" i="16"/>
  <c r="W15" i="16" s="1"/>
  <c r="G40" i="2"/>
  <c r="L10" i="3"/>
  <c r="M9" i="3"/>
  <c r="H11" i="3"/>
  <c r="B8" i="3"/>
  <c r="C35" i="2"/>
  <c r="C27" i="2"/>
  <c r="C23" i="2"/>
  <c r="C19" i="2"/>
  <c r="C15" i="2"/>
  <c r="C11" i="2"/>
  <c r="C40" i="2"/>
  <c r="C26" i="2"/>
  <c r="C14" i="2"/>
  <c r="C37" i="2"/>
  <c r="C33" i="2"/>
  <c r="C29" i="2"/>
  <c r="C25" i="2"/>
  <c r="C21" i="2"/>
  <c r="C13" i="2"/>
  <c r="C36" i="2"/>
  <c r="C32" i="2"/>
  <c r="C28" i="2"/>
  <c r="C20" i="2"/>
  <c r="C30" i="2"/>
  <c r="C22" i="2"/>
  <c r="C18" i="2"/>
  <c r="C10" i="2"/>
  <c r="C31" i="2"/>
  <c r="C24" i="2"/>
  <c r="C12" i="2"/>
  <c r="C34" i="2"/>
  <c r="C17" i="2"/>
  <c r="C9" i="2"/>
  <c r="C16" i="2"/>
  <c r="K40" i="2"/>
  <c r="Q40" i="2"/>
  <c r="O9" i="3"/>
  <c r="N10" i="3"/>
  <c r="N8" i="16"/>
  <c r="P8" i="16" s="1"/>
  <c r="P15" i="16" s="1"/>
  <c r="D9" i="32"/>
  <c r="D10" i="32" s="1"/>
  <c r="M40" i="2"/>
  <c r="B10" i="16"/>
  <c r="D11" i="16"/>
  <c r="G10" i="32"/>
  <c r="G14" i="16"/>
  <c r="G13" i="16"/>
  <c r="G10" i="16" s="1"/>
  <c r="F10" i="32"/>
  <c r="C10" i="32"/>
  <c r="D12" i="16"/>
  <c r="E9" i="3" l="1"/>
  <c r="D10" i="3"/>
  <c r="Y8" i="16"/>
  <c r="Y15" i="16" s="1"/>
  <c r="G10" i="3"/>
  <c r="F11" i="3"/>
  <c r="B10" i="3"/>
  <c r="C9" i="3"/>
  <c r="H18" i="3"/>
  <c r="K8" i="16"/>
  <c r="O10" i="3"/>
  <c r="N11" i="3"/>
  <c r="M10" i="3"/>
  <c r="L11" i="3"/>
  <c r="N15" i="16"/>
  <c r="F15" i="16"/>
  <c r="D14" i="16"/>
  <c r="D13" i="16"/>
  <c r="D10" i="16" s="1"/>
  <c r="E10" i="3" l="1"/>
  <c r="D11" i="3"/>
  <c r="F18" i="3"/>
  <c r="H8" i="16"/>
  <c r="L18" i="3"/>
  <c r="Q8" i="16"/>
  <c r="N18" i="3"/>
  <c r="T8" i="16"/>
  <c r="C17" i="3"/>
  <c r="C14" i="3"/>
  <c r="C15" i="3"/>
  <c r="C16" i="3"/>
  <c r="C10" i="3"/>
  <c r="C13" i="3"/>
  <c r="B11" i="3"/>
  <c r="C12" i="3"/>
  <c r="M8" i="16"/>
  <c r="M15" i="16" s="1"/>
  <c r="K15" i="16"/>
  <c r="C15" i="16"/>
  <c r="N53" i="15"/>
  <c r="K53" i="15"/>
  <c r="N52" i="15"/>
  <c r="L52" i="15"/>
  <c r="K52" i="15"/>
  <c r="J52" i="15"/>
  <c r="H18" i="15"/>
  <c r="G18" i="15"/>
  <c r="F18" i="15"/>
  <c r="E18" i="15"/>
  <c r="D18" i="15"/>
  <c r="C18" i="15"/>
  <c r="N17" i="15"/>
  <c r="L17" i="15"/>
  <c r="K17" i="15"/>
  <c r="J17" i="15"/>
  <c r="H16" i="15"/>
  <c r="G16" i="15"/>
  <c r="F16" i="15"/>
  <c r="E16" i="15"/>
  <c r="D16" i="15"/>
  <c r="C16" i="15"/>
  <c r="N15" i="15"/>
  <c r="L15" i="15"/>
  <c r="K15" i="15"/>
  <c r="J15" i="15"/>
  <c r="H14" i="15"/>
  <c r="G14" i="15"/>
  <c r="F14" i="15"/>
  <c r="E14" i="15"/>
  <c r="D14" i="15"/>
  <c r="C14" i="15"/>
  <c r="N13" i="15"/>
  <c r="L13" i="15"/>
  <c r="K13" i="15"/>
  <c r="J13" i="15"/>
  <c r="N12" i="15"/>
  <c r="L12" i="15"/>
  <c r="K12" i="15"/>
  <c r="J12" i="15"/>
  <c r="H11" i="15"/>
  <c r="G11" i="15"/>
  <c r="F11" i="15"/>
  <c r="E11" i="15"/>
  <c r="D11" i="15"/>
  <c r="C11" i="15"/>
  <c r="N10" i="15"/>
  <c r="L10" i="15"/>
  <c r="K10" i="15"/>
  <c r="J10" i="15"/>
  <c r="N9" i="15"/>
  <c r="L9" i="15"/>
  <c r="K9" i="15"/>
  <c r="J9" i="15"/>
  <c r="N8" i="15"/>
  <c r="L8" i="15"/>
  <c r="K8" i="15"/>
  <c r="J8" i="15"/>
  <c r="D18" i="3" l="1"/>
  <c r="E8" i="16"/>
  <c r="J8" i="16"/>
  <c r="J15" i="16" s="1"/>
  <c r="H15" i="16"/>
  <c r="V8" i="16"/>
  <c r="V15" i="16" s="1"/>
  <c r="T15" i="16"/>
  <c r="C11" i="3"/>
  <c r="B18" i="3"/>
  <c r="C18" i="3" s="1"/>
  <c r="S8" i="16"/>
  <c r="S15" i="16" s="1"/>
  <c r="Q15" i="16"/>
  <c r="B8" i="16"/>
  <c r="D8" i="16" s="1"/>
  <c r="D15" i="16" s="1"/>
  <c r="N14" i="15"/>
  <c r="J16" i="15"/>
  <c r="J11" i="15"/>
  <c r="N11" i="15"/>
  <c r="L14" i="15"/>
  <c r="K16" i="15"/>
  <c r="J18" i="15"/>
  <c r="L18" i="15"/>
  <c r="K18" i="15"/>
  <c r="N16" i="15"/>
  <c r="F19" i="15"/>
  <c r="K14" i="15"/>
  <c r="N18" i="15"/>
  <c r="L16" i="15"/>
  <c r="D19" i="15"/>
  <c r="H19" i="15"/>
  <c r="L11" i="15"/>
  <c r="J14" i="15"/>
  <c r="E19" i="15"/>
  <c r="G19" i="15"/>
  <c r="K11" i="15"/>
  <c r="C19" i="15"/>
  <c r="E15" i="16" l="1"/>
  <c r="G8" i="16"/>
  <c r="G15" i="16" s="1"/>
  <c r="B15" i="16"/>
  <c r="N19" i="15"/>
  <c r="L19" i="15"/>
  <c r="J19" i="15"/>
  <c r="K19" i="15"/>
  <c r="G15" i="3" l="1"/>
  <c r="K13" i="3"/>
  <c r="G17" i="3"/>
  <c r="G11" i="3"/>
  <c r="I17" i="3"/>
  <c r="I14" i="3"/>
  <c r="I11" i="3"/>
  <c r="N48" i="15"/>
  <c r="L48" i="15"/>
  <c r="K48" i="15"/>
  <c r="J48" i="15"/>
  <c r="N47" i="15"/>
  <c r="L47" i="15"/>
  <c r="K47" i="15"/>
  <c r="J47" i="15"/>
  <c r="E42" i="15"/>
  <c r="F42" i="15"/>
  <c r="G42" i="15"/>
  <c r="H42" i="15"/>
  <c r="D42" i="15"/>
  <c r="C42" i="15"/>
  <c r="J40" i="15"/>
  <c r="K40" i="15"/>
  <c r="L40" i="15"/>
  <c r="N40" i="15"/>
  <c r="J41" i="15"/>
  <c r="K41" i="15"/>
  <c r="L41" i="15"/>
  <c r="N41" i="15"/>
  <c r="H34" i="15"/>
  <c r="G34" i="15"/>
  <c r="F34" i="15"/>
  <c r="E34" i="15"/>
  <c r="D34" i="15"/>
  <c r="C34" i="15"/>
  <c r="N33" i="15"/>
  <c r="L33" i="15"/>
  <c r="K33" i="15"/>
  <c r="J33" i="15"/>
  <c r="H32" i="15"/>
  <c r="G32" i="15"/>
  <c r="F32" i="15"/>
  <c r="E32" i="15"/>
  <c r="D32" i="15"/>
  <c r="C32" i="15"/>
  <c r="N31" i="15"/>
  <c r="L31" i="15"/>
  <c r="K31" i="15"/>
  <c r="J31" i="15"/>
  <c r="H30" i="15"/>
  <c r="G30" i="15"/>
  <c r="F30" i="15"/>
  <c r="E30" i="15"/>
  <c r="D30" i="15"/>
  <c r="C30" i="15"/>
  <c r="N29" i="15"/>
  <c r="L29" i="15"/>
  <c r="K29" i="15"/>
  <c r="J29" i="15"/>
  <c r="N28" i="15"/>
  <c r="L28" i="15"/>
  <c r="K28" i="15"/>
  <c r="J28" i="15"/>
  <c r="H27" i="15"/>
  <c r="G27" i="15"/>
  <c r="F27" i="15"/>
  <c r="E27" i="15"/>
  <c r="D27" i="15"/>
  <c r="C27" i="15"/>
  <c r="N25" i="15"/>
  <c r="L25" i="15"/>
  <c r="K25" i="15"/>
  <c r="J25" i="15"/>
  <c r="J24" i="15"/>
  <c r="K24" i="15"/>
  <c r="L24" i="15"/>
  <c r="N24" i="15"/>
  <c r="J26" i="15"/>
  <c r="K26" i="15"/>
  <c r="L26" i="15"/>
  <c r="N26" i="15"/>
  <c r="K17" i="3"/>
  <c r="K11" i="3"/>
  <c r="K15" i="3" l="1"/>
  <c r="I13" i="3"/>
  <c r="I15" i="3"/>
  <c r="G13" i="3"/>
  <c r="K14" i="3"/>
  <c r="G14" i="3"/>
  <c r="G18" i="3"/>
  <c r="K18" i="3"/>
  <c r="I18" i="3"/>
  <c r="C35" i="15"/>
  <c r="G35" i="15"/>
  <c r="L32" i="15"/>
  <c r="K34" i="15"/>
  <c r="H35" i="15"/>
  <c r="F35" i="15"/>
  <c r="E35" i="15"/>
  <c r="J27" i="15"/>
  <c r="J34" i="15"/>
  <c r="N34" i="15"/>
  <c r="L34" i="15"/>
  <c r="D35" i="15"/>
  <c r="J32" i="15"/>
  <c r="N32" i="15"/>
  <c r="K32" i="15"/>
  <c r="K30" i="15"/>
  <c r="N30" i="15"/>
  <c r="J30" i="15"/>
  <c r="L30" i="15"/>
  <c r="J35" i="15" l="1"/>
  <c r="N35" i="15"/>
  <c r="N42" i="15"/>
  <c r="L35" i="15"/>
  <c r="K35" i="15"/>
  <c r="L42" i="15"/>
  <c r="N27" i="15"/>
  <c r="K27" i="15"/>
  <c r="L27" i="15"/>
  <c r="K42" i="15" l="1"/>
  <c r="J42" i="15"/>
  <c r="O14" i="3" l="1"/>
  <c r="E14" i="3"/>
  <c r="Q14" i="3"/>
  <c r="M14" i="3"/>
  <c r="E18" i="3"/>
  <c r="O18" i="3"/>
  <c r="Q18" i="3"/>
  <c r="M18" i="3"/>
  <c r="M15" i="3"/>
  <c r="O15" i="3"/>
  <c r="E15" i="3"/>
  <c r="Q15" i="3"/>
  <c r="Q17" i="3"/>
  <c r="M17" i="3"/>
  <c r="E17" i="3"/>
  <c r="O17" i="3"/>
  <c r="E11" i="3"/>
  <c r="Q11" i="3"/>
  <c r="O11" i="3"/>
  <c r="M11" i="3"/>
  <c r="Q13" i="3"/>
  <c r="M13" i="3"/>
  <c r="E13" i="3"/>
  <c r="O13" i="3"/>
  <c r="I16" i="3" l="1"/>
  <c r="G16" i="3"/>
  <c r="I12" i="3"/>
  <c r="G12" i="3"/>
  <c r="K12" i="3"/>
  <c r="O16" i="3"/>
  <c r="K16" i="3"/>
  <c r="E16" i="3"/>
  <c r="O12" i="3"/>
  <c r="M12" i="3"/>
  <c r="Q12" i="3"/>
  <c r="Q16" i="3"/>
  <c r="E12" i="3"/>
  <c r="M16" i="3"/>
</calcChain>
</file>

<file path=xl/sharedStrings.xml><?xml version="1.0" encoding="utf-8"?>
<sst xmlns="http://schemas.openxmlformats.org/spreadsheetml/2006/main" count="725" uniqueCount="276">
  <si>
    <t>Intitulé</t>
  </si>
  <si>
    <t>Marge équitable</t>
  </si>
  <si>
    <t>Redevance de voirie</t>
  </si>
  <si>
    <t>Eur</t>
  </si>
  <si>
    <t>%</t>
  </si>
  <si>
    <t>I. Tarif pour l'utilisation du réseau de distribution</t>
  </si>
  <si>
    <t>Impôts sur le revenu</t>
  </si>
  <si>
    <t>TOTAL</t>
  </si>
  <si>
    <t xml:space="preserve">CLIENTS TYPE EUROSTAT </t>
  </si>
  <si>
    <t>Injection</t>
  </si>
  <si>
    <t>Autres impôts</t>
  </si>
  <si>
    <t>TOTAL Revenu Autorisé</t>
  </si>
  <si>
    <t>Tarif</t>
  </si>
  <si>
    <t>Produit</t>
  </si>
  <si>
    <t>Coûts</t>
  </si>
  <si>
    <t>Produits</t>
  </si>
  <si>
    <t>Ecart</t>
  </si>
  <si>
    <t>Evolution 2021/2020 (%)</t>
  </si>
  <si>
    <t>Evolution 2022/2021 (%)</t>
  </si>
  <si>
    <t>Budget 2023</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</si>
  <si>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</si>
  <si>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</si>
  <si>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</si>
  <si>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</si>
  <si>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</si>
  <si>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</si>
  <si>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</si>
  <si>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</si>
  <si>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</si>
  <si>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</si>
  <si>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</si>
  <si>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</si>
  <si>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</si>
  <si>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</si>
  <si>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</si>
  <si>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T1</t>
  </si>
  <si>
    <t>T2</t>
  </si>
  <si>
    <t>T3</t>
  </si>
  <si>
    <t>T4</t>
  </si>
  <si>
    <t>T5</t>
  </si>
  <si>
    <t>T6</t>
  </si>
  <si>
    <t>Capacité prélèvements (kW)</t>
  </si>
  <si>
    <t>Sous-total GC2</t>
  </si>
  <si>
    <t>Sous-total GC1</t>
  </si>
  <si>
    <t>CNG</t>
  </si>
  <si>
    <t>Sous-total GC3</t>
  </si>
  <si>
    <t>Prélèvements (kWh)</t>
  </si>
  <si>
    <t>Groupe de clients</t>
  </si>
  <si>
    <t>GC1</t>
  </si>
  <si>
    <t>GC2</t>
  </si>
  <si>
    <t>GC3</t>
  </si>
  <si>
    <t>Sous-total CNG</t>
  </si>
  <si>
    <t>Consommation annuelle (kWh)</t>
  </si>
  <si>
    <t>0 - 5 000</t>
  </si>
  <si>
    <t>5 001 - 150 000</t>
  </si>
  <si>
    <t>150 001 - 1 000 000</t>
  </si>
  <si>
    <t>&gt; 1 000 000</t>
  </si>
  <si>
    <t>&lt; 10 000 000</t>
  </si>
  <si>
    <t>&gt; 10 000 000</t>
  </si>
  <si>
    <t xml:space="preserve">III. Tarif pour les surcharges  </t>
  </si>
  <si>
    <t>II. Tarif pour la gestion du rebours</t>
  </si>
  <si>
    <t>Capacité de prélèvement (kWh)</t>
  </si>
  <si>
    <t>CG3</t>
  </si>
  <si>
    <t>Volumes injectés gaz SER (kWh)</t>
  </si>
  <si>
    <t>Nombre d'EAN (prélèvements)</t>
  </si>
  <si>
    <t>Producteur de gaz SER 
Cabine du producteur</t>
  </si>
  <si>
    <t>Producteur de gaz SER 
Cabine du GRD</t>
  </si>
  <si>
    <t>V</t>
  </si>
  <si>
    <t>Tarif à compléter par le GRD</t>
  </si>
  <si>
    <t>a</t>
  </si>
  <si>
    <t>Cellules remplies par le GRD</t>
  </si>
  <si>
    <t>TAB1</t>
  </si>
  <si>
    <t>TAB3</t>
  </si>
  <si>
    <t>Estimation des volumes, capacités et puissances</t>
  </si>
  <si>
    <t>TAB4.1</t>
  </si>
  <si>
    <t>TAB5</t>
  </si>
  <si>
    <t>TAB5.1</t>
  </si>
  <si>
    <t>Réconciliation des charges et produits relatifs aux tarifs de prélèvements</t>
  </si>
  <si>
    <t>TAB7</t>
  </si>
  <si>
    <t>Charges nettes contrôlables</t>
  </si>
  <si>
    <t>Charges nettes contrôlables hors OSP</t>
  </si>
  <si>
    <t>Charges nettes contrôlables OSP</t>
  </si>
  <si>
    <t>Charges nettes fixes à l'exclusion des charges d'amortissement</t>
  </si>
  <si>
    <t>Charges nettes variables à l'exclusion des charges d'amortissement</t>
  </si>
  <si>
    <t>Charges d'amortissement</t>
  </si>
  <si>
    <t>Charges nettes fixes</t>
  </si>
  <si>
    <t>Charges nettes variables</t>
  </si>
  <si>
    <t xml:space="preserve">Redevance de voirie </t>
  </si>
  <si>
    <t xml:space="preserve">Produits issus de la facturation de la fourniture de gaz à la clientèle propre du gestionnaire de réseau de distribution ainsi que le montant de la compensation versée par la CREG </t>
  </si>
  <si>
    <t>Concordance</t>
  </si>
  <si>
    <t>Coûts imputés au tarif d'utilisation du réseau de distribution</t>
  </si>
  <si>
    <t>Coûts imputés au tarif d'Obligations de Service Public</t>
  </si>
  <si>
    <t>Coûts imputés au tarif des surcharges</t>
  </si>
  <si>
    <t>Coûts imputés aux tarif des soldes régulatoires</t>
  </si>
  <si>
    <t>Tarifs périodiques de distribution de gaz naturel</t>
  </si>
  <si>
    <t xml:space="preserve">- Prélèvement -                 </t>
  </si>
  <si>
    <t xml:space="preserve">Période de validité : </t>
  </si>
  <si>
    <t>Code EDIEL</t>
  </si>
  <si>
    <t xml:space="preserve">CLIENTS NON TELEMESURES </t>
  </si>
  <si>
    <t xml:space="preserve">CLIENTS TELEMESURES </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</si>
  <si>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</si>
  <si>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</si>
  <si>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</si>
  <si>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</si>
  <si>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</si>
  <si>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</si>
  <si>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</si>
  <si>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</si>
  <si>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</si>
  <si>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</si>
  <si>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</si>
  <si>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</si>
  <si>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</si>
  <si>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</si>
  <si>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</si>
  <si>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</si>
  <si>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</si>
  <si>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v</t>
  </si>
  <si>
    <r>
      <t>Modalités d'application et de facturation</t>
    </r>
    <r>
      <rPr>
        <b/>
        <sz val="10"/>
        <rFont val="Arial"/>
        <family val="2"/>
      </rPr>
      <t xml:space="preserve"> :</t>
    </r>
  </si>
  <si>
    <t>- Injection de gaz SER -</t>
  </si>
  <si>
    <r>
      <t xml:space="preserve">Producteur de gaz SER </t>
    </r>
    <r>
      <rPr>
        <b/>
        <sz val="8"/>
        <color indexed="8"/>
        <rFont val="Arial"/>
        <family val="2"/>
      </rPr>
      <t xml:space="preserve">
Cabine du producteur</t>
    </r>
  </si>
  <si>
    <t>Capacitaire</t>
  </si>
  <si>
    <t xml:space="preserve">II. Tarif pour les Obligations de Service Public </t>
  </si>
  <si>
    <t xml:space="preserve">IV. Tarif pour les soldes régulatoires </t>
  </si>
  <si>
    <t>Fixe</t>
  </si>
  <si>
    <t>Volume/Capacité</t>
  </si>
  <si>
    <t>TAB6.1</t>
  </si>
  <si>
    <t>TAB6.2</t>
  </si>
  <si>
    <t>Réconciliation des charges et produits relatifs aux tarifs d'injection</t>
  </si>
  <si>
    <t>Metering</t>
  </si>
  <si>
    <t>Relevé annuel</t>
  </si>
  <si>
    <t>MMR</t>
  </si>
  <si>
    <t>AMR</t>
  </si>
  <si>
    <t>TARIF</t>
  </si>
  <si>
    <t>Coût annuel estimé</t>
  </si>
  <si>
    <t>TABa</t>
  </si>
  <si>
    <t>Liste des annexes à fournir</t>
  </si>
  <si>
    <t>TABb</t>
  </si>
  <si>
    <t>Instructions pour compléter le modèle de rapport</t>
  </si>
  <si>
    <t>Transposition du revenu autorisé par catégorie tarifaire</t>
  </si>
  <si>
    <t>Synthèse du revenu autorisé par tarif et par catégorie tarifaire</t>
  </si>
  <si>
    <t>Détail des coûts imputés aux tarifs d'injection</t>
  </si>
  <si>
    <t>Synthèse des produits prévisionnels issus des tarifs d'injection</t>
  </si>
  <si>
    <t xml:space="preserve">Simulations des coûts de distribution pour les clients-type  </t>
  </si>
  <si>
    <t>Retour page de garde</t>
  </si>
  <si>
    <t>N° annexe</t>
  </si>
  <si>
    <t>Tableau concerné</t>
  </si>
  <si>
    <t>Description</t>
  </si>
  <si>
    <t>Annexe 1</t>
  </si>
  <si>
    <t>Une note explicative décrivant les clés de répartition utilisées pour répartir chaque élément du revenu autorisé entre les catégories tarifaires</t>
  </si>
  <si>
    <t>Annexe 2</t>
  </si>
  <si>
    <t>N/A</t>
  </si>
  <si>
    <t>Annexe 3</t>
  </si>
  <si>
    <t>TAB 3</t>
  </si>
  <si>
    <t>Annexe 4</t>
  </si>
  <si>
    <t>Annexe 5</t>
  </si>
  <si>
    <t>Annexe 6</t>
  </si>
  <si>
    <t>Annexe 7</t>
  </si>
  <si>
    <t>Tarifs périodiques</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</si>
  <si>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</si>
  <si>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</si>
  <si>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</si>
  <si>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</si>
  <si>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</si>
  <si>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</si>
  <si>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</si>
  <si>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</si>
  <si>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</si>
  <si>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 xml:space="preserve">Indemnités versées aux fournisseurs de gaz, résultant du retard de placement des compteurs à budget </t>
  </si>
  <si>
    <t>Charges et produits liés à l’achat de gaz SER</t>
  </si>
  <si>
    <t>Charges nettes relatives aux projets spécifiques</t>
  </si>
  <si>
    <t>Quote-part des soldes régulatoires années précédentes</t>
  </si>
  <si>
    <t>Coûts imputés au tarif pour l'utilisation du réseau de distribution</t>
  </si>
  <si>
    <t>Coûts imputés au tarif pour la gestion du rebours</t>
  </si>
  <si>
    <t>Capacité de rebours totale souscrite par les producteurs de gaz SER (kW)</t>
  </si>
  <si>
    <t>Capacité de rebours souscrite par le producteur</t>
  </si>
  <si>
    <t>Volume nécessitant un rebours</t>
  </si>
  <si>
    <t>Volumes injectés gaz SER nécessitant le rebours (kWh)</t>
  </si>
  <si>
    <t>Estimation des volumes soumis à l'exonération de redevance voirie</t>
  </si>
  <si>
    <t>Evolution 2020/2019 (%)</t>
  </si>
  <si>
    <t>TOTAL coûts imputés aux tarifs de prélèvement</t>
  </si>
  <si>
    <t>Revenu autorisé après déduction des coûts imputés aux tarifs d'injection</t>
  </si>
  <si>
    <t>Coûts imputés aux tarifs d'injection</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</si>
  <si>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</si>
  <si>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</si>
  <si>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Le GRD renseigne les volumes exonérés de la redevance de voirie</t>
  </si>
  <si>
    <t>Modèle de rapport - Proposition de Revenu Autorisé et de tarifs périodiques   - Gaz
Période régulatoire 2024</t>
  </si>
  <si>
    <t>Date de dépôt de la proposition</t>
  </si>
  <si>
    <t>TAB1 : Synthèse du revenu autorisé des années 2023 et 2024</t>
  </si>
  <si>
    <t>Budget 2024</t>
  </si>
  <si>
    <t>Différence</t>
  </si>
  <si>
    <t>TOTAL RA hors soldes régulatoires</t>
  </si>
  <si>
    <t>Quote-part des soldes régulatoires approuvés</t>
  </si>
  <si>
    <t xml:space="preserve">Soldes régulatoires déjà affectés </t>
  </si>
  <si>
    <t>Soldes régulatoires approuvés à affecter</t>
  </si>
  <si>
    <t>TOTAL RA</t>
  </si>
  <si>
    <t>TAB 2 : Proposition d'affectation des soldes régulatoires approuvés et non-affectés</t>
  </si>
  <si>
    <t>signe négatif = créance tarifaire</t>
  </si>
  <si>
    <t>signe positif = dette tarifaire</t>
  </si>
  <si>
    <t>Soldes régulatoires approuvés</t>
  </si>
  <si>
    <t>SR SMART</t>
  </si>
  <si>
    <t>Autre SR</t>
  </si>
  <si>
    <t>Solde régulatoire distribution</t>
  </si>
  <si>
    <t>Solde transport</t>
  </si>
  <si>
    <t>Total solde régulatoire</t>
  </si>
  <si>
    <t>Montant déjà affectés dans les tarifs de distribution</t>
  </si>
  <si>
    <t>Année d'affectation</t>
  </si>
  <si>
    <t>Solde régulatoire non affecté</t>
  </si>
  <si>
    <t xml:space="preserve">Proposition d'affectation </t>
  </si>
  <si>
    <t>Proposition de montant à affecter en 2024</t>
  </si>
  <si>
    <t xml:space="preserve">Soldes régulatoires déjà affectés au revenu autorisé de l'année 2024 </t>
  </si>
  <si>
    <t xml:space="preserve">Montant à affecter au revenu autorisé de l'année 2024 </t>
  </si>
  <si>
    <t xml:space="preserve">Total des montants affectés au revenu autorisé de l'année 2024 </t>
  </si>
  <si>
    <t>Revenu autorisé budgété de l'année 2024 (TAB1)</t>
  </si>
  <si>
    <t>Ratio (%) Montant à affecter/Revenu autorisé</t>
  </si>
  <si>
    <t>Charges nettes non-contrôlables hors OSP</t>
  </si>
  <si>
    <t>Charges nettes non-contrôlables OSP</t>
  </si>
  <si>
    <t>Marge équitable hors OSP</t>
  </si>
  <si>
    <t>Marge équitable OSP</t>
  </si>
  <si>
    <t>BUDGET 2024</t>
  </si>
  <si>
    <t>TAB3 : Transposition du revenu autorisé par catégorie tarifaire</t>
  </si>
  <si>
    <t>TAB4.2 : Détail des coûts imputés aux tarifs d'injection</t>
  </si>
  <si>
    <t>TAB5 : Estimation des volumes, capacités et puissances</t>
  </si>
  <si>
    <t>Réalité 2019</t>
  </si>
  <si>
    <t>Réalité 2020</t>
  </si>
  <si>
    <t>Réalité 2021</t>
  </si>
  <si>
    <t>Réalité 2022</t>
  </si>
  <si>
    <t>Budget 2023 (PT 2019-2023)</t>
  </si>
  <si>
    <t>Evolution 2024/2022 (%)</t>
  </si>
  <si>
    <t>Evolution 2024/2023 (%)</t>
  </si>
  <si>
    <t>TAB5.1 : Estimation des volumes soumis à l'exonération de redevance voirie</t>
  </si>
  <si>
    <t>TAB6.1 : Tarifs de prélèvement 2024</t>
  </si>
  <si>
    <t>TAB6.2 : Synthèse des produits prévisionnels issus des tarifs de prélèvement 2024</t>
  </si>
  <si>
    <t>TAB7 : Synthèse des produits prévisionnels issus des tarifs d'injection</t>
  </si>
  <si>
    <t>TAB7.1 : Tarifs d'injection 2024</t>
  </si>
  <si>
    <t>du 01.01.2024 au 31.12.2024</t>
  </si>
  <si>
    <t>TAB8.1 : Réconciliation des charges et produits relatifs aux tarifs de prélèvements</t>
  </si>
  <si>
    <t>TAB8.2 : Réconciliation des charges et produits relatifs aux tarifs d'injection</t>
  </si>
  <si>
    <r>
      <t xml:space="preserve">Les hypothèses retenues pour la détermination des volumes prévisionnels de prélèvement de l'année 2024. </t>
    </r>
    <r>
      <rPr>
        <b/>
        <sz val="8"/>
        <color theme="1"/>
        <rFont val="Arial"/>
        <family val="2"/>
      </rPr>
      <t xml:space="preserve"> </t>
    </r>
    <r>
      <rPr>
        <sz val="8"/>
        <color theme="1"/>
        <rFont val="Arial"/>
        <family val="2"/>
      </rPr>
      <t>Ces hypothèses sont au moins ventilées par catégories tarifaires.</t>
    </r>
  </si>
  <si>
    <t>Les hypothèses retenues pour la détermination des capacités prévisionnelles de l'année 2024.</t>
  </si>
  <si>
    <t>Les hypothèses retenues pour la détermination des volumes prévisionnels d'injection et des capacités prévisionnelles des producteurs de gaz SER pour l'année 2024.</t>
  </si>
  <si>
    <t xml:space="preserve">La grille des tarifs périodiques de prélèvement et d'injection de l'année 2024 sous format Excel et sous format PDF, incluant, le cas échéant, les modalités d'application et de facturation des tarifs. </t>
  </si>
  <si>
    <t>TAB2</t>
  </si>
  <si>
    <t xml:space="preserve">Ce tableau reprend une vue globale des soldes régulatoires du GRD. Le GRD renseigne :
- le montant des soldes régulatoires des années 2015 à 2021 et indique si ces soldes ont fait l'objet d'une décision d'affectation ou non. Le cas échéant, le GRD indique de quelle manière ces soldes ont été affectés aux tarifs de distribution ;
- le montant des soldes régulatoires issus de la révision des budgets spécifiques "smart metering" et indique si ces soldes ont fait l'objet d'une décision d'affectation ou non. Le cas échéant, le GRD indique de quelle manière ces soldes ont été affectés aux tarifs de distribution ;
- le montant des éventuels autres soldes régulatoires et indique si ces soldes ont fait l'objet d'une décision d'affectation ou non. Le cas échéant, le GRD indique de quelle manière ces soldes ont été affectés aux tarifs de distribution ;
Sur la base de ces données, le montant du solde régulatoire non affecté est calculé. 
Le GRD indique la quote-part de ce montant qu'il souhaite affecter au Revenu Autorisé de l'année 2024.
</t>
  </si>
  <si>
    <t>Ce tableau présente la répartition du revenu autorisé par catégorie tarifaire. Le GRD réparti le revenu autorisé du TAB 1 par catégorie tarifaire. Le GRD justifie les clés de répartition utilisées pour cette ventilation en annexe 1 du modèle de rapport.</t>
  </si>
  <si>
    <t>TAB4.1 : Synthèse du revenu autorisé par tarif et par catégorie tarifaire</t>
  </si>
  <si>
    <t>Ce tableau présente la synthèse du revenu autorisé par tarif et par catégorie tarifaire. A l'exception des coûts imputés aux tarifs d'injection qui proviennent du tableau 4.2, les coûts de chaque catégorie tarifaire proviennent automatiquement du tableau 3. Les coûts imputés aux tarifs d'injection sont répartis par catégorie tarifaire sur base d'une clé définie par le gestionnaire de réseau de distribution et renseignée à l'Annexe 1 du modèle de rapport. Les coûts imputés aux tarifs d'injection sonr déduits des coûts imputés au tarif d'utilisation du réseau de distribution de chaque catégorie tarifaire.</t>
  </si>
  <si>
    <t>TAB 4.2</t>
  </si>
  <si>
    <t>Ce tableau reprend la grille des tarifs périodiques de prélèvement de gaz l'année 2024. Seules les cases renseignées avec un "V" peuvent être complétées. Cette grille doit être identique à la grille transmise à l'annexe 7.</t>
  </si>
  <si>
    <t>Ce tableau présente l'estimation des produits issus des tarifs périodiques de prélèvement par catégorie tarifaire. Ce tableau se complète automatiquement sur base des données des tableaux 5 et 6.1.</t>
  </si>
  <si>
    <t>Ce tableau présente l'estimation des produits issus des tarifs périodiques d'injection en distinguant les producteurs disposant de leur propre cabine et les producteurs ne disposant pas de cabine. pour chaque année de la période régulatoire. Ce tableau se complète automatiquement sur base des données des tableaux 5 et 7.1.</t>
  </si>
  <si>
    <t>TAB7.1</t>
  </si>
  <si>
    <t>TAB8.1</t>
  </si>
  <si>
    <t>Ce tableau établit la réconciliation entre les charges et les produits relatifs tarifs de prélèvement. Ce tableau se complète automatiquement sur base des tableaux 4.1 et 6.2.</t>
  </si>
  <si>
    <t>TAB8.2</t>
  </si>
  <si>
    <t>Ce tableau établit la réconciliation entre les charges et les produits relatifs tarifs d'injection. Ce tableau se complète automatiquement sur base des tableaux 4.2 et 7.</t>
  </si>
  <si>
    <t>TAB9</t>
  </si>
  <si>
    <t xml:space="preserve">TAB9 : Simulations des coûts de distribution pour les clients-type  </t>
  </si>
  <si>
    <t>Coût annuel basé sur les tarifs 2023</t>
  </si>
  <si>
    <t>Impact annuel 2024 vs. 2023</t>
  </si>
  <si>
    <t>Impact annuel 2024 vs. 2023 (%)</t>
  </si>
  <si>
    <t>Année 2024</t>
  </si>
  <si>
    <t>Année 2023</t>
  </si>
  <si>
    <r>
      <t xml:space="preserve">Ce tableau présente des simulations des coûts de distribution pour des clients-type de chaque catégorie tarifaire. Il montre également le pourcentage d'évolution des coûts de distribution entre 2023 et 2024. Le GRD doit renseigner les tarifs de distribution de l'année 2023.
</t>
    </r>
    <r>
      <rPr>
        <sz val="8"/>
        <color rgb="FFFF0000"/>
        <rFont val="Trebuchet MS"/>
        <family val="2"/>
      </rPr>
      <t>Le profil-type T2 avec une consommation de 17.000 kWh a été ajouté.</t>
    </r>
  </si>
  <si>
    <r>
      <t xml:space="preserve">Ce tableau reprend la grille des tarifs périodiques d'injection de gaz SER de l'année 2024. Seules les cases renseignées avec un "V" peuvent être complétées. Cette grille doit être identique à la grille transmise à l'annexe 7.
</t>
    </r>
    <r>
      <rPr>
        <sz val="8"/>
        <color rgb="FFFF0000"/>
        <rFont val="Trebuchet MS"/>
        <family val="2"/>
      </rPr>
      <t>La grille des tarifs d'injection de gaz de l'année 2024 doit coorepondre avec la grille des tarifs d'injection gaz approuvée de l'année 2023.</t>
    </r>
  </si>
  <si>
    <r>
      <t xml:space="preserve">Ce tableau reprend les différentes variables relatives aux prélèvements et à l'injection. 
Le GRD renseigne les données suivantes pour les réalités des années 2019 à 2022 ainsi que les prévisions pour les budgets des années 2023 (hypothèses de la PT 19-23 approuvée) et 2024 et ce par catégorie tarifaire :  
- le nombre d'EAN ;
- les volumes de gaz prélevés ; </t>
    </r>
    <r>
      <rPr>
        <sz val="8"/>
        <rFont val="Calibri"/>
        <family val="2"/>
        <scheme val="minor"/>
      </rPr>
      <t xml:space="preserve">
</t>
    </r>
    <r>
      <rPr>
        <sz val="8"/>
        <rFont val="Trebuchet MS"/>
        <family val="2"/>
      </rPr>
      <t>- la somme pour l'ensemble des URD appartenant aux catégories tarifaires T5 et T6 des capacités horaire prélevées</t>
    </r>
    <r>
      <rPr>
        <sz val="8"/>
        <rFont val="Calibri"/>
        <family val="2"/>
        <scheme val="minor"/>
      </rPr>
      <t xml:space="preserve">
</t>
    </r>
    <r>
      <rPr>
        <sz val="8"/>
        <rFont val="Trebuchet MS"/>
        <family val="2"/>
      </rPr>
      <t>- les volumes prévisionnels d'injection de gaz SER, les volumes prévisionnels d'injection de gaz SER nécessitant du rebours et les prévisions de souscription de capacité de rebours par les producteurs de gaz SER en distinguant les producteurs disposant de leur propre cabine et les producteurs ne disposant pas de leur propre cabine.
 Les hypothèses prises en compte sont détaillées de manière exhaustive aux</t>
    </r>
    <r>
      <rPr>
        <sz val="8"/>
        <rFont val="Calibri"/>
        <family val="2"/>
        <scheme val="minor"/>
      </rPr>
      <t xml:space="preserve"> annexes 3, 4 et 5.</t>
    </r>
    <r>
      <rPr>
        <sz val="8"/>
        <rFont val="Trebuchet MS"/>
        <family val="2"/>
      </rPr>
      <t xml:space="preserve">
</t>
    </r>
    <r>
      <rPr>
        <sz val="8"/>
        <color rgb="FFFF0000"/>
        <rFont val="Trebuchet MS"/>
        <family val="2"/>
      </rPr>
      <t>En ce qui concerne l'injection, les données budgétées de l'année 2024 doivent correspondre aux données budgétées approuvées de l'année 2023.</t>
    </r>
  </si>
  <si>
    <t>TAB4.2</t>
  </si>
  <si>
    <t>Synthèse du revenu autorisé des années 2023 et 2024</t>
  </si>
  <si>
    <t>Proposition d'affectation des soldes régulatoires approuvés et non-affectés</t>
  </si>
  <si>
    <t>Tarifs de prélèvement 2024</t>
  </si>
  <si>
    <t>Synthèse des produits prévisionnels issus des tarifs de prélèvement 2024</t>
  </si>
  <si>
    <t>Tarifs d'injection 2024</t>
  </si>
  <si>
    <r>
      <t>Le GRD renseigne les coûts imputés aux tarifs d'injection par tarif en distinguant les producteurs disposant de leur propre cabine et les producteurs utilisant une cabine du GRD.</t>
    </r>
    <r>
      <rPr>
        <sz val="8"/>
        <color rgb="FFFF0000"/>
        <rFont val="Trebuchet MS"/>
        <family val="2"/>
      </rPr>
      <t xml:space="preserve"> Les coûts d'injection de l'année 2024 doivent correspondre aux coûts approuvés de l'année 2023.</t>
    </r>
  </si>
  <si>
    <t>Référence(s) décision(s) approbation CWaPE</t>
  </si>
  <si>
    <r>
      <t xml:space="preserve">Le GRD renseigne dans la colonne "Budget 2023", les éléments constitutifs du Revenu Autorisé budgété 2023 approuvé par la CWaPE.  Le GRD renseigne dans la colonne "Budget 2024", les éléments constitutifs du Revenu Autorisé budgété de l'année 2024. </t>
    </r>
    <r>
      <rPr>
        <sz val="8"/>
        <color rgb="FFFF0000"/>
        <rFont val="Trebuchet MS"/>
        <family val="2"/>
      </rPr>
      <t>A l'exception de la quote-part des soldes régulatoires, tous les éléments constitutifs du Revenu Autorisé budgété de l'année 2024 doivent correspondre strictement aux éléments constitutifs du Revenu Autorisé budgété 2023 approuvé par la CWaPE  (le GRD mentionne la ou les références des décisions d'approbation du Revenu Autorisé 2023)</t>
    </r>
    <r>
      <rPr>
        <sz val="8"/>
        <rFont val="Trebuchet MS"/>
        <family val="2"/>
      </rPr>
      <t>. Le montant des soldes régulatoires approuvés et affectés et le montant des soldes régulatoires à affecter proviennent du TAB 2.</t>
    </r>
  </si>
  <si>
    <r>
      <t>Conformém</t>
    </r>
    <r>
      <rPr>
        <sz val="8"/>
        <rFont val="Trebuchet MS"/>
        <family val="2"/>
      </rPr>
      <t xml:space="preserve">ent aux article 48 et 93 </t>
    </r>
    <r>
      <rPr>
        <sz val="8"/>
        <color theme="1"/>
        <rFont val="Trebuchet MS"/>
        <family val="2"/>
      </rPr>
      <t>de la méthodologie tarifaire 2024, la proposition de Revenu Autorisé et la proposition de tarifs périodiques est déposée à la CWaPE au plus tard</t>
    </r>
    <r>
      <rPr>
        <b/>
        <sz val="8"/>
        <color theme="1"/>
        <rFont val="Trebuchet MS"/>
        <family val="2"/>
      </rPr>
      <t xml:space="preserve"> </t>
    </r>
    <r>
      <rPr>
        <b/>
        <sz val="8"/>
        <color rgb="FFFF0000"/>
        <rFont val="Trebuchet MS"/>
        <family val="2"/>
      </rPr>
      <t>le</t>
    </r>
    <r>
      <rPr>
        <b/>
        <sz val="8"/>
        <color theme="1"/>
        <rFont val="Trebuchet MS"/>
        <family val="2"/>
      </rPr>
      <t xml:space="preserve"> </t>
    </r>
    <r>
      <rPr>
        <b/>
        <sz val="8"/>
        <color rgb="FFFF0000"/>
        <rFont val="Trebuchet MS"/>
        <family val="2"/>
      </rPr>
      <t>14 août 2023</t>
    </r>
    <r>
      <rPr>
        <sz val="8"/>
        <color theme="1"/>
        <rFont val="Trebuchet MS"/>
        <family val="2"/>
      </rPr>
      <t>. La proposition de Revenu Autorisé et la proposiion de tarifs sont transmises en un exemplaires papier par porteur avec accusé de réception ainsi que sur support électronique. La proposition de Revenu Autorisé et la proposition de tarifs comprennent obligatoirement le présent modèle de rapport au format Excel, vierge de toute liaison avec d'autres fichiers qui ne seraient pas transmis à la CWaPE ainsi que l'ensemble des annexes listées au TAB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</si>
</sst>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
  </numFmts>
  <fonts count="45" x14ac:knownFonts="1">
    <font>
      <sz val="10"/>
      <color theme="1"/>
      <name val="Trebuchet MS"/>
      <family val="2"/>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sz val="11"/>
      <color theme="1"/>
      <name val="Calibri"/>
      <family val="2"/>
      <scheme val="minor"/>
    </font>
    <font>
      <i/>
      <sz val="8"/>
      <color theme="1"/>
      <name val="Trebuchet MS"/>
      <family val="2"/>
    </font>
    <font>
      <b/>
      <sz val="12"/>
      <color theme="0"/>
      <name val="Arial"/>
      <family val="2"/>
    </font>
    <font>
      <b/>
      <sz val="12"/>
      <color theme="3"/>
      <name val="Arial"/>
      <family val="2"/>
    </font>
    <font>
      <b/>
      <sz val="10"/>
      <color theme="0"/>
      <name val="Arial"/>
      <family val="2"/>
    </font>
    <font>
      <b/>
      <sz val="8"/>
      <color indexed="8"/>
      <name val="Arial"/>
      <family val="2"/>
    </font>
    <font>
      <sz val="8"/>
      <color theme="1" tint="0.34998626667073579"/>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sz val="11"/>
      <color theme="1"/>
      <name val="Arial"/>
      <family val="2"/>
    </font>
    <font>
      <u/>
      <sz val="8"/>
      <color indexed="12"/>
      <name val="Arial"/>
      <family val="2"/>
    </font>
    <font>
      <i/>
      <sz val="8"/>
      <name val="Trebuchet MS"/>
      <family val="2"/>
    </font>
    <font>
      <b/>
      <sz val="8"/>
      <color theme="1"/>
      <name val="Arial"/>
      <family val="2"/>
    </font>
    <font>
      <b/>
      <sz val="16"/>
      <color theme="0"/>
      <name val="Trebuchet MS"/>
      <family val="2"/>
    </font>
    <font>
      <b/>
      <sz val="8"/>
      <color rgb="FFFF0000"/>
      <name val="Trebuchet MS"/>
      <family val="2"/>
    </font>
    <font>
      <sz val="8"/>
      <name val="Calibri"/>
      <family val="2"/>
      <scheme val="minor"/>
    </font>
    <font>
      <u/>
      <sz val="10"/>
      <color theme="10"/>
      <name val="Trebuchet MS"/>
      <family val="2"/>
    </font>
    <font>
      <b/>
      <sz val="10"/>
      <color theme="0"/>
      <name val="Trebuchet MS"/>
      <family val="2"/>
    </font>
    <font>
      <i/>
      <sz val="10"/>
      <color rgb="FFFF0000"/>
      <name val="Trebuchet MS"/>
      <family val="2"/>
    </font>
    <font>
      <b/>
      <i/>
      <sz val="10"/>
      <color theme="5"/>
      <name val="Trebuchet MS"/>
      <family val="2"/>
    </font>
    <font>
      <sz val="10"/>
      <color theme="1"/>
      <name val="Wingdings 2"/>
      <family val="1"/>
      <charset val="2"/>
    </font>
    <font>
      <b/>
      <sz val="10"/>
      <color theme="1"/>
      <name val="Trebuchet MS"/>
      <family val="2"/>
    </font>
    <font>
      <b/>
      <sz val="8"/>
      <name val="Trebuchet MS"/>
      <family val="2"/>
    </font>
    <font>
      <sz val="8"/>
      <color rgb="FFFF0000"/>
      <name val="Trebuchet MS"/>
      <family val="2"/>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9.9978637043366805E-2"/>
        <bgColor indexed="64"/>
      </patternFill>
    </fill>
    <fill>
      <patternFill patternType="solid">
        <fgColor theme="5" tint="0.79998168889431442"/>
        <bgColor indexed="64"/>
      </patternFill>
    </fill>
  </fills>
  <borders count="92">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5"/>
      </left>
      <right style="thin">
        <color theme="0"/>
      </right>
      <top/>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5"/>
      </left>
      <right/>
      <top style="thin">
        <color theme="0"/>
      </top>
      <bottom/>
      <diagonal/>
    </border>
    <border>
      <left style="thin">
        <color theme="0"/>
      </left>
      <right style="medium">
        <color theme="5"/>
      </right>
      <top style="thin">
        <color theme="0"/>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style="thin">
        <color theme="0"/>
      </top>
      <bottom/>
      <diagonal/>
    </border>
    <border>
      <left style="medium">
        <color theme="5"/>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theme="5"/>
      </left>
      <right style="medium">
        <color theme="5"/>
      </right>
      <top/>
      <bottom style="thin">
        <color theme="0"/>
      </bottom>
      <diagonal/>
    </border>
    <border>
      <left style="medium">
        <color indexed="64"/>
      </left>
      <right style="medium">
        <color indexed="64"/>
      </right>
      <top style="dashed">
        <color indexed="64"/>
      </top>
      <bottom style="dashed">
        <color indexed="64"/>
      </bottom>
      <diagonal/>
    </border>
    <border>
      <left/>
      <right/>
      <top style="thin">
        <color theme="4"/>
      </top>
      <bottom style="thin">
        <color theme="4"/>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theme="5"/>
      </left>
      <right style="thin">
        <color theme="0"/>
      </right>
      <top style="thin">
        <color theme="0"/>
      </top>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bottom style="double">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
        <color theme="5"/>
      </bottom>
      <diagonal/>
    </border>
  </borders>
  <cellStyleXfs count="25">
    <xf numFmtId="0" fontId="0" fillId="0" borderId="0"/>
    <xf numFmtId="9"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2" fillId="4" borderId="0" applyNumberFormat="0" applyBorder="0" applyAlignment="0" applyProtection="0"/>
    <xf numFmtId="0" fontId="4" fillId="5" borderId="0" applyNumberFormat="0" applyBorder="0" applyAlignment="0" applyProtection="0"/>
    <xf numFmtId="0" fontId="9" fillId="0" borderId="0">
      <alignment vertical="top"/>
    </xf>
    <xf numFmtId="3" fontId="11" fillId="6" borderId="14">
      <protection locked="0"/>
    </xf>
    <xf numFmtId="0" fontId="8" fillId="8" borderId="0">
      <alignment horizontal="center" vertical="center" wrapText="1"/>
    </xf>
    <xf numFmtId="0" fontId="13" fillId="0" borderId="0" applyNumberFormat="0" applyFill="0" applyBorder="0" applyAlignment="0" applyProtection="0">
      <alignment vertical="top"/>
      <protection locked="0"/>
    </xf>
    <xf numFmtId="0" fontId="12" fillId="0" borderId="0"/>
    <xf numFmtId="0" fontId="12" fillId="0" borderId="0"/>
    <xf numFmtId="9" fontId="12" fillId="0" borderId="0" applyFont="0" applyFill="0" applyBorder="0" applyAlignment="0" applyProtection="0"/>
    <xf numFmtId="3" fontId="11" fillId="6" borderId="14">
      <alignment horizontal="right"/>
      <protection locked="0"/>
    </xf>
    <xf numFmtId="0" fontId="17" fillId="0" borderId="0"/>
    <xf numFmtId="3" fontId="6" fillId="6" borderId="14" applyAlignment="0">
      <alignment horizontal="left"/>
      <protection locked="0"/>
    </xf>
    <xf numFmtId="0" fontId="37" fillId="0" borderId="0" applyNumberFormat="0" applyFill="0" applyBorder="0" applyAlignment="0" applyProtection="0"/>
    <xf numFmtId="0" fontId="6" fillId="0" borderId="0"/>
    <xf numFmtId="0" fontId="4" fillId="3" borderId="0" applyNumberFormat="0" applyBorder="0" applyAlignment="0" applyProtection="0"/>
    <xf numFmtId="0" fontId="6" fillId="4" borderId="0" applyNumberFormat="0" applyBorder="0" applyAlignment="0" applyProtection="0"/>
    <xf numFmtId="0" fontId="6" fillId="0" borderId="0"/>
    <xf numFmtId="0" fontId="2" fillId="0" borderId="0"/>
    <xf numFmtId="9" fontId="1" fillId="0" borderId="0" applyFont="0" applyFill="0" applyBorder="0" applyAlignment="0" applyProtection="0"/>
    <xf numFmtId="0" fontId="6" fillId="0" borderId="0"/>
    <xf numFmtId="9" fontId="2" fillId="0" borderId="0" applyFont="0" applyFill="0" applyBorder="0" applyAlignment="0" applyProtection="0"/>
  </cellStyleXfs>
  <cellXfs count="447">
    <xf numFmtId="0" fontId="0" fillId="0" borderId="0" xfId="0"/>
    <xf numFmtId="0" fontId="0" fillId="6" borderId="0" xfId="0" applyFill="1"/>
    <xf numFmtId="0" fontId="0" fillId="6" borderId="0" xfId="0" applyFill="1" applyAlignment="1">
      <alignment horizontal="left"/>
    </xf>
    <xf numFmtId="0" fontId="5" fillId="3" borderId="6" xfId="3" applyFont="1" applyBorder="1" applyAlignment="1" applyProtection="1">
      <alignment horizontal="center" vertical="center" wrapText="1"/>
      <protection hidden="1"/>
    </xf>
    <xf numFmtId="0" fontId="6" fillId="6" borderId="0" xfId="0" applyFont="1" applyFill="1"/>
    <xf numFmtId="0" fontId="4" fillId="3" borderId="6" xfId="3" applyFont="1" applyBorder="1" applyAlignment="1">
      <alignment horizontal="center"/>
    </xf>
    <xf numFmtId="3" fontId="6" fillId="6" borderId="0" xfId="0" applyNumberFormat="1" applyFont="1" applyFill="1"/>
    <xf numFmtId="0" fontId="4" fillId="3" borderId="6" xfId="3" applyFont="1" applyBorder="1" applyAlignment="1">
      <alignment horizontal="center" vertical="center" wrapText="1"/>
    </xf>
    <xf numFmtId="9" fontId="6" fillId="6" borderId="0" xfId="1" applyFont="1" applyFill="1" applyBorder="1"/>
    <xf numFmtId="3" fontId="4" fillId="3" borderId="6" xfId="3" applyNumberFormat="1" applyFont="1" applyBorder="1"/>
    <xf numFmtId="9" fontId="4" fillId="3" borderId="6" xfId="3" applyNumberFormat="1" applyFont="1" applyBorder="1"/>
    <xf numFmtId="0" fontId="7" fillId="2" borderId="0" xfId="2" applyFont="1" applyAlignment="1">
      <alignment vertical="center"/>
    </xf>
    <xf numFmtId="3" fontId="7" fillId="2" borderId="0" xfId="2" applyNumberFormat="1" applyFont="1" applyAlignment="1">
      <alignment vertical="center"/>
    </xf>
    <xf numFmtId="3" fontId="0" fillId="6" borderId="0" xfId="0" applyNumberFormat="1" applyFill="1"/>
    <xf numFmtId="0" fontId="6" fillId="6" borderId="0" xfId="0" applyFont="1" applyFill="1" applyAlignment="1">
      <alignment vertical="center" wrapText="1"/>
    </xf>
    <xf numFmtId="0" fontId="0" fillId="6" borderId="0" xfId="0" applyFill="1" applyProtection="1">
      <protection hidden="1"/>
    </xf>
    <xf numFmtId="0" fontId="16" fillId="6" borderId="1" xfId="0" applyFont="1" applyFill="1" applyBorder="1" applyAlignment="1" applyProtection="1">
      <alignment horizontal="right"/>
      <protection hidden="1"/>
    </xf>
    <xf numFmtId="0" fontId="2" fillId="4" borderId="0" xfId="4" applyBorder="1" applyProtection="1">
      <protection hidden="1"/>
    </xf>
    <xf numFmtId="0" fontId="2" fillId="4" borderId="17" xfId="4" applyBorder="1" applyProtection="1">
      <protection hidden="1"/>
    </xf>
    <xf numFmtId="0" fontId="16" fillId="6" borderId="4" xfId="0" applyFont="1" applyFill="1" applyBorder="1" applyAlignment="1" applyProtection="1">
      <alignment horizontal="right"/>
      <protection hidden="1"/>
    </xf>
    <xf numFmtId="0" fontId="13" fillId="6" borderId="0" xfId="9" quotePrefix="1" applyFill="1" applyAlignment="1" applyProtection="1">
      <protection hidden="1"/>
    </xf>
    <xf numFmtId="0" fontId="13" fillId="6" borderId="0" xfId="9" applyFill="1" applyAlignment="1" applyProtection="1">
      <protection hidden="1"/>
    </xf>
    <xf numFmtId="0" fontId="15" fillId="2" borderId="0" xfId="2" applyFont="1" applyAlignment="1">
      <alignment vertical="center"/>
    </xf>
    <xf numFmtId="0" fontId="8" fillId="0" borderId="28" xfId="0" applyFont="1" applyBorder="1" applyAlignment="1">
      <alignment horizontal="center" vertical="center" wrapText="1"/>
    </xf>
    <xf numFmtId="0" fontId="18" fillId="6" borderId="0" xfId="0" applyFont="1" applyFill="1"/>
    <xf numFmtId="3" fontId="0" fillId="6" borderId="14" xfId="0" applyNumberFormat="1" applyFill="1" applyBorder="1"/>
    <xf numFmtId="3" fontId="4" fillId="6" borderId="14" xfId="0" applyNumberFormat="1" applyFont="1" applyFill="1" applyBorder="1"/>
    <xf numFmtId="0" fontId="6" fillId="6" borderId="29" xfId="0" applyFont="1" applyFill="1" applyBorder="1" applyAlignment="1">
      <alignment vertical="center"/>
    </xf>
    <xf numFmtId="3" fontId="4" fillId="7" borderId="1" xfId="3" applyNumberFormat="1" applyFont="1" applyFill="1" applyBorder="1" applyAlignment="1" applyProtection="1">
      <alignment wrapText="1"/>
      <protection hidden="1"/>
    </xf>
    <xf numFmtId="0" fontId="6" fillId="4" borderId="12" xfId="4" applyFont="1" applyBorder="1" applyAlignment="1" applyProtection="1">
      <alignment wrapText="1"/>
      <protection hidden="1"/>
    </xf>
    <xf numFmtId="0" fontId="6" fillId="4" borderId="3" xfId="4" applyFont="1" applyBorder="1" applyAlignment="1" applyProtection="1">
      <alignment wrapText="1"/>
      <protection hidden="1"/>
    </xf>
    <xf numFmtId="3" fontId="4" fillId="7" borderId="15" xfId="3" applyNumberFormat="1" applyFont="1" applyFill="1" applyBorder="1" applyAlignment="1" applyProtection="1">
      <alignment wrapText="1"/>
      <protection hidden="1"/>
    </xf>
    <xf numFmtId="4" fontId="4" fillId="3" borderId="15" xfId="3" applyNumberFormat="1" applyFont="1" applyBorder="1" applyAlignment="1" applyProtection="1">
      <alignment wrapText="1"/>
      <protection hidden="1"/>
    </xf>
    <xf numFmtId="3" fontId="5" fillId="3" borderId="6" xfId="3" applyNumberFormat="1" applyFont="1" applyBorder="1" applyAlignment="1" applyProtection="1">
      <alignment horizontal="center" vertical="center" wrapText="1"/>
      <protection hidden="1"/>
    </xf>
    <xf numFmtId="3" fontId="6" fillId="6" borderId="14" xfId="15" applyAlignment="1">
      <alignment vertical="center" wrapText="1"/>
      <protection locked="0"/>
    </xf>
    <xf numFmtId="3" fontId="4" fillId="2" borderId="0" xfId="2" applyNumberFormat="1" applyFont="1" applyAlignment="1">
      <alignment vertical="center"/>
    </xf>
    <xf numFmtId="0" fontId="4" fillId="2" borderId="0" xfId="2" applyFont="1" applyAlignment="1">
      <alignment vertical="center"/>
    </xf>
    <xf numFmtId="0" fontId="0" fillId="6" borderId="6" xfId="0" applyFill="1" applyBorder="1"/>
    <xf numFmtId="0" fontId="6" fillId="4" borderId="3" xfId="4" applyFont="1" applyBorder="1"/>
    <xf numFmtId="0" fontId="6" fillId="6" borderId="3" xfId="0" applyFont="1" applyFill="1" applyBorder="1" applyAlignment="1">
      <alignment horizontal="left" indent="3"/>
    </xf>
    <xf numFmtId="0" fontId="4" fillId="3" borderId="6" xfId="3" applyFont="1" applyBorder="1"/>
    <xf numFmtId="0" fontId="4" fillId="3" borderId="15" xfId="3" applyFont="1" applyBorder="1" applyAlignment="1">
      <alignment horizontal="center"/>
    </xf>
    <xf numFmtId="0" fontId="0" fillId="6" borderId="25" xfId="0" applyFill="1" applyBorder="1"/>
    <xf numFmtId="0" fontId="0" fillId="6" borderId="26" xfId="0" applyFill="1" applyBorder="1"/>
    <xf numFmtId="0" fontId="0" fillId="6" borderId="5" xfId="0" applyFill="1" applyBorder="1"/>
    <xf numFmtId="0" fontId="8" fillId="0" borderId="0" xfId="0" applyFont="1"/>
    <xf numFmtId="0" fontId="8" fillId="0" borderId="0" xfId="0" applyFont="1" applyAlignment="1">
      <alignment horizontal="left"/>
    </xf>
    <xf numFmtId="0" fontId="8" fillId="0" borderId="33" xfId="0" applyFont="1" applyBorder="1"/>
    <xf numFmtId="0" fontId="8" fillId="0" borderId="33" xfId="0" applyFont="1" applyBorder="1" applyAlignment="1">
      <alignment horizontal="left"/>
    </xf>
    <xf numFmtId="0" fontId="8" fillId="0" borderId="34" xfId="0" applyFont="1" applyBorder="1"/>
    <xf numFmtId="0" fontId="0" fillId="0" borderId="35" xfId="0" applyBorder="1"/>
    <xf numFmtId="0" fontId="8" fillId="0" borderId="36" xfId="0" applyFont="1" applyBorder="1"/>
    <xf numFmtId="0" fontId="20" fillId="0" borderId="0" xfId="0" applyFont="1"/>
    <xf numFmtId="0" fontId="8" fillId="0" borderId="0" xfId="0" applyFont="1" applyAlignment="1">
      <alignment horizontal="center" wrapText="1"/>
    </xf>
    <xf numFmtId="0" fontId="21" fillId="0" borderId="0" xfId="0" applyFont="1"/>
    <xf numFmtId="0" fontId="22" fillId="11" borderId="0" xfId="6" applyFont="1" applyFill="1" applyAlignment="1">
      <alignment horizontal="center" vertical="center"/>
    </xf>
    <xf numFmtId="0" fontId="22" fillId="11" borderId="0" xfId="6" applyFont="1" applyFill="1" applyAlignment="1">
      <alignment vertical="center"/>
    </xf>
    <xf numFmtId="0" fontId="8" fillId="0" borderId="39" xfId="0" applyFont="1" applyBorder="1"/>
    <xf numFmtId="0" fontId="24" fillId="12" borderId="41" xfId="6" applyFont="1" applyFill="1" applyBorder="1" applyAlignment="1">
      <alignment horizontal="center" vertical="center"/>
    </xf>
    <xf numFmtId="0" fontId="22" fillId="11" borderId="41" xfId="6" applyFont="1" applyFill="1" applyBorder="1" applyAlignment="1">
      <alignment horizontal="center" vertical="center"/>
    </xf>
    <xf numFmtId="0" fontId="22" fillId="11" borderId="43" xfId="6" applyFont="1" applyFill="1" applyBorder="1" applyAlignment="1">
      <alignment horizontal="center" vertical="center"/>
    </xf>
    <xf numFmtId="0" fontId="22" fillId="11" borderId="42" xfId="6" applyFont="1" applyFill="1" applyBorder="1" applyAlignment="1">
      <alignment horizontal="center" vertical="center"/>
    </xf>
    <xf numFmtId="0" fontId="8" fillId="0" borderId="42" xfId="0" applyFont="1" applyBorder="1"/>
    <xf numFmtId="0" fontId="22" fillId="11" borderId="45" xfId="6" applyFont="1" applyFill="1" applyBorder="1" applyAlignment="1">
      <alignment horizontal="center" vertical="center" wrapText="1"/>
    </xf>
    <xf numFmtId="0" fontId="22" fillId="11" borderId="46" xfId="6" applyFont="1" applyFill="1" applyBorder="1" applyAlignment="1">
      <alignment horizontal="center" vertical="center" wrapText="1"/>
    </xf>
    <xf numFmtId="0" fontId="22" fillId="11" borderId="46" xfId="6" applyFont="1" applyFill="1" applyBorder="1" applyAlignment="1">
      <alignment horizontal="center" vertical="center"/>
    </xf>
    <xf numFmtId="0" fontId="22" fillId="11" borderId="47" xfId="6" applyFont="1" applyFill="1" applyBorder="1" applyAlignment="1">
      <alignment horizontal="center" vertical="center" wrapText="1"/>
    </xf>
    <xf numFmtId="0" fontId="8" fillId="0" borderId="44" xfId="0" applyFont="1" applyBorder="1"/>
    <xf numFmtId="0" fontId="22" fillId="11" borderId="41" xfId="6" applyFont="1" applyFill="1" applyBorder="1" applyAlignment="1"/>
    <xf numFmtId="0" fontId="25" fillId="11" borderId="0" xfId="6" applyFont="1" applyFill="1" applyAlignment="1"/>
    <xf numFmtId="0" fontId="25" fillId="11" borderId="0" xfId="6" applyFont="1" applyFill="1" applyAlignment="1">
      <alignment horizontal="left"/>
    </xf>
    <xf numFmtId="0" fontId="10" fillId="11" borderId="0" xfId="6" applyFont="1" applyFill="1" applyAlignment="1">
      <alignment horizontal="left"/>
    </xf>
    <xf numFmtId="0" fontId="22" fillId="11" borderId="37" xfId="6" quotePrefix="1" applyFont="1" applyFill="1" applyBorder="1" applyAlignment="1">
      <alignment horizontal="center"/>
    </xf>
    <xf numFmtId="0" fontId="10" fillId="11" borderId="41" xfId="6" applyFont="1" applyFill="1" applyBorder="1" applyAlignment="1"/>
    <xf numFmtId="0" fontId="10" fillId="0" borderId="48" xfId="6" applyFont="1" applyBorder="1" applyAlignment="1">
      <alignment horizontal="left"/>
    </xf>
    <xf numFmtId="0" fontId="10" fillId="11" borderId="49" xfId="6" applyFont="1" applyFill="1" applyBorder="1" applyAlignment="1"/>
    <xf numFmtId="0" fontId="10" fillId="11" borderId="49" xfId="6" applyFont="1" applyFill="1" applyBorder="1" applyAlignment="1">
      <alignment horizontal="left"/>
    </xf>
    <xf numFmtId="4" fontId="23" fillId="11" borderId="50" xfId="6" applyNumberFormat="1" applyFont="1" applyFill="1" applyBorder="1" applyAlignment="1">
      <alignment horizontal="center"/>
    </xf>
    <xf numFmtId="164" fontId="10" fillId="11" borderId="50" xfId="6" applyNumberFormat="1" applyFont="1" applyFill="1" applyBorder="1" applyAlignment="1">
      <alignment horizontal="center"/>
    </xf>
    <xf numFmtId="164" fontId="10" fillId="11" borderId="51" xfId="6" applyNumberFormat="1" applyFont="1" applyFill="1" applyBorder="1" applyAlignment="1">
      <alignment horizontal="center"/>
    </xf>
    <xf numFmtId="164" fontId="10" fillId="11" borderId="52" xfId="6" applyNumberFormat="1" applyFont="1" applyFill="1" applyBorder="1" applyAlignment="1">
      <alignment horizontal="center"/>
    </xf>
    <xf numFmtId="4" fontId="10" fillId="11" borderId="51" xfId="6" applyNumberFormat="1" applyFont="1" applyFill="1" applyBorder="1" applyAlignment="1">
      <alignment horizontal="center"/>
    </xf>
    <xf numFmtId="164" fontId="10" fillId="0" borderId="53" xfId="6" applyNumberFormat="1" applyFont="1" applyBorder="1" applyAlignment="1">
      <alignment horizontal="center"/>
    </xf>
    <xf numFmtId="4" fontId="10" fillId="11" borderId="50" xfId="6" applyNumberFormat="1" applyFont="1" applyFill="1" applyBorder="1" applyAlignment="1">
      <alignment horizontal="center"/>
    </xf>
    <xf numFmtId="4" fontId="10" fillId="11" borderId="52" xfId="6" applyNumberFormat="1" applyFont="1" applyFill="1" applyBorder="1" applyAlignment="1">
      <alignment horizontal="center"/>
    </xf>
    <xf numFmtId="4" fontId="10" fillId="11" borderId="53" xfId="6" applyNumberFormat="1" applyFont="1" applyFill="1" applyBorder="1" applyAlignment="1">
      <alignment horizontal="center"/>
    </xf>
    <xf numFmtId="0" fontId="10" fillId="11" borderId="51" xfId="6" applyFont="1" applyFill="1" applyBorder="1" applyAlignment="1">
      <alignment horizontal="left"/>
    </xf>
    <xf numFmtId="0" fontId="10" fillId="11" borderId="51" xfId="6" applyFont="1" applyFill="1" applyBorder="1" applyAlignment="1"/>
    <xf numFmtId="0" fontId="0" fillId="0" borderId="41" xfId="0" applyBorder="1"/>
    <xf numFmtId="0" fontId="0" fillId="0" borderId="0" xfId="0" applyAlignment="1">
      <alignment horizontal="left"/>
    </xf>
    <xf numFmtId="0" fontId="26" fillId="0" borderId="41" xfId="0" applyFont="1" applyBorder="1"/>
    <xf numFmtId="0" fontId="0" fillId="0" borderId="36" xfId="0" applyBorder="1"/>
    <xf numFmtId="0" fontId="10" fillId="11" borderId="0" xfId="6" applyFont="1" applyFill="1" applyAlignment="1"/>
    <xf numFmtId="0" fontId="10" fillId="11" borderId="0" xfId="6" applyFont="1" applyFill="1" applyAlignment="1">
      <alignment horizontal="right"/>
    </xf>
    <xf numFmtId="0" fontId="23" fillId="11" borderId="41" xfId="6" applyFont="1" applyFill="1" applyBorder="1" applyAlignment="1"/>
    <xf numFmtId="0" fontId="22" fillId="11" borderId="0" xfId="6" applyFont="1" applyFill="1" applyAlignment="1">
      <alignment horizontal="right"/>
    </xf>
    <xf numFmtId="0" fontId="8" fillId="0" borderId="54" xfId="0" quotePrefix="1" applyFont="1" applyBorder="1"/>
    <xf numFmtId="0" fontId="8" fillId="0" borderId="51" xfId="0" applyFont="1" applyBorder="1"/>
    <xf numFmtId="4" fontId="23" fillId="11" borderId="55" xfId="6" applyNumberFormat="1" applyFont="1" applyFill="1" applyBorder="1" applyAlignment="1">
      <alignment horizontal="center"/>
    </xf>
    <xf numFmtId="4" fontId="23" fillId="11" borderId="59" xfId="6" applyNumberFormat="1" applyFont="1" applyFill="1" applyBorder="1" applyAlignment="1">
      <alignment horizontal="center"/>
    </xf>
    <xf numFmtId="4" fontId="10" fillId="11" borderId="59" xfId="6" applyNumberFormat="1" applyFont="1" applyFill="1" applyBorder="1" applyAlignment="1">
      <alignment horizontal="center"/>
    </xf>
    <xf numFmtId="0" fontId="8" fillId="0" borderId="49" xfId="0" applyFont="1" applyBorder="1"/>
    <xf numFmtId="4" fontId="23" fillId="11" borderId="61" xfId="6" applyNumberFormat="1" applyFont="1" applyFill="1" applyBorder="1" applyAlignment="1">
      <alignment horizontal="center"/>
    </xf>
    <xf numFmtId="4" fontId="10" fillId="0" borderId="60" xfId="6" applyNumberFormat="1" applyFont="1" applyBorder="1" applyAlignment="1">
      <alignment horizontal="center"/>
    </xf>
    <xf numFmtId="0" fontId="10" fillId="11" borderId="45" xfId="6" applyFont="1" applyFill="1" applyBorder="1" applyAlignment="1"/>
    <xf numFmtId="0" fontId="25" fillId="11" borderId="46" xfId="6" applyFont="1" applyFill="1" applyBorder="1" applyAlignment="1"/>
    <xf numFmtId="0" fontId="10" fillId="11" borderId="46" xfId="6" applyFont="1" applyFill="1" applyBorder="1" applyAlignment="1"/>
    <xf numFmtId="0" fontId="10" fillId="11" borderId="46" xfId="6" applyFont="1" applyFill="1" applyBorder="1" applyAlignment="1">
      <alignment horizontal="left"/>
    </xf>
    <xf numFmtId="0" fontId="0" fillId="0" borderId="62" xfId="0" applyBorder="1"/>
    <xf numFmtId="0" fontId="23" fillId="11" borderId="63" xfId="6" applyFont="1" applyFill="1" applyBorder="1">
      <alignment vertical="top"/>
    </xf>
    <xf numFmtId="0" fontId="8" fillId="0" borderId="63" xfId="0" applyFont="1" applyBorder="1"/>
    <xf numFmtId="0" fontId="8" fillId="0" borderId="63" xfId="0" applyFont="1" applyBorder="1" applyAlignment="1">
      <alignment horizontal="left"/>
    </xf>
    <xf numFmtId="0" fontId="8" fillId="0" borderId="64" xfId="0" applyFont="1" applyBorder="1"/>
    <xf numFmtId="0" fontId="27" fillId="0" borderId="32" xfId="0" applyFont="1" applyBorder="1"/>
    <xf numFmtId="0" fontId="27" fillId="0" borderId="33" xfId="0" applyFont="1" applyBorder="1"/>
    <xf numFmtId="0" fontId="27" fillId="0" borderId="33" xfId="0" applyFont="1" applyBorder="1" applyAlignment="1">
      <alignment vertical="top" wrapText="1"/>
    </xf>
    <xf numFmtId="0" fontId="27" fillId="0" borderId="33" xfId="0" applyFont="1" applyBorder="1" applyAlignment="1">
      <alignment horizontal="center" vertical="center" wrapText="1"/>
    </xf>
    <xf numFmtId="0" fontId="0" fillId="0" borderId="33" xfId="0" applyBorder="1"/>
    <xf numFmtId="0" fontId="0" fillId="0" borderId="34" xfId="0" applyBorder="1"/>
    <xf numFmtId="0" fontId="8" fillId="0" borderId="35" xfId="0" applyFont="1" applyBorder="1"/>
    <xf numFmtId="0" fontId="8" fillId="0" borderId="0" xfId="0" applyFont="1" applyAlignment="1">
      <alignment vertical="top" wrapText="1"/>
    </xf>
    <xf numFmtId="0" fontId="8" fillId="0" borderId="0" xfId="0" applyFont="1" applyAlignment="1">
      <alignment horizontal="center" vertical="center" wrapText="1"/>
    </xf>
    <xf numFmtId="0" fontId="30" fillId="0" borderId="35" xfId="0" applyFont="1" applyBorder="1"/>
    <xf numFmtId="0" fontId="30" fillId="0" borderId="0" xfId="0" applyFont="1"/>
    <xf numFmtId="0" fontId="30" fillId="0" borderId="0" xfId="0" applyFont="1" applyAlignment="1">
      <alignment horizontal="center" vertical="center" wrapText="1"/>
    </xf>
    <xf numFmtId="0" fontId="30" fillId="0" borderId="62" xfId="0" applyFont="1" applyBorder="1"/>
    <xf numFmtId="0" fontId="30" fillId="0" borderId="63" xfId="0" applyFont="1" applyBorder="1"/>
    <xf numFmtId="0" fontId="30" fillId="0" borderId="63" xfId="0" applyFont="1" applyBorder="1" applyAlignment="1">
      <alignment horizontal="center" vertical="center" wrapText="1"/>
    </xf>
    <xf numFmtId="0" fontId="0" fillId="0" borderId="63" xfId="0" applyBorder="1"/>
    <xf numFmtId="0" fontId="0" fillId="0" borderId="64" xfId="0" applyBorder="1"/>
    <xf numFmtId="0" fontId="8" fillId="0" borderId="32" xfId="0" applyFont="1" applyBorder="1"/>
    <xf numFmtId="0" fontId="20" fillId="0" borderId="33" xfId="0" applyFont="1" applyBorder="1"/>
    <xf numFmtId="0" fontId="8" fillId="0" borderId="36" xfId="0" applyFont="1" applyBorder="1" applyAlignment="1">
      <alignment horizontal="center" wrapText="1"/>
    </xf>
    <xf numFmtId="0" fontId="22" fillId="11" borderId="35" xfId="6" applyFont="1" applyFill="1" applyBorder="1" applyAlignment="1">
      <alignment vertical="center"/>
    </xf>
    <xf numFmtId="0" fontId="22" fillId="11" borderId="37" xfId="6" applyFont="1" applyFill="1" applyBorder="1" applyAlignment="1">
      <alignment vertical="center"/>
    </xf>
    <xf numFmtId="0" fontId="22" fillId="11" borderId="38" xfId="6" applyFont="1" applyFill="1" applyBorder="1" applyAlignment="1">
      <alignment vertical="center"/>
    </xf>
    <xf numFmtId="0" fontId="22" fillId="11" borderId="40" xfId="6" applyFont="1" applyFill="1" applyBorder="1" applyAlignment="1">
      <alignment vertical="center"/>
    </xf>
    <xf numFmtId="0" fontId="22" fillId="11" borderId="41" xfId="6" applyFont="1" applyFill="1" applyBorder="1" applyAlignment="1">
      <alignment vertical="center"/>
    </xf>
    <xf numFmtId="0" fontId="22" fillId="11" borderId="43" xfId="6" applyFont="1" applyFill="1" applyBorder="1" applyAlignment="1">
      <alignment vertical="center"/>
    </xf>
    <xf numFmtId="0" fontId="22" fillId="11" borderId="35" xfId="6" applyFont="1" applyFill="1" applyBorder="1" applyAlignment="1"/>
    <xf numFmtId="0" fontId="10" fillId="11" borderId="43" xfId="6" applyFont="1" applyFill="1" applyBorder="1" applyAlignment="1">
      <alignment horizontal="left"/>
    </xf>
    <xf numFmtId="0" fontId="10" fillId="11" borderId="35" xfId="6" applyFont="1" applyFill="1" applyBorder="1" applyAlignment="1"/>
    <xf numFmtId="0" fontId="10" fillId="11" borderId="48" xfId="6" applyFont="1" applyFill="1" applyBorder="1" applyAlignment="1">
      <alignment horizontal="left"/>
    </xf>
    <xf numFmtId="4" fontId="23" fillId="11" borderId="53" xfId="6" applyNumberFormat="1" applyFont="1" applyFill="1" applyBorder="1" applyAlignment="1">
      <alignment horizontal="center"/>
    </xf>
    <xf numFmtId="0" fontId="10" fillId="11" borderId="65" xfId="6" applyFont="1" applyFill="1" applyBorder="1" applyAlignment="1"/>
    <xf numFmtId="0" fontId="10" fillId="11" borderId="66" xfId="6" applyFont="1" applyFill="1" applyBorder="1" applyAlignment="1">
      <alignment horizontal="left"/>
    </xf>
    <xf numFmtId="4" fontId="23" fillId="11" borderId="67" xfId="6" applyNumberFormat="1" applyFont="1" applyFill="1" applyBorder="1" applyAlignment="1">
      <alignment horizontal="center"/>
    </xf>
    <xf numFmtId="4" fontId="23" fillId="11" borderId="58" xfId="6" applyNumberFormat="1" applyFont="1" applyFill="1" applyBorder="1" applyAlignment="1">
      <alignment horizontal="center"/>
    </xf>
    <xf numFmtId="0" fontId="8" fillId="0" borderId="46" xfId="0" applyFont="1" applyBorder="1"/>
    <xf numFmtId="0" fontId="10" fillId="0" borderId="46" xfId="6" applyFont="1" applyBorder="1" applyAlignment="1">
      <alignment horizontal="left"/>
    </xf>
    <xf numFmtId="4" fontId="23" fillId="11" borderId="46" xfId="6" applyNumberFormat="1" applyFont="1" applyFill="1" applyBorder="1" applyAlignment="1">
      <alignment horizontal="center"/>
    </xf>
    <xf numFmtId="4" fontId="10" fillId="11" borderId="46" xfId="6" applyNumberFormat="1" applyFont="1" applyFill="1" applyBorder="1" applyAlignment="1">
      <alignment horizontal="center"/>
    </xf>
    <xf numFmtId="4" fontId="10" fillId="11" borderId="47" xfId="6" applyNumberFormat="1" applyFont="1" applyFill="1" applyBorder="1" applyAlignment="1">
      <alignment horizontal="center"/>
    </xf>
    <xf numFmtId="0" fontId="10" fillId="11" borderId="62" xfId="6" applyFont="1" applyFill="1" applyBorder="1" applyAlignment="1"/>
    <xf numFmtId="0" fontId="10" fillId="11" borderId="63" xfId="6" applyFont="1" applyFill="1" applyBorder="1" applyAlignment="1"/>
    <xf numFmtId="0" fontId="10" fillId="11" borderId="63" xfId="6" applyFont="1" applyFill="1" applyBorder="1" applyAlignment="1">
      <alignment horizontal="left"/>
    </xf>
    <xf numFmtId="0" fontId="22" fillId="11" borderId="0" xfId="6" applyFont="1" applyFill="1">
      <alignment vertical="top"/>
    </xf>
    <xf numFmtId="0" fontId="27"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64" xfId="0" applyFont="1" applyBorder="1" applyAlignment="1">
      <alignment horizontal="center" vertical="center" wrapText="1"/>
    </xf>
    <xf numFmtId="0" fontId="8" fillId="0" borderId="33" xfId="0" applyFont="1" applyBorder="1" applyAlignment="1">
      <alignment horizontal="center" vertical="center" wrapText="1"/>
    </xf>
    <xf numFmtId="0" fontId="4" fillId="3" borderId="15" xfId="3" applyFont="1" applyBorder="1" applyAlignment="1">
      <alignment horizontal="left" vertical="center" wrapText="1"/>
    </xf>
    <xf numFmtId="0" fontId="4" fillId="3" borderId="6" xfId="3" applyFont="1" applyBorder="1" applyAlignment="1">
      <alignment horizontal="left" vertical="center" wrapText="1"/>
    </xf>
    <xf numFmtId="0" fontId="6" fillId="6" borderId="25" xfId="0" applyFont="1" applyFill="1" applyBorder="1" applyAlignment="1">
      <alignment vertical="center" wrapText="1"/>
    </xf>
    <xf numFmtId="0" fontId="6" fillId="6" borderId="5" xfId="0" applyFont="1" applyFill="1" applyBorder="1" applyAlignment="1">
      <alignment vertical="center" wrapText="1"/>
    </xf>
    <xf numFmtId="3" fontId="4" fillId="3" borderId="6" xfId="3" applyNumberFormat="1" applyFont="1" applyBorder="1" applyAlignment="1">
      <alignment horizontal="right" vertical="center" wrapText="1"/>
    </xf>
    <xf numFmtId="9" fontId="4" fillId="3" borderId="6" xfId="1" applyFont="1" applyFill="1" applyBorder="1" applyAlignment="1">
      <alignment horizontal="right" vertical="center" wrapText="1"/>
    </xf>
    <xf numFmtId="0" fontId="4" fillId="3" borderId="13" xfId="3" applyFont="1" applyBorder="1" applyAlignment="1">
      <alignment vertical="center"/>
    </xf>
    <xf numFmtId="0" fontId="4" fillId="3" borderId="69" xfId="3" applyFont="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0" fillId="4" borderId="0" xfId="4" applyFont="1" applyAlignment="1">
      <alignment vertical="center"/>
    </xf>
    <xf numFmtId="0" fontId="2" fillId="4" borderId="0" xfId="4" applyAlignment="1">
      <alignment vertical="center" wrapText="1"/>
    </xf>
    <xf numFmtId="0" fontId="2" fillId="4" borderId="0" xfId="4" applyAlignment="1">
      <alignment vertical="center"/>
    </xf>
    <xf numFmtId="0" fontId="6" fillId="6" borderId="1" xfId="0" applyFont="1" applyFill="1" applyBorder="1" applyAlignment="1">
      <alignment vertical="center" wrapText="1"/>
    </xf>
    <xf numFmtId="9" fontId="6" fillId="6" borderId="0" xfId="1" applyFont="1" applyFill="1" applyBorder="1" applyAlignment="1">
      <alignment vertical="center"/>
    </xf>
    <xf numFmtId="0" fontId="6" fillId="6" borderId="26" xfId="0" applyFont="1" applyFill="1" applyBorder="1" applyAlignment="1">
      <alignment vertical="center"/>
    </xf>
    <xf numFmtId="0" fontId="6" fillId="6" borderId="0" xfId="0" applyFont="1" applyFill="1" applyAlignment="1">
      <alignment vertical="center"/>
    </xf>
    <xf numFmtId="0" fontId="6" fillId="4" borderId="2" xfId="4" applyFont="1" applyBorder="1" applyAlignment="1">
      <alignment vertical="center" wrapText="1"/>
    </xf>
    <xf numFmtId="3" fontId="6" fillId="6" borderId="26" xfId="4" applyNumberFormat="1" applyFont="1" applyFill="1" applyBorder="1" applyAlignment="1">
      <alignment vertical="center"/>
    </xf>
    <xf numFmtId="9" fontId="6" fillId="6" borderId="0" xfId="1" applyFont="1" applyFill="1" applyBorder="1" applyAlignment="1" applyProtection="1">
      <alignment vertical="center"/>
      <protection hidden="1"/>
    </xf>
    <xf numFmtId="0" fontId="6" fillId="6" borderId="12" xfId="0" applyFont="1" applyFill="1" applyBorder="1" applyAlignment="1">
      <alignment vertical="center" wrapText="1"/>
    </xf>
    <xf numFmtId="0" fontId="6" fillId="4" borderId="68" xfId="4" applyFont="1" applyBorder="1" applyAlignment="1">
      <alignment vertical="center" wrapText="1"/>
    </xf>
    <xf numFmtId="9" fontId="6" fillId="6" borderId="30" xfId="1" applyFont="1" applyFill="1" applyBorder="1" applyAlignment="1">
      <alignment vertical="center"/>
    </xf>
    <xf numFmtId="3" fontId="6" fillId="6" borderId="16" xfId="15" applyBorder="1" applyAlignment="1">
      <alignment vertical="center" wrapText="1"/>
      <protection locked="0"/>
    </xf>
    <xf numFmtId="0" fontId="6" fillId="4" borderId="6" xfId="4" applyFont="1" applyBorder="1"/>
    <xf numFmtId="3" fontId="6" fillId="6" borderId="6" xfId="1" applyNumberFormat="1" applyFont="1" applyFill="1" applyBorder="1"/>
    <xf numFmtId="0" fontId="6" fillId="6" borderId="6" xfId="0" applyFont="1" applyFill="1" applyBorder="1" applyAlignment="1">
      <alignment horizontal="left" indent="3"/>
    </xf>
    <xf numFmtId="0" fontId="8" fillId="8" borderId="0" xfId="8">
      <alignment horizontal="center" vertical="center" wrapText="1"/>
    </xf>
    <xf numFmtId="3" fontId="6" fillId="6" borderId="6" xfId="0" applyNumberFormat="1" applyFont="1" applyFill="1" applyBorder="1"/>
    <xf numFmtId="9" fontId="4" fillId="3" borderId="6" xfId="1" applyFont="1" applyFill="1" applyBorder="1"/>
    <xf numFmtId="9" fontId="6" fillId="6" borderId="31" xfId="1" applyFont="1" applyFill="1" applyBorder="1"/>
    <xf numFmtId="0" fontId="6" fillId="6" borderId="6" xfId="0" applyFont="1" applyFill="1" applyBorder="1"/>
    <xf numFmtId="0" fontId="4" fillId="3" borderId="6" xfId="3" applyFont="1" applyBorder="1" applyAlignment="1">
      <alignment horizontal="left"/>
    </xf>
    <xf numFmtId="0" fontId="4" fillId="3" borderId="5" xfId="3" applyFont="1" applyBorder="1" applyAlignment="1">
      <alignment horizontal="center"/>
    </xf>
    <xf numFmtId="0" fontId="3" fillId="6" borderId="0" xfId="0" applyFont="1" applyFill="1"/>
    <xf numFmtId="0" fontId="6" fillId="6" borderId="1" xfId="0" applyFont="1" applyFill="1" applyBorder="1" applyAlignment="1">
      <alignment wrapText="1"/>
    </xf>
    <xf numFmtId="0" fontId="6" fillId="6" borderId="73" xfId="0" applyFont="1" applyFill="1" applyBorder="1" applyAlignment="1">
      <alignment wrapText="1"/>
    </xf>
    <xf numFmtId="0" fontId="28" fillId="0" borderId="33" xfId="0" applyFont="1" applyBorder="1" applyAlignment="1">
      <alignment horizontal="left" vertical="center" wrapText="1"/>
    </xf>
    <xf numFmtId="0" fontId="16" fillId="6" borderId="0" xfId="0" applyFont="1" applyFill="1" applyAlignment="1" applyProtection="1">
      <alignment horizontal="right"/>
      <protection hidden="1"/>
    </xf>
    <xf numFmtId="0" fontId="2" fillId="6" borderId="0" xfId="4" applyFill="1" applyBorder="1" applyAlignment="1" applyProtection="1">
      <alignment horizontal="center"/>
      <protection hidden="1"/>
    </xf>
    <xf numFmtId="0" fontId="31" fillId="6" borderId="0" xfId="9" applyFont="1" applyFill="1" applyAlignment="1" applyProtection="1"/>
    <xf numFmtId="0" fontId="6" fillId="6" borderId="0" xfId="0" applyFont="1" applyFill="1" applyAlignment="1">
      <alignment wrapText="1"/>
    </xf>
    <xf numFmtId="0" fontId="6" fillId="6" borderId="0" xfId="0" applyFont="1" applyFill="1" applyAlignment="1">
      <alignment horizontal="center"/>
    </xf>
    <xf numFmtId="4" fontId="32" fillId="6" borderId="0" xfId="3" applyNumberFormat="1" applyFont="1" applyFill="1" applyBorder="1" applyAlignment="1" applyProtection="1">
      <alignment vertical="center" wrapText="1"/>
    </xf>
    <xf numFmtId="0" fontId="6" fillId="6" borderId="0" xfId="0" applyFont="1" applyFill="1" applyAlignment="1">
      <alignment horizontal="center" vertical="center"/>
    </xf>
    <xf numFmtId="0" fontId="4" fillId="3" borderId="6" xfId="3" applyFont="1" applyBorder="1" applyAlignment="1" applyProtection="1">
      <alignment horizontal="center" vertical="center"/>
    </xf>
    <xf numFmtId="0" fontId="4" fillId="3" borderId="6" xfId="3" applyFont="1" applyBorder="1" applyAlignment="1" applyProtection="1">
      <alignment horizontal="left" vertical="center"/>
    </xf>
    <xf numFmtId="4" fontId="4" fillId="3" borderId="6" xfId="3" applyNumberFormat="1" applyFont="1" applyBorder="1" applyAlignment="1" applyProtection="1">
      <alignment vertical="center" wrapText="1"/>
    </xf>
    <xf numFmtId="0" fontId="6" fillId="6" borderId="29" xfId="0" applyFont="1" applyFill="1" applyBorder="1" applyAlignment="1">
      <alignment horizontal="left" vertical="center" wrapText="1"/>
    </xf>
    <xf numFmtId="0" fontId="13" fillId="6" borderId="0" xfId="9"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34" fillId="6" borderId="0" xfId="2" applyFont="1" applyFill="1" applyAlignment="1" applyProtection="1">
      <alignment horizontal="center" wrapText="1"/>
      <protection hidden="1"/>
    </xf>
    <xf numFmtId="0" fontId="34" fillId="6" borderId="0" xfId="2" applyFont="1" applyFill="1" applyAlignment="1" applyProtection="1">
      <alignment horizontal="left" wrapText="1"/>
      <protection hidden="1"/>
    </xf>
    <xf numFmtId="0" fontId="0" fillId="6" borderId="1" xfId="0" applyFill="1" applyBorder="1" applyProtection="1">
      <protection hidden="1"/>
    </xf>
    <xf numFmtId="0" fontId="34" fillId="6" borderId="0" xfId="2" applyFont="1" applyFill="1" applyBorder="1" applyAlignment="1" applyProtection="1">
      <alignment horizontal="left" wrapText="1"/>
      <protection hidden="1"/>
    </xf>
    <xf numFmtId="0" fontId="0" fillId="6" borderId="0" xfId="0" applyFill="1" applyAlignment="1">
      <alignment horizontal="center"/>
    </xf>
    <xf numFmtId="0" fontId="3" fillId="3" borderId="6" xfId="3" applyBorder="1" applyAlignment="1" applyProtection="1">
      <alignment horizontal="center" vertical="center"/>
    </xf>
    <xf numFmtId="0" fontId="3" fillId="3" borderId="6" xfId="3" applyBorder="1" applyAlignment="1" applyProtection="1">
      <alignment horizontal="left" vertical="center"/>
    </xf>
    <xf numFmtId="0" fontId="11" fillId="6" borderId="29" xfId="0" applyFont="1" applyFill="1" applyBorder="1" applyAlignment="1">
      <alignment horizontal="center" vertical="center" wrapText="1"/>
    </xf>
    <xf numFmtId="0" fontId="11" fillId="6" borderId="29" xfId="0" applyFont="1" applyFill="1" applyBorder="1" applyAlignment="1">
      <alignment horizontal="left" vertical="center" wrapText="1"/>
    </xf>
    <xf numFmtId="0" fontId="6" fillId="4" borderId="15" xfId="4" applyFont="1" applyBorder="1"/>
    <xf numFmtId="0" fontId="4" fillId="3" borderId="25" xfId="3" applyFont="1" applyBorder="1" applyAlignment="1">
      <alignment horizontal="center"/>
    </xf>
    <xf numFmtId="0" fontId="19" fillId="0" borderId="36" xfId="0" applyFont="1" applyBorder="1"/>
    <xf numFmtId="164" fontId="6" fillId="6" borderId="6" xfId="1" applyNumberFormat="1" applyFont="1" applyFill="1" applyBorder="1"/>
    <xf numFmtId="4" fontId="6" fillId="6" borderId="6" xfId="1" applyNumberFormat="1" applyFont="1" applyFill="1" applyBorder="1"/>
    <xf numFmtId="4" fontId="4" fillId="3" borderId="6" xfId="3" applyNumberFormat="1" applyFont="1" applyBorder="1"/>
    <xf numFmtId="4" fontId="8" fillId="8" borderId="0" xfId="8" applyNumberFormat="1">
      <alignment horizontal="center" vertical="center" wrapText="1"/>
    </xf>
    <xf numFmtId="164" fontId="10" fillId="11" borderId="53" xfId="6" applyNumberFormat="1" applyFont="1" applyFill="1" applyBorder="1" applyAlignment="1">
      <alignment horizontal="center"/>
    </xf>
    <xf numFmtId="164" fontId="0" fillId="0" borderId="41" xfId="0" applyNumberFormat="1" applyBorder="1"/>
    <xf numFmtId="164" fontId="0" fillId="0" borderId="0" xfId="0" applyNumberFormat="1"/>
    <xf numFmtId="164" fontId="0" fillId="0" borderId="43" xfId="0" applyNumberFormat="1" applyBorder="1"/>
    <xf numFmtId="164" fontId="0" fillId="0" borderId="42" xfId="0" applyNumberFormat="1" applyBorder="1"/>
    <xf numFmtId="164" fontId="10" fillId="11" borderId="41" xfId="6" applyNumberFormat="1" applyFont="1" applyFill="1" applyBorder="1" applyAlignment="1"/>
    <xf numFmtId="164" fontId="10" fillId="11" borderId="0" xfId="6" applyNumberFormat="1" applyFont="1" applyFill="1" applyAlignment="1"/>
    <xf numFmtId="164" fontId="10" fillId="11" borderId="0" xfId="6" applyNumberFormat="1" applyFont="1" applyFill="1" applyAlignment="1">
      <alignment horizontal="center"/>
    </xf>
    <xf numFmtId="164" fontId="10" fillId="11" borderId="43" xfId="6" applyNumberFormat="1" applyFont="1" applyFill="1" applyBorder="1" applyAlignment="1"/>
    <xf numFmtId="164" fontId="10" fillId="11" borderId="42" xfId="6" applyNumberFormat="1" applyFont="1" applyFill="1" applyBorder="1" applyAlignment="1">
      <alignment horizontal="center"/>
    </xf>
    <xf numFmtId="164" fontId="10" fillId="11" borderId="55" xfId="6" applyNumberFormat="1" applyFont="1" applyFill="1" applyBorder="1" applyAlignment="1">
      <alignment horizontal="center"/>
    </xf>
    <xf numFmtId="164" fontId="10" fillId="11" borderId="56" xfId="6" applyNumberFormat="1" applyFont="1" applyFill="1" applyBorder="1" applyAlignment="1">
      <alignment horizontal="center"/>
    </xf>
    <xf numFmtId="164" fontId="10" fillId="11" borderId="57" xfId="6" applyNumberFormat="1" applyFont="1" applyFill="1" applyBorder="1" applyAlignment="1">
      <alignment horizontal="center"/>
    </xf>
    <xf numFmtId="164" fontId="10" fillId="11" borderId="58" xfId="6" applyNumberFormat="1" applyFont="1" applyFill="1" applyBorder="1" applyAlignment="1">
      <alignment horizontal="center"/>
    </xf>
    <xf numFmtId="164" fontId="10" fillId="11" borderId="59" xfId="6" applyNumberFormat="1" applyFont="1" applyFill="1" applyBorder="1" applyAlignment="1">
      <alignment horizontal="center"/>
    </xf>
    <xf numFmtId="164" fontId="10" fillId="11" borderId="60" xfId="6" applyNumberFormat="1" applyFont="1" applyFill="1" applyBorder="1" applyAlignment="1">
      <alignment horizontal="center"/>
    </xf>
    <xf numFmtId="164" fontId="10" fillId="11" borderId="61" xfId="6" applyNumberFormat="1" applyFont="1" applyFill="1" applyBorder="1" applyAlignment="1">
      <alignment horizontal="center"/>
    </xf>
    <xf numFmtId="164" fontId="10" fillId="0" borderId="60" xfId="6" applyNumberFormat="1" applyFont="1" applyBorder="1" applyAlignment="1">
      <alignment horizontal="center"/>
    </xf>
    <xf numFmtId="164" fontId="10" fillId="11" borderId="67" xfId="6" applyNumberFormat="1" applyFont="1" applyFill="1" applyBorder="1" applyAlignment="1">
      <alignment horizontal="center"/>
    </xf>
    <xf numFmtId="4" fontId="6" fillId="6" borderId="0" xfId="0" applyNumberFormat="1" applyFont="1" applyFill="1"/>
    <xf numFmtId="4" fontId="6" fillId="6" borderId="16" xfId="15" applyNumberFormat="1" applyBorder="1" applyAlignment="1">
      <alignment vertical="center" wrapText="1"/>
      <protection locked="0"/>
    </xf>
    <xf numFmtId="0" fontId="6" fillId="6" borderId="77" xfId="0" applyFont="1" applyFill="1" applyBorder="1"/>
    <xf numFmtId="3" fontId="6" fillId="6" borderId="77" xfId="0" applyNumberFormat="1" applyFont="1" applyFill="1" applyBorder="1"/>
    <xf numFmtId="0" fontId="6" fillId="6" borderId="78" xfId="0" applyFont="1" applyFill="1" applyBorder="1" applyAlignment="1">
      <alignment wrapText="1"/>
    </xf>
    <xf numFmtId="0" fontId="6" fillId="6" borderId="78" xfId="0" applyFont="1" applyFill="1" applyBorder="1"/>
    <xf numFmtId="4" fontId="6" fillId="6" borderId="78" xfId="0" applyNumberFormat="1" applyFont="1" applyFill="1" applyBorder="1"/>
    <xf numFmtId="3" fontId="6" fillId="6" borderId="78" xfId="0" applyNumberFormat="1" applyFont="1" applyFill="1" applyBorder="1"/>
    <xf numFmtId="10" fontId="6" fillId="6" borderId="77" xfId="1" applyNumberFormat="1" applyFont="1" applyFill="1" applyBorder="1"/>
    <xf numFmtId="0" fontId="0" fillId="0" borderId="0" xfId="0" applyProtection="1">
      <protection hidden="1"/>
    </xf>
    <xf numFmtId="165" fontId="6" fillId="6" borderId="0" xfId="0" applyNumberFormat="1" applyFont="1" applyFill="1"/>
    <xf numFmtId="3" fontId="6" fillId="6" borderId="0" xfId="15" applyBorder="1" applyAlignment="1" applyProtection="1">
      <alignment vertical="center" wrapText="1"/>
    </xf>
    <xf numFmtId="3" fontId="6" fillId="6" borderId="82" xfId="15" applyBorder="1" applyAlignment="1" applyProtection="1">
      <alignment vertical="center" wrapText="1"/>
    </xf>
    <xf numFmtId="9" fontId="6" fillId="6" borderId="11" xfId="1" applyFont="1" applyFill="1" applyBorder="1"/>
    <xf numFmtId="9" fontId="6" fillId="6" borderId="15" xfId="1" applyFont="1" applyFill="1" applyBorder="1"/>
    <xf numFmtId="3" fontId="4" fillId="3" borderId="5" xfId="3" applyNumberFormat="1" applyFont="1" applyBorder="1"/>
    <xf numFmtId="164" fontId="22" fillId="11" borderId="37" xfId="6" quotePrefix="1" applyNumberFormat="1" applyFont="1" applyFill="1" applyBorder="1" applyAlignment="1">
      <alignment horizontal="center"/>
    </xf>
    <xf numFmtId="164" fontId="22" fillId="11" borderId="38" xfId="6" quotePrefix="1" applyNumberFormat="1" applyFont="1" applyFill="1" applyBorder="1" applyAlignment="1">
      <alignment horizontal="center"/>
    </xf>
    <xf numFmtId="164" fontId="22" fillId="11" borderId="38" xfId="6" applyNumberFormat="1" applyFont="1" applyFill="1" applyBorder="1" applyAlignment="1">
      <alignment horizontal="center"/>
    </xf>
    <xf numFmtId="164" fontId="22" fillId="11" borderId="40" xfId="6" applyNumberFormat="1" applyFont="1" applyFill="1" applyBorder="1" applyAlignment="1">
      <alignment horizontal="center"/>
    </xf>
    <xf numFmtId="164" fontId="22" fillId="11" borderId="39" xfId="6" applyNumberFormat="1" applyFont="1" applyFill="1" applyBorder="1" applyAlignment="1">
      <alignment horizontal="center"/>
    </xf>
    <xf numFmtId="4" fontId="8" fillId="0" borderId="36" xfId="0" applyNumberFormat="1" applyFont="1" applyBorder="1"/>
    <xf numFmtId="4" fontId="8" fillId="0" borderId="0" xfId="0" applyNumberFormat="1" applyFont="1"/>
    <xf numFmtId="164" fontId="8" fillId="0" borderId="36" xfId="0" applyNumberFormat="1" applyFont="1" applyBorder="1"/>
    <xf numFmtId="164" fontId="8" fillId="0" borderId="0" xfId="0" applyNumberFormat="1" applyFont="1"/>
    <xf numFmtId="164" fontId="0" fillId="0" borderId="36" xfId="0" applyNumberFormat="1" applyBorder="1"/>
    <xf numFmtId="0" fontId="4" fillId="3" borderId="6" xfId="3" applyFont="1" applyBorder="1" applyAlignment="1" applyProtection="1">
      <alignment vertical="center" wrapText="1"/>
    </xf>
    <xf numFmtId="3" fontId="4" fillId="3" borderId="0" xfId="3" applyNumberFormat="1" applyFont="1" applyBorder="1" applyAlignment="1">
      <alignment horizontal="right"/>
    </xf>
    <xf numFmtId="9" fontId="4" fillId="3" borderId="0" xfId="1" applyFont="1" applyFill="1" applyBorder="1" applyAlignment="1">
      <alignment horizontal="right"/>
    </xf>
    <xf numFmtId="0" fontId="4" fillId="3" borderId="0" xfId="3" applyFont="1" applyBorder="1" applyAlignment="1">
      <alignment horizontal="right"/>
    </xf>
    <xf numFmtId="4" fontId="32" fillId="6" borderId="83" xfId="3" applyNumberFormat="1" applyFont="1" applyFill="1" applyBorder="1" applyAlignment="1" applyProtection="1">
      <alignment vertical="center" wrapText="1"/>
      <protection hidden="1"/>
    </xf>
    <xf numFmtId="0" fontId="0" fillId="6" borderId="83" xfId="0" applyFill="1" applyBorder="1" applyAlignment="1">
      <alignment horizontal="center"/>
    </xf>
    <xf numFmtId="3" fontId="4" fillId="3" borderId="0" xfId="3" applyNumberFormat="1" applyFont="1" applyBorder="1" applyAlignment="1">
      <alignment horizontal="right" vertical="center"/>
    </xf>
    <xf numFmtId="9" fontId="4" fillId="3" borderId="0" xfId="1" applyFont="1" applyFill="1" applyBorder="1" applyAlignment="1">
      <alignment horizontal="right" vertical="center"/>
    </xf>
    <xf numFmtId="0" fontId="0" fillId="6" borderId="26" xfId="0" applyFill="1" applyBorder="1" applyAlignment="1">
      <alignment vertical="center"/>
    </xf>
    <xf numFmtId="3" fontId="6" fillId="6" borderId="0" xfId="0" applyNumberFormat="1" applyFont="1" applyFill="1" applyAlignment="1">
      <alignment vertical="center" wrapText="1"/>
    </xf>
    <xf numFmtId="9" fontId="6" fillId="6" borderId="0" xfId="1" applyFont="1" applyFill="1" applyAlignment="1">
      <alignment vertical="center" wrapText="1"/>
    </xf>
    <xf numFmtId="3" fontId="6" fillId="6" borderId="1" xfId="0" applyNumberFormat="1" applyFont="1" applyFill="1" applyBorder="1" applyAlignment="1" applyProtection="1">
      <alignment horizontal="left" wrapText="1"/>
      <protection hidden="1"/>
    </xf>
    <xf numFmtId="0" fontId="6" fillId="6" borderId="1" xfId="0" applyFont="1" applyFill="1" applyBorder="1" applyAlignment="1" applyProtection="1">
      <alignment horizontal="left" wrapText="1"/>
      <protection hidden="1"/>
    </xf>
    <xf numFmtId="3" fontId="6" fillId="6" borderId="0" xfId="0" applyNumberFormat="1" applyFont="1" applyFill="1" applyAlignment="1">
      <alignment wrapText="1"/>
    </xf>
    <xf numFmtId="0" fontId="6" fillId="6" borderId="15" xfId="0" applyFont="1" applyFill="1" applyBorder="1" applyAlignment="1" applyProtection="1">
      <alignment horizontal="left" wrapText="1"/>
      <protection hidden="1"/>
    </xf>
    <xf numFmtId="0" fontId="0" fillId="6" borderId="0" xfId="0" applyFill="1" applyAlignment="1">
      <alignment horizontal="left" wrapText="1"/>
    </xf>
    <xf numFmtId="0" fontId="37" fillId="6" borderId="0" xfId="16" applyFill="1" applyAlignment="1" applyProtection="1"/>
    <xf numFmtId="0" fontId="2" fillId="6" borderId="0" xfId="17" applyFont="1" applyFill="1"/>
    <xf numFmtId="3" fontId="2" fillId="6" borderId="0" xfId="17" applyNumberFormat="1" applyFont="1" applyFill="1"/>
    <xf numFmtId="0" fontId="34" fillId="2" borderId="0" xfId="2" applyFont="1" applyAlignment="1" applyProtection="1"/>
    <xf numFmtId="0" fontId="38" fillId="2" borderId="0" xfId="2" applyFont="1" applyAlignment="1" applyProtection="1"/>
    <xf numFmtId="0" fontId="39" fillId="6" borderId="0" xfId="17" applyFont="1" applyFill="1" applyAlignment="1">
      <alignment vertical="top" wrapText="1"/>
    </xf>
    <xf numFmtId="0" fontId="40" fillId="6" borderId="0" xfId="17" applyFont="1" applyFill="1" applyAlignment="1">
      <alignment horizontal="left" vertical="top" wrapText="1"/>
    </xf>
    <xf numFmtId="0" fontId="2" fillId="6" borderId="0" xfId="17" applyFont="1" applyFill="1" applyAlignment="1">
      <alignment horizontal="left" vertical="center" wrapText="1"/>
    </xf>
    <xf numFmtId="0" fontId="41" fillId="6" borderId="0" xfId="17" applyFont="1" applyFill="1" applyAlignment="1">
      <alignment horizontal="center" vertical="center"/>
    </xf>
    <xf numFmtId="0" fontId="2" fillId="6" borderId="0" xfId="17" applyFont="1" applyFill="1" applyAlignment="1">
      <alignment vertical="center"/>
    </xf>
    <xf numFmtId="3" fontId="2" fillId="14" borderId="14" xfId="15" applyFont="1" applyFill="1" applyAlignment="1">
      <alignment horizontal="center" vertical="center" wrapText="1"/>
      <protection locked="0"/>
    </xf>
    <xf numFmtId="0" fontId="3" fillId="3" borderId="6" xfId="18" applyFont="1" applyBorder="1" applyAlignment="1" applyProtection="1">
      <alignment vertical="center" wrapText="1"/>
    </xf>
    <xf numFmtId="0" fontId="3" fillId="3" borderId="5" xfId="18" applyFont="1" applyBorder="1" applyAlignment="1" applyProtection="1">
      <alignment horizontal="center" vertical="center" wrapText="1"/>
    </xf>
    <xf numFmtId="0" fontId="3" fillId="3" borderId="6" xfId="18" applyFont="1" applyBorder="1" applyAlignment="1" applyProtection="1">
      <alignment horizontal="center" vertical="center" wrapText="1"/>
    </xf>
    <xf numFmtId="3" fontId="38" fillId="7" borderId="1" xfId="18" applyNumberFormat="1" applyFont="1" applyFill="1" applyBorder="1" applyAlignment="1" applyProtection="1">
      <alignment wrapText="1"/>
      <protection hidden="1"/>
    </xf>
    <xf numFmtId="3" fontId="42" fillId="6" borderId="0" xfId="17" applyNumberFormat="1" applyFont="1" applyFill="1"/>
    <xf numFmtId="0" fontId="42" fillId="6" borderId="0" xfId="17" applyFont="1" applyFill="1"/>
    <xf numFmtId="0" fontId="42" fillId="4" borderId="12" xfId="19" applyFont="1" applyBorder="1" applyAlignment="1" applyProtection="1">
      <alignment wrapText="1"/>
      <protection hidden="1"/>
    </xf>
    <xf numFmtId="3" fontId="2" fillId="6" borderId="1" xfId="17" applyNumberFormat="1" applyFont="1" applyFill="1" applyBorder="1" applyAlignment="1" applyProtection="1">
      <alignment horizontal="left" wrapText="1" indent="2"/>
      <protection hidden="1"/>
    </xf>
    <xf numFmtId="3" fontId="2" fillId="6" borderId="14" xfId="15" applyFont="1" applyAlignment="1">
      <alignment vertical="center" wrapText="1"/>
      <protection locked="0"/>
    </xf>
    <xf numFmtId="0" fontId="2" fillId="6" borderId="1" xfId="17" applyFont="1" applyFill="1" applyBorder="1" applyAlignment="1" applyProtection="1">
      <alignment horizontal="left" wrapText="1" indent="2"/>
      <protection hidden="1"/>
    </xf>
    <xf numFmtId="0" fontId="42" fillId="4" borderId="3" xfId="19" applyFont="1" applyBorder="1" applyAlignment="1" applyProtection="1">
      <alignment wrapText="1"/>
      <protection hidden="1"/>
    </xf>
    <xf numFmtId="3" fontId="38" fillId="7" borderId="15" xfId="18" applyNumberFormat="1" applyFont="1" applyFill="1" applyBorder="1" applyAlignment="1" applyProtection="1">
      <alignment wrapText="1"/>
      <protection hidden="1"/>
    </xf>
    <xf numFmtId="0" fontId="2" fillId="6" borderId="15" xfId="17" applyFont="1" applyFill="1" applyBorder="1" applyAlignment="1" applyProtection="1">
      <alignment horizontal="left" wrapText="1" indent="2"/>
      <protection hidden="1"/>
    </xf>
    <xf numFmtId="4" fontId="38" fillId="15" borderId="15" xfId="18" applyNumberFormat="1" applyFont="1" applyFill="1" applyBorder="1" applyAlignment="1" applyProtection="1">
      <alignment wrapText="1"/>
      <protection hidden="1"/>
    </xf>
    <xf numFmtId="3" fontId="38" fillId="15" borderId="15" xfId="18" applyNumberFormat="1" applyFont="1" applyFill="1" applyBorder="1" applyAlignment="1" applyProtection="1">
      <alignment wrapText="1"/>
      <protection hidden="1"/>
    </xf>
    <xf numFmtId="3" fontId="6" fillId="8" borderId="0" xfId="20" applyNumberFormat="1" applyFill="1" applyAlignment="1">
      <alignment vertical="center"/>
    </xf>
    <xf numFmtId="0" fontId="2" fillId="6" borderId="0" xfId="17" applyFont="1" applyFill="1" applyAlignment="1">
      <alignment wrapText="1"/>
    </xf>
    <xf numFmtId="0" fontId="6" fillId="6" borderId="0" xfId="20" applyFill="1" applyAlignment="1" applyProtection="1">
      <alignment vertical="center"/>
      <protection hidden="1"/>
    </xf>
    <xf numFmtId="0" fontId="37" fillId="6" borderId="0" xfId="16" applyFill="1" applyAlignment="1" applyProtection="1">
      <alignment vertical="center"/>
      <protection hidden="1"/>
    </xf>
    <xf numFmtId="0" fontId="6" fillId="6" borderId="0" xfId="20" applyFill="1" applyAlignment="1">
      <alignment vertical="center"/>
    </xf>
    <xf numFmtId="0" fontId="6" fillId="6" borderId="0" xfId="20" applyFill="1" applyAlignment="1" applyProtection="1">
      <alignment vertical="center" wrapText="1"/>
      <protection hidden="1"/>
    </xf>
    <xf numFmtId="0" fontId="6" fillId="6" borderId="0" xfId="20" applyFill="1" applyAlignment="1" applyProtection="1">
      <alignment horizontal="left" vertical="center"/>
      <protection hidden="1"/>
    </xf>
    <xf numFmtId="0" fontId="6" fillId="6" borderId="0" xfId="20" applyFill="1" applyAlignment="1">
      <alignment horizontal="center" vertical="center"/>
    </xf>
    <xf numFmtId="0" fontId="34" fillId="2" borderId="0" xfId="2" applyFont="1" applyAlignment="1" applyProtection="1">
      <alignment vertical="center"/>
      <protection hidden="1"/>
    </xf>
    <xf numFmtId="0" fontId="0" fillId="6" borderId="39" xfId="20" applyFont="1" applyFill="1" applyBorder="1" applyAlignment="1" applyProtection="1">
      <alignment vertical="center"/>
      <protection hidden="1"/>
    </xf>
    <xf numFmtId="0" fontId="0" fillId="6" borderId="44" xfId="20" applyFont="1" applyFill="1" applyBorder="1" applyAlignment="1" applyProtection="1">
      <alignment vertical="center"/>
      <protection hidden="1"/>
    </xf>
    <xf numFmtId="0" fontId="4" fillId="3" borderId="11" xfId="18" applyBorder="1" applyAlignment="1" applyProtection="1">
      <alignment horizontal="center" vertical="center"/>
    </xf>
    <xf numFmtId="0" fontId="4" fillId="3" borderId="26" xfId="18" applyBorder="1" applyAlignment="1" applyProtection="1">
      <alignment horizontal="center" vertical="center"/>
    </xf>
    <xf numFmtId="3" fontId="4" fillId="3" borderId="0" xfId="18" applyNumberFormat="1" applyBorder="1" applyAlignment="1" applyProtection="1">
      <alignment horizontal="center" vertical="center"/>
    </xf>
    <xf numFmtId="0" fontId="4" fillId="3" borderId="0" xfId="18" applyBorder="1" applyAlignment="1" applyProtection="1">
      <alignment horizontal="center" vertical="center"/>
    </xf>
    <xf numFmtId="3" fontId="4" fillId="7" borderId="0" xfId="15" applyFont="1" applyFill="1" applyBorder="1" applyAlignment="1">
      <alignment vertical="center" wrapText="1"/>
      <protection locked="0"/>
    </xf>
    <xf numFmtId="3" fontId="6" fillId="4" borderId="0" xfId="19" applyNumberFormat="1" applyAlignment="1" applyProtection="1">
      <alignment vertical="center"/>
    </xf>
    <xf numFmtId="3" fontId="0" fillId="17" borderId="0" xfId="19" applyNumberFormat="1" applyFont="1" applyFill="1" applyAlignment="1" applyProtection="1">
      <alignment vertical="center"/>
    </xf>
    <xf numFmtId="3" fontId="6" fillId="17" borderId="0" xfId="19" applyNumberFormat="1" applyFill="1" applyAlignment="1" applyProtection="1">
      <alignment vertical="center"/>
    </xf>
    <xf numFmtId="0" fontId="6" fillId="16" borderId="0" xfId="20" applyFill="1" applyAlignment="1">
      <alignment vertical="center"/>
    </xf>
    <xf numFmtId="0" fontId="4" fillId="16" borderId="0" xfId="20" applyFont="1" applyFill="1" applyAlignment="1">
      <alignment vertical="center"/>
    </xf>
    <xf numFmtId="0" fontId="6" fillId="13" borderId="0" xfId="20" applyFill="1" applyAlignment="1">
      <alignment vertical="center"/>
    </xf>
    <xf numFmtId="0" fontId="4" fillId="13" borderId="0" xfId="20" applyFont="1" applyFill="1" applyAlignment="1">
      <alignment vertical="center"/>
    </xf>
    <xf numFmtId="0" fontId="4" fillId="3" borderId="0" xfId="18" applyBorder="1" applyAlignment="1" applyProtection="1">
      <alignment vertical="center"/>
    </xf>
    <xf numFmtId="0" fontId="6" fillId="17" borderId="0" xfId="20" applyFill="1" applyAlignment="1">
      <alignment vertical="center"/>
    </xf>
    <xf numFmtId="0" fontId="6" fillId="6" borderId="0" xfId="20" applyFill="1" applyAlignment="1">
      <alignment horizontal="left" vertical="center" wrapText="1"/>
    </xf>
    <xf numFmtId="3" fontId="11" fillId="6" borderId="0" xfId="20" applyNumberFormat="1" applyFont="1" applyFill="1" applyAlignment="1">
      <alignment vertical="center"/>
    </xf>
    <xf numFmtId="0" fontId="11" fillId="6" borderId="0" xfId="20" applyFont="1" applyFill="1" applyAlignment="1">
      <alignment vertical="center"/>
    </xf>
    <xf numFmtId="0" fontId="16" fillId="6" borderId="0" xfId="20" applyFont="1" applyFill="1" applyAlignment="1">
      <alignment horizontal="left" vertical="center" wrapText="1"/>
    </xf>
    <xf numFmtId="3" fontId="43" fillId="6" borderId="0" xfId="20" applyNumberFormat="1" applyFont="1" applyFill="1" applyAlignment="1">
      <alignment vertical="center"/>
    </xf>
    <xf numFmtId="3" fontId="6" fillId="6" borderId="0" xfId="21" applyNumberFormat="1" applyFont="1" applyFill="1" applyAlignment="1">
      <alignment wrapText="1"/>
    </xf>
    <xf numFmtId="0" fontId="0" fillId="6" borderId="0" xfId="20" applyFont="1" applyFill="1" applyAlignment="1">
      <alignment vertical="center"/>
    </xf>
    <xf numFmtId="9" fontId="11" fillId="6" borderId="90" xfId="22" applyFont="1" applyFill="1" applyBorder="1" applyAlignment="1">
      <alignment vertical="center"/>
    </xf>
    <xf numFmtId="0" fontId="4" fillId="6" borderId="0" xfId="20" applyFont="1" applyFill="1" applyAlignment="1">
      <alignment vertical="center"/>
    </xf>
    <xf numFmtId="0" fontId="11" fillId="0" borderId="29" xfId="0" applyFont="1" applyBorder="1" applyAlignment="1">
      <alignment horizontal="left" vertical="center" wrapText="1"/>
    </xf>
    <xf numFmtId="3" fontId="6" fillId="6" borderId="91" xfId="15" applyBorder="1" applyAlignment="1">
      <alignment vertical="center" wrapText="1"/>
      <protection locked="0"/>
    </xf>
    <xf numFmtId="9" fontId="11" fillId="6" borderId="73" xfId="1" applyFont="1" applyFill="1" applyBorder="1"/>
    <xf numFmtId="0" fontId="6" fillId="6" borderId="29" xfId="0" applyFont="1" applyFill="1" applyBorder="1" applyAlignment="1">
      <alignment vertical="center" wrapText="1"/>
    </xf>
    <xf numFmtId="0" fontId="2" fillId="4" borderId="0" xfId="4" applyBorder="1" applyAlignment="1" applyProtection="1">
      <alignment horizontal="center"/>
      <protection hidden="1"/>
    </xf>
    <xf numFmtId="0" fontId="2" fillId="4" borderId="17" xfId="4" applyBorder="1" applyAlignment="1" applyProtection="1">
      <alignment horizontal="center"/>
      <protection hidden="1"/>
    </xf>
    <xf numFmtId="0" fontId="3" fillId="2" borderId="0" xfId="2" applyAlignment="1" applyProtection="1">
      <alignment horizontal="center" vertical="center" wrapText="1"/>
      <protection hidden="1"/>
    </xf>
    <xf numFmtId="0" fontId="3" fillId="2" borderId="0" xfId="2" applyAlignment="1" applyProtection="1">
      <alignment horizontal="center" wrapText="1"/>
      <protection hidden="1"/>
    </xf>
    <xf numFmtId="0" fontId="3" fillId="2" borderId="19" xfId="2" applyBorder="1" applyAlignment="1" applyProtection="1">
      <alignment horizontal="left" wrapText="1"/>
      <protection hidden="1"/>
    </xf>
    <xf numFmtId="0" fontId="3" fillId="2" borderId="20" xfId="2" applyBorder="1" applyAlignment="1" applyProtection="1">
      <alignment horizontal="left" wrapText="1"/>
      <protection hidden="1"/>
    </xf>
    <xf numFmtId="0" fontId="3" fillId="2" borderId="21" xfId="2" applyBorder="1" applyAlignment="1" applyProtection="1">
      <alignment horizontal="left" wrapText="1"/>
      <protection hidden="1"/>
    </xf>
    <xf numFmtId="3" fontId="0" fillId="6" borderId="79" xfId="0" applyNumberFormat="1" applyFill="1" applyBorder="1" applyAlignment="1">
      <alignment horizontal="center"/>
    </xf>
    <xf numFmtId="3" fontId="0" fillId="6" borderId="80" xfId="0" applyNumberFormat="1" applyFill="1" applyBorder="1" applyAlignment="1">
      <alignment horizontal="center"/>
    </xf>
    <xf numFmtId="3" fontId="0" fillId="6" borderId="81" xfId="0" applyNumberFormat="1" applyFill="1" applyBorder="1" applyAlignment="1">
      <alignment horizontal="center"/>
    </xf>
    <xf numFmtId="0" fontId="2" fillId="4" borderId="8" xfId="4" applyBorder="1" applyAlignment="1" applyProtection="1">
      <alignment horizontal="center"/>
      <protection hidden="1"/>
    </xf>
    <xf numFmtId="0" fontId="2" fillId="4" borderId="18" xfId="4" applyBorder="1" applyAlignment="1" applyProtection="1">
      <alignment horizontal="center"/>
      <protection hidden="1"/>
    </xf>
    <xf numFmtId="0" fontId="5" fillId="2" borderId="0" xfId="2" applyFont="1" applyAlignment="1" applyProtection="1">
      <alignment horizontal="left" wrapText="1"/>
    </xf>
    <xf numFmtId="0" fontId="34" fillId="2" borderId="0" xfId="2" applyFont="1" applyAlignment="1" applyProtection="1">
      <alignment horizontal="left" wrapText="1"/>
      <protection hidden="1"/>
    </xf>
    <xf numFmtId="0" fontId="6" fillId="6" borderId="74" xfId="2" applyFont="1" applyFill="1" applyBorder="1" applyAlignment="1" applyProtection="1">
      <alignment horizontal="left" wrapText="1"/>
      <protection hidden="1"/>
    </xf>
    <xf numFmtId="0" fontId="6" fillId="6" borderId="75" xfId="2" applyFont="1" applyFill="1" applyBorder="1" applyAlignment="1" applyProtection="1">
      <alignment horizontal="left" wrapText="1"/>
      <protection hidden="1"/>
    </xf>
    <xf numFmtId="0" fontId="16" fillId="6" borderId="76" xfId="2" applyFont="1" applyFill="1" applyBorder="1" applyAlignment="1" applyProtection="1">
      <alignment horizontal="left" wrapText="1"/>
      <protection hidden="1"/>
    </xf>
    <xf numFmtId="0" fontId="35" fillId="6" borderId="84" xfId="2" applyFont="1" applyFill="1" applyBorder="1" applyAlignment="1" applyProtection="1">
      <alignment horizontal="left" wrapText="1"/>
      <protection hidden="1"/>
    </xf>
    <xf numFmtId="0" fontId="35" fillId="6" borderId="85" xfId="2" applyFont="1" applyFill="1" applyBorder="1" applyAlignment="1" applyProtection="1">
      <alignment horizontal="left" wrapText="1"/>
      <protection hidden="1"/>
    </xf>
    <xf numFmtId="0" fontId="35" fillId="6" borderId="86" xfId="2" applyFont="1" applyFill="1" applyBorder="1" applyAlignment="1" applyProtection="1">
      <alignment horizontal="left" wrapText="1"/>
      <protection hidden="1"/>
    </xf>
    <xf numFmtId="3" fontId="0" fillId="16" borderId="0" xfId="19" applyNumberFormat="1" applyFont="1" applyFill="1" applyAlignment="1" applyProtection="1">
      <alignment horizontal="center" vertical="center"/>
    </xf>
    <xf numFmtId="3" fontId="6" fillId="16" borderId="0" xfId="19" applyNumberFormat="1" applyFill="1" applyAlignment="1" applyProtection="1">
      <alignment horizontal="center" vertical="center"/>
    </xf>
    <xf numFmtId="0" fontId="0" fillId="17" borderId="0" xfId="19" applyFont="1" applyFill="1" applyAlignment="1" applyProtection="1">
      <alignment horizontal="left" vertical="center" wrapText="1"/>
    </xf>
    <xf numFmtId="0" fontId="6" fillId="17" borderId="0" xfId="19" applyFill="1" applyAlignment="1" applyProtection="1">
      <alignment horizontal="left" vertical="center" wrapText="1"/>
    </xf>
    <xf numFmtId="0" fontId="6" fillId="6" borderId="87" xfId="20" applyFill="1" applyBorder="1" applyAlignment="1">
      <alignment horizontal="center" vertical="center" textRotation="90"/>
    </xf>
    <xf numFmtId="0" fontId="6" fillId="6" borderId="88" xfId="20" applyFill="1" applyBorder="1" applyAlignment="1">
      <alignment horizontal="center" vertical="center" textRotation="90"/>
    </xf>
    <xf numFmtId="0" fontId="6" fillId="6" borderId="89" xfId="20" applyFill="1" applyBorder="1" applyAlignment="1">
      <alignment horizontal="center" vertical="center" textRotation="90"/>
    </xf>
    <xf numFmtId="0" fontId="14" fillId="4" borderId="15" xfId="4" applyFont="1" applyBorder="1" applyAlignment="1">
      <alignment horizontal="center"/>
    </xf>
    <xf numFmtId="0" fontId="14" fillId="4" borderId="11" xfId="4" applyFont="1" applyBorder="1" applyAlignment="1">
      <alignment horizontal="center"/>
    </xf>
    <xf numFmtId="0" fontId="14" fillId="4" borderId="31" xfId="4" applyFont="1" applyBorder="1" applyAlignment="1">
      <alignment horizontal="center"/>
    </xf>
    <xf numFmtId="0" fontId="5" fillId="3" borderId="6" xfId="3" applyFont="1" applyBorder="1" applyAlignment="1" applyProtection="1">
      <alignment horizontal="center" vertical="center" wrapText="1"/>
      <protection hidden="1"/>
    </xf>
    <xf numFmtId="0" fontId="4" fillId="3" borderId="30" xfId="3" applyFont="1" applyBorder="1" applyAlignment="1" applyProtection="1">
      <alignment horizontal="left" vertical="center" wrapText="1"/>
    </xf>
    <xf numFmtId="0" fontId="4" fillId="3" borderId="10" xfId="3" applyFont="1" applyBorder="1" applyAlignment="1" applyProtection="1">
      <alignment horizontal="left" vertical="center" wrapText="1"/>
    </xf>
    <xf numFmtId="0" fontId="4" fillId="3" borderId="9" xfId="3" applyFont="1" applyBorder="1" applyAlignment="1">
      <alignment horizontal="center" vertical="center" wrapText="1"/>
    </xf>
    <xf numFmtId="0" fontId="4" fillId="3" borderId="10" xfId="3" applyFont="1" applyBorder="1" applyAlignment="1">
      <alignment horizontal="center" vertical="center" wrapText="1"/>
    </xf>
    <xf numFmtId="0" fontId="4" fillId="3" borderId="7" xfId="3" applyFont="1" applyBorder="1" applyAlignment="1">
      <alignment horizontal="left" vertical="center"/>
    </xf>
    <xf numFmtId="0" fontId="4" fillId="3" borderId="24" xfId="3" applyFont="1" applyBorder="1" applyAlignment="1">
      <alignment horizontal="left" vertical="center"/>
    </xf>
    <xf numFmtId="0" fontId="14" fillId="4" borderId="6" xfId="4" applyFont="1" applyBorder="1" applyAlignment="1">
      <alignment horizontal="center"/>
    </xf>
    <xf numFmtId="0" fontId="4" fillId="3" borderId="6" xfId="3" applyFont="1" applyBorder="1" applyAlignment="1">
      <alignment horizontal="center" vertical="center" wrapText="1"/>
    </xf>
    <xf numFmtId="0" fontId="4" fillId="3" borderId="6" xfId="3" applyFont="1" applyBorder="1" applyAlignment="1">
      <alignment horizontal="left" vertical="center"/>
    </xf>
    <xf numFmtId="0" fontId="4" fillId="3" borderId="15" xfId="3" applyFont="1" applyBorder="1" applyAlignment="1">
      <alignment horizontal="center" vertical="center"/>
    </xf>
    <xf numFmtId="0" fontId="4" fillId="3" borderId="31" xfId="3" applyFont="1" applyBorder="1" applyAlignment="1">
      <alignment horizontal="center" vertical="center"/>
    </xf>
    <xf numFmtId="0" fontId="4" fillId="3" borderId="70" xfId="3" applyFont="1" applyBorder="1" applyAlignment="1">
      <alignment horizontal="center" vertical="center" wrapText="1"/>
    </xf>
    <xf numFmtId="0" fontId="4" fillId="3" borderId="69" xfId="3" applyFont="1" applyBorder="1" applyAlignment="1">
      <alignment horizontal="center" vertical="center" wrapText="1"/>
    </xf>
    <xf numFmtId="0" fontId="4" fillId="3" borderId="23" xfId="3" applyFont="1" applyBorder="1" applyAlignment="1">
      <alignment horizontal="left" vertical="center"/>
    </xf>
    <xf numFmtId="0" fontId="4" fillId="3" borderId="27" xfId="3" applyFont="1" applyBorder="1" applyAlignment="1">
      <alignment horizontal="left" vertical="center"/>
    </xf>
    <xf numFmtId="0" fontId="4" fillId="3" borderId="22" xfId="3" applyFont="1" applyBorder="1" applyAlignment="1">
      <alignment horizontal="left" vertical="center"/>
    </xf>
    <xf numFmtId="0" fontId="4" fillId="3" borderId="15" xfId="3" applyFont="1" applyBorder="1" applyAlignment="1">
      <alignment horizontal="left" vertical="center" wrapText="1"/>
    </xf>
    <xf numFmtId="0" fontId="4" fillId="3" borderId="31" xfId="3" applyFont="1" applyBorder="1" applyAlignment="1">
      <alignment horizontal="left" vertical="center" wrapText="1"/>
    </xf>
    <xf numFmtId="0" fontId="28" fillId="0" borderId="33" xfId="0" applyFont="1" applyBorder="1" applyAlignment="1">
      <alignment horizontal="left" vertical="center" wrapText="1"/>
    </xf>
    <xf numFmtId="0" fontId="19" fillId="9" borderId="0" xfId="0" applyFont="1" applyFill="1" applyAlignment="1">
      <alignment horizontal="right"/>
    </xf>
    <xf numFmtId="0" fontId="22" fillId="11" borderId="37" xfId="6" applyFont="1" applyFill="1" applyBorder="1" applyAlignment="1">
      <alignment horizontal="center" vertical="center"/>
    </xf>
    <xf numFmtId="0" fontId="22" fillId="11" borderId="38" xfId="6" applyFont="1" applyFill="1" applyBorder="1" applyAlignment="1">
      <alignment horizontal="center" vertical="center"/>
    </xf>
    <xf numFmtId="0" fontId="23" fillId="11" borderId="39" xfId="6" applyFont="1" applyFill="1" applyBorder="1" applyAlignment="1">
      <alignment horizontal="center" vertical="center"/>
    </xf>
    <xf numFmtId="0" fontId="23" fillId="11" borderId="42" xfId="6" applyFont="1" applyFill="1" applyBorder="1" applyAlignment="1">
      <alignment horizontal="center" vertical="center"/>
    </xf>
    <xf numFmtId="0" fontId="23" fillId="11" borderId="44" xfId="6" applyFont="1" applyFill="1" applyBorder="1" applyAlignment="1">
      <alignment horizontal="center" vertical="center"/>
    </xf>
    <xf numFmtId="0" fontId="22" fillId="11" borderId="37" xfId="6" applyFont="1" applyFill="1" applyBorder="1" applyAlignment="1">
      <alignment horizontal="center"/>
    </xf>
    <xf numFmtId="0" fontId="22" fillId="11" borderId="38" xfId="6" applyFont="1" applyFill="1" applyBorder="1" applyAlignment="1">
      <alignment horizontal="center"/>
    </xf>
    <xf numFmtId="0" fontId="22" fillId="11" borderId="40" xfId="6" applyFont="1" applyFill="1" applyBorder="1" applyAlignment="1">
      <alignment horizontal="center"/>
    </xf>
    <xf numFmtId="0" fontId="10" fillId="11" borderId="41" xfId="6" applyFont="1" applyFill="1" applyBorder="1" applyAlignment="1">
      <alignment horizontal="center" vertical="center"/>
    </xf>
    <xf numFmtId="0" fontId="10" fillId="11" borderId="0" xfId="6" applyFont="1" applyFill="1" applyAlignment="1">
      <alignment horizontal="center" vertical="center"/>
    </xf>
    <xf numFmtId="0" fontId="22" fillId="11" borderId="41" xfId="6" applyFont="1" applyFill="1" applyBorder="1" applyAlignment="1">
      <alignment horizontal="center" vertical="center"/>
    </xf>
    <xf numFmtId="0" fontId="22" fillId="11" borderId="0" xfId="6" applyFont="1" applyFill="1" applyAlignment="1">
      <alignment horizontal="center" vertical="center"/>
    </xf>
    <xf numFmtId="0" fontId="22" fillId="11" borderId="43" xfId="6" applyFont="1" applyFill="1" applyBorder="1" applyAlignment="1">
      <alignment horizontal="center" vertical="center"/>
    </xf>
    <xf numFmtId="0" fontId="19" fillId="9" borderId="0" xfId="0" applyFont="1" applyFill="1" applyAlignment="1">
      <alignment horizontal="left"/>
    </xf>
    <xf numFmtId="0" fontId="19" fillId="9" borderId="0" xfId="0" quotePrefix="1" applyFont="1" applyFill="1" applyAlignment="1">
      <alignment horizontal="center"/>
    </xf>
    <xf numFmtId="0" fontId="21" fillId="10" borderId="0" xfId="0" applyFont="1" applyFill="1" applyAlignment="1">
      <alignment horizontal="left"/>
    </xf>
    <xf numFmtId="0" fontId="21" fillId="10" borderId="0" xfId="0" applyFont="1" applyFill="1" applyAlignment="1">
      <alignment horizontal="center"/>
    </xf>
    <xf numFmtId="0" fontId="19" fillId="9" borderId="0" xfId="0" quotePrefix="1" applyFont="1" applyFill="1" applyAlignment="1">
      <alignment horizontal="right"/>
    </xf>
    <xf numFmtId="0" fontId="22" fillId="11" borderId="39" xfId="6" applyFont="1" applyFill="1" applyBorder="1" applyAlignment="1">
      <alignment horizontal="center" vertical="center" wrapText="1"/>
    </xf>
    <xf numFmtId="0" fontId="22" fillId="11" borderId="42" xfId="6" applyFont="1" applyFill="1" applyBorder="1" applyAlignment="1">
      <alignment horizontal="center" vertical="center" wrapText="1"/>
    </xf>
    <xf numFmtId="0" fontId="22" fillId="11" borderId="44" xfId="6" applyFont="1" applyFill="1" applyBorder="1" applyAlignment="1">
      <alignment horizontal="center" vertical="center" wrapText="1"/>
    </xf>
    <xf numFmtId="0" fontId="25" fillId="11" borderId="0" xfId="6" applyFont="1" applyFill="1" applyAlignment="1">
      <alignment horizontal="left"/>
    </xf>
    <xf numFmtId="0" fontId="4" fillId="3" borderId="15" xfId="3" applyFont="1" applyBorder="1" applyAlignment="1">
      <alignment horizontal="center"/>
    </xf>
    <xf numFmtId="0" fontId="4" fillId="3" borderId="11" xfId="3" applyFont="1" applyBorder="1" applyAlignment="1">
      <alignment horizontal="center"/>
    </xf>
    <xf numFmtId="0" fontId="4" fillId="3" borderId="31" xfId="3" applyFont="1" applyBorder="1" applyAlignment="1">
      <alignment horizontal="center"/>
    </xf>
    <xf numFmtId="0" fontId="4" fillId="3" borderId="25" xfId="3" applyFont="1" applyBorder="1" applyAlignment="1">
      <alignment horizontal="left" vertical="center"/>
    </xf>
    <xf numFmtId="0" fontId="4" fillId="3" borderId="5" xfId="3" applyFont="1" applyBorder="1" applyAlignment="1">
      <alignment horizontal="left" vertical="center"/>
    </xf>
    <xf numFmtId="0" fontId="4" fillId="3" borderId="6" xfId="3" applyFont="1" applyBorder="1" applyAlignment="1">
      <alignment horizontal="center"/>
    </xf>
    <xf numFmtId="0" fontId="8" fillId="8" borderId="15" xfId="8" applyBorder="1">
      <alignment horizontal="center" vertical="center" wrapText="1"/>
    </xf>
    <xf numFmtId="0" fontId="8" fillId="8" borderId="31" xfId="8" applyBorder="1">
      <alignment horizontal="center" vertical="center" wrapText="1"/>
    </xf>
    <xf numFmtId="3" fontId="6" fillId="6" borderId="15" xfId="0" applyNumberFormat="1" applyFont="1" applyFill="1" applyBorder="1" applyAlignment="1">
      <alignment horizontal="center"/>
    </xf>
    <xf numFmtId="3" fontId="6" fillId="6" borderId="31" xfId="0" applyNumberFormat="1" applyFont="1" applyFill="1" applyBorder="1" applyAlignment="1">
      <alignment horizontal="center"/>
    </xf>
    <xf numFmtId="0" fontId="4" fillId="3" borderId="15" xfId="3" applyFont="1" applyBorder="1" applyAlignment="1">
      <alignment horizontal="center" vertical="center" wrapText="1"/>
    </xf>
    <xf numFmtId="0" fontId="4" fillId="3" borderId="31" xfId="3" applyFont="1" applyBorder="1" applyAlignment="1">
      <alignment horizontal="center" vertical="center" wrapText="1"/>
    </xf>
    <xf numFmtId="0" fontId="4" fillId="3" borderId="11" xfId="3" applyFont="1" applyBorder="1" applyAlignment="1">
      <alignment horizontal="center" vertical="center" wrapText="1"/>
    </xf>
    <xf numFmtId="0" fontId="4" fillId="3" borderId="72" xfId="3" applyFont="1" applyBorder="1" applyAlignment="1">
      <alignment horizontal="left" vertical="center"/>
    </xf>
    <xf numFmtId="0" fontId="4" fillId="3" borderId="10" xfId="3" applyFont="1" applyBorder="1" applyAlignment="1">
      <alignment horizontal="left" vertical="center"/>
    </xf>
    <xf numFmtId="3" fontId="6" fillId="6" borderId="71" xfId="0" applyNumberFormat="1" applyFont="1" applyFill="1" applyBorder="1" applyAlignment="1">
      <alignment horizontal="center"/>
    </xf>
    <xf numFmtId="3" fontId="6" fillId="6" borderId="0" xfId="0" applyNumberFormat="1" applyFont="1" applyFill="1" applyAlignment="1">
      <alignment horizontal="center"/>
    </xf>
    <xf numFmtId="0" fontId="4" fillId="3" borderId="71" xfId="3" applyFont="1" applyBorder="1" applyAlignment="1">
      <alignment horizontal="center"/>
    </xf>
    <xf numFmtId="0" fontId="4" fillId="3" borderId="0" xfId="3" applyFont="1" applyBorder="1" applyAlignment="1">
      <alignment horizontal="center"/>
    </xf>
  </cellXfs>
  <cellStyles count="25">
    <cellStyle name="20 % - Accent2" xfId="4" builtinId="34"/>
    <cellStyle name="20 % - Accent2 2" xfId="19" xr:uid="{CA8D7989-13D8-4180-A3E5-812612710BB8}"/>
    <cellStyle name="Accent1" xfId="2" builtinId="29"/>
    <cellStyle name="Accent2" xfId="3" builtinId="33"/>
    <cellStyle name="Accent2 2" xfId="18" xr:uid="{18BD2059-6F9B-4027-BC96-C106E69E5686}"/>
    <cellStyle name="Accent6" xfId="5" builtinId="49" customBuiltin="1"/>
    <cellStyle name="Lien hypertexte" xfId="9" builtinId="8"/>
    <cellStyle name="Lien hypertexte 2" xfId="16" xr:uid="{A07DE806-4751-4056-A868-22B5EE054DE2}"/>
    <cellStyle name="Normal" xfId="0" builtinId="0"/>
    <cellStyle name="Normal 2" xfId="14" xr:uid="{00000000-0005-0000-0000-000006000000}"/>
    <cellStyle name="Normal 2 2" xfId="20" xr:uid="{DBC7AE29-559D-40F0-8FA1-5A5F00B20F74}"/>
    <cellStyle name="Normal 3" xfId="17" xr:uid="{49AEB357-76F1-4D81-BD92-69221CE6C5F5}"/>
    <cellStyle name="Normal 3 2" xfId="21" xr:uid="{F43931C5-A1A2-4D39-B5B7-944DFE6D910C}"/>
    <cellStyle name="Normal 4" xfId="23" xr:uid="{F6091FAD-3340-4ADA-8649-0B96E375A411}"/>
    <cellStyle name="Normal_SIBELGA 2005-tableaux2" xfId="6" xr:uid="{00000000-0005-0000-0000-000007000000}"/>
    <cellStyle name="Percent 2" xfId="24" xr:uid="{2E2E8BBB-47D7-4E8F-AB8D-49605686115E}"/>
    <cellStyle name="Pourcentage" xfId="1" builtinId="5"/>
    <cellStyle name="Pourcentage 2 2" xfId="22" xr:uid="{652191C5-3B6B-4DC8-9635-020F353DD76B}"/>
    <cellStyle name="Procent 2" xfId="12" xr:uid="{00000000-0005-0000-0000-000009000000}"/>
    <cellStyle name="Standaard 3" xfId="11" xr:uid="{00000000-0005-0000-0000-00000A000000}"/>
    <cellStyle name="Standaard_Balans IL-Glob. PLAU" xfId="10" xr:uid="{00000000-0005-0000-0000-00000B000000}"/>
    <cellStyle name="Style 1" xfId="7" xr:uid="{00000000-0005-0000-0000-00000C000000}"/>
    <cellStyle name="Style 1 3" xfId="15" xr:uid="{00000000-0005-0000-0000-00000D000000}"/>
    <cellStyle name="Style 2" xfId="8" xr:uid="{00000000-0005-0000-0000-00000E000000}"/>
    <cellStyle name="Style 3_Nombres" xfId="13" xr:uid="{00000000-0005-0000-0000-00000F000000}"/>
  </cellStyles>
  <dxfs count="279">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b/>
        <i val="0"/>
        <color rgb="FF00B050"/>
      </font>
    </dxf>
    <dxf>
      <font>
        <color rgb="FFFF0000"/>
      </font>
    </dxf>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2</xdr:col>
      <xdr:colOff>66675</xdr:colOff>
      <xdr:row>3</xdr:row>
      <xdr:rowOff>99137</xdr:rowOff>
    </xdr:to>
    <xdr:pic>
      <xdr:nvPicPr>
        <xdr:cNvPr id="3" name="Image 2">
          <a:extLst>
            <a:ext uri="{FF2B5EF4-FFF2-40B4-BE49-F238E27FC236}">
              <a16:creationId xmlns:a16="http://schemas.microsoft.com/office/drawing/2014/main" id="{961B6951-E1A2-4EF1-979B-923E4D3F9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1647825" cy="5849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20Tarification/122.%20M&#233;thodologie%202024-2028/122.24%20M&#233;thodologie%202024/Annexes/Annexe%203%20-%20Proposition%20RA%20-%20Gaz.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L:\10%20Tarification\122.%20M&#233;thodologie%202024-2028\122.24%20M&#233;thodologie%202024\Annexes\Annexe%202%20-%20Proposition%20RA%20et%20tarifs%20-%20Elec%20-%20light.xlsx" TargetMode="External"/><Relationship Id="rId1" Type="http://schemas.openxmlformats.org/officeDocument/2006/relationships/externalLinkPath" Target="/10%20Tarification/122.%20M&#233;thodologie%202024-2028/122.24%20M&#233;thodologie%202024/Annexes/Annexe%202%20-%20Proposition%20RA%20et%20tarifs%20-%20Elec%20-%20lig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2">
          <cell r="A12" t="str">
            <v>Gratuit</v>
          </cell>
        </row>
      </sheetData>
      <sheetData sheetId="58"/>
      <sheetData sheetId="59"/>
      <sheetData sheetId="60"/>
      <sheetData sheetId="61"/>
      <sheetData sheetId="6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 val="TAB A"/>
      <sheetName val="TAB B"/>
      <sheetName val="TAB C"/>
      <sheetName val="TAB1"/>
      <sheetName val="TAB2"/>
      <sheetName val="TAB2.1"/>
      <sheetName val="TAB2.2"/>
      <sheetName val="TAB2.3"/>
      <sheetName val="TAB3"/>
      <sheetName val="TAB4"/>
      <sheetName val="TAB4.1"/>
      <sheetName val="TAB4.2"/>
      <sheetName val="TAB4.3"/>
      <sheetName val="TAB4.4"/>
      <sheetName val="TAB4.7"/>
      <sheetName val="TAB5"/>
      <sheetName val="TAB5.3"/>
      <sheetName val="TAB5.4"/>
      <sheetName val="TAB5.5"/>
      <sheetName val="TAB5.6"/>
      <sheetName val="TAB5.7"/>
      <sheetName val="TAB5.8"/>
      <sheetName val="TAB5.9"/>
      <sheetName val="TAB5.10"/>
      <sheetName val="TAB5.12"/>
      <sheetName val="TAB5.15"/>
      <sheetName val="TAB5.16"/>
      <sheetName val="TAB6"/>
      <sheetName val="TAB6.1"/>
      <sheetName val="TAB6.2"/>
      <sheetName val="TAB6.3"/>
      <sheetName val="TAB7"/>
      <sheetName val="TAB8"/>
      <sheetName val="TAB9"/>
      <sheetName val="TAB9.1"/>
      <sheetName val="TAB9.2"/>
      <sheetName val="TAB9.3"/>
      <sheetName val="TAB10"/>
      <sheetName val="TAB10.1"/>
    </sheetNames>
    <sheetDataSet>
      <sheetData sheetId="0">
        <row r="32">
          <cell r="H32"/>
        </row>
      </sheetData>
      <sheetData sheetId="1"/>
      <sheetData sheetId="2"/>
      <sheetData sheetId="3"/>
      <sheetData sheetId="4"/>
      <sheetData sheetId="5">
        <row r="38">
          <cell r="A38" t="str">
            <v>Charges nettes hors charges nettes liées aux immobilisations</v>
          </cell>
        </row>
        <row r="45">
          <cell r="A45" t="str">
            <v xml:space="preserve">Charges nettes liées aux immobilisations </v>
          </cell>
        </row>
      </sheetData>
      <sheetData sheetId="6"/>
      <sheetData sheetId="7"/>
      <sheetData sheetId="8"/>
      <sheetData sheetId="9"/>
      <sheetData sheetId="10">
        <row r="1">
          <cell r="A1" t="str">
            <v>Retour page de garde</v>
          </cell>
        </row>
      </sheetData>
      <sheetData sheetId="11"/>
      <sheetData sheetId="12"/>
      <sheetData sheetId="13"/>
      <sheetData sheetId="14"/>
      <sheetData sheetId="15"/>
      <sheetData sheetId="16">
        <row r="8">
          <cell r="A8" t="str">
            <v xml:space="preserve">Charges émanant de factures émises par la société FeReSO dans le cadre du processus de réconciliation </v>
          </cell>
        </row>
        <row r="9">
          <cell r="A9" t="str">
            <v xml:space="preserve">Redevance de voirie </v>
          </cell>
        </row>
        <row r="10">
          <cell r="A10" t="str">
            <v>Charge fiscale résultant de l'application de l'impôt des sociétés</v>
          </cell>
        </row>
        <row r="11">
          <cell r="A11" t="str">
            <v>Autres impôts, taxes, redevances, surcharges, précomptes immobiliers et mobiliers</v>
          </cell>
        </row>
        <row r="12">
          <cell r="A12" t="str">
            <v>Cotisations de responsabilisation de l’ONSSAPL</v>
          </cell>
        </row>
        <row r="13">
          <cell r="A13" t="str">
            <v>Charges de pension non-capitalisées</v>
          </cell>
        </row>
        <row r="17">
          <cell r="A17" t="str">
            <v>Charges émanant de factures d’achat de gaz émises par un fournisseur commercial pour l'alimentation de la clientèle propre du GRD</v>
          </cell>
        </row>
        <row r="18">
          <cell r="A18" t="str">
            <v>Charges de distribution supportées par le GRD pour l'alimentation de clientèle propre</v>
          </cell>
        </row>
        <row r="19">
          <cell r="A19" t="str">
            <v xml:space="preserve">Produits issus de la facturation de la fourniture de gaz à la clientèle propre du gestionnaire de réseau de distribution ainsi que le montant de la compensation versée par la CREG </v>
          </cell>
        </row>
        <row r="20">
          <cell r="A20" t="str">
            <v xml:space="preserve">Charges émanant de factures émises par la société FeReSO dans le cadre du processus de réconciliation </v>
          </cell>
        </row>
        <row r="21">
          <cell r="A21" t="str">
            <v xml:space="preserve">Indemnités versées aux fournisseurs de gaz, résultant du retard de placement des compteurs à budget </v>
          </cell>
        </row>
        <row r="22">
          <cell r="A22" t="str">
            <v>Charges et produits liés à l’achat de gaz SER</v>
          </cell>
        </row>
      </sheetData>
      <sheetData sheetId="17"/>
      <sheetData sheetId="18"/>
      <sheetData sheetId="19"/>
      <sheetData sheetId="20"/>
      <sheetData sheetId="21"/>
      <sheetData sheetId="22"/>
      <sheetData sheetId="23"/>
      <sheetData sheetId="24"/>
      <sheetData sheetId="25"/>
      <sheetData sheetId="26"/>
      <sheetData sheetId="27"/>
      <sheetData sheetId="28">
        <row r="9">
          <cell r="E9"/>
        </row>
      </sheetData>
      <sheetData sheetId="29"/>
      <sheetData sheetId="30"/>
      <sheetData sheetId="31"/>
      <sheetData sheetId="32">
        <row r="11">
          <cell r="D11">
            <v>0</v>
          </cell>
        </row>
      </sheetData>
      <sheetData sheetId="33">
        <row r="30">
          <cell r="I30">
            <v>0</v>
          </cell>
        </row>
      </sheetData>
      <sheetData sheetId="34"/>
      <sheetData sheetId="35"/>
      <sheetData sheetId="36"/>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 1"/>
      <sheetName val="TAB 2"/>
      <sheetName val="TAB 3"/>
      <sheetName val="TAB 4"/>
      <sheetName val="TAB 5"/>
    </sheetNames>
    <sheetDataSet>
      <sheetData sheetId="0"/>
      <sheetData sheetId="1"/>
      <sheetData sheetId="2"/>
      <sheetData sheetId="3">
        <row r="4">
          <cell r="A4" t="str">
            <v>TAB1 : Synthèse du revenu autorisé des années 2023 et 2024</v>
          </cell>
        </row>
        <row r="45">
          <cell r="C45">
            <v>0</v>
          </cell>
        </row>
        <row r="47">
          <cell r="C47">
            <v>0</v>
          </cell>
        </row>
      </sheetData>
      <sheetData sheetId="4">
        <row r="3">
          <cell r="A3" t="str">
            <v>TAB 2 : Proposition d'affectation des soldes régulatoires approuvés et non-affectés</v>
          </cell>
        </row>
        <row r="37">
          <cell r="K37">
            <v>0</v>
          </cell>
        </row>
      </sheetData>
      <sheetData sheetId="5">
        <row r="3">
          <cell r="A3" t="str">
            <v>TAB 3 : Réconciliation charges/produits issus du tarif pour les soldes régulatoires</v>
          </cell>
        </row>
      </sheetData>
      <sheetData sheetId="6">
        <row r="2">
          <cell r="A2" t="str">
            <v>TAB4: Tarifs de prélèvement 2024</v>
          </cell>
        </row>
      </sheetData>
      <sheetData sheetId="7">
        <row r="2">
          <cell r="A2" t="str">
            <v>TAB5 : Tarifs d'injection 2024</v>
          </cell>
        </row>
      </sheetData>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J65"/>
  <sheetViews>
    <sheetView tabSelected="1" zoomScaleNormal="100" workbookViewId="0">
      <selection activeCell="T18" sqref="T18"/>
    </sheetView>
  </sheetViews>
  <sheetFormatPr baseColWidth="10" defaultColWidth="7.140625" defaultRowHeight="15" x14ac:dyDescent="0.3"/>
  <cols>
    <col min="1" max="1" width="1.28515625" style="15" customWidth="1"/>
    <col min="2" max="2" width="23.7109375" style="15" customWidth="1"/>
    <col min="3" max="3" width="27.5703125" style="15" customWidth="1"/>
    <col min="4" max="4" width="8.42578125" style="15" bestFit="1" customWidth="1"/>
    <col min="5" max="16384" width="7.140625" style="15"/>
  </cols>
  <sheetData>
    <row r="7" spans="2:10" ht="30.6" customHeight="1" x14ac:dyDescent="0.3">
      <c r="B7" s="357" t="s">
        <v>186</v>
      </c>
      <c r="C7" s="357"/>
      <c r="D7" s="357"/>
      <c r="E7" s="357"/>
      <c r="F7" s="357"/>
      <c r="G7" s="357"/>
      <c r="H7" s="357"/>
      <c r="I7" s="357"/>
      <c r="J7" s="357"/>
    </row>
    <row r="9" spans="2:10" x14ac:dyDescent="0.3">
      <c r="B9" s="358" t="s">
        <v>20</v>
      </c>
      <c r="C9" s="358"/>
      <c r="D9" s="358"/>
      <c r="E9" s="358"/>
      <c r="F9" s="358"/>
      <c r="G9" s="358"/>
      <c r="H9" s="358"/>
      <c r="I9" s="358"/>
      <c r="J9" s="358"/>
    </row>
    <row r="11" spans="2:10" x14ac:dyDescent="0.3">
      <c r="B11" s="15" t="s">
        <v>21</v>
      </c>
      <c r="C11" s="362"/>
      <c r="D11" s="363"/>
      <c r="E11" s="363"/>
      <c r="F11" s="363"/>
      <c r="G11" s="364"/>
    </row>
    <row r="12" spans="2:10" x14ac:dyDescent="0.3">
      <c r="B12" s="15" t="s">
        <v>22</v>
      </c>
      <c r="C12" s="362"/>
      <c r="D12" s="363"/>
      <c r="E12" s="363"/>
      <c r="F12" s="363"/>
      <c r="G12" s="364"/>
    </row>
    <row r="13" spans="2:10" x14ac:dyDescent="0.3">
      <c r="B13" s="15" t="s">
        <v>23</v>
      </c>
      <c r="C13" s="362"/>
      <c r="D13" s="363"/>
      <c r="E13" s="363"/>
      <c r="F13" s="363"/>
      <c r="G13" s="364"/>
    </row>
    <row r="14" spans="2:10" ht="15.75" thickBot="1" x14ac:dyDescent="0.35"/>
    <row r="15" spans="2:10" ht="28.9" customHeight="1" x14ac:dyDescent="0.3">
      <c r="B15" s="359" t="s">
        <v>24</v>
      </c>
      <c r="C15" s="360"/>
      <c r="D15" s="360"/>
      <c r="E15" s="360"/>
      <c r="F15" s="360"/>
      <c r="G15" s="360"/>
      <c r="H15" s="360"/>
      <c r="I15" s="360"/>
      <c r="J15" s="361"/>
    </row>
    <row r="16" spans="2:10" x14ac:dyDescent="0.3">
      <c r="B16" s="16" t="s">
        <v>25</v>
      </c>
      <c r="C16" s="355"/>
      <c r="D16" s="355"/>
      <c r="E16" s="355"/>
      <c r="F16" s="355"/>
      <c r="G16" s="355"/>
      <c r="H16" s="355"/>
      <c r="I16" s="355"/>
      <c r="J16" s="356"/>
    </row>
    <row r="17" spans="2:10" x14ac:dyDescent="0.3">
      <c r="B17" s="16" t="s">
        <v>26</v>
      </c>
      <c r="C17" s="355"/>
      <c r="D17" s="355"/>
      <c r="E17" s="355"/>
      <c r="F17" s="355"/>
      <c r="G17" s="355"/>
      <c r="H17" s="355"/>
      <c r="I17" s="355"/>
      <c r="J17" s="356"/>
    </row>
    <row r="18" spans="2:10" x14ac:dyDescent="0.3">
      <c r="B18" s="16" t="s">
        <v>27</v>
      </c>
      <c r="C18" s="355"/>
      <c r="D18" s="355"/>
      <c r="E18" s="355"/>
      <c r="F18" s="355"/>
      <c r="G18" s="355"/>
      <c r="H18" s="355"/>
      <c r="I18" s="355"/>
      <c r="J18" s="356"/>
    </row>
    <row r="19" spans="2:10" x14ac:dyDescent="0.3">
      <c r="B19" s="16" t="s">
        <v>28</v>
      </c>
      <c r="C19" s="355"/>
      <c r="D19" s="355"/>
      <c r="E19" s="355"/>
      <c r="F19" s="355"/>
      <c r="G19" s="355"/>
      <c r="H19" s="355"/>
      <c r="I19" s="355"/>
      <c r="J19" s="356"/>
    </row>
    <row r="20" spans="2:10" x14ac:dyDescent="0.3">
      <c r="B20" s="16"/>
      <c r="C20" s="17"/>
      <c r="D20" s="17"/>
      <c r="E20" s="17"/>
      <c r="F20" s="17"/>
      <c r="G20" s="17"/>
      <c r="H20" s="17"/>
      <c r="I20" s="17"/>
      <c r="J20" s="18"/>
    </row>
    <row r="21" spans="2:10" x14ac:dyDescent="0.3">
      <c r="B21" s="16" t="s">
        <v>29</v>
      </c>
      <c r="C21" s="355"/>
      <c r="D21" s="355"/>
      <c r="E21" s="355"/>
      <c r="F21" s="355"/>
      <c r="G21" s="355"/>
      <c r="H21" s="355"/>
      <c r="I21" s="355"/>
      <c r="J21" s="356"/>
    </row>
    <row r="22" spans="2:10" x14ac:dyDescent="0.3">
      <c r="B22" s="16" t="s">
        <v>30</v>
      </c>
      <c r="C22" s="355"/>
      <c r="D22" s="355"/>
      <c r="E22" s="355"/>
      <c r="F22" s="355"/>
      <c r="G22" s="355"/>
      <c r="H22" s="355"/>
      <c r="I22" s="355"/>
      <c r="J22" s="356"/>
    </row>
    <row r="23" spans="2:10" ht="15.75" thickBot="1" x14ac:dyDescent="0.35">
      <c r="B23" s="19" t="s">
        <v>31</v>
      </c>
      <c r="C23" s="365"/>
      <c r="D23" s="365"/>
      <c r="E23" s="365"/>
      <c r="F23" s="365"/>
      <c r="G23" s="365"/>
      <c r="H23" s="365"/>
      <c r="I23" s="365"/>
      <c r="J23" s="366"/>
    </row>
    <row r="24" spans="2:10" x14ac:dyDescent="0.3">
      <c r="B24" s="200"/>
      <c r="C24" s="201"/>
      <c r="D24" s="201"/>
      <c r="E24" s="201"/>
      <c r="F24" s="201"/>
      <c r="G24" s="201"/>
      <c r="H24" s="201"/>
      <c r="I24" s="201"/>
      <c r="J24" s="201"/>
    </row>
    <row r="25" spans="2:10" x14ac:dyDescent="0.3">
      <c r="B25" s="258" t="s">
        <v>187</v>
      </c>
      <c r="C25" s="201"/>
      <c r="D25" s="362"/>
      <c r="E25" s="363"/>
      <c r="F25" s="364"/>
      <c r="G25" s="201"/>
      <c r="H25" s="201"/>
      <c r="I25" s="201"/>
      <c r="J25" s="201"/>
    </row>
    <row r="26" spans="2:10" ht="18.75" customHeight="1" x14ac:dyDescent="0.3">
      <c r="B26" s="200"/>
      <c r="C26" s="201"/>
      <c r="D26" s="201"/>
      <c r="E26" s="201"/>
      <c r="F26" s="201"/>
      <c r="G26" s="201"/>
      <c r="H26" s="201"/>
      <c r="I26" s="201"/>
      <c r="J26" s="201"/>
    </row>
    <row r="28" spans="2:10" x14ac:dyDescent="0.3">
      <c r="B28" s="358" t="s">
        <v>32</v>
      </c>
      <c r="C28" s="358"/>
      <c r="D28" s="358"/>
      <c r="E28" s="358"/>
      <c r="F28" s="358"/>
      <c r="G28" s="358"/>
      <c r="H28" s="358"/>
      <c r="I28" s="358"/>
      <c r="J28" s="358"/>
    </row>
    <row r="30" spans="2:10" x14ac:dyDescent="0.3">
      <c r="B30" s="23" t="s">
        <v>67</v>
      </c>
      <c r="C30" s="24" t="s">
        <v>68</v>
      </c>
    </row>
    <row r="31" spans="2:10" x14ac:dyDescent="0.3">
      <c r="B31" s="25"/>
      <c r="C31" s="24" t="s">
        <v>33</v>
      </c>
    </row>
    <row r="32" spans="2:10" x14ac:dyDescent="0.3">
      <c r="B32" s="26" t="s">
        <v>69</v>
      </c>
      <c r="C32" s="24" t="s">
        <v>70</v>
      </c>
    </row>
    <row r="34" spans="2:10" x14ac:dyDescent="0.3">
      <c r="B34" s="358" t="s">
        <v>34</v>
      </c>
      <c r="C34" s="358"/>
      <c r="D34" s="358"/>
      <c r="E34" s="358"/>
      <c r="F34" s="358"/>
      <c r="G34" s="358"/>
      <c r="H34" s="358"/>
      <c r="I34" s="358"/>
      <c r="J34" s="358"/>
    </row>
    <row r="36" spans="2:10" x14ac:dyDescent="0.3">
      <c r="B36" s="27" t="s">
        <v>135</v>
      </c>
      <c r="C36" s="354" t="s">
        <v>136</v>
      </c>
      <c r="D36" s="354"/>
      <c r="E36" s="354"/>
      <c r="F36" s="354"/>
      <c r="G36" s="354"/>
      <c r="H36" s="354"/>
      <c r="I36" s="354"/>
    </row>
    <row r="37" spans="2:10" ht="15" customHeight="1" x14ac:dyDescent="0.3">
      <c r="B37" s="27" t="s">
        <v>137</v>
      </c>
      <c r="C37" s="354" t="s">
        <v>138</v>
      </c>
      <c r="D37" s="354"/>
      <c r="E37" s="354"/>
      <c r="F37" s="354"/>
      <c r="G37" s="354"/>
      <c r="H37" s="354"/>
      <c r="I37" s="354"/>
    </row>
    <row r="38" spans="2:10" ht="15" customHeight="1" x14ac:dyDescent="0.3">
      <c r="B38" s="27" t="s">
        <v>71</v>
      </c>
      <c r="C38" s="354" t="s">
        <v>267</v>
      </c>
      <c r="D38" s="354"/>
      <c r="E38" s="354"/>
      <c r="F38" s="354"/>
      <c r="G38" s="354"/>
      <c r="H38" s="354"/>
      <c r="I38" s="354"/>
    </row>
    <row r="39" spans="2:10" ht="15" customHeight="1" x14ac:dyDescent="0.3">
      <c r="B39" s="27" t="s">
        <v>242</v>
      </c>
      <c r="C39" s="354" t="s">
        <v>268</v>
      </c>
      <c r="D39" s="354"/>
      <c r="E39" s="354"/>
      <c r="F39" s="354"/>
      <c r="G39" s="354"/>
      <c r="H39" s="354"/>
      <c r="I39" s="354"/>
    </row>
    <row r="40" spans="2:10" ht="15" customHeight="1" x14ac:dyDescent="0.3">
      <c r="B40" s="27" t="s">
        <v>72</v>
      </c>
      <c r="C40" s="354" t="s">
        <v>139</v>
      </c>
      <c r="D40" s="354"/>
      <c r="E40" s="354"/>
      <c r="F40" s="354"/>
      <c r="G40" s="354"/>
      <c r="H40" s="354"/>
      <c r="I40" s="354"/>
    </row>
    <row r="41" spans="2:10" ht="15" customHeight="1" x14ac:dyDescent="0.3">
      <c r="B41" s="27" t="s">
        <v>74</v>
      </c>
      <c r="C41" s="354" t="s">
        <v>140</v>
      </c>
      <c r="D41" s="354"/>
      <c r="E41" s="354"/>
      <c r="F41" s="354"/>
      <c r="G41" s="354"/>
      <c r="H41" s="354"/>
      <c r="I41" s="354"/>
    </row>
    <row r="42" spans="2:10" ht="15" customHeight="1" x14ac:dyDescent="0.3">
      <c r="B42" s="27" t="s">
        <v>266</v>
      </c>
      <c r="C42" s="354" t="s">
        <v>141</v>
      </c>
      <c r="D42" s="354"/>
      <c r="E42" s="354"/>
      <c r="F42" s="354"/>
      <c r="G42" s="354"/>
      <c r="H42" s="354"/>
      <c r="I42" s="354"/>
    </row>
    <row r="43" spans="2:10" ht="15" customHeight="1" x14ac:dyDescent="0.3">
      <c r="B43" s="27" t="s">
        <v>75</v>
      </c>
      <c r="C43" s="354" t="s">
        <v>73</v>
      </c>
      <c r="D43" s="354"/>
      <c r="E43" s="354"/>
      <c r="F43" s="354"/>
      <c r="G43" s="354"/>
      <c r="H43" s="354"/>
      <c r="I43" s="354"/>
      <c r="J43" s="20"/>
    </row>
    <row r="44" spans="2:10" ht="15" customHeight="1" x14ac:dyDescent="0.3">
      <c r="B44" s="27" t="s">
        <v>76</v>
      </c>
      <c r="C44" s="354" t="s">
        <v>178</v>
      </c>
      <c r="D44" s="354"/>
      <c r="E44" s="354"/>
      <c r="F44" s="354"/>
      <c r="G44" s="354"/>
      <c r="H44" s="354"/>
      <c r="I44" s="354"/>
      <c r="J44" s="20"/>
    </row>
    <row r="45" spans="2:10" ht="15" customHeight="1" x14ac:dyDescent="0.3">
      <c r="B45" s="27" t="s">
        <v>126</v>
      </c>
      <c r="C45" s="354" t="s">
        <v>269</v>
      </c>
      <c r="D45" s="354"/>
      <c r="E45" s="354"/>
      <c r="F45" s="354"/>
      <c r="G45" s="354"/>
      <c r="H45" s="354"/>
      <c r="I45" s="354"/>
      <c r="J45" s="20"/>
    </row>
    <row r="46" spans="2:10" x14ac:dyDescent="0.3">
      <c r="B46" s="27" t="s">
        <v>127</v>
      </c>
      <c r="C46" s="354" t="s">
        <v>270</v>
      </c>
      <c r="D46" s="354"/>
      <c r="E46" s="354"/>
      <c r="F46" s="354"/>
      <c r="G46" s="354"/>
      <c r="H46" s="354"/>
      <c r="I46" s="354"/>
      <c r="J46" s="20"/>
    </row>
    <row r="47" spans="2:10" x14ac:dyDescent="0.3">
      <c r="B47" s="27" t="s">
        <v>78</v>
      </c>
      <c r="C47" s="354" t="s">
        <v>142</v>
      </c>
      <c r="D47" s="354"/>
      <c r="E47" s="354"/>
      <c r="F47" s="354"/>
      <c r="G47" s="354"/>
      <c r="H47" s="354"/>
      <c r="I47" s="354"/>
      <c r="J47" s="20"/>
    </row>
    <row r="48" spans="2:10" x14ac:dyDescent="0.3">
      <c r="B48" s="27" t="s">
        <v>251</v>
      </c>
      <c r="C48" s="354" t="s">
        <v>271</v>
      </c>
      <c r="D48" s="354"/>
      <c r="E48" s="354"/>
      <c r="F48" s="354"/>
      <c r="G48" s="354"/>
      <c r="H48" s="354"/>
      <c r="I48" s="354"/>
      <c r="J48" s="21"/>
    </row>
    <row r="49" spans="2:10" x14ac:dyDescent="0.3">
      <c r="B49" s="27" t="s">
        <v>252</v>
      </c>
      <c r="C49" s="354" t="s">
        <v>77</v>
      </c>
      <c r="D49" s="354"/>
      <c r="E49" s="354"/>
      <c r="F49" s="354"/>
      <c r="G49" s="354"/>
      <c r="H49" s="354"/>
      <c r="I49" s="354"/>
      <c r="J49" s="21"/>
    </row>
    <row r="50" spans="2:10" x14ac:dyDescent="0.3">
      <c r="B50" s="27" t="s">
        <v>254</v>
      </c>
      <c r="C50" s="354" t="s">
        <v>128</v>
      </c>
      <c r="D50" s="354"/>
      <c r="E50" s="354"/>
      <c r="F50" s="354"/>
      <c r="G50" s="354"/>
      <c r="H50" s="354"/>
      <c r="I50" s="354"/>
      <c r="J50" s="21"/>
    </row>
    <row r="51" spans="2:10" x14ac:dyDescent="0.3">
      <c r="B51" s="27" t="s">
        <v>256</v>
      </c>
      <c r="C51" s="354" t="s">
        <v>143</v>
      </c>
      <c r="D51" s="354"/>
      <c r="E51" s="354"/>
      <c r="F51" s="354"/>
      <c r="G51" s="354"/>
      <c r="H51" s="354"/>
      <c r="I51" s="354"/>
      <c r="J51" s="21"/>
    </row>
    <row r="52" spans="2:10" x14ac:dyDescent="0.3">
      <c r="J52" s="21"/>
    </row>
    <row r="53" spans="2:10" x14ac:dyDescent="0.3">
      <c r="J53" s="21"/>
    </row>
    <row r="54" spans="2:10" x14ac:dyDescent="0.3">
      <c r="J54" s="20"/>
    </row>
    <row r="55" spans="2:10" x14ac:dyDescent="0.3">
      <c r="J55" s="21"/>
    </row>
    <row r="56" spans="2:10" x14ac:dyDescent="0.3">
      <c r="J56" s="21"/>
    </row>
    <row r="57" spans="2:10" x14ac:dyDescent="0.3">
      <c r="J57" s="20"/>
    </row>
    <row r="58" spans="2:10" x14ac:dyDescent="0.3">
      <c r="J58" s="20"/>
    </row>
    <row r="59" spans="2:10" x14ac:dyDescent="0.3">
      <c r="J59" s="20"/>
    </row>
    <row r="60" spans="2:10" x14ac:dyDescent="0.3">
      <c r="J60" s="20"/>
    </row>
    <row r="61" spans="2:10" x14ac:dyDescent="0.3">
      <c r="J61" s="21"/>
    </row>
    <row r="62" spans="2:10" x14ac:dyDescent="0.3">
      <c r="J62" s="21"/>
    </row>
    <row r="63" spans="2:10" x14ac:dyDescent="0.3">
      <c r="J63" s="21"/>
    </row>
    <row r="64" spans="2:10" x14ac:dyDescent="0.3">
      <c r="J64" s="21"/>
    </row>
    <row r="65" spans="10:10" x14ac:dyDescent="0.3">
      <c r="J65" s="21"/>
    </row>
  </sheetData>
  <mergeCells count="32">
    <mergeCell ref="C50:I50"/>
    <mergeCell ref="C44:I44"/>
    <mergeCell ref="B28:J28"/>
    <mergeCell ref="C40:I40"/>
    <mergeCell ref="C41:I41"/>
    <mergeCell ref="C43:I43"/>
    <mergeCell ref="C45:I45"/>
    <mergeCell ref="C47:I47"/>
    <mergeCell ref="C49:I49"/>
    <mergeCell ref="C38:I38"/>
    <mergeCell ref="C39:I39"/>
    <mergeCell ref="C37:I37"/>
    <mergeCell ref="D25:F25"/>
    <mergeCell ref="B34:J34"/>
    <mergeCell ref="C42:I42"/>
    <mergeCell ref="C48:I48"/>
    <mergeCell ref="C51:I51"/>
    <mergeCell ref="C18:J18"/>
    <mergeCell ref="B7:J7"/>
    <mergeCell ref="B9:J9"/>
    <mergeCell ref="B15:J15"/>
    <mergeCell ref="C16:J16"/>
    <mergeCell ref="C17:J17"/>
    <mergeCell ref="C11:G11"/>
    <mergeCell ref="C12:G12"/>
    <mergeCell ref="C13:G13"/>
    <mergeCell ref="C19:J19"/>
    <mergeCell ref="C21:J21"/>
    <mergeCell ref="C22:J22"/>
    <mergeCell ref="C23:J23"/>
    <mergeCell ref="C46:I46"/>
    <mergeCell ref="C36:I36"/>
  </mergeCells>
  <conditionalFormatting sqref="B31:B32">
    <cfRule type="containsText" dxfId="278" priority="7" operator="containsText" text="ntitulé">
      <formula>NOT(ISERROR(SEARCH("ntitulé",B31)))</formula>
    </cfRule>
    <cfRule type="containsBlanks" dxfId="277" priority="8">
      <formula>LEN(TRIM(B31))=0</formula>
    </cfRule>
  </conditionalFormatting>
  <conditionalFormatting sqref="D25">
    <cfRule type="containsText" dxfId="276" priority="5" operator="containsText" text="ntitulé">
      <formula>NOT(ISERROR(SEARCH("ntitulé",D25)))</formula>
    </cfRule>
    <cfRule type="containsBlanks" dxfId="275" priority="6">
      <formula>LEN(TRIM(D25))=0</formula>
    </cfRule>
  </conditionalFormatting>
  <conditionalFormatting sqref="C11">
    <cfRule type="containsText" dxfId="274" priority="3" operator="containsText" text="ntitulé">
      <formula>NOT(ISERROR(SEARCH("ntitulé",C11)))</formula>
    </cfRule>
    <cfRule type="containsBlanks" dxfId="273" priority="4">
      <formula>LEN(TRIM(C11))=0</formula>
    </cfRule>
  </conditionalFormatting>
  <conditionalFormatting sqref="C12:C13">
    <cfRule type="containsText" dxfId="272" priority="1" operator="containsText" text="ntitulé">
      <formula>NOT(ISERROR(SEARCH("ntitulé",C12)))</formula>
    </cfRule>
    <cfRule type="containsBlanks" dxfId="271" priority="2">
      <formula>LEN(TRIM(C12))=0</formula>
    </cfRule>
  </conditionalFormatting>
  <pageMargins left="0.7" right="0.7" top="0.75" bottom="0.75" header="0.3" footer="0.3"/>
  <pageSetup paperSize="9" scale="83"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19"/>
  <sheetViews>
    <sheetView zoomScaleNormal="100" workbookViewId="0">
      <selection activeCell="N26" sqref="N26"/>
    </sheetView>
  </sheetViews>
  <sheetFormatPr baseColWidth="10" defaultColWidth="8.85546875" defaultRowHeight="15" x14ac:dyDescent="0.3"/>
  <cols>
    <col min="1" max="1" width="8.85546875" style="170"/>
    <col min="2" max="2" width="16.7109375" style="171" customWidth="1"/>
    <col min="3" max="8" width="15.5703125" style="170" customWidth="1"/>
    <col min="9" max="9" width="1.5703125" style="170" customWidth="1"/>
    <col min="10" max="14" width="8.5703125" style="170" customWidth="1"/>
    <col min="15" max="16384" width="8.85546875" style="170"/>
  </cols>
  <sheetData>
    <row r="3" spans="1:14" ht="18.75" x14ac:dyDescent="0.3">
      <c r="A3" s="11" t="s">
        <v>230</v>
      </c>
      <c r="B3" s="11"/>
      <c r="C3" s="11"/>
      <c r="D3" s="11"/>
      <c r="E3" s="11"/>
      <c r="F3" s="11"/>
      <c r="G3" s="11"/>
      <c r="H3" s="11"/>
      <c r="I3" s="11"/>
      <c r="J3" s="11"/>
      <c r="K3" s="11"/>
      <c r="L3" s="11"/>
      <c r="M3" s="11"/>
      <c r="N3" s="11"/>
    </row>
    <row r="5" spans="1:14" x14ac:dyDescent="0.3">
      <c r="A5" s="172" t="s">
        <v>46</v>
      </c>
      <c r="B5" s="173"/>
      <c r="C5" s="174"/>
      <c r="D5" s="174"/>
      <c r="E5" s="174"/>
      <c r="F5" s="174"/>
      <c r="G5" s="174"/>
      <c r="H5" s="174"/>
      <c r="J5" s="174"/>
      <c r="K5" s="174"/>
      <c r="L5" s="174"/>
      <c r="M5" s="174"/>
      <c r="N5" s="174"/>
    </row>
    <row r="7" spans="1:14" s="14" customFormat="1" ht="40.5" x14ac:dyDescent="0.3">
      <c r="A7" s="162" t="s">
        <v>47</v>
      </c>
      <c r="B7" s="163" t="s">
        <v>12</v>
      </c>
      <c r="C7" s="7" t="s">
        <v>223</v>
      </c>
      <c r="D7" s="7" t="s">
        <v>224</v>
      </c>
      <c r="E7" s="7" t="s">
        <v>225</v>
      </c>
      <c r="F7" s="7" t="s">
        <v>226</v>
      </c>
      <c r="G7" s="7" t="s">
        <v>227</v>
      </c>
      <c r="H7" s="7" t="s">
        <v>189</v>
      </c>
      <c r="J7" s="7" t="s">
        <v>179</v>
      </c>
      <c r="K7" s="7" t="s">
        <v>17</v>
      </c>
      <c r="L7" s="7" t="s">
        <v>18</v>
      </c>
      <c r="M7" s="7" t="s">
        <v>228</v>
      </c>
      <c r="N7" s="7" t="s">
        <v>229</v>
      </c>
    </row>
    <row r="8" spans="1:14" s="178" customFormat="1" ht="13.5" x14ac:dyDescent="0.3">
      <c r="A8" s="401" t="s">
        <v>48</v>
      </c>
      <c r="B8" s="175" t="s">
        <v>35</v>
      </c>
      <c r="C8" s="34"/>
      <c r="D8" s="34"/>
      <c r="E8" s="34"/>
      <c r="F8" s="34"/>
      <c r="G8" s="34"/>
      <c r="H8" s="34"/>
      <c r="J8" s="176">
        <f t="shared" ref="J8:J19" si="0">IF(AND(ROUND(C8,0)=0,D8&gt;C8),"INF",IF(AND(ROUND(C8,0)=0,ROUND(D8,0)=0),0,(D8-C8)/C8))</f>
        <v>0</v>
      </c>
      <c r="K8" s="176">
        <f t="shared" ref="K8:K19" si="1">IF(AND(ROUND(D8,0)=0,E8&gt;D8),"INF",IF(AND(ROUND(D8,0)=0,ROUND(E8,0)=0),0,(E8-D8)/D8))</f>
        <v>0</v>
      </c>
      <c r="L8" s="176">
        <f t="shared" ref="L8:L19" si="2">IF(AND(ROUND(E8,0)=0,F8&gt;E8),"INF",IF(AND(ROUND(E8,0)=0,ROUND(F8,0)=0),0,(F8-E8)/E8))</f>
        <v>0</v>
      </c>
      <c r="M8" s="176">
        <f t="shared" ref="M8:M19" si="3">IF(AND(ROUND(F8,0)=0,H8&gt;F8),"INF",IF(AND(ROUND(F8,0)=0,ROUND(H8,0)=0),0,(H8-F8)/F8))</f>
        <v>0</v>
      </c>
      <c r="N8" s="176">
        <f t="shared" ref="N8:N19" si="4">IF(AND(ROUND(G8,0)=0,H8&gt;G8),"INF",IF(AND(ROUND(G8,0)=0,ROUND(H8,0)=0),0,(H8-G8)/G8))</f>
        <v>0</v>
      </c>
    </row>
    <row r="9" spans="1:14" s="178" customFormat="1" ht="13.5" x14ac:dyDescent="0.3">
      <c r="A9" s="401"/>
      <c r="B9" s="175" t="s">
        <v>36</v>
      </c>
      <c r="C9" s="34"/>
      <c r="D9" s="34"/>
      <c r="E9" s="34"/>
      <c r="F9" s="34"/>
      <c r="G9" s="34"/>
      <c r="H9" s="34"/>
      <c r="J9" s="176">
        <f t="shared" si="0"/>
        <v>0</v>
      </c>
      <c r="K9" s="176">
        <f t="shared" si="1"/>
        <v>0</v>
      </c>
      <c r="L9" s="176">
        <f t="shared" si="2"/>
        <v>0</v>
      </c>
      <c r="M9" s="176">
        <f t="shared" si="3"/>
        <v>0</v>
      </c>
      <c r="N9" s="176">
        <f t="shared" si="4"/>
        <v>0</v>
      </c>
    </row>
    <row r="10" spans="1:14" s="178" customFormat="1" ht="13.5" x14ac:dyDescent="0.3">
      <c r="A10" s="401"/>
      <c r="B10" s="175" t="s">
        <v>37</v>
      </c>
      <c r="C10" s="34"/>
      <c r="D10" s="34"/>
      <c r="E10" s="34"/>
      <c r="F10" s="34"/>
      <c r="G10" s="34"/>
      <c r="H10" s="34"/>
      <c r="J10" s="176">
        <f t="shared" si="0"/>
        <v>0</v>
      </c>
      <c r="K10" s="176">
        <f t="shared" si="1"/>
        <v>0</v>
      </c>
      <c r="L10" s="176">
        <f t="shared" si="2"/>
        <v>0</v>
      </c>
      <c r="M10" s="176">
        <f t="shared" si="3"/>
        <v>0</v>
      </c>
      <c r="N10" s="176">
        <f t="shared" si="4"/>
        <v>0</v>
      </c>
    </row>
    <row r="11" spans="1:14" s="178" customFormat="1" ht="13.5" x14ac:dyDescent="0.3">
      <c r="A11" s="401"/>
      <c r="B11" s="179" t="s">
        <v>43</v>
      </c>
      <c r="C11" s="180">
        <f t="shared" ref="C11:H11" si="5">SUM(C8:C10)</f>
        <v>0</v>
      </c>
      <c r="D11" s="180">
        <f t="shared" si="5"/>
        <v>0</v>
      </c>
      <c r="E11" s="180">
        <f t="shared" si="5"/>
        <v>0</v>
      </c>
      <c r="F11" s="180">
        <f t="shared" si="5"/>
        <v>0</v>
      </c>
      <c r="G11" s="180">
        <f t="shared" si="5"/>
        <v>0</v>
      </c>
      <c r="H11" s="180">
        <f t="shared" si="5"/>
        <v>0</v>
      </c>
      <c r="J11" s="176">
        <f t="shared" si="0"/>
        <v>0</v>
      </c>
      <c r="K11" s="181">
        <f t="shared" si="1"/>
        <v>0</v>
      </c>
      <c r="L11" s="181">
        <f t="shared" si="2"/>
        <v>0</v>
      </c>
      <c r="M11" s="181">
        <f t="shared" si="3"/>
        <v>0</v>
      </c>
      <c r="N11" s="181">
        <f t="shared" si="4"/>
        <v>0</v>
      </c>
    </row>
    <row r="12" spans="1:14" s="178" customFormat="1" ht="13.5" x14ac:dyDescent="0.3">
      <c r="A12" s="399" t="s">
        <v>49</v>
      </c>
      <c r="B12" s="175" t="s">
        <v>38</v>
      </c>
      <c r="C12" s="34"/>
      <c r="D12" s="34"/>
      <c r="E12" s="34"/>
      <c r="F12" s="34"/>
      <c r="G12" s="34"/>
      <c r="H12" s="34"/>
      <c r="J12" s="176">
        <f t="shared" si="0"/>
        <v>0</v>
      </c>
      <c r="K12" s="176">
        <f t="shared" si="1"/>
        <v>0</v>
      </c>
      <c r="L12" s="176">
        <f t="shared" si="2"/>
        <v>0</v>
      </c>
      <c r="M12" s="176">
        <f t="shared" si="3"/>
        <v>0</v>
      </c>
      <c r="N12" s="176">
        <f t="shared" si="4"/>
        <v>0</v>
      </c>
    </row>
    <row r="13" spans="1:14" s="178" customFormat="1" ht="13.5" x14ac:dyDescent="0.3">
      <c r="A13" s="401"/>
      <c r="B13" s="175" t="s">
        <v>39</v>
      </c>
      <c r="C13" s="34"/>
      <c r="D13" s="34"/>
      <c r="E13" s="34"/>
      <c r="F13" s="34"/>
      <c r="G13" s="34"/>
      <c r="H13" s="34"/>
      <c r="J13" s="176">
        <f t="shared" si="0"/>
        <v>0</v>
      </c>
      <c r="K13" s="176">
        <f t="shared" si="1"/>
        <v>0</v>
      </c>
      <c r="L13" s="176">
        <f t="shared" si="2"/>
        <v>0</v>
      </c>
      <c r="M13" s="176">
        <f t="shared" si="3"/>
        <v>0</v>
      </c>
      <c r="N13" s="176">
        <f t="shared" si="4"/>
        <v>0</v>
      </c>
    </row>
    <row r="14" spans="1:14" s="178" customFormat="1" ht="13.5" x14ac:dyDescent="0.3">
      <c r="A14" s="400"/>
      <c r="B14" s="179" t="s">
        <v>42</v>
      </c>
      <c r="C14" s="180">
        <f t="shared" ref="C14:H14" si="6">SUM(C12:C13)</f>
        <v>0</v>
      </c>
      <c r="D14" s="180">
        <f t="shared" si="6"/>
        <v>0</v>
      </c>
      <c r="E14" s="180">
        <f t="shared" si="6"/>
        <v>0</v>
      </c>
      <c r="F14" s="180">
        <f t="shared" si="6"/>
        <v>0</v>
      </c>
      <c r="G14" s="180">
        <f t="shared" si="6"/>
        <v>0</v>
      </c>
      <c r="H14" s="180">
        <f t="shared" si="6"/>
        <v>0</v>
      </c>
      <c r="J14" s="176">
        <f t="shared" si="0"/>
        <v>0</v>
      </c>
      <c r="K14" s="181">
        <f t="shared" si="1"/>
        <v>0</v>
      </c>
      <c r="L14" s="181">
        <f t="shared" si="2"/>
        <v>0</v>
      </c>
      <c r="M14" s="181">
        <f t="shared" si="3"/>
        <v>0</v>
      </c>
      <c r="N14" s="181">
        <f t="shared" si="4"/>
        <v>0</v>
      </c>
    </row>
    <row r="15" spans="1:14" s="178" customFormat="1" ht="13.5" x14ac:dyDescent="0.3">
      <c r="A15" s="399" t="s">
        <v>50</v>
      </c>
      <c r="B15" s="175" t="s">
        <v>40</v>
      </c>
      <c r="C15" s="34"/>
      <c r="D15" s="34"/>
      <c r="E15" s="34"/>
      <c r="F15" s="34"/>
      <c r="G15" s="34"/>
      <c r="H15" s="34"/>
      <c r="J15" s="176">
        <f t="shared" si="0"/>
        <v>0</v>
      </c>
      <c r="K15" s="176">
        <f t="shared" si="1"/>
        <v>0</v>
      </c>
      <c r="L15" s="176">
        <f t="shared" si="2"/>
        <v>0</v>
      </c>
      <c r="M15" s="176">
        <f t="shared" si="3"/>
        <v>0</v>
      </c>
      <c r="N15" s="176">
        <f t="shared" si="4"/>
        <v>0</v>
      </c>
    </row>
    <row r="16" spans="1:14" s="178" customFormat="1" ht="13.5" x14ac:dyDescent="0.3">
      <c r="A16" s="400"/>
      <c r="B16" s="179" t="s">
        <v>45</v>
      </c>
      <c r="C16" s="180">
        <f t="shared" ref="C16:H16" si="7">SUM(C15:C15)</f>
        <v>0</v>
      </c>
      <c r="D16" s="180">
        <f t="shared" si="7"/>
        <v>0</v>
      </c>
      <c r="E16" s="180">
        <f t="shared" si="7"/>
        <v>0</v>
      </c>
      <c r="F16" s="180">
        <f t="shared" si="7"/>
        <v>0</v>
      </c>
      <c r="G16" s="180">
        <f t="shared" si="7"/>
        <v>0</v>
      </c>
      <c r="H16" s="180">
        <f t="shared" si="7"/>
        <v>0</v>
      </c>
      <c r="J16" s="176">
        <f t="shared" si="0"/>
        <v>0</v>
      </c>
      <c r="K16" s="181">
        <f t="shared" si="1"/>
        <v>0</v>
      </c>
      <c r="L16" s="181">
        <f t="shared" si="2"/>
        <v>0</v>
      </c>
      <c r="M16" s="181">
        <f t="shared" si="3"/>
        <v>0</v>
      </c>
      <c r="N16" s="181">
        <f t="shared" si="4"/>
        <v>0</v>
      </c>
    </row>
    <row r="17" spans="1:14" s="178" customFormat="1" ht="13.5" x14ac:dyDescent="0.3">
      <c r="A17" s="399" t="s">
        <v>44</v>
      </c>
      <c r="B17" s="182" t="s">
        <v>44</v>
      </c>
      <c r="C17" s="34"/>
      <c r="D17" s="34"/>
      <c r="E17" s="34"/>
      <c r="F17" s="34"/>
      <c r="G17" s="34"/>
      <c r="H17" s="34"/>
      <c r="J17" s="176">
        <f t="shared" si="0"/>
        <v>0</v>
      </c>
      <c r="K17" s="176">
        <f t="shared" si="1"/>
        <v>0</v>
      </c>
      <c r="L17" s="176">
        <f t="shared" si="2"/>
        <v>0</v>
      </c>
      <c r="M17" s="176">
        <f t="shared" si="3"/>
        <v>0</v>
      </c>
      <c r="N17" s="176">
        <f t="shared" si="4"/>
        <v>0</v>
      </c>
    </row>
    <row r="18" spans="1:14" s="178" customFormat="1" ht="13.5" x14ac:dyDescent="0.3">
      <c r="A18" s="401"/>
      <c r="B18" s="183" t="s">
        <v>51</v>
      </c>
      <c r="C18" s="180">
        <f t="shared" ref="C18:H18" si="8">SUM(C17:C17)</f>
        <v>0</v>
      </c>
      <c r="D18" s="180">
        <f t="shared" si="8"/>
        <v>0</v>
      </c>
      <c r="E18" s="180">
        <f t="shared" si="8"/>
        <v>0</v>
      </c>
      <c r="F18" s="180">
        <f t="shared" si="8"/>
        <v>0</v>
      </c>
      <c r="G18" s="180">
        <f t="shared" si="8"/>
        <v>0</v>
      </c>
      <c r="H18" s="180">
        <f t="shared" si="8"/>
        <v>0</v>
      </c>
      <c r="J18" s="176">
        <f t="shared" si="0"/>
        <v>0</v>
      </c>
      <c r="K18" s="181">
        <f t="shared" si="1"/>
        <v>0</v>
      </c>
      <c r="L18" s="181">
        <f t="shared" si="2"/>
        <v>0</v>
      </c>
      <c r="M18" s="181">
        <f t="shared" si="3"/>
        <v>0</v>
      </c>
      <c r="N18" s="181">
        <f t="shared" si="4"/>
        <v>0</v>
      </c>
    </row>
    <row r="19" spans="1:14" s="14" customFormat="1" ht="13.5" x14ac:dyDescent="0.3">
      <c r="A19" s="402" t="s">
        <v>7</v>
      </c>
      <c r="B19" s="403"/>
      <c r="C19" s="166">
        <f t="shared" ref="C19:H19" si="9">SUM(C18,C16,C14,C11)</f>
        <v>0</v>
      </c>
      <c r="D19" s="166">
        <f t="shared" si="9"/>
        <v>0</v>
      </c>
      <c r="E19" s="166">
        <f t="shared" si="9"/>
        <v>0</v>
      </c>
      <c r="F19" s="166">
        <f t="shared" si="9"/>
        <v>0</v>
      </c>
      <c r="G19" s="166">
        <f t="shared" si="9"/>
        <v>0</v>
      </c>
      <c r="H19" s="166">
        <f t="shared" si="9"/>
        <v>0</v>
      </c>
      <c r="J19" s="167">
        <f t="shared" si="0"/>
        <v>0</v>
      </c>
      <c r="K19" s="167">
        <f t="shared" si="1"/>
        <v>0</v>
      </c>
      <c r="L19" s="167">
        <f t="shared" si="2"/>
        <v>0</v>
      </c>
      <c r="M19" s="167">
        <f t="shared" si="3"/>
        <v>0</v>
      </c>
      <c r="N19" s="167">
        <f t="shared" si="4"/>
        <v>0</v>
      </c>
    </row>
  </sheetData>
  <mergeCells count="5">
    <mergeCell ref="A12:A14"/>
    <mergeCell ref="A15:A16"/>
    <mergeCell ref="A17:A18"/>
    <mergeCell ref="A19:B19"/>
    <mergeCell ref="A8:A11"/>
  </mergeCells>
  <conditionalFormatting sqref="C8:D10 C17:D17 C15:D15 C12:D13">
    <cfRule type="containsText" dxfId="41" priority="49" operator="containsText" text="ntitulé">
      <formula>NOT(ISERROR(SEARCH("ntitulé",C8)))</formula>
    </cfRule>
    <cfRule type="containsBlanks" dxfId="40" priority="50">
      <formula>LEN(TRIM(C8))=0</formula>
    </cfRule>
  </conditionalFormatting>
  <conditionalFormatting sqref="E8:E10">
    <cfRule type="containsText" dxfId="39" priority="47" operator="containsText" text="ntitulé">
      <formula>NOT(ISERROR(SEARCH("ntitulé",E8)))</formula>
    </cfRule>
    <cfRule type="containsBlanks" dxfId="38" priority="48">
      <formula>LEN(TRIM(E8))=0</formula>
    </cfRule>
  </conditionalFormatting>
  <conditionalFormatting sqref="F8:F10 E17:F17 E15:F15 E12:F13">
    <cfRule type="containsText" dxfId="37" priority="45" operator="containsText" text="ntitulé">
      <formula>NOT(ISERROR(SEARCH("ntitulé",E8)))</formula>
    </cfRule>
    <cfRule type="containsBlanks" dxfId="36" priority="46">
      <formula>LEN(TRIM(E8))=0</formula>
    </cfRule>
  </conditionalFormatting>
  <conditionalFormatting sqref="G17:H17 G15:H15 G12:H13 G8:H10">
    <cfRule type="containsText" dxfId="35" priority="43" operator="containsText" text="ntitulé">
      <formula>NOT(ISERROR(SEARCH("ntitulé",G8)))</formula>
    </cfRule>
    <cfRule type="containsBlanks" dxfId="34" priority="44">
      <formula>LEN(TRIM(G8))=0</formula>
    </cfRule>
  </conditionalFormatting>
  <pageMargins left="0.7" right="0.7" top="0.75" bottom="0.75" header="0.3" footer="0.3"/>
  <pageSetup paperSize="9" scale="85" orientation="landscape" verticalDpi="300" r:id="rId1"/>
  <ignoredErrors>
    <ignoredError sqref="M8:M1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6"/>
  <sheetViews>
    <sheetView showGridLines="0" zoomScaleNormal="100" workbookViewId="0">
      <selection activeCell="M21" sqref="M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21.42578125" customWidth="1"/>
    <col min="9" max="9" width="13.7109375" style="89" customWidth="1"/>
    <col min="10" max="10" width="10.140625" style="89" bestFit="1" customWidth="1"/>
    <col min="11" max="17" width="14.7109375" customWidth="1"/>
    <col min="18" max="18" width="1.7109375" customWidth="1"/>
    <col min="19" max="19" width="2.7109375" customWidth="1"/>
    <col min="20" max="20" width="1.28515625" customWidth="1"/>
    <col min="21" max="21" width="1" customWidth="1"/>
  </cols>
  <sheetData>
    <row r="1" spans="1:19" s="123" customFormat="1" ht="29.45" customHeight="1" x14ac:dyDescent="0.2">
      <c r="L1" s="124"/>
      <c r="M1" s="124"/>
      <c r="N1" s="124"/>
      <c r="O1" s="124"/>
    </row>
    <row r="2" spans="1:19" s="4" customFormat="1" ht="29.45" customHeight="1" x14ac:dyDescent="0.3">
      <c r="A2" s="11" t="s">
        <v>231</v>
      </c>
      <c r="B2" s="22"/>
      <c r="C2" s="22"/>
      <c r="D2" s="22"/>
      <c r="E2" s="22"/>
      <c r="F2" s="22"/>
      <c r="G2" s="22"/>
      <c r="H2" s="22"/>
      <c r="I2" s="22"/>
      <c r="J2" s="22"/>
      <c r="K2" s="22"/>
      <c r="L2" s="22"/>
      <c r="M2" s="22"/>
      <c r="N2" s="22"/>
      <c r="O2" s="22"/>
      <c r="P2" s="22"/>
      <c r="Q2" s="22"/>
      <c r="R2" s="22"/>
    </row>
    <row r="3" spans="1:19" s="123" customFormat="1" ht="14.25" x14ac:dyDescent="0.2">
      <c r="L3" s="124"/>
      <c r="M3" s="124"/>
      <c r="N3" s="124"/>
      <c r="O3" s="124"/>
    </row>
    <row r="4" spans="1:19" s="123" customFormat="1" ht="14.25" customHeight="1" x14ac:dyDescent="0.2">
      <c r="L4" s="124"/>
      <c r="M4" s="124"/>
      <c r="N4" s="124"/>
      <c r="O4" s="124"/>
    </row>
    <row r="5" spans="1:19" s="123" customFormat="1" ht="8.25" customHeight="1" x14ac:dyDescent="0.2">
      <c r="B5" s="130"/>
      <c r="C5" s="47"/>
      <c r="D5" s="47"/>
      <c r="E5" s="47"/>
      <c r="F5" s="47"/>
      <c r="G5" s="47"/>
      <c r="H5" s="47"/>
      <c r="I5" s="47"/>
      <c r="J5" s="47"/>
      <c r="K5" s="47"/>
      <c r="L5" s="161"/>
      <c r="M5" s="161"/>
      <c r="N5" s="161"/>
      <c r="O5" s="161"/>
      <c r="P5" s="161"/>
      <c r="Q5" s="161"/>
      <c r="R5" s="49"/>
      <c r="S5" s="45"/>
    </row>
    <row r="6" spans="1:19" ht="16.5" x14ac:dyDescent="0.3">
      <c r="B6" s="50"/>
      <c r="C6" s="419" t="s">
        <v>94</v>
      </c>
      <c r="D6" s="419"/>
      <c r="E6" s="419"/>
      <c r="F6" s="419"/>
      <c r="G6" s="419"/>
      <c r="H6" s="419"/>
      <c r="I6" s="419"/>
      <c r="J6" s="419"/>
      <c r="K6" s="420" t="s">
        <v>95</v>
      </c>
      <c r="L6" s="420"/>
      <c r="M6" s="420"/>
      <c r="N6" s="420"/>
      <c r="O6" s="405" t="str">
        <f>IF(TAB00!E11=0,"# Nom du GRD",TAB00!E11)</f>
        <v># Nom du GRD</v>
      </c>
      <c r="P6" s="405"/>
      <c r="Q6" s="405"/>
      <c r="R6" s="51"/>
      <c r="S6" s="45"/>
    </row>
    <row r="7" spans="1:19" s="123" customFormat="1" ht="5.0999999999999996" customHeight="1" x14ac:dyDescent="0.25">
      <c r="B7" s="119"/>
      <c r="C7" s="45"/>
      <c r="D7" s="52"/>
      <c r="E7" s="45"/>
      <c r="F7" s="45"/>
      <c r="G7" s="45"/>
      <c r="H7" s="45"/>
      <c r="I7" s="45"/>
      <c r="J7" s="45"/>
      <c r="K7" s="45"/>
      <c r="L7" s="53"/>
      <c r="M7" s="53"/>
      <c r="N7" s="53"/>
      <c r="O7" s="53"/>
      <c r="P7" s="53"/>
      <c r="Q7" s="53"/>
      <c r="R7" s="51"/>
      <c r="S7" s="45"/>
    </row>
    <row r="8" spans="1:19" s="123" customFormat="1" ht="15" customHeight="1" x14ac:dyDescent="0.2">
      <c r="B8" s="119"/>
      <c r="C8" s="421" t="s">
        <v>96</v>
      </c>
      <c r="D8" s="421"/>
      <c r="E8" s="421"/>
      <c r="F8" s="421"/>
      <c r="G8" s="422" t="str">
        <f>"du 01.01.20"&amp;RIGHT(A2,2)&amp;" au 31.12.20"&amp;RIGHT(A2,2)</f>
        <v>du 01.01.2024 au 31.12.2024</v>
      </c>
      <c r="H8" s="422"/>
      <c r="I8" s="54"/>
      <c r="J8" s="45"/>
      <c r="K8" s="45"/>
      <c r="L8" s="53"/>
      <c r="M8" s="53"/>
      <c r="N8" s="53"/>
      <c r="O8" s="53"/>
      <c r="P8" s="53"/>
      <c r="Q8" s="53"/>
      <c r="R8" s="51"/>
      <c r="S8" s="45"/>
    </row>
    <row r="9" spans="1:19" ht="15.75" thickBot="1" x14ac:dyDescent="0.35">
      <c r="B9" s="50"/>
      <c r="C9" s="417"/>
      <c r="D9" s="417"/>
      <c r="E9" s="417"/>
      <c r="F9" s="417"/>
      <c r="G9" s="417"/>
      <c r="H9" s="417"/>
      <c r="I9" s="417"/>
      <c r="J9" s="55"/>
      <c r="K9" s="56"/>
      <c r="L9" s="56"/>
      <c r="M9" s="56"/>
      <c r="N9" s="56"/>
      <c r="O9" s="56"/>
      <c r="P9" s="56"/>
      <c r="Q9" s="45"/>
      <c r="R9" s="51"/>
      <c r="S9" s="45"/>
    </row>
    <row r="10" spans="1:19" x14ac:dyDescent="0.3">
      <c r="B10" s="50"/>
      <c r="C10" s="406"/>
      <c r="D10" s="407"/>
      <c r="E10" s="407"/>
      <c r="F10" s="407"/>
      <c r="G10" s="407"/>
      <c r="H10" s="407"/>
      <c r="I10" s="407"/>
      <c r="J10" s="408" t="s">
        <v>97</v>
      </c>
      <c r="K10" s="411" t="s">
        <v>98</v>
      </c>
      <c r="L10" s="412"/>
      <c r="M10" s="412"/>
      <c r="N10" s="412"/>
      <c r="O10" s="411" t="s">
        <v>99</v>
      </c>
      <c r="P10" s="413"/>
      <c r="Q10" s="57"/>
      <c r="R10" s="51"/>
      <c r="S10" s="45"/>
    </row>
    <row r="11" spans="1:19" x14ac:dyDescent="0.3">
      <c r="B11" s="50"/>
      <c r="C11" s="414"/>
      <c r="D11" s="415"/>
      <c r="E11" s="415"/>
      <c r="F11" s="415"/>
      <c r="G11" s="415"/>
      <c r="H11" s="415"/>
      <c r="I11" s="415"/>
      <c r="J11" s="409"/>
      <c r="K11" s="58" t="s">
        <v>35</v>
      </c>
      <c r="L11" s="55" t="s">
        <v>36</v>
      </c>
      <c r="M11" s="55" t="s">
        <v>37</v>
      </c>
      <c r="N11" s="55" t="s">
        <v>38</v>
      </c>
      <c r="O11" s="59" t="s">
        <v>39</v>
      </c>
      <c r="P11" s="60" t="s">
        <v>40</v>
      </c>
      <c r="Q11" s="61" t="s">
        <v>44</v>
      </c>
      <c r="R11" s="51"/>
      <c r="S11" s="45"/>
    </row>
    <row r="12" spans="1:19" x14ac:dyDescent="0.3">
      <c r="B12" s="50"/>
      <c r="C12" s="416"/>
      <c r="D12" s="417"/>
      <c r="E12" s="417"/>
      <c r="F12" s="417"/>
      <c r="G12" s="417"/>
      <c r="H12" s="417"/>
      <c r="I12" s="417"/>
      <c r="J12" s="409"/>
      <c r="K12" s="416" t="s">
        <v>52</v>
      </c>
      <c r="L12" s="417"/>
      <c r="M12" s="417"/>
      <c r="N12" s="417"/>
      <c r="O12" s="416"/>
      <c r="P12" s="418"/>
      <c r="Q12" s="62"/>
      <c r="R12" s="51"/>
      <c r="S12" s="45"/>
    </row>
    <row r="13" spans="1:19" ht="15.75" thickBot="1" x14ac:dyDescent="0.35">
      <c r="B13" s="50"/>
      <c r="C13" s="416"/>
      <c r="D13" s="417"/>
      <c r="E13" s="417"/>
      <c r="F13" s="417"/>
      <c r="G13" s="417"/>
      <c r="H13" s="417"/>
      <c r="I13" s="417"/>
      <c r="J13" s="410"/>
      <c r="K13" s="63" t="s">
        <v>53</v>
      </c>
      <c r="L13" s="64" t="s">
        <v>54</v>
      </c>
      <c r="M13" s="65" t="s">
        <v>55</v>
      </c>
      <c r="N13" s="65" t="s">
        <v>56</v>
      </c>
      <c r="O13" s="63" t="s">
        <v>57</v>
      </c>
      <c r="P13" s="66" t="s">
        <v>58</v>
      </c>
      <c r="Q13" s="67"/>
      <c r="R13" s="51"/>
      <c r="S13" s="45"/>
    </row>
    <row r="14" spans="1:19" s="232" customFormat="1" x14ac:dyDescent="0.3">
      <c r="A14"/>
      <c r="B14" s="50"/>
      <c r="C14" s="68"/>
      <c r="D14" s="69" t="s">
        <v>5</v>
      </c>
      <c r="E14" s="69"/>
      <c r="F14" s="69"/>
      <c r="G14" s="70"/>
      <c r="H14" s="70"/>
      <c r="I14" s="71"/>
      <c r="J14" s="72"/>
      <c r="K14" s="265"/>
      <c r="L14" s="266"/>
      <c r="M14" s="267"/>
      <c r="N14" s="268"/>
      <c r="O14" s="267"/>
      <c r="P14" s="266"/>
      <c r="Q14" s="269"/>
      <c r="R14" s="272"/>
      <c r="S14" s="273"/>
    </row>
    <row r="15" spans="1:19" s="232" customFormat="1" x14ac:dyDescent="0.3">
      <c r="A15"/>
      <c r="B15" s="50"/>
      <c r="C15" s="73"/>
      <c r="D15" s="45"/>
      <c r="E15" s="74" t="s">
        <v>100</v>
      </c>
      <c r="F15" s="75"/>
      <c r="G15" s="75"/>
      <c r="H15" s="75"/>
      <c r="I15" s="76" t="s">
        <v>101</v>
      </c>
      <c r="J15" s="77" t="s">
        <v>102</v>
      </c>
      <c r="K15" s="78"/>
      <c r="L15" s="79"/>
      <c r="M15" s="79"/>
      <c r="N15" s="80"/>
      <c r="O15" s="79" t="s">
        <v>67</v>
      </c>
      <c r="P15" s="79" t="s">
        <v>67</v>
      </c>
      <c r="Q15" s="82"/>
      <c r="R15" s="272"/>
      <c r="S15" s="273"/>
    </row>
    <row r="16" spans="1:19" s="232" customFormat="1" x14ac:dyDescent="0.3">
      <c r="A16"/>
      <c r="B16" s="50"/>
      <c r="C16" s="73"/>
      <c r="D16" s="45"/>
      <c r="E16" s="76" t="s">
        <v>103</v>
      </c>
      <c r="F16" s="75"/>
      <c r="G16" s="75"/>
      <c r="H16" s="75"/>
      <c r="I16" s="76" t="s">
        <v>104</v>
      </c>
      <c r="J16" s="77" t="s">
        <v>102</v>
      </c>
      <c r="K16" s="83" t="s">
        <v>67</v>
      </c>
      <c r="L16" s="81" t="s">
        <v>67</v>
      </c>
      <c r="M16" s="81" t="s">
        <v>67</v>
      </c>
      <c r="N16" s="84" t="s">
        <v>67</v>
      </c>
      <c r="O16" s="81" t="s">
        <v>67</v>
      </c>
      <c r="P16" s="81" t="s">
        <v>67</v>
      </c>
      <c r="Q16" s="85" t="s">
        <v>67</v>
      </c>
      <c r="R16" s="270"/>
      <c r="S16" s="271"/>
    </row>
    <row r="17" spans="1:19" s="232" customFormat="1" x14ac:dyDescent="0.3">
      <c r="A17"/>
      <c r="B17" s="50"/>
      <c r="C17" s="73"/>
      <c r="D17" s="45"/>
      <c r="E17" s="86" t="s">
        <v>105</v>
      </c>
      <c r="F17" s="87"/>
      <c r="G17" s="87"/>
      <c r="H17" s="87"/>
      <c r="I17" s="86" t="s">
        <v>106</v>
      </c>
      <c r="J17" s="77" t="s">
        <v>102</v>
      </c>
      <c r="K17" s="78" t="s">
        <v>67</v>
      </c>
      <c r="L17" s="79" t="s">
        <v>67</v>
      </c>
      <c r="M17" s="79" t="s">
        <v>67</v>
      </c>
      <c r="N17" s="80" t="s">
        <v>67</v>
      </c>
      <c r="O17" s="79" t="s">
        <v>67</v>
      </c>
      <c r="P17" s="79" t="s">
        <v>67</v>
      </c>
      <c r="Q17" s="230" t="s">
        <v>67</v>
      </c>
      <c r="R17" s="272"/>
      <c r="S17" s="273"/>
    </row>
    <row r="18" spans="1:19" s="232" customFormat="1" ht="15.75" x14ac:dyDescent="0.3">
      <c r="A18"/>
      <c r="B18" s="50"/>
      <c r="C18" s="88"/>
      <c r="D18"/>
      <c r="E18"/>
      <c r="F18"/>
      <c r="G18"/>
      <c r="H18"/>
      <c r="I18" s="89"/>
      <c r="J18" s="90"/>
      <c r="K18" s="231"/>
      <c r="N18" s="233"/>
      <c r="Q18" s="234"/>
      <c r="R18" s="274"/>
    </row>
    <row r="19" spans="1:19" s="232" customFormat="1" x14ac:dyDescent="0.3">
      <c r="A19"/>
      <c r="B19" s="50"/>
      <c r="C19" s="73"/>
      <c r="D19" s="69" t="s">
        <v>107</v>
      </c>
      <c r="E19" s="75"/>
      <c r="F19" s="75"/>
      <c r="G19" s="75"/>
      <c r="H19" s="75"/>
      <c r="I19" s="76" t="s">
        <v>106</v>
      </c>
      <c r="J19" s="77" t="s">
        <v>108</v>
      </c>
      <c r="K19" s="78" t="s">
        <v>67</v>
      </c>
      <c r="L19" s="79" t="s">
        <v>67</v>
      </c>
      <c r="M19" s="79" t="s">
        <v>67</v>
      </c>
      <c r="N19" s="80" t="s">
        <v>67</v>
      </c>
      <c r="O19" s="79" t="s">
        <v>67</v>
      </c>
      <c r="P19" s="79" t="s">
        <v>67</v>
      </c>
      <c r="Q19" s="230"/>
      <c r="R19" s="272"/>
      <c r="S19" s="273"/>
    </row>
    <row r="20" spans="1:19" s="232" customFormat="1" x14ac:dyDescent="0.3">
      <c r="A20"/>
      <c r="B20" s="50"/>
      <c r="C20" s="73"/>
      <c r="D20" s="69"/>
      <c r="E20" s="92"/>
      <c r="F20" s="92"/>
      <c r="G20" s="92"/>
      <c r="H20" s="92"/>
      <c r="I20" s="71"/>
      <c r="J20" s="77"/>
      <c r="K20" s="78"/>
      <c r="L20" s="79"/>
      <c r="M20" s="79"/>
      <c r="N20" s="80"/>
      <c r="O20" s="79"/>
      <c r="P20" s="79"/>
      <c r="Q20" s="230"/>
      <c r="R20" s="272"/>
      <c r="S20" s="273"/>
    </row>
    <row r="21" spans="1:19" s="232" customFormat="1" x14ac:dyDescent="0.3">
      <c r="A21"/>
      <c r="B21" s="50"/>
      <c r="C21" s="73"/>
      <c r="D21" s="69" t="s">
        <v>109</v>
      </c>
      <c r="E21" s="93"/>
      <c r="F21" s="92"/>
      <c r="G21" s="92"/>
      <c r="H21" s="92"/>
      <c r="I21" s="71"/>
      <c r="J21" s="94"/>
      <c r="K21" s="235"/>
      <c r="L21" s="236"/>
      <c r="M21" s="237"/>
      <c r="N21" s="238"/>
      <c r="O21" s="236"/>
      <c r="P21" s="236"/>
      <c r="Q21" s="239"/>
      <c r="R21" s="272"/>
      <c r="S21" s="273"/>
    </row>
    <row r="22" spans="1:19" s="232" customFormat="1" x14ac:dyDescent="0.3">
      <c r="A22"/>
      <c r="B22" s="50"/>
      <c r="C22" s="73"/>
      <c r="D22" s="95"/>
      <c r="E22" s="96" t="s">
        <v>110</v>
      </c>
      <c r="F22" s="97"/>
      <c r="G22" s="97"/>
      <c r="H22" s="97"/>
      <c r="I22" s="86" t="s">
        <v>106</v>
      </c>
      <c r="J22" s="77" t="s">
        <v>111</v>
      </c>
      <c r="K22" s="78" t="s">
        <v>67</v>
      </c>
      <c r="L22" s="79" t="s">
        <v>67</v>
      </c>
      <c r="M22" s="79" t="s">
        <v>67</v>
      </c>
      <c r="N22" s="80" t="s">
        <v>67</v>
      </c>
      <c r="O22" s="79" t="s">
        <v>67</v>
      </c>
      <c r="P22" s="79" t="s">
        <v>67</v>
      </c>
      <c r="Q22" s="230" t="s">
        <v>67</v>
      </c>
      <c r="R22" s="272"/>
      <c r="S22" s="273"/>
    </row>
    <row r="23" spans="1:19" s="232" customFormat="1" x14ac:dyDescent="0.3">
      <c r="A23"/>
      <c r="B23" s="50"/>
      <c r="C23" s="73"/>
      <c r="D23" s="95"/>
      <c r="E23" s="96" t="s">
        <v>112</v>
      </c>
      <c r="F23" s="97"/>
      <c r="G23" s="97"/>
      <c r="H23" s="97"/>
      <c r="I23" s="86" t="s">
        <v>106</v>
      </c>
      <c r="J23" s="77" t="s">
        <v>113</v>
      </c>
      <c r="K23" s="78" t="s">
        <v>67</v>
      </c>
      <c r="L23" s="79" t="s">
        <v>67</v>
      </c>
      <c r="M23" s="79" t="s">
        <v>67</v>
      </c>
      <c r="N23" s="80" t="s">
        <v>67</v>
      </c>
      <c r="O23" s="79" t="s">
        <v>67</v>
      </c>
      <c r="P23" s="79" t="s">
        <v>67</v>
      </c>
      <c r="Q23" s="230" t="s">
        <v>67</v>
      </c>
      <c r="R23" s="272"/>
      <c r="S23" s="273"/>
    </row>
    <row r="24" spans="1:19" s="232" customFormat="1" ht="15.75" thickBot="1" x14ac:dyDescent="0.35">
      <c r="A24"/>
      <c r="B24" s="50"/>
      <c r="C24" s="73"/>
      <c r="D24" s="95"/>
      <c r="E24" s="96" t="s">
        <v>114</v>
      </c>
      <c r="F24" s="97"/>
      <c r="G24" s="97"/>
      <c r="H24" s="97"/>
      <c r="I24" s="86" t="s">
        <v>106</v>
      </c>
      <c r="J24" s="98" t="s">
        <v>115</v>
      </c>
      <c r="K24" s="240" t="s">
        <v>67</v>
      </c>
      <c r="L24" s="241" t="s">
        <v>67</v>
      </c>
      <c r="M24" s="241" t="s">
        <v>67</v>
      </c>
      <c r="N24" s="242" t="s">
        <v>67</v>
      </c>
      <c r="O24" s="241" t="s">
        <v>67</v>
      </c>
      <c r="P24" s="241" t="s">
        <v>67</v>
      </c>
      <c r="Q24" s="243" t="s">
        <v>67</v>
      </c>
      <c r="R24" s="272"/>
      <c r="S24" s="273"/>
    </row>
    <row r="25" spans="1:19" s="232" customFormat="1" ht="15.75" thickBot="1" x14ac:dyDescent="0.35">
      <c r="A25"/>
      <c r="B25" s="50"/>
      <c r="C25" s="73"/>
      <c r="D25" s="95"/>
      <c r="E25" s="71"/>
      <c r="F25" s="45"/>
      <c r="G25" s="45"/>
      <c r="H25" s="45"/>
      <c r="I25" s="71"/>
      <c r="J25" s="99"/>
      <c r="K25" s="244"/>
      <c r="L25" s="244"/>
      <c r="M25" s="244"/>
      <c r="N25" s="244"/>
      <c r="O25" s="244"/>
      <c r="P25" s="244"/>
      <c r="Q25" s="245"/>
      <c r="R25" s="272"/>
      <c r="S25" s="273"/>
    </row>
    <row r="26" spans="1:19" s="232" customFormat="1" ht="15.75" thickBot="1" x14ac:dyDescent="0.35">
      <c r="A26"/>
      <c r="B26" s="50"/>
      <c r="C26" s="73"/>
      <c r="D26" s="69" t="s">
        <v>116</v>
      </c>
      <c r="E26" s="92"/>
      <c r="F26" s="69"/>
      <c r="G26" s="69"/>
      <c r="H26" s="101"/>
      <c r="I26" s="76" t="s">
        <v>106</v>
      </c>
      <c r="J26" s="102" t="s">
        <v>117</v>
      </c>
      <c r="K26" s="246" t="s">
        <v>67</v>
      </c>
      <c r="L26" s="244" t="s">
        <v>67</v>
      </c>
      <c r="M26" s="244" t="s">
        <v>67</v>
      </c>
      <c r="N26" s="244" t="s">
        <v>67</v>
      </c>
      <c r="O26" s="246" t="s">
        <v>67</v>
      </c>
      <c r="P26" s="245" t="s">
        <v>67</v>
      </c>
      <c r="Q26" s="247" t="s">
        <v>67</v>
      </c>
      <c r="R26" s="272"/>
      <c r="S26" s="273"/>
    </row>
    <row r="27" spans="1:19" ht="15.75" thickBot="1" x14ac:dyDescent="0.35">
      <c r="B27" s="50"/>
      <c r="C27" s="104"/>
      <c r="D27" s="105"/>
      <c r="E27" s="106"/>
      <c r="F27" s="105"/>
      <c r="G27" s="105"/>
      <c r="H27" s="105"/>
      <c r="I27" s="107"/>
      <c r="J27" s="99"/>
      <c r="K27" s="100"/>
      <c r="L27" s="100"/>
      <c r="M27" s="100"/>
      <c r="N27" s="100"/>
      <c r="O27" s="100"/>
      <c r="P27" s="100"/>
      <c r="Q27" s="103"/>
      <c r="R27" s="51"/>
      <c r="S27" s="45"/>
    </row>
    <row r="28" spans="1:19" x14ac:dyDescent="0.3">
      <c r="B28" s="108"/>
      <c r="C28" s="109"/>
      <c r="D28" s="110"/>
      <c r="E28" s="110"/>
      <c r="F28" s="110"/>
      <c r="G28" s="110"/>
      <c r="H28" s="110"/>
      <c r="I28" s="111"/>
      <c r="J28" s="111"/>
      <c r="K28" s="110"/>
      <c r="L28" s="110"/>
      <c r="M28" s="110"/>
      <c r="N28" s="110"/>
      <c r="O28" s="110"/>
      <c r="P28" s="110"/>
      <c r="Q28" s="110"/>
      <c r="R28" s="112"/>
      <c r="S28" s="45"/>
    </row>
    <row r="29" spans="1:19" x14ac:dyDescent="0.3">
      <c r="C29" s="45"/>
      <c r="D29" s="45"/>
      <c r="E29" s="45"/>
      <c r="F29" s="45"/>
      <c r="G29" s="45"/>
      <c r="H29" s="45"/>
      <c r="I29" s="46"/>
      <c r="J29" s="46"/>
      <c r="K29" s="45"/>
      <c r="L29" s="45"/>
      <c r="M29" s="45"/>
      <c r="N29" s="45"/>
      <c r="O29" s="45"/>
      <c r="P29" s="45"/>
      <c r="Q29" s="45"/>
      <c r="R29" s="45"/>
      <c r="S29" s="45"/>
    </row>
    <row r="30" spans="1:19" x14ac:dyDescent="0.3">
      <c r="B30" s="113"/>
      <c r="C30" s="114"/>
      <c r="D30" s="404" t="s">
        <v>118</v>
      </c>
      <c r="E30" s="404"/>
      <c r="F30" s="404"/>
      <c r="G30" s="404"/>
      <c r="H30" s="404"/>
      <c r="I30" s="404"/>
      <c r="J30" s="115"/>
      <c r="K30" s="115"/>
      <c r="L30" s="115"/>
      <c r="M30" s="116"/>
      <c r="N30" s="116"/>
      <c r="O30" s="116"/>
      <c r="P30" s="114"/>
      <c r="Q30" s="117"/>
      <c r="R30" s="118"/>
    </row>
    <row r="31" spans="1:19" x14ac:dyDescent="0.3">
      <c r="B31" s="119"/>
      <c r="C31" s="45"/>
      <c r="D31" s="120"/>
      <c r="E31" s="120"/>
      <c r="F31" s="120"/>
      <c r="G31" s="120"/>
      <c r="H31" s="120"/>
      <c r="I31" s="120"/>
      <c r="J31" s="120"/>
      <c r="K31" s="120"/>
      <c r="L31" s="120"/>
      <c r="M31" s="121"/>
      <c r="N31" s="121"/>
      <c r="O31" s="121"/>
      <c r="P31" s="45"/>
      <c r="R31" s="91"/>
    </row>
    <row r="32" spans="1:19" x14ac:dyDescent="0.3">
      <c r="B32" s="119"/>
      <c r="C32" s="45"/>
      <c r="D32" s="45"/>
      <c r="E32" s="45"/>
      <c r="F32" s="45"/>
      <c r="G32" s="45"/>
      <c r="H32" s="45"/>
      <c r="I32" s="45"/>
      <c r="J32" s="45"/>
      <c r="K32" s="45"/>
      <c r="L32" s="121"/>
      <c r="M32" s="121"/>
      <c r="N32" s="121"/>
      <c r="O32" s="121"/>
      <c r="P32" s="45"/>
      <c r="R32" s="91"/>
    </row>
    <row r="33" spans="2:18" x14ac:dyDescent="0.3">
      <c r="B33" s="119"/>
      <c r="C33" s="45"/>
      <c r="D33" s="45"/>
      <c r="E33" s="45"/>
      <c r="F33" s="45"/>
      <c r="G33" s="45"/>
      <c r="H33" s="45"/>
      <c r="I33" s="45"/>
      <c r="J33" s="45"/>
      <c r="K33" s="45"/>
      <c r="L33" s="121"/>
      <c r="M33" s="121"/>
      <c r="N33" s="121"/>
      <c r="O33" s="121"/>
      <c r="P33" s="45"/>
      <c r="R33" s="91"/>
    </row>
    <row r="34" spans="2:18" ht="15.75" x14ac:dyDescent="0.3">
      <c r="B34" s="122"/>
      <c r="C34" s="123"/>
      <c r="D34" s="123"/>
      <c r="E34" s="123"/>
      <c r="F34" s="123"/>
      <c r="G34" s="123"/>
      <c r="H34" s="123"/>
      <c r="I34" s="123"/>
      <c r="J34" s="123"/>
      <c r="K34" s="123"/>
      <c r="L34" s="124"/>
      <c r="M34" s="124"/>
      <c r="N34" s="124"/>
      <c r="O34" s="124"/>
      <c r="P34" s="123"/>
      <c r="R34" s="91"/>
    </row>
    <row r="35" spans="2:18" ht="15.75" x14ac:dyDescent="0.3">
      <c r="B35" s="122"/>
      <c r="C35" s="123"/>
      <c r="D35" s="123"/>
      <c r="E35" s="123"/>
      <c r="F35" s="123"/>
      <c r="G35" s="123"/>
      <c r="H35" s="123"/>
      <c r="I35" s="123"/>
      <c r="J35" s="123"/>
      <c r="K35" s="123"/>
      <c r="L35" s="124"/>
      <c r="M35" s="124"/>
      <c r="N35" s="124"/>
      <c r="O35" s="124"/>
      <c r="P35" s="123"/>
      <c r="R35" s="91"/>
    </row>
    <row r="36" spans="2:18" ht="15.75" x14ac:dyDescent="0.3">
      <c r="B36" s="125"/>
      <c r="C36" s="126"/>
      <c r="D36" s="126"/>
      <c r="E36" s="126"/>
      <c r="F36" s="126"/>
      <c r="G36" s="126"/>
      <c r="H36" s="126"/>
      <c r="I36" s="126"/>
      <c r="J36" s="126"/>
      <c r="K36" s="126"/>
      <c r="L36" s="127"/>
      <c r="M36" s="127"/>
      <c r="N36" s="127"/>
      <c r="O36" s="127"/>
      <c r="P36" s="126"/>
      <c r="Q36" s="128"/>
      <c r="R36" s="129"/>
    </row>
  </sheetData>
  <mergeCells count="16">
    <mergeCell ref="D30:I30"/>
    <mergeCell ref="O6:Q6"/>
    <mergeCell ref="C10:I10"/>
    <mergeCell ref="J10:J13"/>
    <mergeCell ref="K10:N10"/>
    <mergeCell ref="O10:P10"/>
    <mergeCell ref="C11:I11"/>
    <mergeCell ref="C12:I12"/>
    <mergeCell ref="K12:N12"/>
    <mergeCell ref="O12:P12"/>
    <mergeCell ref="C13:I13"/>
    <mergeCell ref="C6:J6"/>
    <mergeCell ref="K6:N6"/>
    <mergeCell ref="C8:F8"/>
    <mergeCell ref="G8:H8"/>
    <mergeCell ref="C9:I9"/>
  </mergeCells>
  <pageMargins left="0.7" right="0.7" top="0.75" bottom="0.75" header="0.3" footer="0.3"/>
  <pageSetup paperSize="9" scale="8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W18"/>
  <sheetViews>
    <sheetView zoomScaleNormal="100" workbookViewId="0">
      <pane xSplit="1" ySplit="6" topLeftCell="B7" activePane="bottomRight" state="frozen"/>
      <selection activeCell="V21" sqref="V21"/>
      <selection pane="topRight" activeCell="V21" sqref="V21"/>
      <selection pane="bottomLeft" activeCell="V21" sqref="V21"/>
      <selection pane="bottomRight" activeCell="C10" sqref="C10"/>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3" customWidth="1"/>
    <col min="24" max="16384" width="8.85546875" style="1"/>
  </cols>
  <sheetData>
    <row r="3" spans="1:23" ht="29.45" customHeight="1" x14ac:dyDescent="0.3">
      <c r="A3" s="11" t="s">
        <v>232</v>
      </c>
      <c r="B3" s="11"/>
      <c r="C3" s="11"/>
      <c r="D3" s="11"/>
      <c r="E3" s="11"/>
      <c r="F3" s="11"/>
      <c r="G3" s="11"/>
      <c r="H3" s="11"/>
      <c r="I3" s="11"/>
      <c r="J3" s="11"/>
      <c r="K3" s="11"/>
      <c r="L3" s="11"/>
      <c r="M3" s="11"/>
      <c r="N3" s="11"/>
      <c r="O3" s="11"/>
      <c r="P3" s="11"/>
      <c r="Q3" s="11"/>
      <c r="R3" s="11"/>
      <c r="S3" s="11"/>
      <c r="T3" s="11"/>
      <c r="U3" s="11"/>
      <c r="V3" s="11"/>
      <c r="W3" s="12"/>
    </row>
    <row r="5" spans="1:23" ht="14.45" customHeight="1" x14ac:dyDescent="0.3">
      <c r="A5" s="394" t="s">
        <v>0</v>
      </c>
      <c r="B5" s="5" t="s">
        <v>7</v>
      </c>
      <c r="C5" s="393" t="s">
        <v>35</v>
      </c>
      <c r="D5" s="393"/>
      <c r="E5" s="393"/>
      <c r="F5" s="393" t="s">
        <v>36</v>
      </c>
      <c r="G5" s="393"/>
      <c r="H5" s="393"/>
      <c r="I5" s="393" t="s">
        <v>37</v>
      </c>
      <c r="J5" s="393"/>
      <c r="K5" s="393"/>
      <c r="L5" s="393" t="s">
        <v>38</v>
      </c>
      <c r="M5" s="393"/>
      <c r="N5" s="393"/>
      <c r="O5" s="393" t="s">
        <v>39</v>
      </c>
      <c r="P5" s="393"/>
      <c r="Q5" s="393"/>
      <c r="R5" s="393" t="s">
        <v>40</v>
      </c>
      <c r="S5" s="393"/>
      <c r="T5" s="393"/>
      <c r="U5" s="393" t="s">
        <v>44</v>
      </c>
      <c r="V5" s="393"/>
      <c r="W5" s="393"/>
    </row>
    <row r="6" spans="1:23" ht="14.45" customHeight="1" x14ac:dyDescent="0.3">
      <c r="A6" s="394"/>
      <c r="B6" s="5" t="s">
        <v>3</v>
      </c>
      <c r="C6" s="5" t="s">
        <v>12</v>
      </c>
      <c r="D6" s="5" t="s">
        <v>125</v>
      </c>
      <c r="E6" s="5" t="s">
        <v>13</v>
      </c>
      <c r="F6" s="5" t="str">
        <f>C6</f>
        <v>Tarif</v>
      </c>
      <c r="G6" s="5" t="str">
        <f t="shared" ref="G6:W6" si="0">D6</f>
        <v>Volume/Capacité</v>
      </c>
      <c r="H6" s="5" t="str">
        <f t="shared" si="0"/>
        <v>Produit</v>
      </c>
      <c r="I6" s="5" t="str">
        <f t="shared" si="0"/>
        <v>Tarif</v>
      </c>
      <c r="J6" s="5" t="str">
        <f t="shared" si="0"/>
        <v>Volume/Capacité</v>
      </c>
      <c r="K6" s="5" t="str">
        <f t="shared" si="0"/>
        <v>Produit</v>
      </c>
      <c r="L6" s="5" t="str">
        <f t="shared" si="0"/>
        <v>Tarif</v>
      </c>
      <c r="M6" s="5" t="str">
        <f t="shared" si="0"/>
        <v>Volume/Capacité</v>
      </c>
      <c r="N6" s="5" t="str">
        <f t="shared" si="0"/>
        <v>Produit</v>
      </c>
      <c r="O6" s="5" t="str">
        <f t="shared" si="0"/>
        <v>Tarif</v>
      </c>
      <c r="P6" s="5" t="str">
        <f t="shared" si="0"/>
        <v>Volume/Capacité</v>
      </c>
      <c r="Q6" s="5" t="str">
        <f t="shared" si="0"/>
        <v>Produit</v>
      </c>
      <c r="R6" s="5" t="str">
        <f t="shared" si="0"/>
        <v>Tarif</v>
      </c>
      <c r="S6" s="5" t="str">
        <f t="shared" si="0"/>
        <v>Volume/Capacité</v>
      </c>
      <c r="T6" s="5" t="str">
        <f t="shared" si="0"/>
        <v>Produit</v>
      </c>
      <c r="U6" s="5" t="str">
        <f t="shared" si="0"/>
        <v>Tarif</v>
      </c>
      <c r="V6" s="5" t="str">
        <f t="shared" si="0"/>
        <v>Volume/Capacité</v>
      </c>
      <c r="W6" s="5" t="str">
        <f t="shared" si="0"/>
        <v>Produit</v>
      </c>
    </row>
    <row r="7" spans="1:23" ht="14.45" customHeight="1" x14ac:dyDescent="0.3">
      <c r="A7" s="186" t="s">
        <v>5</v>
      </c>
      <c r="B7" s="227">
        <f>SUM(E7,H7,K7,N7,Q7,T7,W7)</f>
        <v>0</v>
      </c>
      <c r="C7" s="187"/>
      <c r="D7" s="187"/>
      <c r="E7" s="227">
        <f>SUM(E8:E10)</f>
        <v>0</v>
      </c>
      <c r="F7" s="187"/>
      <c r="G7" s="187"/>
      <c r="H7" s="227">
        <f>SUM(H8:H10)</f>
        <v>0</v>
      </c>
      <c r="I7" s="187"/>
      <c r="J7" s="187"/>
      <c r="K7" s="227">
        <f>SUM(K8:K10)</f>
        <v>0</v>
      </c>
      <c r="L7" s="187"/>
      <c r="M7" s="187"/>
      <c r="N7" s="227">
        <f>SUM(N8:N10)</f>
        <v>0</v>
      </c>
      <c r="O7" s="187"/>
      <c r="P7" s="187"/>
      <c r="Q7" s="227">
        <f>SUM(Q8:Q10)</f>
        <v>0</v>
      </c>
      <c r="R7" s="187"/>
      <c r="S7" s="227"/>
      <c r="T7" s="227">
        <f>SUM(T8:T10)</f>
        <v>0</v>
      </c>
      <c r="U7" s="187"/>
      <c r="V7" s="187"/>
      <c r="W7" s="227">
        <f>SUM(W8:W10)</f>
        <v>0</v>
      </c>
    </row>
    <row r="8" spans="1:23" ht="14.45" customHeight="1" x14ac:dyDescent="0.3">
      <c r="A8" s="188" t="s">
        <v>100</v>
      </c>
      <c r="B8" s="227">
        <f t="shared" ref="B8:B17" si="1">SUM(E8,H8,K8,N8,Q8,T8,W8)</f>
        <v>0</v>
      </c>
      <c r="C8" s="189"/>
      <c r="D8" s="189"/>
      <c r="E8" s="189"/>
      <c r="F8" s="189"/>
      <c r="G8" s="189"/>
      <c r="H8" s="189"/>
      <c r="I8" s="189"/>
      <c r="J8" s="189"/>
      <c r="K8" s="229"/>
      <c r="L8" s="189"/>
      <c r="M8" s="189"/>
      <c r="N8" s="189"/>
      <c r="O8" s="226">
        <f>IF('TAB 6.1'!O$15="V",0,'TAB 6.1'!O$15)</f>
        <v>0</v>
      </c>
      <c r="P8" s="227">
        <f>'TAB 5'!$D$40</f>
        <v>0</v>
      </c>
      <c r="Q8" s="227">
        <f>O8*P8</f>
        <v>0</v>
      </c>
      <c r="R8" s="226">
        <f>IF('TAB 6.1'!P$15="V",0,'TAB 6.1'!P$15)</f>
        <v>0</v>
      </c>
      <c r="S8" s="227">
        <f>'TAB 5'!$D$41</f>
        <v>0</v>
      </c>
      <c r="T8" s="227">
        <f>R8*S8</f>
        <v>0</v>
      </c>
      <c r="U8" s="189"/>
      <c r="V8" s="189"/>
      <c r="W8" s="189"/>
    </row>
    <row r="9" spans="1:23" ht="14.45" customHeight="1" x14ac:dyDescent="0.3">
      <c r="A9" s="188" t="s">
        <v>124</v>
      </c>
      <c r="B9" s="227">
        <f t="shared" si="1"/>
        <v>0</v>
      </c>
      <c r="C9" s="226">
        <f>IF('TAB 6.1'!K$16="V",0,'TAB 6.1'!K$16)</f>
        <v>0</v>
      </c>
      <c r="D9" s="227">
        <f>'TAB 5'!$D$8</f>
        <v>0</v>
      </c>
      <c r="E9" s="227">
        <f t="shared" ref="E9:E11" si="2">C9*D9</f>
        <v>0</v>
      </c>
      <c r="F9" s="226">
        <f>IF('TAB 6.1'!L$16="V",0,'TAB 6.1'!L$16)</f>
        <v>0</v>
      </c>
      <c r="G9" s="227">
        <f>'TAB 5'!$D$9</f>
        <v>0</v>
      </c>
      <c r="H9" s="227">
        <f t="shared" ref="H9:H11" si="3">F9*G9</f>
        <v>0</v>
      </c>
      <c r="I9" s="226">
        <f>IF('TAB 6.1'!M$16="V",0,'TAB 6.1'!M$16)</f>
        <v>0</v>
      </c>
      <c r="J9" s="227">
        <f>'TAB 5'!$D$10</f>
        <v>0</v>
      </c>
      <c r="K9" s="227">
        <f t="shared" ref="K9:K11" si="4">I9*J9</f>
        <v>0</v>
      </c>
      <c r="L9" s="227">
        <f>IF('TAB 6.1'!N$16="V",0,'TAB 6.1'!N$16)</f>
        <v>0</v>
      </c>
      <c r="M9" s="227">
        <f>'TAB 5'!$D$12</f>
        <v>0</v>
      </c>
      <c r="N9" s="227">
        <f t="shared" ref="N9:N11" si="5">L9*M9</f>
        <v>0</v>
      </c>
      <c r="O9" s="227">
        <f>IF('TAB 6.1'!O$16="V",0,'TAB 6.1'!O$16)</f>
        <v>0</v>
      </c>
      <c r="P9" s="227">
        <f>'TAB 5'!$D$13</f>
        <v>0</v>
      </c>
      <c r="Q9" s="227">
        <f t="shared" ref="Q9:Q11" si="6">O9*P9</f>
        <v>0</v>
      </c>
      <c r="R9" s="227">
        <f>IF('TAB 6.1'!P$16="V",0,'TAB 6.1'!P$16)</f>
        <v>0</v>
      </c>
      <c r="S9" s="227">
        <f>'TAB 5'!$D$15</f>
        <v>0</v>
      </c>
      <c r="T9" s="227">
        <f t="shared" ref="T9:T11" si="7">R9*S9</f>
        <v>0</v>
      </c>
      <c r="U9" s="227">
        <f>IF('TAB 6.1'!Q$16="V",0,'TAB 6.1'!Q$16)</f>
        <v>0</v>
      </c>
      <c r="V9" s="227">
        <f>'TAB 5'!$D$17</f>
        <v>0</v>
      </c>
      <c r="W9" s="227">
        <f t="shared" ref="W9:W10" si="8">U9*V9</f>
        <v>0</v>
      </c>
    </row>
    <row r="10" spans="1:23" ht="14.45" customHeight="1" x14ac:dyDescent="0.3">
      <c r="A10" s="188" t="s">
        <v>105</v>
      </c>
      <c r="B10" s="227">
        <f t="shared" si="1"/>
        <v>0</v>
      </c>
      <c r="C10" s="226">
        <f>IF('TAB 6.1'!K$17="V",0,'TAB 6.1'!K$17)</f>
        <v>0</v>
      </c>
      <c r="D10" s="227">
        <f>'TAB 5'!$D$24</f>
        <v>0</v>
      </c>
      <c r="E10" s="227">
        <f t="shared" si="2"/>
        <v>0</v>
      </c>
      <c r="F10" s="226">
        <f>IF('TAB 6.1'!L$17="V",0,'TAB 6.1'!L$17)</f>
        <v>0</v>
      </c>
      <c r="G10" s="227">
        <f>'TAB 5'!$D$25</f>
        <v>0</v>
      </c>
      <c r="H10" s="227">
        <f t="shared" si="3"/>
        <v>0</v>
      </c>
      <c r="I10" s="226">
        <f>IF('TAB 6.1'!M$17="V",0,'TAB 6.1'!M$17)</f>
        <v>0</v>
      </c>
      <c r="J10" s="227">
        <f>'TAB 5'!$D$26</f>
        <v>0</v>
      </c>
      <c r="K10" s="227">
        <f t="shared" si="4"/>
        <v>0</v>
      </c>
      <c r="L10" s="226">
        <f>IF('TAB 6.1'!N$17="V",0,'TAB 6.1'!N$17)</f>
        <v>0</v>
      </c>
      <c r="M10" s="227">
        <f>'TAB 5'!$D$28</f>
        <v>0</v>
      </c>
      <c r="N10" s="227">
        <f t="shared" si="5"/>
        <v>0</v>
      </c>
      <c r="O10" s="226">
        <f>IF('TAB 6.1'!O$17="V",0,'TAB 6.1'!O$17)</f>
        <v>0</v>
      </c>
      <c r="P10" s="227">
        <f>'TAB 5'!$D$29</f>
        <v>0</v>
      </c>
      <c r="Q10" s="227">
        <f t="shared" si="6"/>
        <v>0</v>
      </c>
      <c r="R10" s="226">
        <f>IF('TAB 6.1'!P$17="V",0,'TAB 6.1'!P$17)</f>
        <v>0</v>
      </c>
      <c r="S10" s="227">
        <f>'TAB 5'!$D$31</f>
        <v>0</v>
      </c>
      <c r="T10" s="227">
        <f t="shared" si="7"/>
        <v>0</v>
      </c>
      <c r="U10" s="226">
        <f>IF('TAB 6.1'!Q$17="V",0,'TAB 6.1'!Q$17)</f>
        <v>0</v>
      </c>
      <c r="V10" s="227">
        <f>'TAB 5'!$D$33</f>
        <v>0</v>
      </c>
      <c r="W10" s="227">
        <f t="shared" si="8"/>
        <v>0</v>
      </c>
    </row>
    <row r="11" spans="1:23" ht="14.45" customHeight="1" x14ac:dyDescent="0.3">
      <c r="A11" s="186" t="s">
        <v>122</v>
      </c>
      <c r="B11" s="227">
        <f t="shared" si="1"/>
        <v>0</v>
      </c>
      <c r="C11" s="226">
        <f>IF('TAB 6.1'!K$19="V",0,'TAB 6.1'!K$19)</f>
        <v>0</v>
      </c>
      <c r="D11" s="227">
        <f>D10</f>
        <v>0</v>
      </c>
      <c r="E11" s="227">
        <f t="shared" si="2"/>
        <v>0</v>
      </c>
      <c r="F11" s="226">
        <f>IF('TAB 6.1'!L$19="V",0,'TAB 6.1'!L$19)</f>
        <v>0</v>
      </c>
      <c r="G11" s="227">
        <f>G10</f>
        <v>0</v>
      </c>
      <c r="H11" s="227">
        <f t="shared" si="3"/>
        <v>0</v>
      </c>
      <c r="I11" s="226">
        <f>IF('TAB 6.1'!M$19="V",0,'TAB 6.1'!M$19)</f>
        <v>0</v>
      </c>
      <c r="J11" s="227">
        <f>J10</f>
        <v>0</v>
      </c>
      <c r="K11" s="227">
        <f t="shared" si="4"/>
        <v>0</v>
      </c>
      <c r="L11" s="226">
        <f>IF('TAB 6.1'!N$19="V",0,'TAB 6.1'!N$19)</f>
        <v>0</v>
      </c>
      <c r="M11" s="227">
        <f>M10</f>
        <v>0</v>
      </c>
      <c r="N11" s="227">
        <f t="shared" si="5"/>
        <v>0</v>
      </c>
      <c r="O11" s="226">
        <f>IF('TAB 6.1'!O$19="V",0,'TAB 6.1'!O$19)</f>
        <v>0</v>
      </c>
      <c r="P11" s="227">
        <f>P10</f>
        <v>0</v>
      </c>
      <c r="Q11" s="227">
        <f t="shared" si="6"/>
        <v>0</v>
      </c>
      <c r="R11" s="226">
        <f>IF('TAB 6.1'!P$19="V",0,'TAB 6.1'!P$19)</f>
        <v>0</v>
      </c>
      <c r="S11" s="227">
        <f>S10</f>
        <v>0</v>
      </c>
      <c r="T11" s="227">
        <f t="shared" si="7"/>
        <v>0</v>
      </c>
      <c r="U11" s="189"/>
      <c r="V11" s="189"/>
      <c r="W11" s="189"/>
    </row>
    <row r="12" spans="1:23" ht="14.45" customHeight="1" x14ac:dyDescent="0.3">
      <c r="A12" s="186" t="s">
        <v>59</v>
      </c>
      <c r="B12" s="227">
        <f t="shared" si="1"/>
        <v>0</v>
      </c>
      <c r="C12" s="226"/>
      <c r="D12" s="227"/>
      <c r="E12" s="227">
        <f>SUM(E13:E15)</f>
        <v>0</v>
      </c>
      <c r="F12" s="226"/>
      <c r="G12" s="227"/>
      <c r="H12" s="227">
        <f>SUM(H13:H15)</f>
        <v>0</v>
      </c>
      <c r="I12" s="226"/>
      <c r="J12" s="227"/>
      <c r="K12" s="227">
        <f>SUM(K13:K15)</f>
        <v>0</v>
      </c>
      <c r="L12" s="226"/>
      <c r="M12" s="227"/>
      <c r="N12" s="227">
        <f>SUM(N13:N15)</f>
        <v>0</v>
      </c>
      <c r="O12" s="226"/>
      <c r="P12" s="227"/>
      <c r="Q12" s="227">
        <f>SUM(Q13:Q15)</f>
        <v>0</v>
      </c>
      <c r="R12" s="226"/>
      <c r="S12" s="227"/>
      <c r="T12" s="227">
        <f>SUM(T13:T15)</f>
        <v>0</v>
      </c>
      <c r="U12" s="226"/>
      <c r="V12" s="227"/>
      <c r="W12" s="227">
        <f>SUM(W13:W15)</f>
        <v>0</v>
      </c>
    </row>
    <row r="13" spans="1:23" ht="14.45" customHeight="1" x14ac:dyDescent="0.3">
      <c r="A13" s="188" t="s">
        <v>2</v>
      </c>
      <c r="B13" s="227">
        <f t="shared" si="1"/>
        <v>0</v>
      </c>
      <c r="C13" s="226">
        <f>IF('TAB 6.1'!K$22="V",0,'TAB 6.1'!K$22)</f>
        <v>0</v>
      </c>
      <c r="D13" s="227">
        <f>D11-'TAB 5.1'!D8</f>
        <v>0</v>
      </c>
      <c r="E13" s="227">
        <f t="shared" ref="E13:E16" si="9">C13*D13</f>
        <v>0</v>
      </c>
      <c r="F13" s="226">
        <f>IF('TAB 6.1'!L$22="V",0,'TAB 6.1'!L$22)</f>
        <v>0</v>
      </c>
      <c r="G13" s="227">
        <f>G11-'TAB 5.1'!D9</f>
        <v>0</v>
      </c>
      <c r="H13" s="227">
        <f t="shared" ref="H13:H16" si="10">F13*G13</f>
        <v>0</v>
      </c>
      <c r="I13" s="226">
        <f>IF('TAB 6.1'!M$22="V",0,'TAB 6.1'!M$22)</f>
        <v>0</v>
      </c>
      <c r="J13" s="227">
        <f>J11-'TAB 5.1'!D10</f>
        <v>0</v>
      </c>
      <c r="K13" s="227">
        <f t="shared" ref="K13:K16" si="11">I13*J13</f>
        <v>0</v>
      </c>
      <c r="L13" s="226">
        <f>IF('TAB 6.1'!N$22="V",0,'TAB 6.1'!N$22)</f>
        <v>0</v>
      </c>
      <c r="M13" s="227">
        <f>M11-'TAB 5.1'!D12</f>
        <v>0</v>
      </c>
      <c r="N13" s="227">
        <f t="shared" ref="N13:N16" si="12">L13*M13</f>
        <v>0</v>
      </c>
      <c r="O13" s="226">
        <f>IF('TAB 6.1'!O$22="V",0,'TAB 6.1'!O$22)</f>
        <v>0</v>
      </c>
      <c r="P13" s="227">
        <f>P11-'TAB 5.1'!D13</f>
        <v>0</v>
      </c>
      <c r="Q13" s="227">
        <f t="shared" ref="Q13:Q16" si="13">O13*P13</f>
        <v>0</v>
      </c>
      <c r="R13" s="226">
        <f>IF('TAB 6.1'!P$22="V",0,'TAB 6.1'!P$22)</f>
        <v>0</v>
      </c>
      <c r="S13" s="227">
        <f>S11-'TAB 5.1'!D15</f>
        <v>0</v>
      </c>
      <c r="T13" s="227">
        <f t="shared" ref="T13:T16" si="14">R13*S13</f>
        <v>0</v>
      </c>
      <c r="U13" s="226">
        <f>IF('TAB 6.1'!Q$22="V",0,'TAB 6.1'!Q$22)</f>
        <v>0</v>
      </c>
      <c r="V13" s="227">
        <f>V10-'TAB 5.1'!D17</f>
        <v>0</v>
      </c>
      <c r="W13" s="227">
        <f t="shared" ref="W13:W16" si="15">U13*V13</f>
        <v>0</v>
      </c>
    </row>
    <row r="14" spans="1:23" ht="14.45" customHeight="1" x14ac:dyDescent="0.3">
      <c r="A14" s="188" t="s">
        <v>6</v>
      </c>
      <c r="B14" s="227">
        <f t="shared" si="1"/>
        <v>0</v>
      </c>
      <c r="C14" s="226">
        <f>IF('TAB 6.1'!K$23="V",0,'TAB 6.1'!K$23)</f>
        <v>0</v>
      </c>
      <c r="D14" s="227">
        <f>D11</f>
        <v>0</v>
      </c>
      <c r="E14" s="227">
        <f t="shared" si="9"/>
        <v>0</v>
      </c>
      <c r="F14" s="226">
        <f>IF('TAB 6.1'!L$23="V",0,'TAB 6.1'!L$23)</f>
        <v>0</v>
      </c>
      <c r="G14" s="227">
        <f>G11</f>
        <v>0</v>
      </c>
      <c r="H14" s="227">
        <f t="shared" si="10"/>
        <v>0</v>
      </c>
      <c r="I14" s="226">
        <f>IF('TAB 6.1'!M$23="V",0,'TAB 6.1'!M$23)</f>
        <v>0</v>
      </c>
      <c r="J14" s="227">
        <f>J11</f>
        <v>0</v>
      </c>
      <c r="K14" s="227">
        <f t="shared" si="11"/>
        <v>0</v>
      </c>
      <c r="L14" s="226">
        <f>IF('TAB 6.1'!N$23="V",0,'TAB 6.1'!N$23)</f>
        <v>0</v>
      </c>
      <c r="M14" s="227">
        <f>M11</f>
        <v>0</v>
      </c>
      <c r="N14" s="227">
        <f t="shared" si="12"/>
        <v>0</v>
      </c>
      <c r="O14" s="226">
        <f>IF('TAB 6.1'!O$23="V",0,'TAB 6.1'!O$23)</f>
        <v>0</v>
      </c>
      <c r="P14" s="227">
        <f>P11</f>
        <v>0</v>
      </c>
      <c r="Q14" s="227">
        <f t="shared" si="13"/>
        <v>0</v>
      </c>
      <c r="R14" s="226">
        <f>IF('TAB 6.1'!P$23="V",0,'TAB 6.1'!P$23)</f>
        <v>0</v>
      </c>
      <c r="S14" s="227">
        <f>S11</f>
        <v>0</v>
      </c>
      <c r="T14" s="227">
        <f t="shared" si="14"/>
        <v>0</v>
      </c>
      <c r="U14" s="226">
        <f>IF('TAB 6.1'!Q$23="V",0,'TAB 6.1'!Q$23)</f>
        <v>0</v>
      </c>
      <c r="V14" s="227">
        <f>V11</f>
        <v>0</v>
      </c>
      <c r="W14" s="227">
        <f t="shared" si="15"/>
        <v>0</v>
      </c>
    </row>
    <row r="15" spans="1:23" ht="14.45" customHeight="1" x14ac:dyDescent="0.3">
      <c r="A15" s="188" t="s">
        <v>10</v>
      </c>
      <c r="B15" s="227">
        <f t="shared" si="1"/>
        <v>0</v>
      </c>
      <c r="C15" s="226">
        <f>IF('TAB 6.1'!K$24="V",0,'TAB 6.1'!K$24)</f>
        <v>0</v>
      </c>
      <c r="D15" s="227">
        <f t="shared" ref="D15:D16" si="16">D14</f>
        <v>0</v>
      </c>
      <c r="E15" s="227">
        <f t="shared" si="9"/>
        <v>0</v>
      </c>
      <c r="F15" s="226">
        <f>IF('TAB 6.1'!L$24="V",0,'TAB 6.1'!L$24)</f>
        <v>0</v>
      </c>
      <c r="G15" s="227">
        <f t="shared" ref="G15:G16" si="17">G14</f>
        <v>0</v>
      </c>
      <c r="H15" s="227">
        <f t="shared" si="10"/>
        <v>0</v>
      </c>
      <c r="I15" s="226">
        <f>IF('TAB 6.1'!M$24="V",0,'TAB 6.1'!M$24)</f>
        <v>0</v>
      </c>
      <c r="J15" s="227">
        <f t="shared" ref="J15:J16" si="18">J14</f>
        <v>0</v>
      </c>
      <c r="K15" s="227">
        <f t="shared" si="11"/>
        <v>0</v>
      </c>
      <c r="L15" s="226">
        <f>IF('TAB 6.1'!N$24="V",0,'TAB 6.1'!N$24)</f>
        <v>0</v>
      </c>
      <c r="M15" s="227">
        <f t="shared" ref="M15:M16" si="19">M14</f>
        <v>0</v>
      </c>
      <c r="N15" s="227">
        <f t="shared" si="12"/>
        <v>0</v>
      </c>
      <c r="O15" s="226">
        <f>IF('TAB 6.1'!O$24="V",0,'TAB 6.1'!O$24)</f>
        <v>0</v>
      </c>
      <c r="P15" s="227">
        <f t="shared" ref="P15:P16" si="20">P14</f>
        <v>0</v>
      </c>
      <c r="Q15" s="227">
        <f t="shared" si="13"/>
        <v>0</v>
      </c>
      <c r="R15" s="226">
        <f>IF('TAB 6.1'!P$24="V",0,'TAB 6.1'!P$24)</f>
        <v>0</v>
      </c>
      <c r="S15" s="227">
        <f t="shared" ref="S15:S16" si="21">S14</f>
        <v>0</v>
      </c>
      <c r="T15" s="227">
        <f t="shared" si="14"/>
        <v>0</v>
      </c>
      <c r="U15" s="226">
        <f>IF('TAB 6.1'!Q$24="V",0,'TAB 6.1'!Q$24)</f>
        <v>0</v>
      </c>
      <c r="V15" s="227">
        <f t="shared" ref="V15:V16" si="22">V14</f>
        <v>0</v>
      </c>
      <c r="W15" s="227">
        <f t="shared" si="15"/>
        <v>0</v>
      </c>
    </row>
    <row r="16" spans="1:23" ht="14.45" customHeight="1" x14ac:dyDescent="0.3">
      <c r="A16" s="186" t="s">
        <v>123</v>
      </c>
      <c r="B16" s="227">
        <f t="shared" si="1"/>
        <v>0</v>
      </c>
      <c r="C16" s="226">
        <f>IF('TAB 6.1'!K$26="V",0,'TAB 6.1'!K$26)</f>
        <v>0</v>
      </c>
      <c r="D16" s="227">
        <f t="shared" si="16"/>
        <v>0</v>
      </c>
      <c r="E16" s="227">
        <f t="shared" si="9"/>
        <v>0</v>
      </c>
      <c r="F16" s="226">
        <f>IF('TAB 6.1'!L$26="V",0,'TAB 6.1'!L$26)</f>
        <v>0</v>
      </c>
      <c r="G16" s="227">
        <f t="shared" si="17"/>
        <v>0</v>
      </c>
      <c r="H16" s="227">
        <f t="shared" si="10"/>
        <v>0</v>
      </c>
      <c r="I16" s="226">
        <f>IF('TAB 6.1'!M$26="V",0,'TAB 6.1'!M$26)</f>
        <v>0</v>
      </c>
      <c r="J16" s="227">
        <f t="shared" si="18"/>
        <v>0</v>
      </c>
      <c r="K16" s="227">
        <f t="shared" si="11"/>
        <v>0</v>
      </c>
      <c r="L16" s="226">
        <f>IF('TAB 6.1'!N$26="V",0,'TAB 6.1'!N$26)</f>
        <v>0</v>
      </c>
      <c r="M16" s="227">
        <f t="shared" si="19"/>
        <v>0</v>
      </c>
      <c r="N16" s="227">
        <f t="shared" si="12"/>
        <v>0</v>
      </c>
      <c r="O16" s="226">
        <f>IF('TAB 6.1'!O$26="V",0,'TAB 6.1'!O$26)</f>
        <v>0</v>
      </c>
      <c r="P16" s="227">
        <f t="shared" si="20"/>
        <v>0</v>
      </c>
      <c r="Q16" s="227">
        <f t="shared" si="13"/>
        <v>0</v>
      </c>
      <c r="R16" s="226">
        <f>IF('TAB 6.1'!P$26="V",0,'TAB 6.1'!P$26)</f>
        <v>0</v>
      </c>
      <c r="S16" s="227">
        <f t="shared" si="21"/>
        <v>0</v>
      </c>
      <c r="T16" s="227">
        <f t="shared" si="14"/>
        <v>0</v>
      </c>
      <c r="U16" s="226">
        <f>IF('TAB 6.1'!Q$26="V",0,'TAB 6.1'!Q$26)</f>
        <v>0</v>
      </c>
      <c r="V16" s="227">
        <f t="shared" si="22"/>
        <v>0</v>
      </c>
      <c r="W16" s="227">
        <f t="shared" si="15"/>
        <v>0</v>
      </c>
    </row>
    <row r="17" spans="1:23" ht="14.45" customHeight="1" x14ac:dyDescent="0.3">
      <c r="A17" s="40" t="s">
        <v>7</v>
      </c>
      <c r="B17" s="228">
        <f t="shared" si="1"/>
        <v>0</v>
      </c>
      <c r="C17" s="9"/>
      <c r="D17" s="228"/>
      <c r="E17" s="228">
        <f>SUM(E7,E11:E12,E16)</f>
        <v>0</v>
      </c>
      <c r="F17" s="9"/>
      <c r="G17" s="228"/>
      <c r="H17" s="228">
        <f>SUM(H7,H11:H12,H16)</f>
        <v>0</v>
      </c>
      <c r="I17" s="9"/>
      <c r="J17" s="228"/>
      <c r="K17" s="228">
        <f>SUM(K7,K11:K12,K16)</f>
        <v>0</v>
      </c>
      <c r="L17" s="9"/>
      <c r="M17" s="228"/>
      <c r="N17" s="228">
        <f>SUM(N7,N11:N12,N16)</f>
        <v>0</v>
      </c>
      <c r="O17" s="9"/>
      <c r="P17" s="228"/>
      <c r="Q17" s="228">
        <f>SUM(Q7,Q11:Q12,Q16)</f>
        <v>0</v>
      </c>
      <c r="R17" s="9"/>
      <c r="S17" s="228"/>
      <c r="T17" s="228">
        <f>SUM(T7,T11:T12,T16)</f>
        <v>0</v>
      </c>
      <c r="U17" s="9"/>
      <c r="V17" s="228"/>
      <c r="W17" s="228">
        <f>SUM(W7,W11:W12,W16)</f>
        <v>0</v>
      </c>
    </row>
    <row r="18" spans="1:23" ht="14.45" customHeight="1" x14ac:dyDescent="0.3"/>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ignoredErrors>
    <ignoredError sqref="E12 H12 K1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zoomScaleNormal="100" workbookViewId="0">
      <selection activeCell="D9" sqref="D9"/>
    </sheetView>
  </sheetViews>
  <sheetFormatPr baseColWidth="10" defaultColWidth="8.85546875" defaultRowHeight="13.5" x14ac:dyDescent="0.3"/>
  <cols>
    <col min="1" max="1" width="44.85546875" style="4" bestFit="1" customWidth="1"/>
    <col min="2" max="8" width="16.7109375" style="4" customWidth="1"/>
    <col min="9" max="16384" width="8.85546875" style="4"/>
  </cols>
  <sheetData>
    <row r="1" spans="1:8" s="1" customFormat="1" ht="15" x14ac:dyDescent="0.3"/>
    <row r="2" spans="1:8" s="1" customFormat="1" ht="15" x14ac:dyDescent="0.3"/>
    <row r="3" spans="1:8" s="1" customFormat="1" ht="18.75" x14ac:dyDescent="0.3">
      <c r="A3" s="11" t="s">
        <v>233</v>
      </c>
      <c r="B3" s="11"/>
      <c r="C3" s="11"/>
      <c r="D3" s="11"/>
      <c r="E3" s="11"/>
      <c r="F3" s="11"/>
      <c r="G3" s="11"/>
      <c r="H3" s="11"/>
    </row>
    <row r="4" spans="1:8" s="1" customFormat="1" ht="15" x14ac:dyDescent="0.3"/>
    <row r="5" spans="1:8" s="1" customFormat="1" ht="21" x14ac:dyDescent="0.35">
      <c r="A5" s="392" t="s">
        <v>219</v>
      </c>
      <c r="B5" s="392"/>
      <c r="C5" s="392"/>
      <c r="D5" s="392"/>
      <c r="E5" s="392"/>
      <c r="F5" s="392"/>
      <c r="G5" s="392"/>
      <c r="H5" s="392"/>
    </row>
    <row r="6" spans="1:8" s="1" customFormat="1" ht="27.6" customHeight="1" x14ac:dyDescent="0.3">
      <c r="A6" s="394" t="s">
        <v>0</v>
      </c>
      <c r="B6" s="5" t="s">
        <v>7</v>
      </c>
      <c r="C6" s="393" t="s">
        <v>65</v>
      </c>
      <c r="D6" s="393"/>
      <c r="E6" s="393"/>
      <c r="F6" s="393" t="s">
        <v>66</v>
      </c>
      <c r="G6" s="393"/>
      <c r="H6" s="393"/>
    </row>
    <row r="7" spans="1:8" s="1" customFormat="1" ht="15" x14ac:dyDescent="0.3">
      <c r="A7" s="394"/>
      <c r="B7" s="5" t="s">
        <v>3</v>
      </c>
      <c r="C7" s="5" t="s">
        <v>12</v>
      </c>
      <c r="D7" s="5" t="s">
        <v>125</v>
      </c>
      <c r="E7" s="5" t="s">
        <v>13</v>
      </c>
      <c r="F7" s="5" t="str">
        <f>C7</f>
        <v>Tarif</v>
      </c>
      <c r="G7" s="5" t="str">
        <f t="shared" ref="G7:H7" si="0">D7</f>
        <v>Volume/Capacité</v>
      </c>
      <c r="H7" s="5" t="str">
        <f t="shared" si="0"/>
        <v>Produit</v>
      </c>
    </row>
    <row r="8" spans="1:8" s="1" customFormat="1" ht="15" x14ac:dyDescent="0.3">
      <c r="A8" s="186" t="s">
        <v>5</v>
      </c>
      <c r="B8" s="227">
        <f t="shared" ref="B8:B12" si="1">SUM(E8,H8)</f>
        <v>0</v>
      </c>
      <c r="C8" s="187"/>
      <c r="D8" s="187"/>
      <c r="E8" s="227">
        <f>E9</f>
        <v>0</v>
      </c>
      <c r="F8" s="187"/>
      <c r="G8" s="187"/>
      <c r="H8" s="227">
        <f>H9</f>
        <v>0</v>
      </c>
    </row>
    <row r="9" spans="1:8" s="1" customFormat="1" ht="15" x14ac:dyDescent="0.3">
      <c r="A9" s="188" t="s">
        <v>105</v>
      </c>
      <c r="B9" s="227">
        <f t="shared" si="1"/>
        <v>0</v>
      </c>
      <c r="C9" s="226">
        <f>IF('TAB 7.1'!M13="V",0,'TAB 7.1'!M13)</f>
        <v>0</v>
      </c>
      <c r="D9" s="227">
        <f>'TAB 5'!$D$47</f>
        <v>0</v>
      </c>
      <c r="E9" s="227">
        <f t="shared" ref="E9" si="2">C9*D9</f>
        <v>0</v>
      </c>
      <c r="F9" s="226">
        <f>IF('TAB 7.1'!N13="V",0,'TAB 7.1'!N13)</f>
        <v>0</v>
      </c>
      <c r="G9" s="227">
        <f>'TAB 5'!$D$52</f>
        <v>0</v>
      </c>
      <c r="H9" s="227">
        <f t="shared" ref="H9" si="3">F9*G9</f>
        <v>0</v>
      </c>
    </row>
    <row r="10" spans="1:8" s="1" customFormat="1" ht="15" x14ac:dyDescent="0.3">
      <c r="A10" s="186" t="s">
        <v>60</v>
      </c>
      <c r="B10" s="227">
        <f t="shared" si="1"/>
        <v>0</v>
      </c>
      <c r="C10" s="226"/>
      <c r="D10" s="227"/>
      <c r="E10" s="227">
        <f>E11+E12</f>
        <v>0</v>
      </c>
      <c r="F10" s="226"/>
      <c r="G10" s="227"/>
      <c r="H10" s="227">
        <f>H11+H12</f>
        <v>0</v>
      </c>
    </row>
    <row r="11" spans="1:8" s="1" customFormat="1" ht="15" x14ac:dyDescent="0.3">
      <c r="A11" s="188" t="s">
        <v>121</v>
      </c>
      <c r="B11" s="227">
        <f t="shared" si="1"/>
        <v>0</v>
      </c>
      <c r="C11" s="226">
        <f>IF('TAB 7.1'!M16="V",0,'TAB 7.1'!M16)</f>
        <v>0</v>
      </c>
      <c r="D11" s="227">
        <f>'TAB 5'!D49</f>
        <v>0</v>
      </c>
      <c r="E11" s="227">
        <f t="shared" ref="E11:E12" si="4">C11*D11</f>
        <v>0</v>
      </c>
      <c r="F11" s="226">
        <f>IF('TAB 7.1'!N16="V",0,'TAB 7.1'!N16)</f>
        <v>0</v>
      </c>
      <c r="G11" s="227">
        <f>'TAB 5'!D54</f>
        <v>0</v>
      </c>
      <c r="H11" s="227">
        <f t="shared" ref="H11:H12" si="5">F11*G11</f>
        <v>0</v>
      </c>
    </row>
    <row r="12" spans="1:8" s="1" customFormat="1" ht="15" x14ac:dyDescent="0.3">
      <c r="A12" s="188" t="s">
        <v>105</v>
      </c>
      <c r="B12" s="227">
        <f t="shared" si="1"/>
        <v>0</v>
      </c>
      <c r="C12" s="226">
        <f>IF('TAB 7.1'!M17="V",0,'TAB 7.1'!M17)</f>
        <v>0</v>
      </c>
      <c r="D12" s="227">
        <f>'TAB 5'!D48</f>
        <v>0</v>
      </c>
      <c r="E12" s="227">
        <f t="shared" si="4"/>
        <v>0</v>
      </c>
      <c r="F12" s="226">
        <f>IF('TAB 7.1'!N17="V",0,'TAB 7.1'!N17)</f>
        <v>0</v>
      </c>
      <c r="G12" s="227">
        <f>'TAB 5'!D53</f>
        <v>0</v>
      </c>
      <c r="H12" s="227">
        <f t="shared" si="5"/>
        <v>0</v>
      </c>
    </row>
    <row r="13" spans="1:8" s="1" customFormat="1" ht="15" x14ac:dyDescent="0.3">
      <c r="A13" s="40" t="s">
        <v>7</v>
      </c>
      <c r="B13" s="228">
        <f>SUM(E13,H13)</f>
        <v>0</v>
      </c>
      <c r="C13" s="9"/>
      <c r="D13" s="9"/>
      <c r="E13" s="228">
        <f>E10+E8</f>
        <v>0</v>
      </c>
      <c r="F13" s="9"/>
      <c r="G13" s="9"/>
      <c r="H13" s="228">
        <f>H10+H8</f>
        <v>0</v>
      </c>
    </row>
    <row r="14" spans="1:8" s="1" customFormat="1" ht="15" x14ac:dyDescent="0.3"/>
  </sheetData>
  <mergeCells count="4">
    <mergeCell ref="A5:H5"/>
    <mergeCell ref="A6:A7"/>
    <mergeCell ref="C6:E6"/>
    <mergeCell ref="F6:H6"/>
  </mergeCells>
  <pageMargins left="0.7" right="0.7" top="0.75" bottom="0.75" header="0.3" footer="0.3"/>
  <pageSetup paperSize="9" scale="86"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showGridLines="0" zoomScaleNormal="100" workbookViewId="0">
      <selection activeCell="G9" sqref="G9"/>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89" customWidth="1"/>
    <col min="12" max="12" width="9.7109375" style="89" customWidth="1"/>
    <col min="13" max="14" width="25.7109375" style="89" customWidth="1"/>
    <col min="15" max="15" width="1.7109375" customWidth="1"/>
    <col min="16" max="16" width="0.140625" customWidth="1"/>
    <col min="17" max="17" width="0.42578125" customWidth="1"/>
    <col min="18" max="18" width="0" hidden="1" customWidth="1"/>
  </cols>
  <sheetData>
    <row r="1" spans="1:18" s="123" customFormat="1" ht="4.1500000000000004" customHeight="1" x14ac:dyDescent="0.2">
      <c r="L1" s="124"/>
      <c r="M1" s="124"/>
      <c r="N1" s="124"/>
      <c r="O1" s="124"/>
    </row>
    <row r="2" spans="1:18" s="4" customFormat="1" ht="29.45" customHeight="1" x14ac:dyDescent="0.3">
      <c r="A2" s="11" t="s">
        <v>234</v>
      </c>
      <c r="B2" s="22"/>
      <c r="C2" s="22"/>
      <c r="D2" s="22"/>
      <c r="E2" s="22"/>
      <c r="F2" s="22"/>
      <c r="G2" s="22"/>
      <c r="H2" s="22"/>
      <c r="I2" s="22"/>
      <c r="J2" s="22"/>
      <c r="K2" s="22"/>
      <c r="L2" s="22"/>
      <c r="M2" s="22"/>
      <c r="N2" s="22"/>
      <c r="O2" s="22"/>
      <c r="P2" s="22"/>
      <c r="Q2" s="22"/>
      <c r="R2" s="22"/>
    </row>
    <row r="3" spans="1:18" s="123" customFormat="1" ht="14.25" x14ac:dyDescent="0.2">
      <c r="L3" s="124"/>
      <c r="M3" s="124"/>
      <c r="N3" s="124"/>
      <c r="O3" s="124"/>
    </row>
    <row r="4" spans="1:18" s="123" customFormat="1" ht="14.25" customHeight="1" x14ac:dyDescent="0.2">
      <c r="L4" s="124"/>
      <c r="M4" s="124"/>
      <c r="N4" s="124"/>
      <c r="O4" s="124"/>
    </row>
    <row r="5" spans="1:18" ht="16.5" x14ac:dyDescent="0.3">
      <c r="A5" s="45"/>
      <c r="B5" s="130"/>
      <c r="C5" s="47"/>
      <c r="D5" s="131"/>
      <c r="E5" s="47"/>
      <c r="F5" s="47"/>
      <c r="G5" s="47"/>
      <c r="H5" s="47"/>
      <c r="I5" s="47"/>
      <c r="J5" s="47"/>
      <c r="K5" s="48"/>
      <c r="L5" s="48"/>
      <c r="M5" s="48"/>
      <c r="N5" s="48"/>
      <c r="O5" s="49"/>
      <c r="P5" s="45"/>
      <c r="Q5" s="45"/>
      <c r="R5" s="45"/>
    </row>
    <row r="6" spans="1:18" ht="16.5" x14ac:dyDescent="0.3">
      <c r="A6" s="45"/>
      <c r="B6" s="119"/>
      <c r="C6" s="419" t="s">
        <v>94</v>
      </c>
      <c r="D6" s="419"/>
      <c r="E6" s="419"/>
      <c r="F6" s="419"/>
      <c r="G6" s="419"/>
      <c r="H6" s="419"/>
      <c r="I6" s="419"/>
      <c r="J6" s="423" t="s">
        <v>119</v>
      </c>
      <c r="K6" s="423"/>
      <c r="L6" s="423"/>
      <c r="M6" s="405" t="e">
        <f>#REF!</f>
        <v>#REF!</v>
      </c>
      <c r="N6" s="405"/>
      <c r="O6" s="225"/>
    </row>
    <row r="7" spans="1:18" ht="16.5" x14ac:dyDescent="0.3">
      <c r="A7" s="45"/>
      <c r="B7" s="119"/>
      <c r="C7" s="45"/>
      <c r="D7" s="52"/>
      <c r="E7" s="45"/>
      <c r="F7" s="45"/>
      <c r="G7" s="45"/>
      <c r="H7" s="45"/>
      <c r="I7" s="45"/>
      <c r="J7" s="45"/>
      <c r="K7" s="45"/>
      <c r="L7" s="45"/>
      <c r="M7" s="53"/>
      <c r="N7" s="53"/>
      <c r="O7" s="132"/>
      <c r="P7" s="53"/>
      <c r="Q7" s="45"/>
      <c r="R7" s="45"/>
    </row>
    <row r="8" spans="1:18" x14ac:dyDescent="0.3">
      <c r="A8" s="45"/>
      <c r="B8" s="119"/>
      <c r="C8" s="421" t="s">
        <v>96</v>
      </c>
      <c r="D8" s="421"/>
      <c r="E8" s="421"/>
      <c r="F8" s="421"/>
      <c r="G8" s="422" t="s">
        <v>235</v>
      </c>
      <c r="H8" s="422"/>
      <c r="I8" s="54"/>
      <c r="J8" s="54"/>
      <c r="K8" s="45"/>
      <c r="L8" s="45"/>
      <c r="M8" s="53"/>
      <c r="N8" s="53"/>
      <c r="O8" s="132"/>
      <c r="P8" s="53"/>
      <c r="Q8" s="45"/>
      <c r="R8" s="45"/>
    </row>
    <row r="9" spans="1:18" ht="15.75" thickBot="1" x14ac:dyDescent="0.35">
      <c r="A9" s="133"/>
      <c r="B9" s="133"/>
      <c r="C9" s="56"/>
      <c r="D9" s="56"/>
      <c r="E9" s="56"/>
      <c r="F9" s="56"/>
      <c r="G9" s="56"/>
      <c r="H9" s="56"/>
      <c r="I9" s="56"/>
      <c r="J9" s="56"/>
      <c r="K9" s="56"/>
      <c r="L9" s="56"/>
      <c r="M9" s="55"/>
      <c r="N9" s="55"/>
      <c r="O9" s="51"/>
      <c r="P9" s="45"/>
      <c r="Q9" s="45"/>
      <c r="R9" s="45"/>
    </row>
    <row r="10" spans="1:18" ht="15" customHeight="1" x14ac:dyDescent="0.3">
      <c r="A10" s="133"/>
      <c r="B10" s="133"/>
      <c r="C10" s="134"/>
      <c r="D10" s="135"/>
      <c r="E10" s="135"/>
      <c r="F10" s="135"/>
      <c r="G10" s="135"/>
      <c r="H10" s="135"/>
      <c r="I10" s="135"/>
      <c r="J10" s="135"/>
      <c r="K10" s="136"/>
      <c r="L10" s="408" t="s">
        <v>97</v>
      </c>
      <c r="M10" s="424" t="s">
        <v>120</v>
      </c>
      <c r="N10" s="424" t="s">
        <v>66</v>
      </c>
      <c r="O10" s="51"/>
      <c r="P10" s="45"/>
      <c r="Q10" s="45"/>
      <c r="R10" s="45"/>
    </row>
    <row r="11" spans="1:18" x14ac:dyDescent="0.3">
      <c r="A11" s="133"/>
      <c r="B11" s="133"/>
      <c r="C11" s="137"/>
      <c r="D11" s="56"/>
      <c r="E11" s="56"/>
      <c r="F11" s="56"/>
      <c r="G11" s="56"/>
      <c r="H11" s="56"/>
      <c r="I11" s="56"/>
      <c r="J11" s="56"/>
      <c r="K11" s="138"/>
      <c r="L11" s="409"/>
      <c r="M11" s="425"/>
      <c r="N11" s="425"/>
      <c r="O11" s="51"/>
      <c r="P11" s="45"/>
      <c r="Q11" s="45"/>
      <c r="R11" s="45"/>
    </row>
    <row r="12" spans="1:18" ht="15.75" thickBot="1" x14ac:dyDescent="0.35">
      <c r="A12" s="133"/>
      <c r="B12" s="133"/>
      <c r="C12" s="137"/>
      <c r="D12" s="56"/>
      <c r="E12" s="56"/>
      <c r="F12" s="56"/>
      <c r="G12" s="56"/>
      <c r="H12" s="56"/>
      <c r="I12" s="56"/>
      <c r="J12" s="56"/>
      <c r="K12" s="138"/>
      <c r="L12" s="410"/>
      <c r="M12" s="426"/>
      <c r="N12" s="426"/>
      <c r="O12" s="51"/>
      <c r="P12" s="45"/>
      <c r="Q12" s="45"/>
      <c r="R12" s="45"/>
    </row>
    <row r="13" spans="1:18" x14ac:dyDescent="0.3">
      <c r="A13" s="139"/>
      <c r="B13" s="141"/>
      <c r="C13" s="73"/>
      <c r="D13" s="427" t="s">
        <v>5</v>
      </c>
      <c r="E13" s="427"/>
      <c r="F13" s="427"/>
      <c r="G13" s="427"/>
      <c r="H13" s="427"/>
      <c r="I13" s="75"/>
      <c r="J13" s="75"/>
      <c r="K13" s="142" t="s">
        <v>106</v>
      </c>
      <c r="L13" s="143" t="s">
        <v>117</v>
      </c>
      <c r="M13" s="230" t="s">
        <v>67</v>
      </c>
      <c r="N13" s="230" t="s">
        <v>67</v>
      </c>
      <c r="O13" s="51"/>
      <c r="P13" s="45"/>
      <c r="Q13" s="45"/>
      <c r="R13" s="45"/>
    </row>
    <row r="14" spans="1:18" x14ac:dyDescent="0.3">
      <c r="A14" s="141"/>
      <c r="B14" s="141"/>
      <c r="C14" s="73"/>
      <c r="D14" s="45"/>
      <c r="E14" s="71"/>
      <c r="F14" s="92"/>
      <c r="G14" s="92"/>
      <c r="H14" s="92"/>
      <c r="I14" s="144"/>
      <c r="J14" s="144"/>
      <c r="K14" s="145"/>
      <c r="L14" s="146"/>
      <c r="M14" s="248"/>
      <c r="N14" s="248"/>
      <c r="O14" s="51"/>
      <c r="P14" s="45"/>
      <c r="Q14" s="45"/>
      <c r="R14" s="45"/>
    </row>
    <row r="15" spans="1:18" x14ac:dyDescent="0.3">
      <c r="A15" s="141"/>
      <c r="B15" s="141"/>
      <c r="C15" s="73"/>
      <c r="D15" s="427" t="s">
        <v>60</v>
      </c>
      <c r="E15" s="427"/>
      <c r="F15" s="427"/>
      <c r="G15" s="427"/>
      <c r="H15" s="427"/>
      <c r="I15" s="70"/>
      <c r="J15" s="70"/>
      <c r="K15" s="140"/>
      <c r="L15" s="146"/>
      <c r="M15" s="248"/>
      <c r="N15" s="248"/>
      <c r="O15" s="51"/>
      <c r="P15" s="45"/>
      <c r="Q15" s="45"/>
      <c r="R15" s="45"/>
    </row>
    <row r="16" spans="1:18" x14ac:dyDescent="0.3">
      <c r="A16" s="141"/>
      <c r="B16" s="141"/>
      <c r="C16" s="73"/>
      <c r="D16" s="70"/>
      <c r="E16" s="76" t="s">
        <v>175</v>
      </c>
      <c r="F16" s="75"/>
      <c r="G16" s="75"/>
      <c r="H16" s="75"/>
      <c r="I16" s="75"/>
      <c r="J16" s="75"/>
      <c r="K16" s="142" t="s">
        <v>101</v>
      </c>
      <c r="L16" s="143" t="s">
        <v>117</v>
      </c>
      <c r="M16" s="230" t="s">
        <v>67</v>
      </c>
      <c r="N16" s="230" t="s">
        <v>67</v>
      </c>
      <c r="O16" s="51"/>
      <c r="P16" s="45"/>
      <c r="Q16" s="45"/>
      <c r="R16" s="45"/>
    </row>
    <row r="17" spans="1:18" ht="15.75" thickBot="1" x14ac:dyDescent="0.35">
      <c r="A17" s="141"/>
      <c r="B17" s="141"/>
      <c r="C17" s="73"/>
      <c r="D17" s="70"/>
      <c r="E17" s="76" t="s">
        <v>176</v>
      </c>
      <c r="F17" s="75"/>
      <c r="G17" s="75"/>
      <c r="H17" s="75"/>
      <c r="I17" s="75"/>
      <c r="J17" s="75"/>
      <c r="K17" s="142" t="s">
        <v>106</v>
      </c>
      <c r="L17" s="147" t="s">
        <v>117</v>
      </c>
      <c r="M17" s="243" t="s">
        <v>67</v>
      </c>
      <c r="N17" s="243" t="s">
        <v>67</v>
      </c>
      <c r="O17" s="51"/>
      <c r="P17" s="45"/>
      <c r="Q17" s="45"/>
      <c r="R17" s="45"/>
    </row>
    <row r="18" spans="1:18" ht="15.75" thickBot="1" x14ac:dyDescent="0.35">
      <c r="A18" s="141"/>
      <c r="B18" s="141"/>
      <c r="C18" s="104"/>
      <c r="D18" s="148"/>
      <c r="E18" s="149"/>
      <c r="F18" s="106"/>
      <c r="G18" s="106"/>
      <c r="H18" s="106"/>
      <c r="I18" s="106"/>
      <c r="J18" s="106"/>
      <c r="K18" s="107"/>
      <c r="L18" s="150"/>
      <c r="M18" s="151"/>
      <c r="N18" s="152"/>
      <c r="O18" s="51"/>
      <c r="P18" s="45"/>
      <c r="Q18" s="45"/>
      <c r="R18" s="45"/>
    </row>
    <row r="19" spans="1:18" x14ac:dyDescent="0.3">
      <c r="A19" s="92"/>
      <c r="B19" s="153"/>
      <c r="C19" s="154"/>
      <c r="D19" s="154"/>
      <c r="E19" s="154"/>
      <c r="F19" s="154"/>
      <c r="G19" s="154"/>
      <c r="H19" s="154"/>
      <c r="I19" s="154"/>
      <c r="J19" s="154"/>
      <c r="K19" s="155"/>
      <c r="L19" s="155"/>
      <c r="M19" s="155"/>
      <c r="N19" s="155"/>
      <c r="O19" s="112"/>
      <c r="P19" s="45"/>
      <c r="Q19" s="45"/>
      <c r="R19" s="45"/>
    </row>
    <row r="20" spans="1:18" x14ac:dyDescent="0.3">
      <c r="A20" s="45"/>
      <c r="B20" s="45"/>
      <c r="C20" s="45"/>
      <c r="D20" s="45"/>
      <c r="E20" s="45"/>
      <c r="F20" s="45"/>
      <c r="G20" s="45"/>
      <c r="H20" s="45"/>
      <c r="I20" s="45"/>
      <c r="J20" s="45"/>
      <c r="K20" s="46"/>
      <c r="L20" s="46"/>
      <c r="M20" s="46"/>
      <c r="N20" s="46"/>
      <c r="O20" s="45"/>
      <c r="P20" s="45"/>
      <c r="Q20" s="45"/>
      <c r="R20" s="45"/>
    </row>
    <row r="21" spans="1:18" ht="15" customHeight="1" x14ac:dyDescent="0.3">
      <c r="A21" s="156"/>
      <c r="B21" s="113"/>
      <c r="C21" s="114"/>
      <c r="D21" s="404" t="s">
        <v>118</v>
      </c>
      <c r="E21" s="404"/>
      <c r="F21" s="404"/>
      <c r="G21" s="404"/>
      <c r="H21" s="404"/>
      <c r="I21" s="404"/>
      <c r="J21" s="199"/>
      <c r="K21" s="115"/>
      <c r="L21" s="115"/>
      <c r="M21" s="115"/>
      <c r="N21" s="116"/>
      <c r="O21" s="157"/>
    </row>
    <row r="22" spans="1:18" x14ac:dyDescent="0.3">
      <c r="A22" s="45"/>
      <c r="B22" s="119"/>
      <c r="C22" s="45"/>
      <c r="D22" s="120"/>
      <c r="E22" s="120"/>
      <c r="F22" s="120"/>
      <c r="G22" s="120"/>
      <c r="H22" s="120"/>
      <c r="I22" s="120"/>
      <c r="J22" s="120"/>
      <c r="K22" s="120"/>
      <c r="L22" s="120"/>
      <c r="M22" s="120"/>
      <c r="N22" s="121"/>
      <c r="O22" s="158"/>
    </row>
    <row r="23" spans="1:18" x14ac:dyDescent="0.3">
      <c r="B23" s="119"/>
      <c r="C23" s="45"/>
      <c r="D23" s="45"/>
      <c r="E23" s="45"/>
      <c r="F23" s="45"/>
      <c r="G23" s="45"/>
      <c r="H23" s="45"/>
      <c r="I23" s="45"/>
      <c r="J23" s="45"/>
      <c r="K23" s="45"/>
      <c r="L23" s="45"/>
      <c r="M23" s="121"/>
      <c r="N23" s="121"/>
      <c r="O23" s="158"/>
    </row>
    <row r="24" spans="1:18" x14ac:dyDescent="0.3">
      <c r="B24" s="119"/>
      <c r="C24" s="45"/>
      <c r="D24" s="45"/>
      <c r="E24" s="45"/>
      <c r="F24" s="45"/>
      <c r="G24" s="45"/>
      <c r="H24" s="45"/>
      <c r="I24" s="45"/>
      <c r="J24" s="45"/>
      <c r="K24" s="45"/>
      <c r="L24" s="45"/>
      <c r="M24" s="121"/>
      <c r="N24" s="121"/>
      <c r="O24" s="158"/>
    </row>
    <row r="25" spans="1:18" ht="15.75" x14ac:dyDescent="0.3">
      <c r="B25" s="122"/>
      <c r="C25" s="123"/>
      <c r="D25" s="123"/>
      <c r="E25" s="123"/>
      <c r="F25" s="123"/>
      <c r="G25" s="123"/>
      <c r="H25" s="123"/>
      <c r="I25" s="123"/>
      <c r="J25" s="123"/>
      <c r="K25" s="123"/>
      <c r="L25" s="123"/>
      <c r="M25" s="124"/>
      <c r="N25" s="124"/>
      <c r="O25" s="159"/>
    </row>
    <row r="26" spans="1:18" ht="15.75" x14ac:dyDescent="0.3">
      <c r="B26" s="122"/>
      <c r="C26" s="123"/>
      <c r="D26" s="123"/>
      <c r="E26" s="123"/>
      <c r="F26" s="123"/>
      <c r="G26" s="123"/>
      <c r="H26" s="123"/>
      <c r="I26" s="123"/>
      <c r="J26" s="123"/>
      <c r="K26" s="123"/>
      <c r="L26" s="123"/>
      <c r="M26" s="124"/>
      <c r="N26" s="124"/>
      <c r="O26" s="159"/>
    </row>
    <row r="27" spans="1:18" ht="15.75" x14ac:dyDescent="0.3">
      <c r="B27" s="125"/>
      <c r="C27" s="126"/>
      <c r="D27" s="126"/>
      <c r="E27" s="126"/>
      <c r="F27" s="126"/>
      <c r="G27" s="126"/>
      <c r="H27" s="126"/>
      <c r="I27" s="126"/>
      <c r="J27" s="126"/>
      <c r="K27" s="126"/>
      <c r="L27" s="126"/>
      <c r="M27" s="127"/>
      <c r="N27" s="127"/>
      <c r="O27" s="160"/>
    </row>
  </sheetData>
  <mergeCells count="11">
    <mergeCell ref="M10:M12"/>
    <mergeCell ref="N10:N12"/>
    <mergeCell ref="M6:N6"/>
    <mergeCell ref="D15:H15"/>
    <mergeCell ref="D13:H13"/>
    <mergeCell ref="D21:I21"/>
    <mergeCell ref="C6:I6"/>
    <mergeCell ref="J6:L6"/>
    <mergeCell ref="C8:F8"/>
    <mergeCell ref="G8:H8"/>
    <mergeCell ref="L10:L12"/>
  </mergeCells>
  <pageMargins left="0.7" right="0.7" top="0.75" bottom="0.75" header="0.3" footer="0.3"/>
  <pageSetup paperSize="9" scale="90"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3:Y15"/>
  <sheetViews>
    <sheetView zoomScaleNormal="100" workbookViewId="0">
      <selection activeCell="L9" sqref="L9"/>
    </sheetView>
  </sheetViews>
  <sheetFormatPr baseColWidth="10" defaultColWidth="8.85546875" defaultRowHeight="15" x14ac:dyDescent="0.3"/>
  <cols>
    <col min="1" max="1" width="35" style="1" customWidth="1"/>
    <col min="2" max="25" width="14.7109375" style="1" customWidth="1"/>
    <col min="26" max="26" width="16.7109375" style="1" customWidth="1"/>
    <col min="27" max="16384" width="8.85546875" style="1"/>
  </cols>
  <sheetData>
    <row r="3" spans="1:25" ht="29.45" customHeight="1" x14ac:dyDescent="0.3">
      <c r="A3" s="22" t="s">
        <v>236</v>
      </c>
      <c r="B3" s="11"/>
      <c r="C3" s="11"/>
      <c r="D3" s="11"/>
      <c r="E3" s="11"/>
      <c r="F3" s="11"/>
      <c r="G3" s="11"/>
      <c r="H3" s="11"/>
      <c r="I3" s="11"/>
      <c r="J3" s="11"/>
      <c r="K3" s="11"/>
      <c r="L3" s="11"/>
      <c r="M3" s="11"/>
      <c r="N3" s="11"/>
      <c r="O3" s="11"/>
      <c r="P3" s="11"/>
      <c r="Q3" s="11"/>
      <c r="R3" s="11"/>
      <c r="S3" s="11"/>
      <c r="T3" s="11"/>
      <c r="U3" s="11"/>
      <c r="V3" s="11"/>
      <c r="W3" s="11"/>
      <c r="X3" s="11"/>
      <c r="Y3" s="11"/>
    </row>
    <row r="5" spans="1:25" ht="21" x14ac:dyDescent="0.35">
      <c r="A5" s="382" t="s">
        <v>219</v>
      </c>
      <c r="B5" s="383"/>
      <c r="C5" s="383"/>
      <c r="D5" s="383"/>
      <c r="E5" s="383"/>
      <c r="F5" s="383"/>
      <c r="G5" s="383"/>
      <c r="H5" s="383"/>
      <c r="I5" s="383"/>
      <c r="J5" s="383"/>
      <c r="K5" s="383"/>
      <c r="L5" s="383"/>
      <c r="M5" s="383"/>
      <c r="N5" s="383"/>
      <c r="O5" s="383"/>
      <c r="P5" s="383"/>
      <c r="Q5" s="383"/>
      <c r="R5" s="383"/>
      <c r="S5" s="383"/>
      <c r="T5" s="383"/>
      <c r="U5" s="383"/>
      <c r="V5" s="383"/>
      <c r="W5" s="383"/>
      <c r="X5" s="383"/>
      <c r="Y5" s="384"/>
    </row>
    <row r="6" spans="1:25" s="4" customFormat="1" ht="13.5" x14ac:dyDescent="0.3">
      <c r="A6" s="431" t="s">
        <v>0</v>
      </c>
      <c r="B6" s="428" t="s">
        <v>7</v>
      </c>
      <c r="C6" s="429"/>
      <c r="D6" s="430"/>
      <c r="E6" s="428" t="s">
        <v>35</v>
      </c>
      <c r="F6" s="429"/>
      <c r="G6" s="430"/>
      <c r="H6" s="428" t="s">
        <v>36</v>
      </c>
      <c r="I6" s="429"/>
      <c r="J6" s="430"/>
      <c r="K6" s="428" t="s">
        <v>37</v>
      </c>
      <c r="L6" s="429"/>
      <c r="M6" s="430"/>
      <c r="N6" s="428" t="s">
        <v>38</v>
      </c>
      <c r="O6" s="429"/>
      <c r="P6" s="430"/>
      <c r="Q6" s="428" t="s">
        <v>39</v>
      </c>
      <c r="R6" s="429"/>
      <c r="S6" s="430"/>
      <c r="T6" s="428" t="s">
        <v>40</v>
      </c>
      <c r="U6" s="429"/>
      <c r="V6" s="430"/>
      <c r="W6" s="428" t="s">
        <v>44</v>
      </c>
      <c r="X6" s="429"/>
      <c r="Y6" s="430"/>
    </row>
    <row r="7" spans="1:25" s="4" customFormat="1" ht="13.5" x14ac:dyDescent="0.3">
      <c r="A7" s="432"/>
      <c r="B7" s="5" t="s">
        <v>14</v>
      </c>
      <c r="C7" s="5" t="s">
        <v>15</v>
      </c>
      <c r="D7" s="5" t="s">
        <v>16</v>
      </c>
      <c r="E7" s="5" t="s">
        <v>14</v>
      </c>
      <c r="F7" s="5" t="s">
        <v>15</v>
      </c>
      <c r="G7" s="5" t="s">
        <v>16</v>
      </c>
      <c r="H7" s="5" t="s">
        <v>14</v>
      </c>
      <c r="I7" s="5" t="s">
        <v>15</v>
      </c>
      <c r="J7" s="5" t="s">
        <v>16</v>
      </c>
      <c r="K7" s="5" t="s">
        <v>14</v>
      </c>
      <c r="L7" s="5" t="s">
        <v>15</v>
      </c>
      <c r="M7" s="5" t="s">
        <v>16</v>
      </c>
      <c r="N7" s="5" t="s">
        <v>14</v>
      </c>
      <c r="O7" s="5" t="s">
        <v>15</v>
      </c>
      <c r="P7" s="5" t="s">
        <v>16</v>
      </c>
      <c r="Q7" s="5" t="s">
        <v>14</v>
      </c>
      <c r="R7" s="5" t="s">
        <v>15</v>
      </c>
      <c r="S7" s="5" t="s">
        <v>16</v>
      </c>
      <c r="T7" s="5" t="s">
        <v>14</v>
      </c>
      <c r="U7" s="5" t="s">
        <v>15</v>
      </c>
      <c r="V7" s="5" t="s">
        <v>16</v>
      </c>
      <c r="W7" s="5" t="s">
        <v>14</v>
      </c>
      <c r="X7" s="5" t="s">
        <v>15</v>
      </c>
      <c r="Y7" s="5" t="s">
        <v>16</v>
      </c>
    </row>
    <row r="8" spans="1:25" s="4" customFormat="1" ht="14.45" customHeight="1" x14ac:dyDescent="0.3">
      <c r="A8" s="186" t="s">
        <v>5</v>
      </c>
      <c r="B8" s="190">
        <f>'TAB 4.1'!B11</f>
        <v>0</v>
      </c>
      <c r="C8" s="190">
        <f>SUM(F8,I8,L8,O8,R8,U8,X8)</f>
        <v>0</v>
      </c>
      <c r="D8" s="190">
        <f>B8-C8</f>
        <v>0</v>
      </c>
      <c r="E8" s="190">
        <f>'TAB 4.1'!D11</f>
        <v>0</v>
      </c>
      <c r="F8" s="190">
        <f>'TAB 6.2'!E$7</f>
        <v>0</v>
      </c>
      <c r="G8" s="190">
        <f>E8-F8</f>
        <v>0</v>
      </c>
      <c r="H8" s="190">
        <f>'TAB 4.1'!F11</f>
        <v>0</v>
      </c>
      <c r="I8" s="190">
        <f>'TAB 6.2'!H$7</f>
        <v>0</v>
      </c>
      <c r="J8" s="190">
        <f>H8-I8</f>
        <v>0</v>
      </c>
      <c r="K8" s="190">
        <f>'TAB 4.1'!H11</f>
        <v>0</v>
      </c>
      <c r="L8" s="190">
        <f>'TAB 6.2'!K$7</f>
        <v>0</v>
      </c>
      <c r="M8" s="190">
        <f>K8-L8</f>
        <v>0</v>
      </c>
      <c r="N8" s="190">
        <f>'TAB 4.1'!J11</f>
        <v>0</v>
      </c>
      <c r="O8" s="190">
        <f>'TAB 6.2'!N$7</f>
        <v>0</v>
      </c>
      <c r="P8" s="190">
        <f>N8-O8</f>
        <v>0</v>
      </c>
      <c r="Q8" s="190">
        <f>'TAB 4.1'!L11</f>
        <v>0</v>
      </c>
      <c r="R8" s="190">
        <f>'TAB 6.2'!Q$7</f>
        <v>0</v>
      </c>
      <c r="S8" s="190">
        <f>Q8-R8</f>
        <v>0</v>
      </c>
      <c r="T8" s="190">
        <f>'TAB 4.1'!N11</f>
        <v>0</v>
      </c>
      <c r="U8" s="190">
        <f>'TAB 6.2'!T$7</f>
        <v>0</v>
      </c>
      <c r="V8" s="190">
        <f>T8-U8</f>
        <v>0</v>
      </c>
      <c r="W8" s="190">
        <f>'TAB 4.1'!P11</f>
        <v>0</v>
      </c>
      <c r="X8" s="190">
        <f>'TAB 6.2'!W$7</f>
        <v>0</v>
      </c>
      <c r="Y8" s="190">
        <f>W8-X8</f>
        <v>0</v>
      </c>
    </row>
    <row r="9" spans="1:25" x14ac:dyDescent="0.3">
      <c r="A9" s="186" t="s">
        <v>122</v>
      </c>
      <c r="B9" s="190">
        <f>'TAB 4.1'!B12</f>
        <v>0</v>
      </c>
      <c r="C9" s="190">
        <f t="shared" ref="C9:C14" si="0">SUM(F9,I9,L9,O9,R9,U9,X9)</f>
        <v>0</v>
      </c>
      <c r="D9" s="190">
        <f t="shared" ref="D9:D14" si="1">B9-C9</f>
        <v>0</v>
      </c>
      <c r="E9" s="190">
        <f>'TAB 4.1'!D12</f>
        <v>0</v>
      </c>
      <c r="F9" s="190">
        <f>'TAB 6.2'!E$11</f>
        <v>0</v>
      </c>
      <c r="G9" s="190">
        <f t="shared" ref="G9:G14" si="2">E9-F9</f>
        <v>0</v>
      </c>
      <c r="H9" s="190">
        <f>'TAB 4.1'!F12</f>
        <v>0</v>
      </c>
      <c r="I9" s="190">
        <f>'TAB 6.2'!H$11</f>
        <v>0</v>
      </c>
      <c r="J9" s="190">
        <f t="shared" ref="J9:J14" si="3">H9-I9</f>
        <v>0</v>
      </c>
      <c r="K9" s="190">
        <f>'TAB 4.1'!H12</f>
        <v>0</v>
      </c>
      <c r="L9" s="190">
        <f>'TAB 6.2'!K$11</f>
        <v>0</v>
      </c>
      <c r="M9" s="190">
        <f t="shared" ref="M9:M14" si="4">K9-L9</f>
        <v>0</v>
      </c>
      <c r="N9" s="190">
        <f>'TAB 4.1'!J12</f>
        <v>0</v>
      </c>
      <c r="O9" s="190">
        <f>'TAB 6.2'!N$11</f>
        <v>0</v>
      </c>
      <c r="P9" s="190">
        <f t="shared" ref="P9:P14" si="5">N9-O9</f>
        <v>0</v>
      </c>
      <c r="Q9" s="190">
        <f>'TAB 4.1'!L12</f>
        <v>0</v>
      </c>
      <c r="R9" s="190">
        <f>'TAB 6.2'!Q$11</f>
        <v>0</v>
      </c>
      <c r="S9" s="190">
        <f t="shared" ref="S9:S14" si="6">Q9-R9</f>
        <v>0</v>
      </c>
      <c r="T9" s="190">
        <f>'TAB 4.1'!N12</f>
        <v>0</v>
      </c>
      <c r="U9" s="190">
        <f>'TAB 6.2'!T$11</f>
        <v>0</v>
      </c>
      <c r="V9" s="190">
        <f t="shared" ref="V9:V14" si="7">T9-U9</f>
        <v>0</v>
      </c>
      <c r="W9" s="190">
        <f>'TAB 4.1'!P12</f>
        <v>0</v>
      </c>
      <c r="X9" s="190">
        <f>'TAB 6.2'!W$11</f>
        <v>0</v>
      </c>
      <c r="Y9" s="190">
        <f t="shared" ref="Y9:Y14" si="8">W9-X9</f>
        <v>0</v>
      </c>
    </row>
    <row r="10" spans="1:25" x14ac:dyDescent="0.3">
      <c r="A10" s="186" t="s">
        <v>59</v>
      </c>
      <c r="B10" s="190">
        <f>SUM(B11:B13)</f>
        <v>0</v>
      </c>
      <c r="C10" s="190">
        <f t="shared" si="0"/>
        <v>0</v>
      </c>
      <c r="D10" s="190">
        <f t="shared" ref="D10:Y10" si="9">SUM(D11:D13)</f>
        <v>0</v>
      </c>
      <c r="E10" s="190">
        <f t="shared" si="9"/>
        <v>0</v>
      </c>
      <c r="F10" s="190">
        <f>'TAB 6.2'!E$12</f>
        <v>0</v>
      </c>
      <c r="G10" s="190">
        <f t="shared" si="9"/>
        <v>0</v>
      </c>
      <c r="H10" s="190">
        <f t="shared" si="9"/>
        <v>0</v>
      </c>
      <c r="I10" s="190">
        <f>'TAB 6.2'!H$12</f>
        <v>0</v>
      </c>
      <c r="J10" s="190">
        <f t="shared" si="9"/>
        <v>0</v>
      </c>
      <c r="K10" s="190">
        <f t="shared" si="9"/>
        <v>0</v>
      </c>
      <c r="L10" s="190">
        <f>'TAB 6.2'!K$12</f>
        <v>0</v>
      </c>
      <c r="M10" s="190">
        <f t="shared" si="9"/>
        <v>0</v>
      </c>
      <c r="N10" s="190">
        <f t="shared" si="9"/>
        <v>0</v>
      </c>
      <c r="O10" s="190">
        <f>'TAB 6.2'!N$12</f>
        <v>0</v>
      </c>
      <c r="P10" s="190">
        <f t="shared" si="9"/>
        <v>0</v>
      </c>
      <c r="Q10" s="190">
        <f t="shared" si="9"/>
        <v>0</v>
      </c>
      <c r="R10" s="190">
        <f>'TAB 6.2'!Q$12</f>
        <v>0</v>
      </c>
      <c r="S10" s="190">
        <f t="shared" si="9"/>
        <v>0</v>
      </c>
      <c r="T10" s="190">
        <f t="shared" si="9"/>
        <v>0</v>
      </c>
      <c r="U10" s="190">
        <f>'TAB 6.2'!T$12</f>
        <v>0</v>
      </c>
      <c r="V10" s="190">
        <f t="shared" si="9"/>
        <v>0</v>
      </c>
      <c r="W10" s="190">
        <f t="shared" si="9"/>
        <v>0</v>
      </c>
      <c r="X10" s="190">
        <f>'TAB 6.2'!W$12</f>
        <v>0</v>
      </c>
      <c r="Y10" s="190">
        <f t="shared" si="9"/>
        <v>0</v>
      </c>
    </row>
    <row r="11" spans="1:25" x14ac:dyDescent="0.3">
      <c r="A11" s="188" t="s">
        <v>2</v>
      </c>
      <c r="B11" s="190">
        <f>'TAB 4.1'!B14</f>
        <v>0</v>
      </c>
      <c r="C11" s="190">
        <f>SUM(F11,I11,L11,O11,R11,U11,X11)</f>
        <v>0</v>
      </c>
      <c r="D11" s="190">
        <f t="shared" si="1"/>
        <v>0</v>
      </c>
      <c r="E11" s="190">
        <f>'TAB 4.1'!D14</f>
        <v>0</v>
      </c>
      <c r="F11" s="190">
        <f>'TAB 6.2'!E$13</f>
        <v>0</v>
      </c>
      <c r="G11" s="190">
        <f t="shared" si="2"/>
        <v>0</v>
      </c>
      <c r="H11" s="190">
        <f>'TAB 4.1'!F14</f>
        <v>0</v>
      </c>
      <c r="I11" s="190">
        <f>'TAB 6.2'!H$13</f>
        <v>0</v>
      </c>
      <c r="J11" s="190">
        <f t="shared" si="3"/>
        <v>0</v>
      </c>
      <c r="K11" s="190">
        <f>'TAB 4.1'!H14</f>
        <v>0</v>
      </c>
      <c r="L11" s="190">
        <f>'TAB 6.2'!K$13</f>
        <v>0</v>
      </c>
      <c r="M11" s="190">
        <f t="shared" si="4"/>
        <v>0</v>
      </c>
      <c r="N11" s="190">
        <f>'TAB 4.1'!J14</f>
        <v>0</v>
      </c>
      <c r="O11" s="190">
        <f>'TAB 6.2'!N$13</f>
        <v>0</v>
      </c>
      <c r="P11" s="190">
        <f t="shared" si="5"/>
        <v>0</v>
      </c>
      <c r="Q11" s="190">
        <f>'TAB 4.1'!L14</f>
        <v>0</v>
      </c>
      <c r="R11" s="190">
        <f>'TAB 6.2'!Q$13</f>
        <v>0</v>
      </c>
      <c r="S11" s="190">
        <f t="shared" si="6"/>
        <v>0</v>
      </c>
      <c r="T11" s="190">
        <f>'TAB 4.1'!N14</f>
        <v>0</v>
      </c>
      <c r="U11" s="190">
        <f>'TAB 6.2'!T$13</f>
        <v>0</v>
      </c>
      <c r="V11" s="190">
        <f t="shared" si="7"/>
        <v>0</v>
      </c>
      <c r="W11" s="190">
        <f>'TAB 4.1'!P14</f>
        <v>0</v>
      </c>
      <c r="X11" s="190">
        <f>'TAB 6.2'!W$13</f>
        <v>0</v>
      </c>
      <c r="Y11" s="190">
        <f t="shared" si="8"/>
        <v>0</v>
      </c>
    </row>
    <row r="12" spans="1:25" x14ac:dyDescent="0.3">
      <c r="A12" s="188" t="s">
        <v>6</v>
      </c>
      <c r="B12" s="190">
        <f>'TAB 4.1'!B15</f>
        <v>0</v>
      </c>
      <c r="C12" s="190">
        <f t="shared" si="0"/>
        <v>0</v>
      </c>
      <c r="D12" s="190">
        <f t="shared" si="1"/>
        <v>0</v>
      </c>
      <c r="E12" s="190">
        <f>'TAB 4.1'!D15</f>
        <v>0</v>
      </c>
      <c r="F12" s="190">
        <f>'TAB 6.2'!E$14</f>
        <v>0</v>
      </c>
      <c r="G12" s="190">
        <f t="shared" si="2"/>
        <v>0</v>
      </c>
      <c r="H12" s="190">
        <f>'TAB 4.1'!F15</f>
        <v>0</v>
      </c>
      <c r="I12" s="190">
        <f>'TAB 6.2'!H$14</f>
        <v>0</v>
      </c>
      <c r="J12" s="190">
        <f t="shared" si="3"/>
        <v>0</v>
      </c>
      <c r="K12" s="190">
        <f>'TAB 4.1'!H15</f>
        <v>0</v>
      </c>
      <c r="L12" s="190">
        <f>'TAB 6.2'!K$14</f>
        <v>0</v>
      </c>
      <c r="M12" s="190">
        <f t="shared" si="4"/>
        <v>0</v>
      </c>
      <c r="N12" s="190">
        <f>'TAB 4.1'!J15</f>
        <v>0</v>
      </c>
      <c r="O12" s="190">
        <f>'TAB 6.2'!N$14</f>
        <v>0</v>
      </c>
      <c r="P12" s="190">
        <f t="shared" si="5"/>
        <v>0</v>
      </c>
      <c r="Q12" s="190">
        <f>'TAB 4.1'!L15</f>
        <v>0</v>
      </c>
      <c r="R12" s="190">
        <f>'TAB 6.2'!Q$14</f>
        <v>0</v>
      </c>
      <c r="S12" s="190">
        <f t="shared" si="6"/>
        <v>0</v>
      </c>
      <c r="T12" s="190">
        <f>'TAB 4.1'!N15</f>
        <v>0</v>
      </c>
      <c r="U12" s="190">
        <f>'TAB 6.2'!T$14</f>
        <v>0</v>
      </c>
      <c r="V12" s="190">
        <f t="shared" si="7"/>
        <v>0</v>
      </c>
      <c r="W12" s="190">
        <f>'TAB 4.1'!P15</f>
        <v>0</v>
      </c>
      <c r="X12" s="190">
        <f>'TAB 6.2'!W$14</f>
        <v>0</v>
      </c>
      <c r="Y12" s="190">
        <f t="shared" si="8"/>
        <v>0</v>
      </c>
    </row>
    <row r="13" spans="1:25" x14ac:dyDescent="0.3">
      <c r="A13" s="188" t="s">
        <v>10</v>
      </c>
      <c r="B13" s="190">
        <f>'TAB 4.1'!B16</f>
        <v>0</v>
      </c>
      <c r="C13" s="190">
        <f t="shared" si="0"/>
        <v>0</v>
      </c>
      <c r="D13" s="190">
        <f t="shared" si="1"/>
        <v>0</v>
      </c>
      <c r="E13" s="190">
        <f>'TAB 4.1'!D16</f>
        <v>0</v>
      </c>
      <c r="F13" s="190">
        <f>'TAB 6.2'!E$15</f>
        <v>0</v>
      </c>
      <c r="G13" s="190">
        <f t="shared" si="2"/>
        <v>0</v>
      </c>
      <c r="H13" s="190">
        <f>'TAB 4.1'!F16</f>
        <v>0</v>
      </c>
      <c r="I13" s="190">
        <f>'TAB 6.2'!H$15</f>
        <v>0</v>
      </c>
      <c r="J13" s="190">
        <f t="shared" si="3"/>
        <v>0</v>
      </c>
      <c r="K13" s="190">
        <f>'TAB 4.1'!H16</f>
        <v>0</v>
      </c>
      <c r="L13" s="190">
        <f>'TAB 6.2'!K$15</f>
        <v>0</v>
      </c>
      <c r="M13" s="190">
        <f t="shared" si="4"/>
        <v>0</v>
      </c>
      <c r="N13" s="190">
        <f>'TAB 4.1'!J16</f>
        <v>0</v>
      </c>
      <c r="O13" s="190">
        <f>'TAB 6.2'!N$15</f>
        <v>0</v>
      </c>
      <c r="P13" s="190">
        <f t="shared" si="5"/>
        <v>0</v>
      </c>
      <c r="Q13" s="190">
        <f>'TAB 4.1'!L16</f>
        <v>0</v>
      </c>
      <c r="R13" s="190">
        <f>'TAB 6.2'!Q$15</f>
        <v>0</v>
      </c>
      <c r="S13" s="190">
        <f t="shared" si="6"/>
        <v>0</v>
      </c>
      <c r="T13" s="190">
        <f>'TAB 4.1'!N16</f>
        <v>0</v>
      </c>
      <c r="U13" s="190">
        <f>'TAB 6.2'!T$15</f>
        <v>0</v>
      </c>
      <c r="V13" s="190">
        <f t="shared" si="7"/>
        <v>0</v>
      </c>
      <c r="W13" s="190">
        <f>'TAB 4.1'!P16</f>
        <v>0</v>
      </c>
      <c r="X13" s="190">
        <f>'TAB 6.2'!W$15</f>
        <v>0</v>
      </c>
      <c r="Y13" s="190">
        <f t="shared" si="8"/>
        <v>0</v>
      </c>
    </row>
    <row r="14" spans="1:25" x14ac:dyDescent="0.3">
      <c r="A14" s="186" t="s">
        <v>123</v>
      </c>
      <c r="B14" s="190">
        <f>'TAB 4.1'!B17</f>
        <v>0</v>
      </c>
      <c r="C14" s="190">
        <f t="shared" si="0"/>
        <v>0</v>
      </c>
      <c r="D14" s="190">
        <f t="shared" si="1"/>
        <v>0</v>
      </c>
      <c r="E14" s="190">
        <f>'TAB 4.1'!D17</f>
        <v>0</v>
      </c>
      <c r="F14" s="190">
        <f>'TAB 6.2'!E$16</f>
        <v>0</v>
      </c>
      <c r="G14" s="190">
        <f t="shared" si="2"/>
        <v>0</v>
      </c>
      <c r="H14" s="190">
        <f>'TAB 4.1'!F17</f>
        <v>0</v>
      </c>
      <c r="I14" s="190">
        <f>'TAB 6.2'!H$16</f>
        <v>0</v>
      </c>
      <c r="J14" s="190">
        <f t="shared" si="3"/>
        <v>0</v>
      </c>
      <c r="K14" s="190">
        <f>'TAB 4.1'!H17</f>
        <v>0</v>
      </c>
      <c r="L14" s="190">
        <f>'TAB 6.2'!K$16</f>
        <v>0</v>
      </c>
      <c r="M14" s="190">
        <f t="shared" si="4"/>
        <v>0</v>
      </c>
      <c r="N14" s="190">
        <f>'TAB 4.1'!J17</f>
        <v>0</v>
      </c>
      <c r="O14" s="190">
        <f>'TAB 6.2'!N$16</f>
        <v>0</v>
      </c>
      <c r="P14" s="190">
        <f t="shared" si="5"/>
        <v>0</v>
      </c>
      <c r="Q14" s="190">
        <f>'TAB 4.1'!L17</f>
        <v>0</v>
      </c>
      <c r="R14" s="190">
        <f>'TAB 6.2'!Q$16</f>
        <v>0</v>
      </c>
      <c r="S14" s="190">
        <f t="shared" si="6"/>
        <v>0</v>
      </c>
      <c r="T14" s="190">
        <f>'TAB 4.1'!N17</f>
        <v>0</v>
      </c>
      <c r="U14" s="190">
        <f>'TAB 6.2'!T$16</f>
        <v>0</v>
      </c>
      <c r="V14" s="190">
        <f t="shared" si="7"/>
        <v>0</v>
      </c>
      <c r="W14" s="190">
        <f>'TAB 4.1'!P17</f>
        <v>0</v>
      </c>
      <c r="X14" s="190">
        <f>'TAB 6.2'!W$16</f>
        <v>0</v>
      </c>
      <c r="Y14" s="190">
        <f t="shared" si="8"/>
        <v>0</v>
      </c>
    </row>
    <row r="15" spans="1:25" x14ac:dyDescent="0.3">
      <c r="A15" s="40" t="s">
        <v>7</v>
      </c>
      <c r="B15" s="9">
        <f>SUM(B8:B10,B14)</f>
        <v>0</v>
      </c>
      <c r="C15" s="9">
        <f t="shared" ref="C15:J15" si="10">SUM(C8:C10,C14)</f>
        <v>0</v>
      </c>
      <c r="D15" s="9">
        <f t="shared" si="10"/>
        <v>0</v>
      </c>
      <c r="E15" s="9">
        <f>SUM(E8:E10,E14)</f>
        <v>0</v>
      </c>
      <c r="F15" s="9">
        <f t="shared" si="10"/>
        <v>0</v>
      </c>
      <c r="G15" s="9">
        <f t="shared" si="10"/>
        <v>0</v>
      </c>
      <c r="H15" s="9">
        <f>SUM(H8:H10,H14)</f>
        <v>0</v>
      </c>
      <c r="I15" s="9">
        <f t="shared" ref="I15" si="11">SUM(I8:I10,I14)</f>
        <v>0</v>
      </c>
      <c r="J15" s="9">
        <f t="shared" si="10"/>
        <v>0</v>
      </c>
      <c r="K15" s="9">
        <f>SUM(K8:K10,K14)</f>
        <v>0</v>
      </c>
      <c r="L15" s="9">
        <f t="shared" ref="L15" si="12">SUM(L8:L10,L14)</f>
        <v>0</v>
      </c>
      <c r="M15" s="9">
        <f t="shared" ref="M15" si="13">SUM(M8:M10,M14)</f>
        <v>0</v>
      </c>
      <c r="N15" s="9">
        <f>SUM(N8:N10,N14)</f>
        <v>0</v>
      </c>
      <c r="O15" s="9">
        <f t="shared" ref="O15" si="14">SUM(O8:O10,O14)</f>
        <v>0</v>
      </c>
      <c r="P15" s="9">
        <f t="shared" ref="P15" si="15">SUM(P8:P10,P14)</f>
        <v>0</v>
      </c>
      <c r="Q15" s="9">
        <f>SUM(Q8:Q10,Q14)</f>
        <v>0</v>
      </c>
      <c r="R15" s="9">
        <f t="shared" ref="R15" si="16">SUM(R8:R10,R14)</f>
        <v>0</v>
      </c>
      <c r="S15" s="9">
        <f t="shared" ref="S15" si="17">SUM(S8:S10,S14)</f>
        <v>0</v>
      </c>
      <c r="T15" s="9">
        <f>SUM(T8:T10,T14)</f>
        <v>0</v>
      </c>
      <c r="U15" s="9">
        <f t="shared" ref="U15" si="18">SUM(U8:U10,U14)</f>
        <v>0</v>
      </c>
      <c r="V15" s="9">
        <f t="shared" ref="V15" si="19">SUM(V8:V10,V14)</f>
        <v>0</v>
      </c>
      <c r="W15" s="9">
        <f>SUM(W8:W10,W14)</f>
        <v>0</v>
      </c>
      <c r="X15" s="9">
        <f t="shared" ref="X15" si="20">SUM(X8:X10,X14)</f>
        <v>0</v>
      </c>
      <c r="Y15" s="9">
        <f t="shared" ref="Y15" si="21">SUM(Y8:Y10,Y14)</f>
        <v>0</v>
      </c>
    </row>
  </sheetData>
  <mergeCells count="10">
    <mergeCell ref="E6:G6"/>
    <mergeCell ref="H6:J6"/>
    <mergeCell ref="K6:M6"/>
    <mergeCell ref="A5:Y5"/>
    <mergeCell ref="A6:A7"/>
    <mergeCell ref="B6:D6"/>
    <mergeCell ref="N6:P6"/>
    <mergeCell ref="Q6:S6"/>
    <mergeCell ref="T6:V6"/>
    <mergeCell ref="W6:Y6"/>
  </mergeCells>
  <pageMargins left="0.7" right="0.7" top="0.75" bottom="0.75" header="0.3" footer="0.3"/>
  <pageSetup paperSize="8" scale="52"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3:J10"/>
  <sheetViews>
    <sheetView zoomScaleNormal="100" workbookViewId="0">
      <selection activeCell="I20" sqref="I20"/>
    </sheetView>
  </sheetViews>
  <sheetFormatPr baseColWidth="10" defaultColWidth="8.85546875" defaultRowHeight="15" x14ac:dyDescent="0.3"/>
  <cols>
    <col min="1" max="1" width="39.140625" style="1" customWidth="1"/>
    <col min="2" max="10" width="15.5703125" style="1" customWidth="1"/>
    <col min="11" max="16384" width="8.85546875" style="1"/>
  </cols>
  <sheetData>
    <row r="3" spans="1:10" ht="29.45" customHeight="1" x14ac:dyDescent="0.3">
      <c r="A3" s="22" t="s">
        <v>237</v>
      </c>
      <c r="B3" s="11"/>
      <c r="C3" s="11"/>
      <c r="D3" s="11"/>
      <c r="E3" s="11"/>
      <c r="F3" s="11"/>
      <c r="G3" s="11"/>
      <c r="H3" s="11"/>
      <c r="I3" s="11"/>
      <c r="J3" s="11"/>
    </row>
    <row r="5" spans="1:10" ht="21" x14ac:dyDescent="0.35">
      <c r="A5" s="392" t="s">
        <v>219</v>
      </c>
      <c r="B5" s="392"/>
      <c r="C5" s="392"/>
      <c r="D5" s="392"/>
      <c r="E5" s="392"/>
      <c r="F5" s="392"/>
      <c r="G5" s="392"/>
      <c r="H5" s="392"/>
      <c r="I5" s="392"/>
      <c r="J5" s="392"/>
    </row>
    <row r="6" spans="1:10" s="4" customFormat="1" ht="13.5" x14ac:dyDescent="0.3">
      <c r="A6" s="394" t="s">
        <v>0</v>
      </c>
      <c r="B6" s="433" t="s">
        <v>7</v>
      </c>
      <c r="C6" s="433"/>
      <c r="D6" s="433"/>
      <c r="E6" s="433" t="s">
        <v>65</v>
      </c>
      <c r="F6" s="433"/>
      <c r="G6" s="433"/>
      <c r="H6" s="433" t="s">
        <v>66</v>
      </c>
      <c r="I6" s="433"/>
      <c r="J6" s="433"/>
    </row>
    <row r="7" spans="1:10" s="4" customFormat="1" ht="13.5" x14ac:dyDescent="0.3">
      <c r="A7" s="394"/>
      <c r="B7" s="5" t="s">
        <v>14</v>
      </c>
      <c r="C7" s="5" t="s">
        <v>15</v>
      </c>
      <c r="D7" s="5" t="s">
        <v>16</v>
      </c>
      <c r="E7" s="5" t="s">
        <v>14</v>
      </c>
      <c r="F7" s="5" t="s">
        <v>15</v>
      </c>
      <c r="G7" s="5" t="s">
        <v>16</v>
      </c>
      <c r="H7" s="5" t="s">
        <v>14</v>
      </c>
      <c r="I7" s="5" t="s">
        <v>15</v>
      </c>
      <c r="J7" s="5" t="s">
        <v>16</v>
      </c>
    </row>
    <row r="8" spans="1:10" s="4" customFormat="1" ht="14.45" customHeight="1" x14ac:dyDescent="0.3">
      <c r="A8" s="186" t="s">
        <v>5</v>
      </c>
      <c r="B8" s="190">
        <f>'TAB 4.2'!B8</f>
        <v>0</v>
      </c>
      <c r="C8" s="190">
        <f>'TAB 7'!B8</f>
        <v>0</v>
      </c>
      <c r="D8" s="190">
        <f>B8-C8</f>
        <v>0</v>
      </c>
      <c r="E8" s="190">
        <f>'TAB 4.2'!D8</f>
        <v>0</v>
      </c>
      <c r="F8" s="190">
        <f>'TAB 7'!E8</f>
        <v>0</v>
      </c>
      <c r="G8" s="190">
        <f>E8-F8</f>
        <v>0</v>
      </c>
      <c r="H8" s="190">
        <f>'TAB 4.2'!F8</f>
        <v>0</v>
      </c>
      <c r="I8" s="190">
        <f>'TAB 7'!H8</f>
        <v>0</v>
      </c>
      <c r="J8" s="190">
        <f>H8-I8</f>
        <v>0</v>
      </c>
    </row>
    <row r="9" spans="1:10" x14ac:dyDescent="0.3">
      <c r="A9" s="186" t="s">
        <v>60</v>
      </c>
      <c r="B9" s="190">
        <f>'TAB 4.2'!B9</f>
        <v>0</v>
      </c>
      <c r="C9" s="190">
        <f>'TAB 7'!B10</f>
        <v>0</v>
      </c>
      <c r="D9" s="190">
        <f t="shared" ref="D9" si="0">B9-C9</f>
        <v>0</v>
      </c>
      <c r="E9" s="190">
        <f>'TAB 4.2'!D9</f>
        <v>0</v>
      </c>
      <c r="F9" s="190">
        <f>'TAB 7'!E10</f>
        <v>0</v>
      </c>
      <c r="G9" s="190">
        <f t="shared" ref="G9" si="1">E9-F9</f>
        <v>0</v>
      </c>
      <c r="H9" s="190">
        <f>'TAB 4.2'!F9</f>
        <v>0</v>
      </c>
      <c r="I9" s="190">
        <f>'TAB 7'!H10</f>
        <v>0</v>
      </c>
      <c r="J9" s="190">
        <f t="shared" ref="J9" si="2">H9-I9</f>
        <v>0</v>
      </c>
    </row>
    <row r="10" spans="1:10" x14ac:dyDescent="0.3">
      <c r="A10" s="40" t="s">
        <v>7</v>
      </c>
      <c r="B10" s="9">
        <f t="shared" ref="B10" si="3">SUM(B8:B9)</f>
        <v>0</v>
      </c>
      <c r="C10" s="9">
        <f t="shared" ref="C10" si="4">SUM(C8:C9)</f>
        <v>0</v>
      </c>
      <c r="D10" s="9">
        <f>SUM(D8:D9)</f>
        <v>0</v>
      </c>
      <c r="E10" s="9">
        <f t="shared" ref="E10:F10" si="5">SUM(E8:E9)</f>
        <v>0</v>
      </c>
      <c r="F10" s="9">
        <f t="shared" si="5"/>
        <v>0</v>
      </c>
      <c r="G10" s="9">
        <f t="shared" ref="G10" si="6">SUM(G8:G9)</f>
        <v>0</v>
      </c>
      <c r="H10" s="9">
        <f t="shared" ref="H10:I10" si="7">SUM(H8:H9)</f>
        <v>0</v>
      </c>
      <c r="I10" s="9">
        <f t="shared" si="7"/>
        <v>0</v>
      </c>
      <c r="J10" s="9">
        <f t="shared" ref="J10" si="8">SUM(J8:J9)</f>
        <v>0</v>
      </c>
    </row>
  </sheetData>
  <mergeCells count="5">
    <mergeCell ref="A5:J5"/>
    <mergeCell ref="A6:A7"/>
    <mergeCell ref="B6:D6"/>
    <mergeCell ref="E6:G6"/>
    <mergeCell ref="H6:J6"/>
  </mergeCells>
  <pageMargins left="0.7" right="0.7" top="0.75" bottom="0.75" header="0.3" footer="0.3"/>
  <pageSetup paperSize="9" scale="78"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V42"/>
  <sheetViews>
    <sheetView zoomScaleNormal="100" workbookViewId="0">
      <selection activeCell="C44" sqref="C44"/>
    </sheetView>
  </sheetViews>
  <sheetFormatPr baseColWidth="10" defaultColWidth="8.85546875" defaultRowHeight="15" x14ac:dyDescent="0.3"/>
  <cols>
    <col min="1" max="1" width="35.7109375" style="1" customWidth="1"/>
    <col min="2" max="2" width="8.140625" style="1" customWidth="1"/>
    <col min="3" max="3" width="14.7109375" style="1" customWidth="1"/>
    <col min="4" max="4" width="8.140625" style="1" customWidth="1"/>
    <col min="5" max="5" width="14.7109375" style="1" customWidth="1"/>
    <col min="6" max="6" width="12.42578125" style="1" customWidth="1"/>
    <col min="7" max="7" width="9.42578125" style="1" customWidth="1"/>
    <col min="8" max="8" width="8.140625" style="1" customWidth="1"/>
    <col min="9" max="9" width="14.7109375" style="1" customWidth="1"/>
    <col min="10" max="10" width="8.140625" style="1" customWidth="1"/>
    <col min="11" max="11" width="14.7109375" style="1" customWidth="1"/>
    <col min="12" max="12" width="8.140625" style="1" customWidth="1"/>
    <col min="13" max="13" width="14.7109375" style="1" customWidth="1"/>
    <col min="14" max="14" width="8.140625" style="1" customWidth="1"/>
    <col min="15" max="15" width="14.7109375" style="1" customWidth="1"/>
    <col min="16" max="16" width="8.140625" style="1" customWidth="1"/>
    <col min="17" max="17" width="14.7109375" style="1" customWidth="1"/>
    <col min="18" max="18" width="8.140625" style="1" customWidth="1"/>
    <col min="19" max="19" width="14.7109375" style="1" customWidth="1"/>
    <col min="20" max="16384" width="8.85546875" style="1"/>
  </cols>
  <sheetData>
    <row r="3" spans="1:21" ht="21" x14ac:dyDescent="0.3">
      <c r="A3" s="22" t="s">
        <v>257</v>
      </c>
      <c r="B3" s="11"/>
      <c r="C3" s="11"/>
      <c r="D3" s="11"/>
      <c r="E3" s="11"/>
      <c r="F3" s="11"/>
      <c r="G3" s="11"/>
      <c r="H3" s="11"/>
      <c r="I3" s="11"/>
      <c r="J3" s="11"/>
      <c r="K3" s="11"/>
      <c r="L3" s="11"/>
      <c r="M3" s="11"/>
      <c r="N3" s="11"/>
      <c r="O3" s="11"/>
      <c r="P3" s="11"/>
      <c r="Q3" s="11"/>
      <c r="R3" s="11"/>
      <c r="S3" s="11"/>
    </row>
    <row r="5" spans="1:21" x14ac:dyDescent="0.3">
      <c r="A5" s="194" t="s">
        <v>8</v>
      </c>
      <c r="B5" s="428" t="s">
        <v>35</v>
      </c>
      <c r="C5" s="430"/>
      <c r="D5" s="428" t="s">
        <v>35</v>
      </c>
      <c r="E5" s="430"/>
      <c r="F5" s="428" t="s">
        <v>36</v>
      </c>
      <c r="G5" s="430"/>
      <c r="H5" s="428" t="s">
        <v>36</v>
      </c>
      <c r="I5" s="430"/>
      <c r="J5" s="428" t="s">
        <v>36</v>
      </c>
      <c r="K5" s="430"/>
      <c r="L5" s="428" t="s">
        <v>37</v>
      </c>
      <c r="M5" s="430"/>
      <c r="N5" s="428" t="s">
        <v>38</v>
      </c>
      <c r="O5" s="430"/>
      <c r="P5" s="428" t="s">
        <v>39</v>
      </c>
      <c r="Q5" s="430"/>
      <c r="R5" s="428" t="s">
        <v>40</v>
      </c>
      <c r="S5" s="430"/>
      <c r="T5" s="4"/>
      <c r="U5" s="4"/>
    </row>
    <row r="6" spans="1:21" x14ac:dyDescent="0.3">
      <c r="A6" s="194" t="s">
        <v>129</v>
      </c>
      <c r="B6" s="428" t="s">
        <v>130</v>
      </c>
      <c r="C6" s="430"/>
      <c r="D6" s="428" t="s">
        <v>130</v>
      </c>
      <c r="E6" s="430"/>
      <c r="F6" s="428" t="s">
        <v>130</v>
      </c>
      <c r="G6" s="430"/>
      <c r="H6" s="428" t="s">
        <v>130</v>
      </c>
      <c r="I6" s="430"/>
      <c r="J6" s="428" t="s">
        <v>130</v>
      </c>
      <c r="K6" s="430"/>
      <c r="L6" s="428" t="s">
        <v>130</v>
      </c>
      <c r="M6" s="430"/>
      <c r="N6" s="428" t="s">
        <v>131</v>
      </c>
      <c r="O6" s="430"/>
      <c r="P6" s="428" t="s">
        <v>132</v>
      </c>
      <c r="Q6" s="430"/>
      <c r="R6" s="445" t="s">
        <v>132</v>
      </c>
      <c r="S6" s="446"/>
      <c r="T6" s="4"/>
      <c r="U6" s="4"/>
    </row>
    <row r="7" spans="1:21" x14ac:dyDescent="0.3">
      <c r="A7" s="193" t="s">
        <v>52</v>
      </c>
      <c r="B7" s="436">
        <v>2326</v>
      </c>
      <c r="C7" s="437"/>
      <c r="D7" s="436">
        <v>4652</v>
      </c>
      <c r="E7" s="437"/>
      <c r="F7" s="436">
        <v>17000</v>
      </c>
      <c r="G7" s="437"/>
      <c r="H7" s="436">
        <v>23260</v>
      </c>
      <c r="I7" s="437"/>
      <c r="J7" s="436">
        <v>34890</v>
      </c>
      <c r="K7" s="437"/>
      <c r="L7" s="436">
        <v>290750</v>
      </c>
      <c r="M7" s="437"/>
      <c r="N7" s="436">
        <v>2300000</v>
      </c>
      <c r="O7" s="437"/>
      <c r="P7" s="436">
        <v>5000000</v>
      </c>
      <c r="Q7" s="437"/>
      <c r="R7" s="443">
        <v>36000000</v>
      </c>
      <c r="S7" s="444"/>
      <c r="T7" s="4"/>
      <c r="U7" s="4"/>
    </row>
    <row r="8" spans="1:21" x14ac:dyDescent="0.3">
      <c r="A8" s="193" t="s">
        <v>61</v>
      </c>
      <c r="B8" s="434"/>
      <c r="C8" s="435"/>
      <c r="D8" s="434"/>
      <c r="E8" s="435"/>
      <c r="F8" s="434"/>
      <c r="G8" s="435"/>
      <c r="H8" s="434"/>
      <c r="I8" s="435"/>
      <c r="J8" s="434"/>
      <c r="K8" s="435"/>
      <c r="L8" s="434"/>
      <c r="M8" s="435"/>
      <c r="N8" s="434"/>
      <c r="O8" s="435"/>
      <c r="P8" s="436">
        <v>2500</v>
      </c>
      <c r="Q8" s="437"/>
      <c r="R8" s="443">
        <v>12000</v>
      </c>
      <c r="S8" s="444"/>
      <c r="T8" s="4"/>
      <c r="U8" s="4"/>
    </row>
    <row r="11" spans="1:21" ht="21" x14ac:dyDescent="0.35">
      <c r="A11" s="382" t="s">
        <v>261</v>
      </c>
      <c r="B11" s="383"/>
      <c r="C11" s="383"/>
      <c r="D11" s="383"/>
      <c r="E11" s="383"/>
      <c r="F11" s="383"/>
      <c r="G11" s="383"/>
      <c r="H11" s="383"/>
      <c r="I11" s="383"/>
      <c r="J11" s="383"/>
      <c r="K11" s="383"/>
      <c r="L11" s="383"/>
      <c r="M11" s="383"/>
      <c r="N11" s="383"/>
      <c r="O11" s="383"/>
      <c r="P11" s="383"/>
      <c r="Q11" s="383"/>
      <c r="R11" s="383"/>
      <c r="S11" s="384"/>
    </row>
    <row r="12" spans="1:21" x14ac:dyDescent="0.3">
      <c r="A12" s="441" t="s">
        <v>0</v>
      </c>
      <c r="B12" s="438" t="str">
        <f>B$5&amp;" | "&amp;B6</f>
        <v>T1 | Relevé annuel</v>
      </c>
      <c r="C12" s="439"/>
      <c r="D12" s="438" t="str">
        <f>D$5&amp;" | "&amp;D6</f>
        <v>T1 | Relevé annuel</v>
      </c>
      <c r="E12" s="439"/>
      <c r="F12" s="438" t="str">
        <f>F$5&amp;" | "&amp;F6</f>
        <v>T2 | Relevé annuel</v>
      </c>
      <c r="G12" s="439"/>
      <c r="H12" s="438" t="str">
        <f>H$5&amp;" | "&amp;H6</f>
        <v>T2 | Relevé annuel</v>
      </c>
      <c r="I12" s="439"/>
      <c r="J12" s="438" t="str">
        <f>J$5&amp;" | "&amp;J6</f>
        <v>T2 | Relevé annuel</v>
      </c>
      <c r="K12" s="439"/>
      <c r="L12" s="438" t="str">
        <f>L$5&amp;" | "&amp;L6</f>
        <v>T3 | Relevé annuel</v>
      </c>
      <c r="M12" s="439"/>
      <c r="N12" s="438" t="str">
        <f>N$5&amp;" | "&amp;N6</f>
        <v>T4 | MMR</v>
      </c>
      <c r="O12" s="439"/>
      <c r="P12" s="438" t="str">
        <f>P$5&amp;" | "&amp;P6</f>
        <v>T5 | AMR</v>
      </c>
      <c r="Q12" s="440"/>
      <c r="R12" s="393" t="str">
        <f>R$5&amp;" | "&amp;R6</f>
        <v>T6 | AMR</v>
      </c>
      <c r="S12" s="393"/>
      <c r="U12" s="196">
        <v>1</v>
      </c>
    </row>
    <row r="13" spans="1:21" x14ac:dyDescent="0.3">
      <c r="A13" s="442"/>
      <c r="B13" s="5" t="s">
        <v>133</v>
      </c>
      <c r="C13" s="5" t="s">
        <v>134</v>
      </c>
      <c r="D13" s="5" t="s">
        <v>133</v>
      </c>
      <c r="E13" s="5" t="s">
        <v>134</v>
      </c>
      <c r="F13" s="5" t="s">
        <v>133</v>
      </c>
      <c r="G13" s="5" t="s">
        <v>134</v>
      </c>
      <c r="H13" s="5" t="s">
        <v>133</v>
      </c>
      <c r="I13" s="5" t="s">
        <v>134</v>
      </c>
      <c r="J13" s="5" t="s">
        <v>133</v>
      </c>
      <c r="K13" s="5" t="s">
        <v>134</v>
      </c>
      <c r="L13" s="5" t="s">
        <v>133</v>
      </c>
      <c r="M13" s="5" t="s">
        <v>134</v>
      </c>
      <c r="N13" s="5" t="s">
        <v>133</v>
      </c>
      <c r="O13" s="5" t="s">
        <v>134</v>
      </c>
      <c r="P13" s="5" t="s">
        <v>133</v>
      </c>
      <c r="Q13" s="5" t="s">
        <v>134</v>
      </c>
      <c r="R13" s="195" t="s">
        <v>133</v>
      </c>
      <c r="S13" s="195" t="s">
        <v>134</v>
      </c>
      <c r="U13" s="196">
        <f>U12+1</f>
        <v>2</v>
      </c>
    </row>
    <row r="14" spans="1:21" x14ac:dyDescent="0.3">
      <c r="A14" s="186" t="s">
        <v>5</v>
      </c>
      <c r="B14" s="6"/>
      <c r="C14" s="249">
        <f>SUM(C15:C17)</f>
        <v>0</v>
      </c>
      <c r="D14" s="249"/>
      <c r="E14" s="249">
        <f>SUM(E15:E17)</f>
        <v>0</v>
      </c>
      <c r="F14" s="249"/>
      <c r="G14" s="249">
        <f>SUM(G15:G17)</f>
        <v>0</v>
      </c>
      <c r="H14" s="249"/>
      <c r="I14" s="249">
        <f>SUM(I15:I17)</f>
        <v>0</v>
      </c>
      <c r="J14" s="249"/>
      <c r="K14" s="249">
        <f>SUM(K15:K17)</f>
        <v>0</v>
      </c>
      <c r="L14" s="249"/>
      <c r="M14" s="249">
        <f>SUM(M15:M17)</f>
        <v>0</v>
      </c>
      <c r="N14" s="249"/>
      <c r="O14" s="249">
        <f>SUM(O15:O17)</f>
        <v>0</v>
      </c>
      <c r="P14" s="249"/>
      <c r="Q14" s="249">
        <f>SUM(Q15:Q17)</f>
        <v>0</v>
      </c>
      <c r="R14" s="249"/>
      <c r="S14" s="249">
        <f>SUM(S15:S17)</f>
        <v>0</v>
      </c>
      <c r="U14" s="196">
        <f t="shared" ref="U14:U24" si="0">U13+1</f>
        <v>3</v>
      </c>
    </row>
    <row r="15" spans="1:21" x14ac:dyDescent="0.3">
      <c r="A15" s="188" t="s">
        <v>100</v>
      </c>
      <c r="B15" s="434"/>
      <c r="C15" s="435"/>
      <c r="D15" s="434"/>
      <c r="E15" s="435"/>
      <c r="F15" s="434"/>
      <c r="G15" s="435"/>
      <c r="H15" s="434"/>
      <c r="I15" s="435"/>
      <c r="J15" s="434"/>
      <c r="K15" s="435"/>
      <c r="L15" s="434"/>
      <c r="M15" s="435"/>
      <c r="N15" s="434"/>
      <c r="O15" s="435"/>
      <c r="P15" s="249">
        <f>'TAB 6.2'!$O$8</f>
        <v>0</v>
      </c>
      <c r="Q15" s="249">
        <f>P15*P$8</f>
        <v>0</v>
      </c>
      <c r="R15" s="249">
        <f>'TAB 6.2'!$R$8</f>
        <v>0</v>
      </c>
      <c r="S15" s="249">
        <f>R15*R$8</f>
        <v>0</v>
      </c>
      <c r="U15" s="196">
        <f t="shared" si="0"/>
        <v>4</v>
      </c>
    </row>
    <row r="16" spans="1:21" x14ac:dyDescent="0.3">
      <c r="A16" s="188" t="s">
        <v>124</v>
      </c>
      <c r="B16" s="249">
        <f>'TAB 6.2'!$C$9</f>
        <v>0</v>
      </c>
      <c r="C16" s="249">
        <f>B16*1</f>
        <v>0</v>
      </c>
      <c r="D16" s="249">
        <f>'TAB 6.2'!$C$9</f>
        <v>0</v>
      </c>
      <c r="E16" s="249">
        <f>D16*1</f>
        <v>0</v>
      </c>
      <c r="F16" s="249">
        <f>'TAB 6.2'!$F$9</f>
        <v>0</v>
      </c>
      <c r="G16" s="249">
        <f>F16*1</f>
        <v>0</v>
      </c>
      <c r="H16" s="249">
        <f>'TAB 6.2'!$F$9</f>
        <v>0</v>
      </c>
      <c r="I16" s="249">
        <f>H16*1</f>
        <v>0</v>
      </c>
      <c r="J16" s="249">
        <f>'TAB 6.2'!$F$9</f>
        <v>0</v>
      </c>
      <c r="K16" s="249">
        <f>J16*1</f>
        <v>0</v>
      </c>
      <c r="L16" s="249">
        <f>'TAB 6.2'!$I$9</f>
        <v>0</v>
      </c>
      <c r="M16" s="249">
        <f>L16*1</f>
        <v>0</v>
      </c>
      <c r="N16" s="249">
        <f>'TAB 6.2'!$L$9</f>
        <v>0</v>
      </c>
      <c r="O16" s="249">
        <f>N16*1</f>
        <v>0</v>
      </c>
      <c r="P16" s="249">
        <f>'TAB 6.2'!$O$9</f>
        <v>0</v>
      </c>
      <c r="Q16" s="249">
        <f>P16*1</f>
        <v>0</v>
      </c>
      <c r="R16" s="249">
        <f>'TAB 6.2'!$R$9</f>
        <v>0</v>
      </c>
      <c r="S16" s="249">
        <f>R16*1</f>
        <v>0</v>
      </c>
      <c r="U16" s="196">
        <f t="shared" si="0"/>
        <v>5</v>
      </c>
    </row>
    <row r="17" spans="1:22" x14ac:dyDescent="0.3">
      <c r="A17" s="188" t="s">
        <v>105</v>
      </c>
      <c r="B17" s="259">
        <f>'TAB 6.2'!$C$10</f>
        <v>0</v>
      </c>
      <c r="C17" s="249">
        <f>B17*B$7</f>
        <v>0</v>
      </c>
      <c r="D17" s="259">
        <f>'TAB 6.2'!$C$10</f>
        <v>0</v>
      </c>
      <c r="E17" s="249">
        <f>D17*D$7</f>
        <v>0</v>
      </c>
      <c r="F17" s="259">
        <f>'TAB 6.2'!$F$10</f>
        <v>0</v>
      </c>
      <c r="G17" s="249">
        <f>F17*F$7</f>
        <v>0</v>
      </c>
      <c r="H17" s="259">
        <f>'TAB 6.2'!$F$10</f>
        <v>0</v>
      </c>
      <c r="I17" s="249">
        <f>H17*H$7</f>
        <v>0</v>
      </c>
      <c r="J17" s="259">
        <f>'TAB 6.2'!$F$10</f>
        <v>0</v>
      </c>
      <c r="K17" s="249">
        <f>J17*J$7</f>
        <v>0</v>
      </c>
      <c r="L17" s="259">
        <f>'TAB 6.2'!$I$10</f>
        <v>0</v>
      </c>
      <c r="M17" s="249">
        <f>L17*L$7</f>
        <v>0</v>
      </c>
      <c r="N17" s="259">
        <f>'TAB 6.2'!$L$10</f>
        <v>0</v>
      </c>
      <c r="O17" s="249">
        <f>N17*N$7</f>
        <v>0</v>
      </c>
      <c r="P17" s="259">
        <f>'TAB 6.2'!$O$10</f>
        <v>0</v>
      </c>
      <c r="Q17" s="249">
        <f>P17*P$7</f>
        <v>0</v>
      </c>
      <c r="R17" s="259">
        <f>'TAB 6.2'!$R$10</f>
        <v>0</v>
      </c>
      <c r="S17" s="249">
        <f>R17*R$7</f>
        <v>0</v>
      </c>
      <c r="U17" s="196">
        <f t="shared" si="0"/>
        <v>6</v>
      </c>
    </row>
    <row r="18" spans="1:22" x14ac:dyDescent="0.3">
      <c r="A18" s="186" t="s">
        <v>122</v>
      </c>
      <c r="B18" s="259">
        <f>'TAB 6.2'!$C$11</f>
        <v>0</v>
      </c>
      <c r="C18" s="249">
        <f>B18*B$7</f>
        <v>0</v>
      </c>
      <c r="D18" s="259">
        <f>'TAB 6.2'!$C$11</f>
        <v>0</v>
      </c>
      <c r="E18" s="249">
        <f>D18*D$7</f>
        <v>0</v>
      </c>
      <c r="F18" s="259">
        <f>'TAB 6.2'!$F$11</f>
        <v>0</v>
      </c>
      <c r="G18" s="249">
        <f>F18*F$7</f>
        <v>0</v>
      </c>
      <c r="H18" s="259">
        <f>'TAB 6.2'!$F$11</f>
        <v>0</v>
      </c>
      <c r="I18" s="249">
        <f>H18*H$7</f>
        <v>0</v>
      </c>
      <c r="J18" s="259">
        <f>'TAB 6.2'!$F$11</f>
        <v>0</v>
      </c>
      <c r="K18" s="249">
        <f>J18*J$7</f>
        <v>0</v>
      </c>
      <c r="L18" s="259">
        <f>'TAB 6.2'!$I$11</f>
        <v>0</v>
      </c>
      <c r="M18" s="249">
        <f>L18*L$7</f>
        <v>0</v>
      </c>
      <c r="N18" s="259">
        <f>'TAB 6.2'!$L$11</f>
        <v>0</v>
      </c>
      <c r="O18" s="249">
        <f>N18*N$7</f>
        <v>0</v>
      </c>
      <c r="P18" s="259">
        <f>'TAB 6.2'!$O$11</f>
        <v>0</v>
      </c>
      <c r="Q18" s="249">
        <f>P18*P$7</f>
        <v>0</v>
      </c>
      <c r="R18" s="259">
        <f>'TAB 6.2'!$R$11</f>
        <v>0</v>
      </c>
      <c r="S18" s="249">
        <f>R18*R$7</f>
        <v>0</v>
      </c>
      <c r="U18" s="196">
        <f t="shared" si="0"/>
        <v>7</v>
      </c>
    </row>
    <row r="19" spans="1:22" x14ac:dyDescent="0.3">
      <c r="A19" s="186" t="s">
        <v>59</v>
      </c>
      <c r="B19" s="259"/>
      <c r="C19" s="249">
        <f>SUM(C20:C22)</f>
        <v>0</v>
      </c>
      <c r="D19" s="259"/>
      <c r="E19" s="249">
        <f>SUM(E20:E22)</f>
        <v>0</v>
      </c>
      <c r="F19" s="259"/>
      <c r="G19" s="249">
        <f>SUM(G20:G22)</f>
        <v>0</v>
      </c>
      <c r="H19" s="259"/>
      <c r="I19" s="249">
        <f>SUM(I20:I22)</f>
        <v>0</v>
      </c>
      <c r="J19" s="259"/>
      <c r="K19" s="249">
        <f>SUM(K20:K22)</f>
        <v>0</v>
      </c>
      <c r="L19" s="259"/>
      <c r="M19" s="249">
        <f>SUM(M20:M22)</f>
        <v>0</v>
      </c>
      <c r="N19" s="259"/>
      <c r="O19" s="249">
        <f>SUM(O20:O22)</f>
        <v>0</v>
      </c>
      <c r="P19" s="259"/>
      <c r="Q19" s="249">
        <f>SUM(Q20:Q22)</f>
        <v>0</v>
      </c>
      <c r="R19" s="259"/>
      <c r="S19" s="249">
        <f>SUM(S20:S22)</f>
        <v>0</v>
      </c>
      <c r="U19" s="196">
        <f t="shared" si="0"/>
        <v>8</v>
      </c>
    </row>
    <row r="20" spans="1:22" x14ac:dyDescent="0.3">
      <c r="A20" s="188" t="s">
        <v>2</v>
      </c>
      <c r="B20" s="259">
        <f>'TAB 6.2'!$C$13</f>
        <v>0</v>
      </c>
      <c r="C20" s="249">
        <f t="shared" ref="C20:C23" si="1">B20*B$7</f>
        <v>0</v>
      </c>
      <c r="D20" s="259">
        <f>'TAB 6.2'!$C$13</f>
        <v>0</v>
      </c>
      <c r="E20" s="249">
        <f t="shared" ref="E20:E23" si="2">D20*D$7</f>
        <v>0</v>
      </c>
      <c r="F20" s="259">
        <f>'TAB 6.2'!$F$13</f>
        <v>0</v>
      </c>
      <c r="G20" s="249">
        <f t="shared" ref="G20:G23" si="3">F20*F$7</f>
        <v>0</v>
      </c>
      <c r="H20" s="259">
        <f>'TAB 6.2'!$F$13</f>
        <v>0</v>
      </c>
      <c r="I20" s="249">
        <f t="shared" ref="I20:I23" si="4">H20*H$7</f>
        <v>0</v>
      </c>
      <c r="J20" s="259">
        <f>'TAB 6.2'!$F$13</f>
        <v>0</v>
      </c>
      <c r="K20" s="249">
        <f t="shared" ref="K20:K23" si="5">J20*J$7</f>
        <v>0</v>
      </c>
      <c r="L20" s="259">
        <f>'TAB 6.2'!$I$13</f>
        <v>0</v>
      </c>
      <c r="M20" s="249">
        <f t="shared" ref="M20:M23" si="6">L20*L$7</f>
        <v>0</v>
      </c>
      <c r="N20" s="259">
        <f>'TAB 6.2'!$L$13</f>
        <v>0</v>
      </c>
      <c r="O20" s="249">
        <f t="shared" ref="O20:O23" si="7">N20*N$7</f>
        <v>0</v>
      </c>
      <c r="P20" s="259">
        <f>'TAB 6.2'!$O$13</f>
        <v>0</v>
      </c>
      <c r="Q20" s="249">
        <f t="shared" ref="Q20:Q23" si="8">P20*P$7</f>
        <v>0</v>
      </c>
      <c r="R20" s="259">
        <f>'TAB 6.2'!$R$13</f>
        <v>0</v>
      </c>
      <c r="S20" s="249">
        <f t="shared" ref="S20:S23" si="9">R20*R$7</f>
        <v>0</v>
      </c>
      <c r="U20" s="196">
        <f t="shared" si="0"/>
        <v>9</v>
      </c>
    </row>
    <row r="21" spans="1:22" x14ac:dyDescent="0.3">
      <c r="A21" s="188" t="s">
        <v>6</v>
      </c>
      <c r="B21" s="259">
        <f>'TAB 6.2'!$C$14</f>
        <v>0</v>
      </c>
      <c r="C21" s="249">
        <f t="shared" si="1"/>
        <v>0</v>
      </c>
      <c r="D21" s="259">
        <f>'TAB 6.2'!$C$14</f>
        <v>0</v>
      </c>
      <c r="E21" s="249">
        <f t="shared" si="2"/>
        <v>0</v>
      </c>
      <c r="F21" s="259">
        <f>'TAB 6.2'!$F$14</f>
        <v>0</v>
      </c>
      <c r="G21" s="249">
        <f t="shared" si="3"/>
        <v>0</v>
      </c>
      <c r="H21" s="259">
        <f>'TAB 6.2'!$F$14</f>
        <v>0</v>
      </c>
      <c r="I21" s="249">
        <f t="shared" si="4"/>
        <v>0</v>
      </c>
      <c r="J21" s="259">
        <f>'TAB 6.2'!$F$14</f>
        <v>0</v>
      </c>
      <c r="K21" s="249">
        <f t="shared" si="5"/>
        <v>0</v>
      </c>
      <c r="L21" s="259">
        <f>'TAB 6.2'!$I$14</f>
        <v>0</v>
      </c>
      <c r="M21" s="249">
        <f t="shared" si="6"/>
        <v>0</v>
      </c>
      <c r="N21" s="259">
        <f>'TAB 6.2'!$L$14</f>
        <v>0</v>
      </c>
      <c r="O21" s="249">
        <f t="shared" si="7"/>
        <v>0</v>
      </c>
      <c r="P21" s="259">
        <f>'TAB 6.2'!$O$14</f>
        <v>0</v>
      </c>
      <c r="Q21" s="249">
        <f t="shared" si="8"/>
        <v>0</v>
      </c>
      <c r="R21" s="259">
        <f>'TAB 6.2'!$R$14</f>
        <v>0</v>
      </c>
      <c r="S21" s="249">
        <f t="shared" si="9"/>
        <v>0</v>
      </c>
      <c r="U21" s="196">
        <f t="shared" si="0"/>
        <v>10</v>
      </c>
    </row>
    <row r="22" spans="1:22" x14ac:dyDescent="0.3">
      <c r="A22" s="188" t="s">
        <v>10</v>
      </c>
      <c r="B22" s="259">
        <f>'TAB 6.2'!$C$15</f>
        <v>0</v>
      </c>
      <c r="C22" s="249">
        <f t="shared" si="1"/>
        <v>0</v>
      </c>
      <c r="D22" s="259">
        <f>'TAB 6.2'!$C$15</f>
        <v>0</v>
      </c>
      <c r="E22" s="249">
        <f t="shared" si="2"/>
        <v>0</v>
      </c>
      <c r="F22" s="259">
        <f>'TAB 6.2'!$F$15</f>
        <v>0</v>
      </c>
      <c r="G22" s="249">
        <f t="shared" si="3"/>
        <v>0</v>
      </c>
      <c r="H22" s="259">
        <f>'TAB 6.2'!$F$15</f>
        <v>0</v>
      </c>
      <c r="I22" s="249">
        <f t="shared" si="4"/>
        <v>0</v>
      </c>
      <c r="J22" s="259">
        <f>'TAB 6.2'!$F$15</f>
        <v>0</v>
      </c>
      <c r="K22" s="249">
        <f t="shared" si="5"/>
        <v>0</v>
      </c>
      <c r="L22" s="259">
        <f>'TAB 6.2'!$I$15</f>
        <v>0</v>
      </c>
      <c r="M22" s="249">
        <f t="shared" si="6"/>
        <v>0</v>
      </c>
      <c r="N22" s="259">
        <f>'TAB 6.2'!$L$15</f>
        <v>0</v>
      </c>
      <c r="O22" s="249">
        <f t="shared" si="7"/>
        <v>0</v>
      </c>
      <c r="P22" s="259">
        <f>'TAB 6.2'!$O$15</f>
        <v>0</v>
      </c>
      <c r="Q22" s="249">
        <f t="shared" si="8"/>
        <v>0</v>
      </c>
      <c r="R22" s="259">
        <f>'TAB 6.2'!$R$15</f>
        <v>0</v>
      </c>
      <c r="S22" s="249">
        <f t="shared" si="9"/>
        <v>0</v>
      </c>
      <c r="U22" s="196">
        <f t="shared" si="0"/>
        <v>11</v>
      </c>
    </row>
    <row r="23" spans="1:22" x14ac:dyDescent="0.3">
      <c r="A23" s="186" t="s">
        <v>123</v>
      </c>
      <c r="B23" s="259">
        <f>'TAB 6.2'!$C$16</f>
        <v>0</v>
      </c>
      <c r="C23" s="249">
        <f t="shared" si="1"/>
        <v>0</v>
      </c>
      <c r="D23" s="259">
        <f>'TAB 6.2'!$C$16</f>
        <v>0</v>
      </c>
      <c r="E23" s="249">
        <f t="shared" si="2"/>
        <v>0</v>
      </c>
      <c r="F23" s="259">
        <f>'TAB 6.2'!$F$16</f>
        <v>0</v>
      </c>
      <c r="G23" s="249">
        <f t="shared" si="3"/>
        <v>0</v>
      </c>
      <c r="H23" s="259">
        <f>'TAB 6.2'!$F$16</f>
        <v>0</v>
      </c>
      <c r="I23" s="249">
        <f t="shared" si="4"/>
        <v>0</v>
      </c>
      <c r="J23" s="259">
        <f>'TAB 6.2'!$F$16</f>
        <v>0</v>
      </c>
      <c r="K23" s="249">
        <f t="shared" si="5"/>
        <v>0</v>
      </c>
      <c r="L23" s="259">
        <f>'TAB 6.2'!$I$16</f>
        <v>0</v>
      </c>
      <c r="M23" s="249">
        <f t="shared" si="6"/>
        <v>0</v>
      </c>
      <c r="N23" s="259">
        <f>'TAB 6.2'!$L$16</f>
        <v>0</v>
      </c>
      <c r="O23" s="249">
        <f t="shared" si="7"/>
        <v>0</v>
      </c>
      <c r="P23" s="259">
        <f>'TAB 6.2'!$O$16</f>
        <v>0</v>
      </c>
      <c r="Q23" s="249">
        <f t="shared" si="8"/>
        <v>0</v>
      </c>
      <c r="R23" s="259">
        <f>'TAB 6.2'!$R$16</f>
        <v>0</v>
      </c>
      <c r="S23" s="249">
        <f t="shared" si="9"/>
        <v>0</v>
      </c>
      <c r="U23" s="196">
        <f t="shared" si="0"/>
        <v>12</v>
      </c>
    </row>
    <row r="24" spans="1:22" x14ac:dyDescent="0.3">
      <c r="A24" s="40" t="s">
        <v>7</v>
      </c>
      <c r="B24" s="9"/>
      <c r="C24" s="228">
        <f>SUM(C14,C18:C19,C23)</f>
        <v>0</v>
      </c>
      <c r="D24" s="9"/>
      <c r="E24" s="228">
        <f>SUM(E14,E18:E19,E23)</f>
        <v>0</v>
      </c>
      <c r="F24" s="9"/>
      <c r="G24" s="228">
        <f>SUM(G14,G18:G19,G23)</f>
        <v>0</v>
      </c>
      <c r="H24" s="9"/>
      <c r="I24" s="228">
        <f>SUM(I14,I18:I19,I23)</f>
        <v>0</v>
      </c>
      <c r="J24" s="9"/>
      <c r="K24" s="228">
        <f>SUM(K14,K18:K19,K23)</f>
        <v>0</v>
      </c>
      <c r="L24" s="9"/>
      <c r="M24" s="228">
        <f>SUM(M14,M18:M19,M23)</f>
        <v>0</v>
      </c>
      <c r="N24" s="9"/>
      <c r="O24" s="228">
        <f>SUM(O14,O18:O19,O23)</f>
        <v>0</v>
      </c>
      <c r="P24" s="9"/>
      <c r="Q24" s="228">
        <f>SUM(Q14,Q18:Q19,Q23)</f>
        <v>0</v>
      </c>
      <c r="R24" s="9"/>
      <c r="S24" s="228">
        <f>SUM(S14,S18:S19,S23)</f>
        <v>0</v>
      </c>
      <c r="U24" s="196">
        <f t="shared" si="0"/>
        <v>13</v>
      </c>
    </row>
    <row r="25" spans="1:22" x14ac:dyDescent="0.3">
      <c r="A25" s="197" t="s">
        <v>258</v>
      </c>
      <c r="B25" s="4"/>
      <c r="C25" s="250">
        <f>C42</f>
        <v>0</v>
      </c>
      <c r="E25" s="250">
        <f>E42</f>
        <v>0</v>
      </c>
      <c r="F25" s="4"/>
      <c r="G25" s="250">
        <f>G42</f>
        <v>0</v>
      </c>
      <c r="H25" s="4"/>
      <c r="I25" s="250">
        <f>I42</f>
        <v>0</v>
      </c>
      <c r="K25" s="250">
        <f>K42</f>
        <v>0</v>
      </c>
      <c r="L25" s="4"/>
      <c r="M25" s="250">
        <f>M42</f>
        <v>0</v>
      </c>
      <c r="O25" s="250">
        <f>O42</f>
        <v>0</v>
      </c>
      <c r="P25" s="4"/>
      <c r="Q25" s="250">
        <f>Q42</f>
        <v>0</v>
      </c>
      <c r="S25" s="250">
        <f>S42</f>
        <v>0</v>
      </c>
      <c r="V25" s="196">
        <f>U24+1</f>
        <v>14</v>
      </c>
    </row>
    <row r="26" spans="1:22" x14ac:dyDescent="0.3">
      <c r="A26" s="253" t="s">
        <v>259</v>
      </c>
      <c r="B26" s="254"/>
      <c r="C26" s="255">
        <f>C24-C25</f>
        <v>0</v>
      </c>
      <c r="D26" s="256"/>
      <c r="E26" s="255">
        <f>E24-E25</f>
        <v>0</v>
      </c>
      <c r="F26" s="254"/>
      <c r="G26" s="255">
        <f>G24-G25</f>
        <v>0</v>
      </c>
      <c r="H26" s="254"/>
      <c r="I26" s="255">
        <f>I24-I25</f>
        <v>0</v>
      </c>
      <c r="J26" s="256"/>
      <c r="K26" s="255">
        <f>K24-K25</f>
        <v>0</v>
      </c>
      <c r="L26" s="254"/>
      <c r="M26" s="255">
        <f>M24-M25</f>
        <v>0</v>
      </c>
      <c r="N26" s="256"/>
      <c r="O26" s="255">
        <f>O24-O25</f>
        <v>0</v>
      </c>
      <c r="P26" s="254"/>
      <c r="Q26" s="255">
        <f>Q24-Q25</f>
        <v>0</v>
      </c>
      <c r="R26" s="256"/>
      <c r="S26" s="255">
        <f>S24-S25</f>
        <v>0</v>
      </c>
      <c r="V26" s="196"/>
    </row>
    <row r="27" spans="1:22" ht="15.75" thickBot="1" x14ac:dyDescent="0.35">
      <c r="A27" s="198" t="s">
        <v>260</v>
      </c>
      <c r="B27" s="251"/>
      <c r="C27" s="353" t="e">
        <f>C26/C25</f>
        <v>#DIV/0!</v>
      </c>
      <c r="D27" s="252"/>
      <c r="E27" s="353" t="e">
        <f>E26/E25</f>
        <v>#DIV/0!</v>
      </c>
      <c r="F27" s="257"/>
      <c r="G27" s="353" t="e">
        <f>G26/G25</f>
        <v>#DIV/0!</v>
      </c>
      <c r="H27" s="251"/>
      <c r="I27" s="353" t="e">
        <f>I26/I25</f>
        <v>#DIV/0!</v>
      </c>
      <c r="J27" s="252"/>
      <c r="K27" s="353" t="e">
        <f>K26/K25</f>
        <v>#DIV/0!</v>
      </c>
      <c r="L27" s="251"/>
      <c r="M27" s="353" t="e">
        <f>M26/M25</f>
        <v>#DIV/0!</v>
      </c>
      <c r="N27" s="252"/>
      <c r="O27" s="353" t="e">
        <f>O26/O25</f>
        <v>#DIV/0!</v>
      </c>
      <c r="P27" s="251"/>
      <c r="Q27" s="353" t="e">
        <f>Q26/Q25</f>
        <v>#DIV/0!</v>
      </c>
      <c r="R27" s="252"/>
      <c r="S27" s="353" t="e">
        <f>S26/S25</f>
        <v>#DIV/0!</v>
      </c>
      <c r="V27" s="196"/>
    </row>
    <row r="28" spans="1:22" ht="15.75" thickTop="1" x14ac:dyDescent="0.3">
      <c r="U28" s="196"/>
    </row>
    <row r="29" spans="1:22" ht="21" x14ac:dyDescent="0.35">
      <c r="A29" s="382" t="s">
        <v>262</v>
      </c>
      <c r="B29" s="383"/>
      <c r="C29" s="383"/>
      <c r="D29" s="383"/>
      <c r="E29" s="383"/>
      <c r="F29" s="383"/>
      <c r="G29" s="383"/>
      <c r="H29" s="383"/>
      <c r="I29" s="383"/>
      <c r="J29" s="383"/>
      <c r="K29" s="383"/>
      <c r="L29" s="383"/>
      <c r="M29" s="383"/>
      <c r="N29" s="383"/>
      <c r="O29" s="383"/>
      <c r="P29" s="383"/>
      <c r="Q29" s="383"/>
      <c r="R29" s="383"/>
      <c r="S29" s="384"/>
    </row>
    <row r="30" spans="1:22" x14ac:dyDescent="0.3">
      <c r="A30" s="441" t="s">
        <v>0</v>
      </c>
      <c r="B30" s="438" t="str">
        <f>B$5&amp;" | "&amp;B24</f>
        <v xml:space="preserve">T1 | </v>
      </c>
      <c r="C30" s="439"/>
      <c r="D30" s="438" t="str">
        <f>D$5&amp;" | "&amp;D24</f>
        <v xml:space="preserve">T1 | </v>
      </c>
      <c r="E30" s="439"/>
      <c r="F30" s="438" t="str">
        <f>F$5&amp;" | "&amp;F24</f>
        <v xml:space="preserve">T2 | </v>
      </c>
      <c r="G30" s="439"/>
      <c r="H30" s="438" t="str">
        <f>H$5&amp;" | "&amp;H24</f>
        <v xml:space="preserve">T2 | </v>
      </c>
      <c r="I30" s="439"/>
      <c r="J30" s="438" t="str">
        <f>J$5&amp;" | "&amp;J24</f>
        <v xml:space="preserve">T2 | </v>
      </c>
      <c r="K30" s="439"/>
      <c r="L30" s="438" t="str">
        <f>L$5&amp;" | "&amp;L24</f>
        <v xml:space="preserve">T3 | </v>
      </c>
      <c r="M30" s="439"/>
      <c r="N30" s="438" t="str">
        <f>N$5&amp;" | "&amp;N24</f>
        <v xml:space="preserve">T4 | </v>
      </c>
      <c r="O30" s="439"/>
      <c r="P30" s="438" t="str">
        <f>P$5&amp;" | "&amp;P24</f>
        <v xml:space="preserve">T5 | </v>
      </c>
      <c r="Q30" s="440"/>
      <c r="R30" s="393" t="str">
        <f>R$5&amp;" | "&amp;R24</f>
        <v xml:space="preserve">T6 | </v>
      </c>
      <c r="S30" s="393"/>
      <c r="U30" s="196">
        <v>1</v>
      </c>
    </row>
    <row r="31" spans="1:22" x14ac:dyDescent="0.3">
      <c r="A31" s="442"/>
      <c r="B31" s="5" t="s">
        <v>133</v>
      </c>
      <c r="C31" s="5" t="s">
        <v>134</v>
      </c>
      <c r="D31" s="5" t="s">
        <v>133</v>
      </c>
      <c r="E31" s="5" t="s">
        <v>134</v>
      </c>
      <c r="F31" s="5" t="s">
        <v>133</v>
      </c>
      <c r="G31" s="5" t="s">
        <v>134</v>
      </c>
      <c r="H31" s="5" t="s">
        <v>133</v>
      </c>
      <c r="I31" s="5" t="s">
        <v>134</v>
      </c>
      <c r="J31" s="5" t="s">
        <v>133</v>
      </c>
      <c r="K31" s="5" t="s">
        <v>134</v>
      </c>
      <c r="L31" s="5" t="s">
        <v>133</v>
      </c>
      <c r="M31" s="5" t="s">
        <v>134</v>
      </c>
      <c r="N31" s="5" t="s">
        <v>133</v>
      </c>
      <c r="O31" s="5" t="s">
        <v>134</v>
      </c>
      <c r="P31" s="5" t="s">
        <v>133</v>
      </c>
      <c r="Q31" s="5" t="s">
        <v>134</v>
      </c>
      <c r="R31" s="195" t="s">
        <v>133</v>
      </c>
      <c r="S31" s="195" t="s">
        <v>134</v>
      </c>
      <c r="U31" s="196">
        <f>U30+1</f>
        <v>2</v>
      </c>
    </row>
    <row r="32" spans="1:22" x14ac:dyDescent="0.3">
      <c r="A32" s="186" t="s">
        <v>5</v>
      </c>
      <c r="B32" s="6"/>
      <c r="C32" s="249">
        <f>SUM(C33:C35)</f>
        <v>0</v>
      </c>
      <c r="D32" s="249"/>
      <c r="E32" s="249">
        <f>SUM(E33:E35)</f>
        <v>0</v>
      </c>
      <c r="F32" s="249"/>
      <c r="G32" s="249">
        <f>SUM(G33:G35)</f>
        <v>0</v>
      </c>
      <c r="H32" s="249"/>
      <c r="I32" s="249">
        <f>SUM(I33:I35)</f>
        <v>0</v>
      </c>
      <c r="J32" s="249"/>
      <c r="K32" s="249">
        <f>SUM(K33:K35)</f>
        <v>0</v>
      </c>
      <c r="L32" s="249"/>
      <c r="M32" s="249">
        <f>SUM(M33:M35)</f>
        <v>0</v>
      </c>
      <c r="N32" s="249"/>
      <c r="O32" s="249">
        <f>SUM(O33:O35)</f>
        <v>0</v>
      </c>
      <c r="P32" s="249"/>
      <c r="Q32" s="249">
        <f>SUM(Q33:Q35)</f>
        <v>0</v>
      </c>
      <c r="R32" s="249"/>
      <c r="S32" s="249">
        <f>SUM(S33:S35)</f>
        <v>0</v>
      </c>
      <c r="U32" s="196">
        <f t="shared" ref="U32:U42" si="10">U31+1</f>
        <v>3</v>
      </c>
    </row>
    <row r="33" spans="1:21" x14ac:dyDescent="0.3">
      <c r="A33" s="188" t="s">
        <v>100</v>
      </c>
      <c r="B33" s="434"/>
      <c r="C33" s="435"/>
      <c r="D33" s="434"/>
      <c r="E33" s="435"/>
      <c r="F33" s="434"/>
      <c r="G33" s="435"/>
      <c r="H33" s="434"/>
      <c r="I33" s="435"/>
      <c r="J33" s="434"/>
      <c r="K33" s="435"/>
      <c r="L33" s="434"/>
      <c r="M33" s="435"/>
      <c r="N33" s="434"/>
      <c r="O33" s="435"/>
      <c r="P33" s="249">
        <f>'TAB 6.2'!$O$8</f>
        <v>0</v>
      </c>
      <c r="Q33" s="249">
        <f>P33*P$8</f>
        <v>0</v>
      </c>
      <c r="R33" s="352"/>
      <c r="S33" s="249">
        <f>R33*R$8</f>
        <v>0</v>
      </c>
      <c r="U33" s="196">
        <f t="shared" si="10"/>
        <v>4</v>
      </c>
    </row>
    <row r="34" spans="1:21" x14ac:dyDescent="0.3">
      <c r="A34" s="188" t="s">
        <v>124</v>
      </c>
      <c r="B34" s="352"/>
      <c r="C34" s="249">
        <f>B34*1</f>
        <v>0</v>
      </c>
      <c r="D34" s="352"/>
      <c r="E34" s="249">
        <f>D34*1</f>
        <v>0</v>
      </c>
      <c r="F34" s="352"/>
      <c r="G34" s="249">
        <f>F34*1</f>
        <v>0</v>
      </c>
      <c r="H34" s="352"/>
      <c r="I34" s="249">
        <f>H34*1</f>
        <v>0</v>
      </c>
      <c r="J34" s="352"/>
      <c r="K34" s="249">
        <f>J34*1</f>
        <v>0</v>
      </c>
      <c r="L34" s="352"/>
      <c r="M34" s="249">
        <f>L34*1</f>
        <v>0</v>
      </c>
      <c r="N34" s="352"/>
      <c r="O34" s="249">
        <f>N34*1</f>
        <v>0</v>
      </c>
      <c r="P34" s="352"/>
      <c r="Q34" s="249">
        <f>P34*1</f>
        <v>0</v>
      </c>
      <c r="R34" s="352"/>
      <c r="S34" s="249">
        <f>R34*1</f>
        <v>0</v>
      </c>
      <c r="U34" s="196">
        <f t="shared" si="10"/>
        <v>5</v>
      </c>
    </row>
    <row r="35" spans="1:21" x14ac:dyDescent="0.3">
      <c r="A35" s="188" t="s">
        <v>105</v>
      </c>
      <c r="B35" s="352"/>
      <c r="C35" s="249">
        <f>B35*B$7</f>
        <v>0</v>
      </c>
      <c r="D35" s="352"/>
      <c r="E35" s="249">
        <f>D35*D$7</f>
        <v>0</v>
      </c>
      <c r="F35" s="352"/>
      <c r="G35" s="249">
        <f>F35*F$7</f>
        <v>0</v>
      </c>
      <c r="H35" s="352"/>
      <c r="I35" s="249">
        <f>H35*H$7</f>
        <v>0</v>
      </c>
      <c r="J35" s="352"/>
      <c r="K35" s="249">
        <f>J35*J$7</f>
        <v>0</v>
      </c>
      <c r="L35" s="352"/>
      <c r="M35" s="249">
        <f>L35*L$7</f>
        <v>0</v>
      </c>
      <c r="N35" s="352"/>
      <c r="O35" s="249">
        <f>N35*N$7</f>
        <v>0</v>
      </c>
      <c r="P35" s="352"/>
      <c r="Q35" s="249">
        <f>P35*P$7</f>
        <v>0</v>
      </c>
      <c r="R35" s="352"/>
      <c r="S35" s="249">
        <f>R35*R$7</f>
        <v>0</v>
      </c>
      <c r="U35" s="196">
        <f t="shared" si="10"/>
        <v>6</v>
      </c>
    </row>
    <row r="36" spans="1:21" x14ac:dyDescent="0.3">
      <c r="A36" s="186" t="s">
        <v>122</v>
      </c>
      <c r="B36" s="352"/>
      <c r="C36" s="249">
        <f>B36*B$7</f>
        <v>0</v>
      </c>
      <c r="D36" s="352"/>
      <c r="E36" s="249">
        <f>D36*D$7</f>
        <v>0</v>
      </c>
      <c r="F36" s="352"/>
      <c r="G36" s="249">
        <f>F36*F$7</f>
        <v>0</v>
      </c>
      <c r="H36" s="352"/>
      <c r="I36" s="249">
        <f>H36*H$7</f>
        <v>0</v>
      </c>
      <c r="J36" s="352"/>
      <c r="K36" s="249">
        <f>J36*J$7</f>
        <v>0</v>
      </c>
      <c r="L36" s="352"/>
      <c r="M36" s="249">
        <f>L36*L$7</f>
        <v>0</v>
      </c>
      <c r="N36" s="352"/>
      <c r="O36" s="249">
        <f>N36*N$7</f>
        <v>0</v>
      </c>
      <c r="P36" s="352"/>
      <c r="Q36" s="249">
        <f>P36*P$7</f>
        <v>0</v>
      </c>
      <c r="R36" s="352"/>
      <c r="S36" s="249">
        <f>R36*R$7</f>
        <v>0</v>
      </c>
      <c r="U36" s="196">
        <f t="shared" si="10"/>
        <v>7</v>
      </c>
    </row>
    <row r="37" spans="1:21" x14ac:dyDescent="0.3">
      <c r="A37" s="186" t="s">
        <v>59</v>
      </c>
      <c r="B37" s="352"/>
      <c r="C37" s="249">
        <f>SUM(C38:C40)</f>
        <v>0</v>
      </c>
      <c r="D37" s="352"/>
      <c r="E37" s="249">
        <f>SUM(E38:E40)</f>
        <v>0</v>
      </c>
      <c r="F37" s="352"/>
      <c r="G37" s="249">
        <f>SUM(G38:G40)</f>
        <v>0</v>
      </c>
      <c r="H37" s="352"/>
      <c r="I37" s="249">
        <f>SUM(I38:I40)</f>
        <v>0</v>
      </c>
      <c r="J37" s="352"/>
      <c r="K37" s="249">
        <f>SUM(K38:K40)</f>
        <v>0</v>
      </c>
      <c r="L37" s="352"/>
      <c r="M37" s="249">
        <f>SUM(M38:M40)</f>
        <v>0</v>
      </c>
      <c r="N37" s="352"/>
      <c r="O37" s="249">
        <f>SUM(O38:O40)</f>
        <v>0</v>
      </c>
      <c r="P37" s="352"/>
      <c r="Q37" s="249">
        <f>SUM(Q38:Q40)</f>
        <v>0</v>
      </c>
      <c r="R37" s="352"/>
      <c r="S37" s="249">
        <f>SUM(S38:S40)</f>
        <v>0</v>
      </c>
      <c r="U37" s="196">
        <f t="shared" si="10"/>
        <v>8</v>
      </c>
    </row>
    <row r="38" spans="1:21" x14ac:dyDescent="0.3">
      <c r="A38" s="188" t="s">
        <v>2</v>
      </c>
      <c r="B38" s="352"/>
      <c r="C38" s="249">
        <f t="shared" ref="C38:C41" si="11">B38*B$7</f>
        <v>0</v>
      </c>
      <c r="D38" s="352"/>
      <c r="E38" s="249">
        <f t="shared" ref="E38:E41" si="12">D38*D$7</f>
        <v>0</v>
      </c>
      <c r="F38" s="352"/>
      <c r="G38" s="249">
        <f t="shared" ref="G38:G41" si="13">F38*F$7</f>
        <v>0</v>
      </c>
      <c r="H38" s="352"/>
      <c r="I38" s="249">
        <f t="shared" ref="I38:I41" si="14">H38*H$7</f>
        <v>0</v>
      </c>
      <c r="J38" s="352"/>
      <c r="K38" s="249">
        <f t="shared" ref="K38:K41" si="15">J38*J$7</f>
        <v>0</v>
      </c>
      <c r="L38" s="352"/>
      <c r="M38" s="249">
        <f t="shared" ref="M38:M41" si="16">L38*L$7</f>
        <v>0</v>
      </c>
      <c r="N38" s="352"/>
      <c r="O38" s="249">
        <f t="shared" ref="O38:O41" si="17">N38*N$7</f>
        <v>0</v>
      </c>
      <c r="P38" s="352"/>
      <c r="Q38" s="249">
        <f t="shared" ref="Q38:Q41" si="18">P38*P$7</f>
        <v>0</v>
      </c>
      <c r="R38" s="352"/>
      <c r="S38" s="249">
        <f t="shared" ref="S38:S41" si="19">R38*R$7</f>
        <v>0</v>
      </c>
      <c r="U38" s="196">
        <f t="shared" si="10"/>
        <v>9</v>
      </c>
    </row>
    <row r="39" spans="1:21" x14ac:dyDescent="0.3">
      <c r="A39" s="188" t="s">
        <v>6</v>
      </c>
      <c r="B39" s="352"/>
      <c r="C39" s="249">
        <f t="shared" si="11"/>
        <v>0</v>
      </c>
      <c r="D39" s="352"/>
      <c r="E39" s="249">
        <f t="shared" si="12"/>
        <v>0</v>
      </c>
      <c r="F39" s="352"/>
      <c r="G39" s="249">
        <f t="shared" si="13"/>
        <v>0</v>
      </c>
      <c r="H39" s="352"/>
      <c r="I39" s="249">
        <f t="shared" si="14"/>
        <v>0</v>
      </c>
      <c r="J39" s="352"/>
      <c r="K39" s="249">
        <f t="shared" si="15"/>
        <v>0</v>
      </c>
      <c r="L39" s="352"/>
      <c r="M39" s="249">
        <f t="shared" si="16"/>
        <v>0</v>
      </c>
      <c r="N39" s="352"/>
      <c r="O39" s="249">
        <f t="shared" si="17"/>
        <v>0</v>
      </c>
      <c r="P39" s="352"/>
      <c r="Q39" s="249">
        <f t="shared" si="18"/>
        <v>0</v>
      </c>
      <c r="R39" s="352"/>
      <c r="S39" s="249">
        <f t="shared" si="19"/>
        <v>0</v>
      </c>
      <c r="U39" s="196">
        <f t="shared" si="10"/>
        <v>10</v>
      </c>
    </row>
    <row r="40" spans="1:21" x14ac:dyDescent="0.3">
      <c r="A40" s="188" t="s">
        <v>10</v>
      </c>
      <c r="B40" s="352"/>
      <c r="C40" s="249">
        <f t="shared" si="11"/>
        <v>0</v>
      </c>
      <c r="D40" s="352"/>
      <c r="E40" s="249">
        <f t="shared" si="12"/>
        <v>0</v>
      </c>
      <c r="F40" s="352"/>
      <c r="G40" s="249">
        <f t="shared" si="13"/>
        <v>0</v>
      </c>
      <c r="H40" s="352"/>
      <c r="I40" s="249">
        <f t="shared" si="14"/>
        <v>0</v>
      </c>
      <c r="J40" s="352"/>
      <c r="K40" s="249">
        <f t="shared" si="15"/>
        <v>0</v>
      </c>
      <c r="L40" s="352"/>
      <c r="M40" s="249">
        <f t="shared" si="16"/>
        <v>0</v>
      </c>
      <c r="N40" s="352"/>
      <c r="O40" s="249">
        <f t="shared" si="17"/>
        <v>0</v>
      </c>
      <c r="P40" s="352"/>
      <c r="Q40" s="249">
        <f t="shared" si="18"/>
        <v>0</v>
      </c>
      <c r="R40" s="352"/>
      <c r="S40" s="249">
        <f t="shared" si="19"/>
        <v>0</v>
      </c>
      <c r="U40" s="196">
        <f t="shared" si="10"/>
        <v>11</v>
      </c>
    </row>
    <row r="41" spans="1:21" x14ac:dyDescent="0.3">
      <c r="A41" s="186" t="s">
        <v>123</v>
      </c>
      <c r="B41" s="352"/>
      <c r="C41" s="249">
        <f t="shared" si="11"/>
        <v>0</v>
      </c>
      <c r="D41" s="352"/>
      <c r="E41" s="249">
        <f t="shared" si="12"/>
        <v>0</v>
      </c>
      <c r="F41" s="352"/>
      <c r="G41" s="249">
        <f t="shared" si="13"/>
        <v>0</v>
      </c>
      <c r="H41" s="352"/>
      <c r="I41" s="249">
        <f t="shared" si="14"/>
        <v>0</v>
      </c>
      <c r="J41" s="352"/>
      <c r="K41" s="249">
        <f t="shared" si="15"/>
        <v>0</v>
      </c>
      <c r="L41" s="352"/>
      <c r="M41" s="249">
        <f t="shared" si="16"/>
        <v>0</v>
      </c>
      <c r="N41" s="352"/>
      <c r="O41" s="249">
        <f t="shared" si="17"/>
        <v>0</v>
      </c>
      <c r="P41" s="352"/>
      <c r="Q41" s="249">
        <f t="shared" si="18"/>
        <v>0</v>
      </c>
      <c r="R41" s="352"/>
      <c r="S41" s="249">
        <f t="shared" si="19"/>
        <v>0</v>
      </c>
      <c r="U41" s="196">
        <f t="shared" si="10"/>
        <v>12</v>
      </c>
    </row>
    <row r="42" spans="1:21" x14ac:dyDescent="0.3">
      <c r="A42" s="40" t="s">
        <v>7</v>
      </c>
      <c r="B42" s="9"/>
      <c r="C42" s="228">
        <f>SUM(C32,C36:C37,C41)</f>
        <v>0</v>
      </c>
      <c r="D42" s="9"/>
      <c r="E42" s="228">
        <f>SUM(E32,E36:E37,E41)</f>
        <v>0</v>
      </c>
      <c r="F42" s="9"/>
      <c r="G42" s="228">
        <f>SUM(G32,G36:G37,G41)</f>
        <v>0</v>
      </c>
      <c r="H42" s="9"/>
      <c r="I42" s="228">
        <f>SUM(I32,I36:I37,I41)</f>
        <v>0</v>
      </c>
      <c r="J42" s="9"/>
      <c r="K42" s="228">
        <f>SUM(K32,K36:K37,K41)</f>
        <v>0</v>
      </c>
      <c r="L42" s="9"/>
      <c r="M42" s="228">
        <f>SUM(M32,M36:M37,M41)</f>
        <v>0</v>
      </c>
      <c r="N42" s="9"/>
      <c r="O42" s="228">
        <f>SUM(O32,O36:O37,O41)</f>
        <v>0</v>
      </c>
      <c r="P42" s="9"/>
      <c r="Q42" s="228">
        <f>SUM(Q32,Q36:Q37,Q41)</f>
        <v>0</v>
      </c>
      <c r="R42" s="9"/>
      <c r="S42" s="228">
        <f>SUM(S32,S36:S37,S41)</f>
        <v>0</v>
      </c>
      <c r="U42" s="196">
        <f t="shared" si="10"/>
        <v>13</v>
      </c>
    </row>
  </sheetData>
  <mergeCells count="72">
    <mergeCell ref="F5:G5"/>
    <mergeCell ref="F6:G6"/>
    <mergeCell ref="P5:Q5"/>
    <mergeCell ref="R5:S5"/>
    <mergeCell ref="B6:C6"/>
    <mergeCell ref="D6:E6"/>
    <mergeCell ref="H6:I6"/>
    <mergeCell ref="J6:K6"/>
    <mergeCell ref="L6:M6"/>
    <mergeCell ref="N6:O6"/>
    <mergeCell ref="P6:Q6"/>
    <mergeCell ref="R6:S6"/>
    <mergeCell ref="B5:C5"/>
    <mergeCell ref="D5:E5"/>
    <mergeCell ref="H5:I5"/>
    <mergeCell ref="J5:K5"/>
    <mergeCell ref="L5:M5"/>
    <mergeCell ref="N5:O5"/>
    <mergeCell ref="F8:G8"/>
    <mergeCell ref="R7:S7"/>
    <mergeCell ref="D8:E8"/>
    <mergeCell ref="H8:I8"/>
    <mergeCell ref="J8:K8"/>
    <mergeCell ref="L8:M8"/>
    <mergeCell ref="N8:O8"/>
    <mergeCell ref="P8:Q8"/>
    <mergeCell ref="R8:S8"/>
    <mergeCell ref="D7:E7"/>
    <mergeCell ref="H7:I7"/>
    <mergeCell ref="J7:K7"/>
    <mergeCell ref="L7:M7"/>
    <mergeCell ref="N7:O7"/>
    <mergeCell ref="P7:Q7"/>
    <mergeCell ref="F7:G7"/>
    <mergeCell ref="F12:G12"/>
    <mergeCell ref="F15:G15"/>
    <mergeCell ref="A29:S29"/>
    <mergeCell ref="A12:A13"/>
    <mergeCell ref="R12:S12"/>
    <mergeCell ref="L12:M12"/>
    <mergeCell ref="R30:S30"/>
    <mergeCell ref="B8:C8"/>
    <mergeCell ref="B15:C15"/>
    <mergeCell ref="D15:E15"/>
    <mergeCell ref="H15:I15"/>
    <mergeCell ref="J15:K15"/>
    <mergeCell ref="L15:M15"/>
    <mergeCell ref="N15:O15"/>
    <mergeCell ref="B12:C12"/>
    <mergeCell ref="D12:E12"/>
    <mergeCell ref="H12:I12"/>
    <mergeCell ref="J12:K12"/>
    <mergeCell ref="J30:K30"/>
    <mergeCell ref="L30:M30"/>
    <mergeCell ref="N12:O12"/>
    <mergeCell ref="P12:Q12"/>
    <mergeCell ref="N33:O33"/>
    <mergeCell ref="B7:C7"/>
    <mergeCell ref="N30:O30"/>
    <mergeCell ref="P30:Q30"/>
    <mergeCell ref="B33:C33"/>
    <mergeCell ref="D33:E33"/>
    <mergeCell ref="F33:G33"/>
    <mergeCell ref="H33:I33"/>
    <mergeCell ref="J33:K33"/>
    <mergeCell ref="L33:M33"/>
    <mergeCell ref="A11:S11"/>
    <mergeCell ref="A30:A31"/>
    <mergeCell ref="B30:C30"/>
    <mergeCell ref="D30:E30"/>
    <mergeCell ref="F30:G30"/>
    <mergeCell ref="H30:I30"/>
  </mergeCells>
  <conditionalFormatting sqref="C25 E25">
    <cfRule type="containsText" dxfId="33" priority="83" operator="containsText" text="ntitulé">
      <formula>NOT(ISERROR(SEARCH("ntitulé",C25)))</formula>
    </cfRule>
    <cfRule type="containsBlanks" dxfId="32" priority="84">
      <formula>LEN(TRIM(C25))=0</formula>
    </cfRule>
  </conditionalFormatting>
  <conditionalFormatting sqref="B34:B41">
    <cfRule type="containsText" dxfId="31" priority="31" operator="containsText" text="ntitulé">
      <formula>NOT(ISERROR(SEARCH("ntitulé",B34)))</formula>
    </cfRule>
    <cfRule type="containsBlanks" dxfId="30" priority="32">
      <formula>LEN(TRIM(B34))=0</formula>
    </cfRule>
  </conditionalFormatting>
  <conditionalFormatting sqref="D34:D41">
    <cfRule type="containsText" dxfId="29" priority="29" operator="containsText" text="ntitulé">
      <formula>NOT(ISERROR(SEARCH("ntitulé",D34)))</formula>
    </cfRule>
    <cfRule type="containsBlanks" dxfId="28" priority="30">
      <formula>LEN(TRIM(D34))=0</formula>
    </cfRule>
  </conditionalFormatting>
  <conditionalFormatting sqref="F34:F41">
    <cfRule type="containsText" dxfId="27" priority="27" operator="containsText" text="ntitulé">
      <formula>NOT(ISERROR(SEARCH("ntitulé",F34)))</formula>
    </cfRule>
    <cfRule type="containsBlanks" dxfId="26" priority="28">
      <formula>LEN(TRIM(F34))=0</formula>
    </cfRule>
  </conditionalFormatting>
  <conditionalFormatting sqref="H34:H41">
    <cfRule type="containsText" dxfId="25" priority="25" operator="containsText" text="ntitulé">
      <formula>NOT(ISERROR(SEARCH("ntitulé",H34)))</formula>
    </cfRule>
    <cfRule type="containsBlanks" dxfId="24" priority="26">
      <formula>LEN(TRIM(H34))=0</formula>
    </cfRule>
  </conditionalFormatting>
  <conditionalFormatting sqref="J34:J41">
    <cfRule type="containsText" dxfId="23" priority="23" operator="containsText" text="ntitulé">
      <formula>NOT(ISERROR(SEARCH("ntitulé",J34)))</formula>
    </cfRule>
    <cfRule type="containsBlanks" dxfId="22" priority="24">
      <formula>LEN(TRIM(J34))=0</formula>
    </cfRule>
  </conditionalFormatting>
  <conditionalFormatting sqref="L34:L41">
    <cfRule type="containsText" dxfId="21" priority="21" operator="containsText" text="ntitulé">
      <formula>NOT(ISERROR(SEARCH("ntitulé",L34)))</formula>
    </cfRule>
    <cfRule type="containsBlanks" dxfId="20" priority="22">
      <formula>LEN(TRIM(L34))=0</formula>
    </cfRule>
  </conditionalFormatting>
  <conditionalFormatting sqref="N34:N41">
    <cfRule type="containsText" dxfId="19" priority="19" operator="containsText" text="ntitulé">
      <formula>NOT(ISERROR(SEARCH("ntitulé",N34)))</formula>
    </cfRule>
    <cfRule type="containsBlanks" dxfId="18" priority="20">
      <formula>LEN(TRIM(N34))=0</formula>
    </cfRule>
  </conditionalFormatting>
  <conditionalFormatting sqref="P34:P41">
    <cfRule type="containsText" dxfId="17" priority="17" operator="containsText" text="ntitulé">
      <formula>NOT(ISERROR(SEARCH("ntitulé",P34)))</formula>
    </cfRule>
    <cfRule type="containsBlanks" dxfId="16" priority="18">
      <formula>LEN(TRIM(P34))=0</formula>
    </cfRule>
  </conditionalFormatting>
  <conditionalFormatting sqref="R33:R41">
    <cfRule type="containsText" dxfId="15" priority="15" operator="containsText" text="ntitulé">
      <formula>NOT(ISERROR(SEARCH("ntitulé",R33)))</formula>
    </cfRule>
    <cfRule type="containsBlanks" dxfId="14" priority="16">
      <formula>LEN(TRIM(R33))=0</formula>
    </cfRule>
  </conditionalFormatting>
  <conditionalFormatting sqref="G25">
    <cfRule type="containsText" dxfId="13" priority="13" operator="containsText" text="ntitulé">
      <formula>NOT(ISERROR(SEARCH("ntitulé",G25)))</formula>
    </cfRule>
    <cfRule type="containsBlanks" dxfId="12" priority="14">
      <formula>LEN(TRIM(G25))=0</formula>
    </cfRule>
  </conditionalFormatting>
  <conditionalFormatting sqref="I25">
    <cfRule type="containsText" dxfId="11" priority="11" operator="containsText" text="ntitulé">
      <formula>NOT(ISERROR(SEARCH("ntitulé",I25)))</formula>
    </cfRule>
    <cfRule type="containsBlanks" dxfId="10" priority="12">
      <formula>LEN(TRIM(I25))=0</formula>
    </cfRule>
  </conditionalFormatting>
  <conditionalFormatting sqref="K25">
    <cfRule type="containsText" dxfId="9" priority="9" operator="containsText" text="ntitulé">
      <formula>NOT(ISERROR(SEARCH("ntitulé",K25)))</formula>
    </cfRule>
    <cfRule type="containsBlanks" dxfId="8" priority="10">
      <formula>LEN(TRIM(K25))=0</formula>
    </cfRule>
  </conditionalFormatting>
  <conditionalFormatting sqref="M25">
    <cfRule type="containsText" dxfId="7" priority="7" operator="containsText" text="ntitulé">
      <formula>NOT(ISERROR(SEARCH("ntitulé",M25)))</formula>
    </cfRule>
    <cfRule type="containsBlanks" dxfId="6" priority="8">
      <formula>LEN(TRIM(M25))=0</formula>
    </cfRule>
  </conditionalFormatting>
  <conditionalFormatting sqref="O25">
    <cfRule type="containsText" dxfId="5" priority="5" operator="containsText" text="ntitulé">
      <formula>NOT(ISERROR(SEARCH("ntitulé",O25)))</formula>
    </cfRule>
    <cfRule type="containsBlanks" dxfId="4" priority="6">
      <formula>LEN(TRIM(O25))=0</formula>
    </cfRule>
  </conditionalFormatting>
  <conditionalFormatting sqref="Q25">
    <cfRule type="containsText" dxfId="3" priority="3" operator="containsText" text="ntitulé">
      <formula>NOT(ISERROR(SEARCH("ntitulé",Q25)))</formula>
    </cfRule>
    <cfRule type="containsBlanks" dxfId="2" priority="4">
      <formula>LEN(TRIM(Q25))=0</formula>
    </cfRule>
  </conditionalFormatting>
  <conditionalFormatting sqref="S25">
    <cfRule type="containsText" dxfId="1" priority="1" operator="containsText" text="ntitulé">
      <formula>NOT(ISERROR(SEARCH("ntitulé",S25)))</formula>
    </cfRule>
    <cfRule type="containsBlanks" dxfId="0" priority="2">
      <formula>LEN(TRIM(S25))=0</formula>
    </cfRule>
  </conditionalFormatting>
  <pageMargins left="0.7" right="0.7" top="0.75" bottom="0.75" header="0.3" footer="0.3"/>
  <pageSetup paperSize="9" scale="64" orientation="landscape" verticalDpi="300" r:id="rId1"/>
  <ignoredErrors>
    <ignoredError sqref="F16:S23 E19 C16:C2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Normal="100" workbookViewId="0">
      <selection activeCell="B11" sqref="B11"/>
    </sheetView>
  </sheetViews>
  <sheetFormatPr baseColWidth="10" defaultColWidth="7.85546875" defaultRowHeight="13.5" x14ac:dyDescent="0.3"/>
  <cols>
    <col min="1" max="1" width="17.7109375" style="4" customWidth="1"/>
    <col min="2" max="2" width="17.5703125" style="4" bestFit="1" customWidth="1"/>
    <col min="3" max="3" width="119.140625" style="4" customWidth="1"/>
    <col min="4" max="16384" width="7.85546875" style="4"/>
  </cols>
  <sheetData>
    <row r="1" spans="1:3" x14ac:dyDescent="0.3">
      <c r="A1" s="202" t="s">
        <v>144</v>
      </c>
      <c r="C1" s="203"/>
    </row>
    <row r="2" spans="1:3" x14ac:dyDescent="0.3">
      <c r="A2" s="203"/>
      <c r="C2" s="203"/>
    </row>
    <row r="3" spans="1:3" x14ac:dyDescent="0.3">
      <c r="A3" s="367" t="s">
        <v>136</v>
      </c>
      <c r="B3" s="367"/>
      <c r="C3" s="367"/>
    </row>
    <row r="4" spans="1:3" x14ac:dyDescent="0.3">
      <c r="A4" s="204"/>
      <c r="B4" s="205"/>
      <c r="C4" s="206"/>
    </row>
    <row r="5" spans="1:3" x14ac:dyDescent="0.3">
      <c r="A5" s="207" t="s">
        <v>145</v>
      </c>
      <c r="B5" s="208" t="s">
        <v>146</v>
      </c>
      <c r="C5" s="209" t="s">
        <v>147</v>
      </c>
    </row>
    <row r="7" spans="1:3" x14ac:dyDescent="0.3">
      <c r="A7" s="27" t="s">
        <v>148</v>
      </c>
      <c r="B7" s="27" t="s">
        <v>153</v>
      </c>
      <c r="C7" s="210" t="s">
        <v>149</v>
      </c>
    </row>
    <row r="8" spans="1:3" x14ac:dyDescent="0.3">
      <c r="A8" s="210" t="s">
        <v>150</v>
      </c>
      <c r="B8" s="27"/>
      <c r="C8" s="210" t="s">
        <v>151</v>
      </c>
    </row>
    <row r="9" spans="1:3" ht="24.75" x14ac:dyDescent="0.3">
      <c r="A9" s="210" t="s">
        <v>152</v>
      </c>
      <c r="B9" s="27" t="s">
        <v>75</v>
      </c>
      <c r="C9" s="210" t="s">
        <v>238</v>
      </c>
    </row>
    <row r="10" spans="1:3" x14ac:dyDescent="0.3">
      <c r="A10" s="210" t="s">
        <v>154</v>
      </c>
      <c r="B10" s="27" t="s">
        <v>75</v>
      </c>
      <c r="C10" s="210" t="s">
        <v>239</v>
      </c>
    </row>
    <row r="11" spans="1:3" ht="27" x14ac:dyDescent="0.3">
      <c r="A11" s="210" t="s">
        <v>155</v>
      </c>
      <c r="B11" s="27" t="s">
        <v>75</v>
      </c>
      <c r="C11" s="210" t="s">
        <v>240</v>
      </c>
    </row>
    <row r="12" spans="1:3" x14ac:dyDescent="0.3">
      <c r="A12" s="210" t="s">
        <v>156</v>
      </c>
      <c r="B12" s="27"/>
      <c r="C12" s="210" t="s">
        <v>151</v>
      </c>
    </row>
    <row r="13" spans="1:3" ht="27" x14ac:dyDescent="0.3">
      <c r="A13" s="210" t="s">
        <v>157</v>
      </c>
      <c r="B13" s="27" t="s">
        <v>158</v>
      </c>
      <c r="C13" s="210" t="s">
        <v>241</v>
      </c>
    </row>
  </sheetData>
  <mergeCells count="1">
    <mergeCell ref="A3:C3"/>
  </mergeCells>
  <hyperlinks>
    <hyperlink ref="A1" location="TAB00!A1" display="Retour page de garde" xr:uid="{00000000-0004-0000-0100-000000000000}"/>
  </hyperlinks>
  <pageMargins left="0.7" right="0.7" top="0.75" bottom="0.75" header="0.3" footer="0.3"/>
  <pageSetup paperSize="9" scale="8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zoomScaleNormal="100" workbookViewId="0">
      <selection activeCell="A5" sqref="A5:C5"/>
    </sheetView>
  </sheetViews>
  <sheetFormatPr baseColWidth="10" defaultColWidth="7.85546875" defaultRowHeight="15" x14ac:dyDescent="0.3"/>
  <cols>
    <col min="1" max="1" width="23" style="218" customWidth="1"/>
    <col min="2" max="2" width="48.5703125" style="2" customWidth="1"/>
    <col min="3" max="3" width="106" style="1" customWidth="1"/>
    <col min="4" max="16384" width="7.85546875" style="1"/>
  </cols>
  <sheetData>
    <row r="1" spans="1:4" s="15" customFormat="1" x14ac:dyDescent="0.3">
      <c r="A1" s="211" t="s">
        <v>144</v>
      </c>
      <c r="B1" s="211"/>
    </row>
    <row r="2" spans="1:4" s="15" customFormat="1" x14ac:dyDescent="0.3">
      <c r="A2" s="212"/>
      <c r="B2" s="213"/>
    </row>
    <row r="3" spans="1:4" s="15" customFormat="1" ht="21" x14ac:dyDescent="0.35">
      <c r="A3" s="368" t="s">
        <v>138</v>
      </c>
      <c r="B3" s="368"/>
      <c r="C3" s="368"/>
    </row>
    <row r="4" spans="1:4" s="15" customFormat="1" ht="21.75" thickBot="1" x14ac:dyDescent="0.4">
      <c r="A4" s="214"/>
      <c r="B4" s="215"/>
      <c r="C4" s="215"/>
    </row>
    <row r="5" spans="1:4" s="15" customFormat="1" ht="41.45" customHeight="1" thickBot="1" x14ac:dyDescent="0.35">
      <c r="A5" s="369" t="s">
        <v>275</v>
      </c>
      <c r="B5" s="370"/>
      <c r="C5" s="371"/>
      <c r="D5" s="216"/>
    </row>
    <row r="6" spans="1:4" s="15" customFormat="1" ht="21.75" thickBot="1" x14ac:dyDescent="0.4">
      <c r="A6" s="214"/>
      <c r="B6" s="215"/>
      <c r="C6" s="217"/>
    </row>
    <row r="7" spans="1:4" s="15" customFormat="1" ht="37.5" customHeight="1" thickBot="1" x14ac:dyDescent="0.35">
      <c r="A7" s="372" t="s">
        <v>183</v>
      </c>
      <c r="B7" s="373"/>
      <c r="C7" s="374"/>
    </row>
    <row r="8" spans="1:4" x14ac:dyDescent="0.3">
      <c r="A8" s="280"/>
      <c r="C8" s="279"/>
    </row>
    <row r="9" spans="1:4" x14ac:dyDescent="0.3">
      <c r="A9" s="219" t="s">
        <v>146</v>
      </c>
      <c r="B9" s="220"/>
      <c r="C9" s="220" t="s">
        <v>147</v>
      </c>
    </row>
    <row r="11" spans="1:4" ht="81" x14ac:dyDescent="0.3">
      <c r="A11" s="221" t="s">
        <v>71</v>
      </c>
      <c r="B11" s="222" t="str">
        <f>'TAB 1'!A4</f>
        <v>TAB1 : Synthèse du revenu autorisé des années 2023 et 2024</v>
      </c>
      <c r="C11" s="222" t="s">
        <v>274</v>
      </c>
    </row>
    <row r="12" spans="1:4" ht="135" x14ac:dyDescent="0.3">
      <c r="A12" s="221" t="s">
        <v>242</v>
      </c>
      <c r="B12" s="222" t="str">
        <f>'TAB 2'!A3</f>
        <v>TAB 2 : Proposition d'affectation des soldes régulatoires approuvés et non-affectés</v>
      </c>
      <c r="C12" s="351" t="s">
        <v>243</v>
      </c>
    </row>
    <row r="13" spans="1:4" ht="27" x14ac:dyDescent="0.3">
      <c r="A13" s="221" t="s">
        <v>72</v>
      </c>
      <c r="B13" s="222" t="str">
        <f>'TAB 3'!A3</f>
        <v>TAB3 : Transposition du revenu autorisé par catégorie tarifaire</v>
      </c>
      <c r="C13" s="222" t="s">
        <v>244</v>
      </c>
    </row>
    <row r="14" spans="1:4" ht="67.5" x14ac:dyDescent="0.3">
      <c r="A14" s="221" t="s">
        <v>74</v>
      </c>
      <c r="B14" s="222" t="str">
        <f>'TAB 4.1'!A3</f>
        <v>TAB4.1 : Synthèse du revenu autorisé par tarif et par catégorie tarifaire</v>
      </c>
      <c r="C14" s="222" t="s">
        <v>246</v>
      </c>
    </row>
    <row r="15" spans="1:4" ht="27" x14ac:dyDescent="0.3">
      <c r="A15" s="221" t="s">
        <v>247</v>
      </c>
      <c r="B15" s="222" t="str">
        <f>'TAB 4.2'!A3</f>
        <v>TAB4.2 : Détail des coûts imputés aux tarifs d'injection</v>
      </c>
      <c r="C15" s="222" t="s">
        <v>272</v>
      </c>
    </row>
    <row r="16" spans="1:4" ht="162" x14ac:dyDescent="0.3">
      <c r="A16" s="221" t="s">
        <v>75</v>
      </c>
      <c r="B16" s="222" t="str">
        <f>'TAB 5'!A3</f>
        <v>TAB5 : Estimation des volumes, capacités et puissances</v>
      </c>
      <c r="C16" s="222" t="s">
        <v>265</v>
      </c>
    </row>
    <row r="17" spans="1:3" ht="27" x14ac:dyDescent="0.3">
      <c r="A17" s="221" t="s">
        <v>76</v>
      </c>
      <c r="B17" s="222" t="str">
        <f>'TAB 5.1'!A3</f>
        <v>TAB5.1 : Estimation des volumes soumis à l'exonération de redevance voirie</v>
      </c>
      <c r="C17" s="222" t="s">
        <v>185</v>
      </c>
    </row>
    <row r="18" spans="1:3" ht="27" x14ac:dyDescent="0.3">
      <c r="A18" s="221" t="s">
        <v>126</v>
      </c>
      <c r="B18" s="222" t="str">
        <f>'TAB 6.1'!A2</f>
        <v>TAB6.1 : Tarifs de prélèvement 2024</v>
      </c>
      <c r="C18" s="222" t="s">
        <v>248</v>
      </c>
    </row>
    <row r="19" spans="1:3" ht="27" x14ac:dyDescent="0.3">
      <c r="A19" s="221" t="s">
        <v>127</v>
      </c>
      <c r="B19" s="222" t="str">
        <f>'TAB 6.2'!A3</f>
        <v>TAB6.2 : Synthèse des produits prévisionnels issus des tarifs de prélèvement 2024</v>
      </c>
      <c r="C19" s="222" t="s">
        <v>249</v>
      </c>
    </row>
    <row r="20" spans="1:3" ht="40.5" x14ac:dyDescent="0.3">
      <c r="A20" s="221" t="s">
        <v>78</v>
      </c>
      <c r="B20" s="222" t="str">
        <f>'TAB 7'!A3</f>
        <v>TAB7 : Synthèse des produits prévisionnels issus des tarifs d'injection</v>
      </c>
      <c r="C20" s="222" t="s">
        <v>250</v>
      </c>
    </row>
    <row r="21" spans="1:3" ht="40.5" x14ac:dyDescent="0.3">
      <c r="A21" s="221" t="s">
        <v>251</v>
      </c>
      <c r="B21" s="222" t="str">
        <f>'TAB 7.1'!A2</f>
        <v>TAB7.1 : Tarifs d'injection 2024</v>
      </c>
      <c r="C21" s="222" t="s">
        <v>264</v>
      </c>
    </row>
    <row r="22" spans="1:3" ht="27" x14ac:dyDescent="0.3">
      <c r="A22" s="221" t="s">
        <v>252</v>
      </c>
      <c r="B22" s="222" t="str">
        <f>'TAB 8.1'!A3</f>
        <v>TAB8.1 : Réconciliation des charges et produits relatifs aux tarifs de prélèvements</v>
      </c>
      <c r="C22" s="222" t="s">
        <v>253</v>
      </c>
    </row>
    <row r="23" spans="1:3" ht="27" x14ac:dyDescent="0.3">
      <c r="A23" s="221" t="s">
        <v>254</v>
      </c>
      <c r="B23" s="222" t="str">
        <f>'TAB 8.2'!A3</f>
        <v>TAB8.2 : Réconciliation des charges et produits relatifs aux tarifs d'injection</v>
      </c>
      <c r="C23" s="222" t="s">
        <v>255</v>
      </c>
    </row>
    <row r="24" spans="1:3" ht="40.5" x14ac:dyDescent="0.3">
      <c r="A24" s="221" t="s">
        <v>256</v>
      </c>
      <c r="B24" s="222" t="str">
        <f>'TAB 9'!A3</f>
        <v xml:space="preserve">TAB9 : Simulations des coûts de distribution pour les clients-type  </v>
      </c>
      <c r="C24" s="222" t="s">
        <v>263</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FF86-A10A-41DF-8987-01B32CA1D4E0}">
  <dimension ref="A1:AC43"/>
  <sheetViews>
    <sheetView topLeftCell="A10" zoomScaleNormal="100" workbookViewId="0">
      <selection activeCell="B8" sqref="B8"/>
    </sheetView>
  </sheetViews>
  <sheetFormatPr baseColWidth="10" defaultColWidth="7.85546875" defaultRowHeight="15" x14ac:dyDescent="0.3"/>
  <cols>
    <col min="1" max="1" width="99.85546875" style="318" customWidth="1"/>
    <col min="2" max="4" width="19.85546875" style="292" customWidth="1"/>
    <col min="5" max="5" width="7" style="292" customWidth="1"/>
    <col min="6" max="7" width="14" style="292" bestFit="1" customWidth="1"/>
    <col min="8" max="16384" width="7.85546875" style="292"/>
  </cols>
  <sheetData>
    <row r="1" spans="1:29" x14ac:dyDescent="0.3">
      <c r="A1" s="291" t="s">
        <v>144</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row>
    <row r="4" spans="1:29" ht="21" x14ac:dyDescent="0.35">
      <c r="A4" s="294" t="s">
        <v>188</v>
      </c>
      <c r="B4" s="295"/>
      <c r="C4" s="295"/>
      <c r="D4" s="295"/>
    </row>
    <row r="5" spans="1:29" x14ac:dyDescent="0.3">
      <c r="A5" s="296"/>
      <c r="B5" s="296"/>
      <c r="C5" s="296"/>
      <c r="D5" s="296"/>
    </row>
    <row r="6" spans="1:29" x14ac:dyDescent="0.3">
      <c r="A6" s="297"/>
      <c r="B6" s="297"/>
      <c r="C6" s="297"/>
      <c r="D6" s="297"/>
    </row>
    <row r="7" spans="1:29" s="300" customFormat="1" x14ac:dyDescent="0.3">
      <c r="A7" s="298"/>
      <c r="B7" s="298"/>
      <c r="C7" s="298"/>
      <c r="D7" s="299"/>
    </row>
    <row r="8" spans="1:29" s="300" customFormat="1" ht="45" x14ac:dyDescent="0.3">
      <c r="A8" s="298"/>
      <c r="B8" s="301" t="s">
        <v>273</v>
      </c>
      <c r="C8" s="298"/>
      <c r="D8" s="299"/>
    </row>
    <row r="9" spans="1:29" x14ac:dyDescent="0.3">
      <c r="A9" s="302" t="s">
        <v>0</v>
      </c>
      <c r="B9" s="303" t="s">
        <v>19</v>
      </c>
      <c r="C9" s="304" t="s">
        <v>189</v>
      </c>
      <c r="D9" s="304" t="s">
        <v>190</v>
      </c>
    </row>
    <row r="10" spans="1:29" s="307" customFormat="1" x14ac:dyDescent="0.3">
      <c r="A10" s="305" t="s">
        <v>79</v>
      </c>
      <c r="B10" s="306">
        <f>SUM(B11,B14)</f>
        <v>0</v>
      </c>
      <c r="C10" s="306">
        <f>SUM(C11,C14)</f>
        <v>0</v>
      </c>
      <c r="D10" s="306">
        <f>SUM(D11,D14)</f>
        <v>0</v>
      </c>
    </row>
    <row r="11" spans="1:29" s="307" customFormat="1" x14ac:dyDescent="0.3">
      <c r="A11" s="308" t="s">
        <v>80</v>
      </c>
      <c r="B11" s="306">
        <f>SUM(B12:B13)</f>
        <v>0</v>
      </c>
      <c r="C11" s="306">
        <f>SUM(C12:C13)</f>
        <v>0</v>
      </c>
      <c r="D11" s="306">
        <f>SUM(D12:D13)</f>
        <v>0</v>
      </c>
    </row>
    <row r="12" spans="1:29" x14ac:dyDescent="0.3">
      <c r="A12" s="309" t="str">
        <f>[5]TAB2!A38</f>
        <v>Charges nettes hors charges nettes liées aux immobilisations</v>
      </c>
      <c r="B12" s="310"/>
      <c r="C12" s="310"/>
      <c r="D12" s="310">
        <f t="shared" ref="D12:D38" si="0">C12-B12</f>
        <v>0</v>
      </c>
    </row>
    <row r="13" spans="1:29" x14ac:dyDescent="0.3">
      <c r="A13" s="309" t="str">
        <f>[5]TAB2!A45</f>
        <v xml:space="preserve">Charges nettes liées aux immobilisations </v>
      </c>
      <c r="B13" s="310"/>
      <c r="C13" s="310"/>
      <c r="D13" s="310">
        <f t="shared" si="0"/>
        <v>0</v>
      </c>
    </row>
    <row r="14" spans="1:29" s="307" customFormat="1" x14ac:dyDescent="0.3">
      <c r="A14" s="308" t="s">
        <v>81</v>
      </c>
      <c r="B14" s="306">
        <f>SUM(B15:B17)</f>
        <v>0</v>
      </c>
      <c r="C14" s="306">
        <f>SUM(C15:C17)</f>
        <v>0</v>
      </c>
      <c r="D14" s="306">
        <f t="shared" si="0"/>
        <v>0</v>
      </c>
    </row>
    <row r="15" spans="1:29" x14ac:dyDescent="0.3">
      <c r="A15" s="311" t="s">
        <v>82</v>
      </c>
      <c r="B15" s="310"/>
      <c r="C15" s="310"/>
      <c r="D15" s="310">
        <f t="shared" si="0"/>
        <v>0</v>
      </c>
      <c r="E15" s="293"/>
      <c r="F15" s="293"/>
      <c r="G15" s="293"/>
    </row>
    <row r="16" spans="1:29" x14ac:dyDescent="0.3">
      <c r="A16" s="311" t="s">
        <v>83</v>
      </c>
      <c r="B16" s="310"/>
      <c r="C16" s="310"/>
      <c r="D16" s="310">
        <f t="shared" si="0"/>
        <v>0</v>
      </c>
      <c r="E16" s="293"/>
      <c r="F16" s="293"/>
      <c r="G16" s="293"/>
    </row>
    <row r="17" spans="1:7" x14ac:dyDescent="0.3">
      <c r="A17" s="311" t="s">
        <v>84</v>
      </c>
      <c r="B17" s="310"/>
      <c r="C17" s="310"/>
      <c r="D17" s="310">
        <f t="shared" si="0"/>
        <v>0</v>
      </c>
      <c r="E17" s="293"/>
      <c r="F17" s="293"/>
      <c r="G17" s="293"/>
    </row>
    <row r="18" spans="1:7" s="307" customFormat="1" x14ac:dyDescent="0.3">
      <c r="A18" s="305" t="s">
        <v>161</v>
      </c>
      <c r="B18" s="306">
        <f>SUM(B19,B26)</f>
        <v>0</v>
      </c>
      <c r="C18" s="306">
        <f>SUM(C19,C26)</f>
        <v>0</v>
      </c>
      <c r="D18" s="306">
        <f t="shared" si="0"/>
        <v>0</v>
      </c>
      <c r="E18" s="306"/>
      <c r="F18" s="306"/>
      <c r="G18" s="306"/>
    </row>
    <row r="19" spans="1:7" s="307" customFormat="1" x14ac:dyDescent="0.3">
      <c r="A19" s="312" t="s">
        <v>215</v>
      </c>
      <c r="B19" s="306">
        <f>SUM(B20:B25)</f>
        <v>0</v>
      </c>
      <c r="C19" s="306">
        <f>SUM(C20:C25)</f>
        <v>0</v>
      </c>
      <c r="D19" s="306">
        <f t="shared" si="0"/>
        <v>0</v>
      </c>
    </row>
    <row r="20" spans="1:7" x14ac:dyDescent="0.3">
      <c r="A20" s="311" t="str">
        <f>[5]TAB5!A8</f>
        <v xml:space="preserve">Charges émanant de factures émises par la société FeReSO dans le cadre du processus de réconciliation </v>
      </c>
      <c r="B20" s="310"/>
      <c r="C20" s="310"/>
      <c r="D20" s="310">
        <f t="shared" si="0"/>
        <v>0</v>
      </c>
    </row>
    <row r="21" spans="1:7" x14ac:dyDescent="0.3">
      <c r="A21" s="311" t="str">
        <f>[5]TAB5!A9</f>
        <v xml:space="preserve">Redevance de voirie </v>
      </c>
      <c r="B21" s="310"/>
      <c r="C21" s="310"/>
      <c r="D21" s="310">
        <f t="shared" si="0"/>
        <v>0</v>
      </c>
    </row>
    <row r="22" spans="1:7" x14ac:dyDescent="0.3">
      <c r="A22" s="311" t="str">
        <f>[5]TAB5!A10</f>
        <v>Charge fiscale résultant de l'application de l'impôt des sociétés</v>
      </c>
      <c r="B22" s="310"/>
      <c r="C22" s="310"/>
      <c r="D22" s="310">
        <f t="shared" si="0"/>
        <v>0</v>
      </c>
    </row>
    <row r="23" spans="1:7" x14ac:dyDescent="0.3">
      <c r="A23" s="311" t="str">
        <f>[5]TAB5!A11</f>
        <v>Autres impôts, taxes, redevances, surcharges, précomptes immobiliers et mobiliers</v>
      </c>
      <c r="B23" s="310"/>
      <c r="C23" s="310"/>
      <c r="D23" s="310">
        <f t="shared" si="0"/>
        <v>0</v>
      </c>
    </row>
    <row r="24" spans="1:7" x14ac:dyDescent="0.3">
      <c r="A24" s="311" t="str">
        <f>[5]TAB5!A12</f>
        <v>Cotisations de responsabilisation de l’ONSSAPL</v>
      </c>
      <c r="B24" s="310"/>
      <c r="C24" s="310"/>
      <c r="D24" s="310">
        <f t="shared" si="0"/>
        <v>0</v>
      </c>
    </row>
    <row r="25" spans="1:7" x14ac:dyDescent="0.3">
      <c r="A25" s="311" t="str">
        <f>[5]TAB5!A13</f>
        <v>Charges de pension non-capitalisées</v>
      </c>
      <c r="B25" s="310"/>
      <c r="C25" s="310"/>
      <c r="D25" s="310">
        <f t="shared" si="0"/>
        <v>0</v>
      </c>
    </row>
    <row r="26" spans="1:7" s="307" customFormat="1" x14ac:dyDescent="0.3">
      <c r="A26" s="312" t="s">
        <v>216</v>
      </c>
      <c r="B26" s="306">
        <f>SUM(B27:B32)</f>
        <v>0</v>
      </c>
      <c r="C26" s="306">
        <f>SUM(C27:C32)</f>
        <v>0</v>
      </c>
      <c r="D26" s="306">
        <f t="shared" si="0"/>
        <v>0</v>
      </c>
    </row>
    <row r="27" spans="1:7" ht="30" x14ac:dyDescent="0.3">
      <c r="A27" s="311" t="str">
        <f>[5]TAB5!A17</f>
        <v>Charges émanant de factures d’achat de gaz émises par un fournisseur commercial pour l'alimentation de la clientèle propre du GRD</v>
      </c>
      <c r="B27" s="310"/>
      <c r="C27" s="310"/>
      <c r="D27" s="310">
        <f t="shared" si="0"/>
        <v>0</v>
      </c>
    </row>
    <row r="28" spans="1:7" x14ac:dyDescent="0.3">
      <c r="A28" s="311" t="str">
        <f>[5]TAB5!A18</f>
        <v>Charges de distribution supportées par le GRD pour l'alimentation de clientèle propre</v>
      </c>
      <c r="B28" s="310"/>
      <c r="C28" s="310"/>
      <c r="D28" s="310">
        <f t="shared" si="0"/>
        <v>0</v>
      </c>
    </row>
    <row r="29" spans="1:7" s="307" customFormat="1" ht="30" x14ac:dyDescent="0.3">
      <c r="A29" s="311" t="str">
        <f>[5]TAB5!A19</f>
        <v xml:space="preserve">Produits issus de la facturation de la fourniture de gaz à la clientèle propre du gestionnaire de réseau de distribution ainsi que le montant de la compensation versée par la CREG </v>
      </c>
      <c r="B29" s="310"/>
      <c r="C29" s="310"/>
      <c r="D29" s="310">
        <f t="shared" si="0"/>
        <v>0</v>
      </c>
    </row>
    <row r="30" spans="1:7" x14ac:dyDescent="0.3">
      <c r="A30" s="311" t="str">
        <f>[5]TAB5!A21</f>
        <v xml:space="preserve">Indemnités versées aux fournisseurs de gaz, résultant du retard de placement des compteurs à budget </v>
      </c>
      <c r="B30" s="310"/>
      <c r="C30" s="310"/>
      <c r="D30" s="310">
        <f t="shared" si="0"/>
        <v>0</v>
      </c>
    </row>
    <row r="31" spans="1:7" x14ac:dyDescent="0.3">
      <c r="A31" s="311" t="str">
        <f>[5]TAB5!A22</f>
        <v>Charges et produits liés à l’achat de gaz SER</v>
      </c>
      <c r="B31" s="310"/>
      <c r="C31" s="310"/>
      <c r="D31" s="310">
        <f t="shared" si="0"/>
        <v>0</v>
      </c>
    </row>
    <row r="32" spans="1:7" x14ac:dyDescent="0.3">
      <c r="A32" s="311" t="str">
        <f>[5]TAB5!A20</f>
        <v xml:space="preserve">Charges émanant de factures émises par la société FeReSO dans le cadre du processus de réconciliation </v>
      </c>
      <c r="B32" s="310"/>
      <c r="C32" s="310"/>
      <c r="D32" s="310">
        <f t="shared" si="0"/>
        <v>0</v>
      </c>
    </row>
    <row r="33" spans="1:4" s="307" customFormat="1" x14ac:dyDescent="0.3">
      <c r="A33" s="313" t="s">
        <v>170</v>
      </c>
      <c r="B33" s="306">
        <f>SUM(B34:B35)</f>
        <v>0</v>
      </c>
      <c r="C33" s="306">
        <f>SUM(C34:C35)</f>
        <v>0</v>
      </c>
      <c r="D33" s="306">
        <f t="shared" si="0"/>
        <v>0</v>
      </c>
    </row>
    <row r="34" spans="1:4" x14ac:dyDescent="0.3">
      <c r="A34" s="314" t="s">
        <v>85</v>
      </c>
      <c r="B34" s="310"/>
      <c r="C34" s="310"/>
      <c r="D34" s="310">
        <f t="shared" si="0"/>
        <v>0</v>
      </c>
    </row>
    <row r="35" spans="1:4" x14ac:dyDescent="0.3">
      <c r="A35" s="314" t="s">
        <v>86</v>
      </c>
      <c r="B35" s="310"/>
      <c r="C35" s="310"/>
      <c r="D35" s="310">
        <f t="shared" si="0"/>
        <v>0</v>
      </c>
    </row>
    <row r="36" spans="1:4" s="307" customFormat="1" x14ac:dyDescent="0.3">
      <c r="A36" s="313" t="s">
        <v>1</v>
      </c>
      <c r="B36" s="306">
        <f>SUM(B37:B38)</f>
        <v>0</v>
      </c>
      <c r="C36" s="306">
        <f>SUM(C37:C38)</f>
        <v>0</v>
      </c>
      <c r="D36" s="306">
        <f t="shared" si="0"/>
        <v>0</v>
      </c>
    </row>
    <row r="37" spans="1:4" s="307" customFormat="1" x14ac:dyDescent="0.3">
      <c r="A37" s="312" t="s">
        <v>217</v>
      </c>
      <c r="B37" s="310"/>
      <c r="C37" s="310"/>
      <c r="D37" s="310">
        <f t="shared" si="0"/>
        <v>0</v>
      </c>
    </row>
    <row r="38" spans="1:4" s="307" customFormat="1" x14ac:dyDescent="0.3">
      <c r="A38" s="312" t="s">
        <v>218</v>
      </c>
      <c r="B38" s="310"/>
      <c r="C38" s="310"/>
      <c r="D38" s="310">
        <f t="shared" si="0"/>
        <v>0</v>
      </c>
    </row>
    <row r="39" spans="1:4" s="307" customFormat="1" x14ac:dyDescent="0.3">
      <c r="A39" s="315" t="s">
        <v>191</v>
      </c>
      <c r="B39" s="316">
        <f>B36+B33+B18+B10</f>
        <v>0</v>
      </c>
      <c r="C39" s="316">
        <f>C36+C33+C18+C10</f>
        <v>0</v>
      </c>
      <c r="D39" s="316">
        <f t="shared" ref="D39" si="1">C39-B39</f>
        <v>0</v>
      </c>
    </row>
    <row r="40" spans="1:4" s="307" customFormat="1" x14ac:dyDescent="0.3">
      <c r="A40" s="313" t="s">
        <v>192</v>
      </c>
      <c r="B40" s="310"/>
      <c r="C40" s="306">
        <f>C41+C42</f>
        <v>0</v>
      </c>
    </row>
    <row r="41" spans="1:4" s="307" customFormat="1" x14ac:dyDescent="0.3">
      <c r="A41" s="312" t="s">
        <v>193</v>
      </c>
      <c r="B41" s="317"/>
      <c r="C41" s="310">
        <f>'[6]TAB 2'!K36</f>
        <v>0</v>
      </c>
    </row>
    <row r="42" spans="1:4" s="307" customFormat="1" x14ac:dyDescent="0.3">
      <c r="A42" s="312" t="s">
        <v>194</v>
      </c>
      <c r="B42" s="317"/>
      <c r="C42" s="310">
        <f>'[6]TAB 2'!K37</f>
        <v>0</v>
      </c>
    </row>
    <row r="43" spans="1:4" s="307" customFormat="1" x14ac:dyDescent="0.3">
      <c r="A43" s="315" t="s">
        <v>195</v>
      </c>
      <c r="B43" s="316">
        <f>B39+B40</f>
        <v>0</v>
      </c>
      <c r="C43" s="316">
        <f>C39+C40</f>
        <v>0</v>
      </c>
    </row>
  </sheetData>
  <conditionalFormatting sqref="D7">
    <cfRule type="cellIs" dxfId="270" priority="69" operator="equal">
      <formula>"O"</formula>
    </cfRule>
    <cfRule type="cellIs" dxfId="269" priority="70" operator="equal">
      <formula>"P"</formula>
    </cfRule>
  </conditionalFormatting>
  <conditionalFormatting sqref="D8">
    <cfRule type="cellIs" dxfId="268" priority="67" operator="equal">
      <formula>"O"</formula>
    </cfRule>
    <cfRule type="cellIs" dxfId="267" priority="68" operator="equal">
      <formula>"P"</formula>
    </cfRule>
  </conditionalFormatting>
  <conditionalFormatting sqref="B8">
    <cfRule type="containsText" dxfId="266" priority="65" operator="containsText" text="ntitulé">
      <formula>NOT(ISERROR(SEARCH("ntitulé",B8)))</formula>
    </cfRule>
    <cfRule type="containsBlanks" dxfId="265" priority="66">
      <formula>LEN(TRIM(B8))=0</formula>
    </cfRule>
  </conditionalFormatting>
  <conditionalFormatting sqref="B8">
    <cfRule type="containsText" dxfId="264" priority="64" operator="containsText" text="libre">
      <formula>NOT(ISERROR(SEARCH("libre",B8)))</formula>
    </cfRule>
  </conditionalFormatting>
  <conditionalFormatting sqref="C42">
    <cfRule type="containsText" dxfId="263" priority="62" operator="containsText" text="ntitulé">
      <formula>NOT(ISERROR(SEARCH("ntitulé",C42)))</formula>
    </cfRule>
    <cfRule type="containsBlanks" dxfId="262" priority="63">
      <formula>LEN(TRIM(C42))=0</formula>
    </cfRule>
  </conditionalFormatting>
  <conditionalFormatting sqref="C42">
    <cfRule type="containsText" dxfId="261" priority="61" operator="containsText" text="libre">
      <formula>NOT(ISERROR(SEARCH("libre",C42)))</formula>
    </cfRule>
  </conditionalFormatting>
  <conditionalFormatting sqref="C41">
    <cfRule type="containsText" dxfId="260" priority="59" operator="containsText" text="ntitulé">
      <formula>NOT(ISERROR(SEARCH("ntitulé",C41)))</formula>
    </cfRule>
    <cfRule type="containsBlanks" dxfId="259" priority="60">
      <formula>LEN(TRIM(C41))=0</formula>
    </cfRule>
  </conditionalFormatting>
  <conditionalFormatting sqref="C41">
    <cfRule type="containsText" dxfId="258" priority="58" operator="containsText" text="libre">
      <formula>NOT(ISERROR(SEARCH("libre",C41)))</formula>
    </cfRule>
  </conditionalFormatting>
  <conditionalFormatting sqref="B40">
    <cfRule type="containsText" dxfId="257" priority="56" operator="containsText" text="ntitulé">
      <formula>NOT(ISERROR(SEARCH("ntitulé",B40)))</formula>
    </cfRule>
    <cfRule type="containsBlanks" dxfId="256" priority="57">
      <formula>LEN(TRIM(B40))=0</formula>
    </cfRule>
  </conditionalFormatting>
  <conditionalFormatting sqref="B40">
    <cfRule type="containsText" dxfId="255" priority="55" operator="containsText" text="libre">
      <formula>NOT(ISERROR(SEARCH("libre",B40)))</formula>
    </cfRule>
  </conditionalFormatting>
  <conditionalFormatting sqref="B12:B13">
    <cfRule type="containsText" dxfId="254" priority="53" operator="containsText" text="ntitulé">
      <formula>NOT(ISERROR(SEARCH("ntitulé",B12)))</formula>
    </cfRule>
    <cfRule type="containsBlanks" dxfId="253" priority="54">
      <formula>LEN(TRIM(B12))=0</formula>
    </cfRule>
  </conditionalFormatting>
  <conditionalFormatting sqref="B12:B13">
    <cfRule type="containsText" dxfId="252" priority="52" operator="containsText" text="libre">
      <formula>NOT(ISERROR(SEARCH("libre",B12)))</formula>
    </cfRule>
  </conditionalFormatting>
  <conditionalFormatting sqref="B15:B17">
    <cfRule type="containsText" dxfId="251" priority="50" operator="containsText" text="ntitulé">
      <formula>NOT(ISERROR(SEARCH("ntitulé",B15)))</formula>
    </cfRule>
    <cfRule type="containsBlanks" dxfId="250" priority="51">
      <formula>LEN(TRIM(B15))=0</formula>
    </cfRule>
  </conditionalFormatting>
  <conditionalFormatting sqref="B15:B17">
    <cfRule type="containsText" dxfId="249" priority="49" operator="containsText" text="libre">
      <formula>NOT(ISERROR(SEARCH("libre",B15)))</formula>
    </cfRule>
  </conditionalFormatting>
  <conditionalFormatting sqref="B20:B25">
    <cfRule type="containsText" dxfId="248" priority="47" operator="containsText" text="ntitulé">
      <formula>NOT(ISERROR(SEARCH("ntitulé",B20)))</formula>
    </cfRule>
    <cfRule type="containsBlanks" dxfId="247" priority="48">
      <formula>LEN(TRIM(B20))=0</formula>
    </cfRule>
  </conditionalFormatting>
  <conditionalFormatting sqref="B20:B25">
    <cfRule type="containsText" dxfId="246" priority="46" operator="containsText" text="libre">
      <formula>NOT(ISERROR(SEARCH("libre",B20)))</formula>
    </cfRule>
  </conditionalFormatting>
  <conditionalFormatting sqref="B27:B32">
    <cfRule type="containsText" dxfId="245" priority="44" operator="containsText" text="ntitulé">
      <formula>NOT(ISERROR(SEARCH("ntitulé",B27)))</formula>
    </cfRule>
    <cfRule type="containsBlanks" dxfId="244" priority="45">
      <formula>LEN(TRIM(B27))=0</formula>
    </cfRule>
  </conditionalFormatting>
  <conditionalFormatting sqref="B27:B32">
    <cfRule type="containsText" dxfId="243" priority="43" operator="containsText" text="libre">
      <formula>NOT(ISERROR(SEARCH("libre",B27)))</formula>
    </cfRule>
  </conditionalFormatting>
  <conditionalFormatting sqref="B34:B35">
    <cfRule type="containsText" dxfId="242" priority="41" operator="containsText" text="ntitulé">
      <formula>NOT(ISERROR(SEARCH("ntitulé",B34)))</formula>
    </cfRule>
    <cfRule type="containsBlanks" dxfId="241" priority="42">
      <formula>LEN(TRIM(B34))=0</formula>
    </cfRule>
  </conditionalFormatting>
  <conditionalFormatting sqref="B34:B35">
    <cfRule type="containsText" dxfId="240" priority="40" operator="containsText" text="libre">
      <formula>NOT(ISERROR(SEARCH("libre",B34)))</formula>
    </cfRule>
  </conditionalFormatting>
  <conditionalFormatting sqref="B37:B38">
    <cfRule type="containsText" dxfId="239" priority="38" operator="containsText" text="ntitulé">
      <formula>NOT(ISERROR(SEARCH("ntitulé",B37)))</formula>
    </cfRule>
    <cfRule type="containsBlanks" dxfId="238" priority="39">
      <formula>LEN(TRIM(B37))=0</formula>
    </cfRule>
  </conditionalFormatting>
  <conditionalFormatting sqref="B37:B38">
    <cfRule type="containsText" dxfId="237" priority="37" operator="containsText" text="libre">
      <formula>NOT(ISERROR(SEARCH("libre",B37)))</formula>
    </cfRule>
  </conditionalFormatting>
  <conditionalFormatting sqref="C12:C13">
    <cfRule type="containsText" dxfId="236" priority="35" operator="containsText" text="ntitulé">
      <formula>NOT(ISERROR(SEARCH("ntitulé",C12)))</formula>
    </cfRule>
    <cfRule type="containsBlanks" dxfId="235" priority="36">
      <formula>LEN(TRIM(C12))=0</formula>
    </cfRule>
  </conditionalFormatting>
  <conditionalFormatting sqref="C12:C13">
    <cfRule type="containsText" dxfId="234" priority="34" operator="containsText" text="libre">
      <formula>NOT(ISERROR(SEARCH("libre",C12)))</formula>
    </cfRule>
  </conditionalFormatting>
  <conditionalFormatting sqref="C15:C17">
    <cfRule type="containsText" dxfId="233" priority="32" operator="containsText" text="ntitulé">
      <formula>NOT(ISERROR(SEARCH("ntitulé",C15)))</formula>
    </cfRule>
    <cfRule type="containsBlanks" dxfId="232" priority="33">
      <formula>LEN(TRIM(C15))=0</formula>
    </cfRule>
  </conditionalFormatting>
  <conditionalFormatting sqref="C15:C17">
    <cfRule type="containsText" dxfId="231" priority="31" operator="containsText" text="libre">
      <formula>NOT(ISERROR(SEARCH("libre",C15)))</formula>
    </cfRule>
  </conditionalFormatting>
  <conditionalFormatting sqref="C20:C25">
    <cfRule type="containsText" dxfId="230" priority="29" operator="containsText" text="ntitulé">
      <formula>NOT(ISERROR(SEARCH("ntitulé",C20)))</formula>
    </cfRule>
    <cfRule type="containsBlanks" dxfId="229" priority="30">
      <formula>LEN(TRIM(C20))=0</formula>
    </cfRule>
  </conditionalFormatting>
  <conditionalFormatting sqref="C20:C25">
    <cfRule type="containsText" dxfId="228" priority="28" operator="containsText" text="libre">
      <formula>NOT(ISERROR(SEARCH("libre",C20)))</formula>
    </cfRule>
  </conditionalFormatting>
  <conditionalFormatting sqref="C27:C32">
    <cfRule type="containsText" dxfId="227" priority="26" operator="containsText" text="ntitulé">
      <formula>NOT(ISERROR(SEARCH("ntitulé",C27)))</formula>
    </cfRule>
    <cfRule type="containsBlanks" dxfId="226" priority="27">
      <formula>LEN(TRIM(C27))=0</formula>
    </cfRule>
  </conditionalFormatting>
  <conditionalFormatting sqref="C27:C32">
    <cfRule type="containsText" dxfId="225" priority="25" operator="containsText" text="libre">
      <formula>NOT(ISERROR(SEARCH("libre",C27)))</formula>
    </cfRule>
  </conditionalFormatting>
  <conditionalFormatting sqref="C34:C35">
    <cfRule type="containsText" dxfId="224" priority="23" operator="containsText" text="ntitulé">
      <formula>NOT(ISERROR(SEARCH("ntitulé",C34)))</formula>
    </cfRule>
    <cfRule type="containsBlanks" dxfId="223" priority="24">
      <formula>LEN(TRIM(C34))=0</formula>
    </cfRule>
  </conditionalFormatting>
  <conditionalFormatting sqref="C34:C35">
    <cfRule type="containsText" dxfId="222" priority="22" operator="containsText" text="libre">
      <formula>NOT(ISERROR(SEARCH("libre",C34)))</formula>
    </cfRule>
  </conditionalFormatting>
  <conditionalFormatting sqref="C37:C38">
    <cfRule type="containsText" dxfId="221" priority="20" operator="containsText" text="ntitulé">
      <formula>NOT(ISERROR(SEARCH("ntitulé",C37)))</formula>
    </cfRule>
    <cfRule type="containsBlanks" dxfId="220" priority="21">
      <formula>LEN(TRIM(C37))=0</formula>
    </cfRule>
  </conditionalFormatting>
  <conditionalFormatting sqref="C37:C38">
    <cfRule type="containsText" dxfId="219" priority="19" operator="containsText" text="libre">
      <formula>NOT(ISERROR(SEARCH("libre",C37)))</formula>
    </cfRule>
  </conditionalFormatting>
  <conditionalFormatting sqref="D12:D13">
    <cfRule type="containsText" dxfId="218" priority="17" operator="containsText" text="ntitulé">
      <formula>NOT(ISERROR(SEARCH("ntitulé",D12)))</formula>
    </cfRule>
    <cfRule type="containsBlanks" dxfId="217" priority="18">
      <formula>LEN(TRIM(D12))=0</formula>
    </cfRule>
  </conditionalFormatting>
  <conditionalFormatting sqref="D12:D13">
    <cfRule type="containsText" dxfId="216" priority="16" operator="containsText" text="libre">
      <formula>NOT(ISERROR(SEARCH("libre",D12)))</formula>
    </cfRule>
  </conditionalFormatting>
  <conditionalFormatting sqref="D15:D17">
    <cfRule type="containsText" dxfId="215" priority="14" operator="containsText" text="ntitulé">
      <formula>NOT(ISERROR(SEARCH("ntitulé",D15)))</formula>
    </cfRule>
    <cfRule type="containsBlanks" dxfId="214" priority="15">
      <formula>LEN(TRIM(D15))=0</formula>
    </cfRule>
  </conditionalFormatting>
  <conditionalFormatting sqref="D15:D17">
    <cfRule type="containsText" dxfId="213" priority="13" operator="containsText" text="libre">
      <formula>NOT(ISERROR(SEARCH("libre",D15)))</formula>
    </cfRule>
  </conditionalFormatting>
  <conditionalFormatting sqref="D20:D25">
    <cfRule type="containsText" dxfId="212" priority="11" operator="containsText" text="ntitulé">
      <formula>NOT(ISERROR(SEARCH("ntitulé",D20)))</formula>
    </cfRule>
    <cfRule type="containsBlanks" dxfId="211" priority="12">
      <formula>LEN(TRIM(D20))=0</formula>
    </cfRule>
  </conditionalFormatting>
  <conditionalFormatting sqref="D20:D25">
    <cfRule type="containsText" dxfId="210" priority="10" operator="containsText" text="libre">
      <formula>NOT(ISERROR(SEARCH("libre",D20)))</formula>
    </cfRule>
  </conditionalFormatting>
  <conditionalFormatting sqref="D27:D32">
    <cfRule type="containsText" dxfId="209" priority="8" operator="containsText" text="ntitulé">
      <formula>NOT(ISERROR(SEARCH("ntitulé",D27)))</formula>
    </cfRule>
    <cfRule type="containsBlanks" dxfId="208" priority="9">
      <formula>LEN(TRIM(D27))=0</formula>
    </cfRule>
  </conditionalFormatting>
  <conditionalFormatting sqref="D27:D32">
    <cfRule type="containsText" dxfId="207" priority="7" operator="containsText" text="libre">
      <formula>NOT(ISERROR(SEARCH("libre",D27)))</formula>
    </cfRule>
  </conditionalFormatting>
  <conditionalFormatting sqref="D34:D35">
    <cfRule type="containsText" dxfId="206" priority="5" operator="containsText" text="ntitulé">
      <formula>NOT(ISERROR(SEARCH("ntitulé",D34)))</formula>
    </cfRule>
    <cfRule type="containsBlanks" dxfId="205" priority="6">
      <formula>LEN(TRIM(D34))=0</formula>
    </cfRule>
  </conditionalFormatting>
  <conditionalFormatting sqref="D34:D35">
    <cfRule type="containsText" dxfId="204" priority="4" operator="containsText" text="libre">
      <formula>NOT(ISERROR(SEARCH("libre",D34)))</formula>
    </cfRule>
  </conditionalFormatting>
  <conditionalFormatting sqref="D37:D38">
    <cfRule type="containsText" dxfId="203" priority="2" operator="containsText" text="ntitulé">
      <formula>NOT(ISERROR(SEARCH("ntitulé",D37)))</formula>
    </cfRule>
    <cfRule type="containsBlanks" dxfId="202" priority="3">
      <formula>LEN(TRIM(D37))=0</formula>
    </cfRule>
  </conditionalFormatting>
  <conditionalFormatting sqref="D37:D38">
    <cfRule type="containsText" dxfId="201" priority="1" operator="containsText" text="libre">
      <formula>NOT(ISERROR(SEARCH("libre",D37)))</formula>
    </cfRule>
  </conditionalFormatting>
  <hyperlinks>
    <hyperlink ref="A1" location="TAB00!A1" display="Retour page de garde" xr:uid="{3AAEFCEB-B0D5-4095-9D74-7DD02B904368}"/>
  </hyperlinks>
  <pageMargins left="0.7" right="0.7" top="0.75" bottom="0.75" header="0.3" footer="0.3"/>
  <pageSetup paperSize="9" scale="70" orientation="landscape" verticalDpi="300" r:id="rId1"/>
  <colBreaks count="1" manualBreakCount="1">
    <brk id="5" max="1048575" man="1"/>
  </colBreaks>
  <ignoredErrors>
    <ignoredError sqref="C41:C4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B54F-9766-403A-BEA6-1C040D4DEC64}">
  <dimension ref="A1:L45"/>
  <sheetViews>
    <sheetView topLeftCell="A8" zoomScaleNormal="100" workbookViewId="0">
      <selection activeCell="A3" sqref="A3"/>
    </sheetView>
  </sheetViews>
  <sheetFormatPr baseColWidth="10" defaultColWidth="7.140625" defaultRowHeight="13.5" x14ac:dyDescent="0.3"/>
  <cols>
    <col min="1" max="1" width="12" style="321" customWidth="1"/>
    <col min="2" max="2" width="66.5703125" style="321" bestFit="1" customWidth="1"/>
    <col min="3" max="6" width="9.42578125" style="321" customWidth="1"/>
    <col min="7" max="10" width="12.85546875" style="321" customWidth="1"/>
    <col min="11" max="11" width="12.85546875" style="350" customWidth="1"/>
    <col min="12" max="12" width="9.42578125" style="321" customWidth="1"/>
    <col min="13" max="13" width="7.28515625" style="321" customWidth="1"/>
    <col min="14" max="16384" width="7.140625" style="321"/>
  </cols>
  <sheetData>
    <row r="1" spans="1:12" s="319" customFormat="1" ht="15" x14ac:dyDescent="0.3">
      <c r="B1" s="320"/>
    </row>
    <row r="2" spans="1:12" x14ac:dyDescent="0.3">
      <c r="B2" s="322"/>
      <c r="C2" s="323"/>
      <c r="D2" s="322"/>
      <c r="E2" s="322"/>
      <c r="F2" s="319"/>
      <c r="H2" s="324"/>
      <c r="K2" s="321"/>
    </row>
    <row r="3" spans="1:12" ht="22.15" customHeight="1" x14ac:dyDescent="0.3">
      <c r="A3" s="11" t="s">
        <v>196</v>
      </c>
      <c r="B3" s="325"/>
      <c r="C3" s="325"/>
      <c r="D3" s="325"/>
      <c r="E3" s="325"/>
      <c r="F3" s="325"/>
      <c r="G3" s="325"/>
      <c r="H3" s="325"/>
      <c r="I3" s="325"/>
      <c r="J3" s="325"/>
      <c r="K3" s="325"/>
      <c r="L3" s="325"/>
    </row>
    <row r="4" spans="1:12" ht="14.25" thickBot="1" x14ac:dyDescent="0.35">
      <c r="B4" s="322"/>
      <c r="C4" s="323"/>
      <c r="D4" s="322"/>
      <c r="E4" s="322"/>
      <c r="F4" s="319"/>
      <c r="H4" s="324"/>
      <c r="K4" s="321"/>
    </row>
    <row r="5" spans="1:12" ht="15" x14ac:dyDescent="0.3">
      <c r="B5" s="326" t="s">
        <v>197</v>
      </c>
      <c r="C5" s="323"/>
      <c r="D5" s="322"/>
      <c r="E5" s="322"/>
      <c r="F5" s="319"/>
      <c r="H5" s="324"/>
      <c r="K5" s="321"/>
    </row>
    <row r="6" spans="1:12" ht="15.75" thickBot="1" x14ac:dyDescent="0.35">
      <c r="B6" s="327" t="s">
        <v>198</v>
      </c>
      <c r="C6" s="323"/>
      <c r="D6" s="322"/>
      <c r="E6" s="322"/>
      <c r="F6" s="319"/>
      <c r="H6" s="324"/>
      <c r="K6" s="321"/>
    </row>
    <row r="7" spans="1:12" x14ac:dyDescent="0.3">
      <c r="B7" s="319"/>
      <c r="C7" s="323"/>
      <c r="D7" s="322"/>
      <c r="E7" s="322"/>
      <c r="F7" s="319"/>
      <c r="H7" s="324"/>
      <c r="K7" s="321"/>
    </row>
    <row r="8" spans="1:12" ht="15" x14ac:dyDescent="0.3">
      <c r="B8" s="375" t="s">
        <v>199</v>
      </c>
      <c r="C8" s="376"/>
      <c r="D8" s="376"/>
      <c r="E8" s="376"/>
      <c r="F8" s="376"/>
      <c r="G8" s="376"/>
      <c r="H8" s="376"/>
      <c r="I8" s="376"/>
      <c r="J8" s="376"/>
      <c r="K8" s="376"/>
      <c r="L8" s="376"/>
    </row>
    <row r="9" spans="1:12" x14ac:dyDescent="0.3">
      <c r="B9" s="328"/>
      <c r="C9" s="329">
        <v>2015</v>
      </c>
      <c r="D9" s="329">
        <v>2016</v>
      </c>
      <c r="E9" s="329">
        <v>2017</v>
      </c>
      <c r="F9" s="329">
        <v>2018</v>
      </c>
      <c r="G9" s="329">
        <v>2019</v>
      </c>
      <c r="H9" s="329">
        <v>2020</v>
      </c>
      <c r="I9" s="329">
        <v>2021</v>
      </c>
      <c r="J9" s="329" t="s">
        <v>200</v>
      </c>
      <c r="K9" s="329" t="s">
        <v>201</v>
      </c>
      <c r="L9" s="329" t="s">
        <v>7</v>
      </c>
    </row>
    <row r="10" spans="1:12" x14ac:dyDescent="0.3">
      <c r="B10" s="328" t="s">
        <v>202</v>
      </c>
      <c r="C10" s="34"/>
      <c r="D10" s="34"/>
      <c r="E10" s="34"/>
      <c r="F10" s="34"/>
      <c r="G10" s="34"/>
      <c r="H10" s="34"/>
      <c r="I10" s="34"/>
      <c r="J10" s="34"/>
      <c r="K10" s="34"/>
      <c r="L10" s="330">
        <f>SUM(C10:K10)</f>
        <v>0</v>
      </c>
    </row>
    <row r="11" spans="1:12" x14ac:dyDescent="0.3">
      <c r="B11" s="328" t="s">
        <v>203</v>
      </c>
      <c r="C11" s="34"/>
      <c r="D11" s="34"/>
      <c r="E11" s="34"/>
      <c r="F11" s="34"/>
      <c r="G11" s="317"/>
      <c r="H11" s="317"/>
      <c r="I11" s="317"/>
      <c r="J11" s="317"/>
      <c r="K11" s="317"/>
      <c r="L11" s="330"/>
    </row>
    <row r="12" spans="1:12" x14ac:dyDescent="0.3">
      <c r="B12" s="331" t="s">
        <v>204</v>
      </c>
      <c r="C12" s="332">
        <f>+C10+C11</f>
        <v>0</v>
      </c>
      <c r="D12" s="332">
        <f t="shared" ref="D12:K12" si="0">+D10+D11</f>
        <v>0</v>
      </c>
      <c r="E12" s="332">
        <f t="shared" si="0"/>
        <v>0</v>
      </c>
      <c r="F12" s="332">
        <f t="shared" si="0"/>
        <v>0</v>
      </c>
      <c r="G12" s="332">
        <f t="shared" si="0"/>
        <v>0</v>
      </c>
      <c r="H12" s="332">
        <f t="shared" si="0"/>
        <v>0</v>
      </c>
      <c r="I12" s="332">
        <f t="shared" si="0"/>
        <v>0</v>
      </c>
      <c r="J12" s="332">
        <f t="shared" si="0"/>
        <v>0</v>
      </c>
      <c r="K12" s="332">
        <f t="shared" si="0"/>
        <v>0</v>
      </c>
      <c r="L12" s="330">
        <f>SUM(C12:K12)</f>
        <v>0</v>
      </c>
    </row>
    <row r="13" spans="1:12" x14ac:dyDescent="0.3">
      <c r="B13" s="319"/>
      <c r="C13" s="323"/>
      <c r="D13" s="322"/>
      <c r="E13" s="322"/>
      <c r="F13" s="319"/>
      <c r="H13" s="324"/>
      <c r="K13" s="321"/>
    </row>
    <row r="14" spans="1:12" x14ac:dyDescent="0.3">
      <c r="B14" s="377" t="s">
        <v>205</v>
      </c>
      <c r="C14" s="378"/>
      <c r="D14" s="378"/>
      <c r="E14" s="378"/>
      <c r="F14" s="378"/>
      <c r="G14" s="378"/>
      <c r="H14" s="378"/>
      <c r="I14" s="378"/>
      <c r="J14" s="378"/>
      <c r="K14" s="378"/>
      <c r="L14" s="378"/>
    </row>
    <row r="15" spans="1:12" ht="13.5" customHeight="1" x14ac:dyDescent="0.3">
      <c r="A15" s="379" t="s">
        <v>206</v>
      </c>
      <c r="B15" s="328">
        <v>2015</v>
      </c>
      <c r="C15" s="317"/>
      <c r="D15" s="317"/>
      <c r="E15" s="317"/>
      <c r="F15" s="317"/>
      <c r="G15" s="317"/>
      <c r="H15" s="317"/>
      <c r="I15" s="317"/>
      <c r="J15" s="317"/>
      <c r="K15" s="317"/>
      <c r="L15" s="333">
        <f t="shared" ref="L15:L30" si="1">SUM(C15:K15)</f>
        <v>0</v>
      </c>
    </row>
    <row r="16" spans="1:12" x14ac:dyDescent="0.3">
      <c r="A16" s="380"/>
      <c r="B16" s="328">
        <v>2016</v>
      </c>
      <c r="C16" s="317"/>
      <c r="D16" s="317"/>
      <c r="E16" s="317"/>
      <c r="F16" s="317"/>
      <c r="G16" s="317"/>
      <c r="H16" s="317"/>
      <c r="I16" s="317"/>
      <c r="J16" s="317"/>
      <c r="K16" s="317"/>
      <c r="L16" s="333">
        <f t="shared" si="1"/>
        <v>0</v>
      </c>
    </row>
    <row r="17" spans="1:12" x14ac:dyDescent="0.3">
      <c r="A17" s="380"/>
      <c r="B17" s="328">
        <v>2017</v>
      </c>
      <c r="C17" s="34"/>
      <c r="D17" s="317"/>
      <c r="E17" s="317"/>
      <c r="F17" s="317"/>
      <c r="G17" s="317"/>
      <c r="H17" s="317"/>
      <c r="I17" s="317"/>
      <c r="J17" s="317"/>
      <c r="K17" s="317"/>
      <c r="L17" s="333">
        <f t="shared" si="1"/>
        <v>0</v>
      </c>
    </row>
    <row r="18" spans="1:12" x14ac:dyDescent="0.3">
      <c r="A18" s="380"/>
      <c r="B18" s="328">
        <v>2018</v>
      </c>
      <c r="C18" s="34"/>
      <c r="D18" s="34"/>
      <c r="E18" s="317"/>
      <c r="F18" s="317"/>
      <c r="G18" s="317"/>
      <c r="H18" s="317"/>
      <c r="I18" s="317"/>
      <c r="J18" s="317"/>
      <c r="K18" s="317"/>
      <c r="L18" s="333">
        <f t="shared" si="1"/>
        <v>0</v>
      </c>
    </row>
    <row r="19" spans="1:12" x14ac:dyDescent="0.3">
      <c r="A19" s="380"/>
      <c r="B19" s="328">
        <v>2019</v>
      </c>
      <c r="C19" s="34"/>
      <c r="D19" s="34"/>
      <c r="E19" s="34"/>
      <c r="F19" s="317"/>
      <c r="G19" s="317"/>
      <c r="H19" s="317"/>
      <c r="I19" s="317"/>
      <c r="J19" s="317"/>
      <c r="K19" s="317"/>
      <c r="L19" s="333">
        <f t="shared" si="1"/>
        <v>0</v>
      </c>
    </row>
    <row r="20" spans="1:12" x14ac:dyDescent="0.3">
      <c r="A20" s="380"/>
      <c r="B20" s="328">
        <v>2020</v>
      </c>
      <c r="C20" s="34"/>
      <c r="D20" s="34"/>
      <c r="E20" s="34"/>
      <c r="F20" s="34"/>
      <c r="G20" s="317"/>
      <c r="H20" s="317"/>
      <c r="I20" s="317"/>
      <c r="J20" s="317"/>
      <c r="K20" s="317"/>
      <c r="L20" s="333">
        <f t="shared" si="1"/>
        <v>0</v>
      </c>
    </row>
    <row r="21" spans="1:12" x14ac:dyDescent="0.3">
      <c r="A21" s="380"/>
      <c r="B21" s="328">
        <v>2021</v>
      </c>
      <c r="C21" s="34"/>
      <c r="D21" s="34"/>
      <c r="E21" s="34"/>
      <c r="F21" s="34"/>
      <c r="G21" s="34"/>
      <c r="H21" s="317"/>
      <c r="I21" s="317"/>
      <c r="J21" s="317"/>
      <c r="K21" s="317"/>
      <c r="L21" s="333">
        <f t="shared" si="1"/>
        <v>0</v>
      </c>
    </row>
    <row r="22" spans="1:12" x14ac:dyDescent="0.3">
      <c r="A22" s="380"/>
      <c r="B22" s="328">
        <v>2022</v>
      </c>
      <c r="C22" s="34"/>
      <c r="D22" s="34"/>
      <c r="E22" s="34"/>
      <c r="F22" s="34"/>
      <c r="G22" s="34"/>
      <c r="H22" s="34"/>
      <c r="I22" s="317"/>
      <c r="J22" s="317"/>
      <c r="K22" s="317"/>
      <c r="L22" s="333">
        <f t="shared" si="1"/>
        <v>0</v>
      </c>
    </row>
    <row r="23" spans="1:12" x14ac:dyDescent="0.3">
      <c r="A23" s="380"/>
      <c r="B23" s="328">
        <v>2023</v>
      </c>
      <c r="C23" s="34"/>
      <c r="D23" s="34"/>
      <c r="E23" s="34"/>
      <c r="F23" s="34"/>
      <c r="G23" s="34"/>
      <c r="H23" s="34"/>
      <c r="I23" s="34"/>
      <c r="J23" s="317"/>
      <c r="K23" s="317"/>
      <c r="L23" s="333">
        <f t="shared" si="1"/>
        <v>0</v>
      </c>
    </row>
    <row r="24" spans="1:12" x14ac:dyDescent="0.3">
      <c r="A24" s="380"/>
      <c r="B24" s="328">
        <v>2024</v>
      </c>
      <c r="C24" s="34"/>
      <c r="D24" s="34"/>
      <c r="E24" s="34"/>
      <c r="F24" s="34"/>
      <c r="G24" s="34"/>
      <c r="H24" s="34"/>
      <c r="I24" s="34"/>
      <c r="J24" s="34"/>
      <c r="K24" s="317"/>
      <c r="L24" s="333">
        <f t="shared" si="1"/>
        <v>0</v>
      </c>
    </row>
    <row r="25" spans="1:12" x14ac:dyDescent="0.3">
      <c r="A25" s="380"/>
      <c r="B25" s="328">
        <v>2025</v>
      </c>
      <c r="C25" s="34"/>
      <c r="D25" s="34"/>
      <c r="E25" s="34"/>
      <c r="F25" s="34"/>
      <c r="G25" s="34"/>
      <c r="H25" s="34"/>
      <c r="I25" s="34"/>
      <c r="J25" s="34"/>
      <c r="K25" s="34"/>
      <c r="L25" s="333">
        <f t="shared" si="1"/>
        <v>0</v>
      </c>
    </row>
    <row r="26" spans="1:12" x14ac:dyDescent="0.3">
      <c r="A26" s="380"/>
      <c r="B26" s="328">
        <v>2026</v>
      </c>
      <c r="C26" s="34"/>
      <c r="D26" s="34"/>
      <c r="E26" s="34"/>
      <c r="F26" s="34"/>
      <c r="G26" s="34"/>
      <c r="H26" s="34"/>
      <c r="I26" s="34"/>
      <c r="J26" s="34"/>
      <c r="K26" s="34"/>
      <c r="L26" s="333">
        <f t="shared" si="1"/>
        <v>0</v>
      </c>
    </row>
    <row r="27" spans="1:12" x14ac:dyDescent="0.3">
      <c r="A27" s="380"/>
      <c r="B27" s="328">
        <v>2027</v>
      </c>
      <c r="C27" s="34"/>
      <c r="D27" s="34"/>
      <c r="E27" s="34"/>
      <c r="F27" s="34"/>
      <c r="G27" s="34"/>
      <c r="H27" s="34"/>
      <c r="I27" s="34"/>
      <c r="J27" s="34"/>
      <c r="K27" s="34"/>
      <c r="L27" s="333">
        <f t="shared" si="1"/>
        <v>0</v>
      </c>
    </row>
    <row r="28" spans="1:12" x14ac:dyDescent="0.3">
      <c r="A28" s="380"/>
      <c r="B28" s="328">
        <v>2028</v>
      </c>
      <c r="C28" s="34"/>
      <c r="D28" s="34"/>
      <c r="E28" s="34"/>
      <c r="F28" s="34"/>
      <c r="G28" s="34"/>
      <c r="H28" s="34"/>
      <c r="I28" s="34"/>
      <c r="J28" s="34"/>
      <c r="K28" s="34"/>
      <c r="L28" s="333">
        <f t="shared" si="1"/>
        <v>0</v>
      </c>
    </row>
    <row r="29" spans="1:12" x14ac:dyDescent="0.3">
      <c r="A29" s="380"/>
      <c r="B29" s="328">
        <v>2029</v>
      </c>
      <c r="C29" s="34"/>
      <c r="D29" s="34"/>
      <c r="E29" s="34"/>
      <c r="F29" s="34"/>
      <c r="G29" s="34"/>
      <c r="H29" s="34"/>
      <c r="I29" s="34"/>
      <c r="J29" s="34"/>
      <c r="K29" s="34"/>
      <c r="L29" s="333">
        <f t="shared" si="1"/>
        <v>0</v>
      </c>
    </row>
    <row r="30" spans="1:12" x14ac:dyDescent="0.3">
      <c r="A30" s="381"/>
      <c r="B30" s="328">
        <v>2030</v>
      </c>
      <c r="C30" s="34"/>
      <c r="D30" s="34"/>
      <c r="E30" s="34"/>
      <c r="F30" s="34"/>
      <c r="G30" s="34"/>
      <c r="H30" s="34"/>
      <c r="I30" s="34"/>
      <c r="J30" s="34"/>
      <c r="K30" s="34"/>
      <c r="L30" s="333">
        <f t="shared" si="1"/>
        <v>0</v>
      </c>
    </row>
    <row r="31" spans="1:12" ht="15" x14ac:dyDescent="0.3">
      <c r="B31" s="334" t="s">
        <v>207</v>
      </c>
      <c r="C31" s="335">
        <f t="shared" ref="C31:L31" si="2">C10+SUM(C16:C30)</f>
        <v>0</v>
      </c>
      <c r="D31" s="335">
        <f t="shared" si="2"/>
        <v>0</v>
      </c>
      <c r="E31" s="335">
        <f t="shared" si="2"/>
        <v>0</v>
      </c>
      <c r="F31" s="335">
        <f t="shared" si="2"/>
        <v>0</v>
      </c>
      <c r="G31" s="335">
        <f t="shared" si="2"/>
        <v>0</v>
      </c>
      <c r="H31" s="335">
        <f t="shared" si="2"/>
        <v>0</v>
      </c>
      <c r="I31" s="335">
        <f t="shared" si="2"/>
        <v>0</v>
      </c>
      <c r="J31" s="335">
        <f t="shared" si="2"/>
        <v>0</v>
      </c>
      <c r="K31" s="335">
        <f t="shared" si="2"/>
        <v>0</v>
      </c>
      <c r="L31" s="335">
        <f t="shared" si="2"/>
        <v>0</v>
      </c>
    </row>
    <row r="33" spans="2:12" x14ac:dyDescent="0.3">
      <c r="B33" s="336" t="s">
        <v>208</v>
      </c>
      <c r="C33" s="336"/>
      <c r="D33" s="336"/>
      <c r="E33" s="336"/>
      <c r="F33" s="336"/>
      <c r="G33" s="336"/>
      <c r="H33" s="336"/>
      <c r="I33" s="336"/>
      <c r="J33" s="336"/>
      <c r="K33" s="337"/>
    </row>
    <row r="34" spans="2:12" s="338" customFormat="1" x14ac:dyDescent="0.3">
      <c r="K34" s="339"/>
    </row>
    <row r="35" spans="2:12" x14ac:dyDescent="0.3">
      <c r="B35" s="340" t="s">
        <v>209</v>
      </c>
      <c r="C35" s="340"/>
      <c r="D35" s="340"/>
      <c r="E35" s="340"/>
      <c r="F35" s="340"/>
      <c r="G35" s="34"/>
      <c r="H35" s="34"/>
      <c r="I35" s="34"/>
      <c r="J35" s="34"/>
      <c r="K35" s="34"/>
    </row>
    <row r="37" spans="2:12" x14ac:dyDescent="0.3">
      <c r="B37" s="341" t="s">
        <v>207</v>
      </c>
      <c r="G37" s="333">
        <f>G31-G35</f>
        <v>0</v>
      </c>
      <c r="H37" s="333">
        <f t="shared" ref="H37:K37" si="3">H31-H35</f>
        <v>0</v>
      </c>
      <c r="I37" s="333">
        <f t="shared" si="3"/>
        <v>0</v>
      </c>
      <c r="J37" s="333">
        <f t="shared" si="3"/>
        <v>0</v>
      </c>
      <c r="K37" s="333">
        <f t="shared" si="3"/>
        <v>0</v>
      </c>
    </row>
    <row r="39" spans="2:12" x14ac:dyDescent="0.3">
      <c r="K39" s="329">
        <v>2024</v>
      </c>
    </row>
    <row r="40" spans="2:12" ht="12" customHeight="1" x14ac:dyDescent="0.3">
      <c r="B40" s="342" t="s">
        <v>210</v>
      </c>
      <c r="C40" s="342"/>
      <c r="D40" s="342"/>
      <c r="E40" s="342"/>
      <c r="F40" s="342"/>
      <c r="G40" s="342"/>
      <c r="H40" s="342"/>
      <c r="I40" s="342"/>
      <c r="J40" s="342"/>
      <c r="K40" s="343">
        <f>+L24</f>
        <v>0</v>
      </c>
      <c r="L40" s="344"/>
    </row>
    <row r="41" spans="2:12" ht="12" customHeight="1" x14ac:dyDescent="0.3">
      <c r="B41" s="342" t="s">
        <v>211</v>
      </c>
      <c r="C41" s="342"/>
      <c r="D41" s="342"/>
      <c r="E41" s="342"/>
      <c r="F41" s="342"/>
      <c r="G41" s="342"/>
      <c r="H41" s="342"/>
      <c r="I41" s="342"/>
      <c r="J41" s="342"/>
      <c r="K41" s="343">
        <f>SUM(G35:K35)</f>
        <v>0</v>
      </c>
    </row>
    <row r="42" spans="2:12" ht="12" customHeight="1" x14ac:dyDescent="0.3">
      <c r="B42" s="345" t="s">
        <v>212</v>
      </c>
      <c r="C42" s="345"/>
      <c r="D42" s="345"/>
      <c r="E42" s="345"/>
      <c r="F42" s="345"/>
      <c r="G42" s="345"/>
      <c r="H42" s="345"/>
      <c r="I42" s="345"/>
      <c r="J42" s="345"/>
      <c r="K42" s="346">
        <f>K41+K40</f>
        <v>0</v>
      </c>
    </row>
    <row r="44" spans="2:12" x14ac:dyDescent="0.3">
      <c r="B44" s="321" t="s">
        <v>213</v>
      </c>
      <c r="K44" s="347">
        <f>'[6]TAB 1'!C45+'[6]TAB 1'!C47</f>
        <v>0</v>
      </c>
    </row>
    <row r="45" spans="2:12" ht="15" x14ac:dyDescent="0.3">
      <c r="B45" s="348" t="s">
        <v>214</v>
      </c>
      <c r="K45" s="349">
        <f>IFERROR(K41/K44,0)</f>
        <v>0</v>
      </c>
    </row>
  </sheetData>
  <mergeCells count="3">
    <mergeCell ref="B8:L8"/>
    <mergeCell ref="B14:L14"/>
    <mergeCell ref="A15:A30"/>
  </mergeCells>
  <conditionalFormatting sqref="C10:K10 C11:F11 C12:K12 G35:K35">
    <cfRule type="containsText" dxfId="200" priority="11" operator="containsText" text="ntitulé">
      <formula>NOT(ISERROR(SEARCH("ntitulé",C10)))</formula>
    </cfRule>
    <cfRule type="containsBlanks" dxfId="199" priority="12">
      <formula>LEN(TRIM(C10))=0</formula>
    </cfRule>
  </conditionalFormatting>
  <conditionalFormatting sqref="C10:K10 C11:F11 C12:K12 G35:K35">
    <cfRule type="containsText" dxfId="198" priority="10" operator="containsText" text="libre">
      <formula>NOT(ISERROR(SEARCH("libre",C10)))</formula>
    </cfRule>
  </conditionalFormatting>
  <conditionalFormatting sqref="D20:F20 D21:G21 C17:C29 D18 D19:E19 D24:J24 D23:I23 D25:K29 J30:K30 D22:H22">
    <cfRule type="containsText" dxfId="197" priority="8" operator="containsText" text="ntitulé">
      <formula>NOT(ISERROR(SEARCH("ntitulé",C17)))</formula>
    </cfRule>
    <cfRule type="containsBlanks" dxfId="196" priority="9">
      <formula>LEN(TRIM(C17))=0</formula>
    </cfRule>
  </conditionalFormatting>
  <conditionalFormatting sqref="D20:F20 D21:G21 C17:C29 D18 D19:E19 D24:J24 D23:I23 D25:K29 J30:K30 D22:H22">
    <cfRule type="containsText" dxfId="195" priority="7" operator="containsText" text="libre">
      <formula>NOT(ISERROR(SEARCH("libre",C17)))</formula>
    </cfRule>
  </conditionalFormatting>
  <conditionalFormatting sqref="C30:I30">
    <cfRule type="containsText" dxfId="194" priority="5" operator="containsText" text="ntitulé">
      <formula>NOT(ISERROR(SEARCH("ntitulé",C30)))</formula>
    </cfRule>
    <cfRule type="containsBlanks" dxfId="193" priority="6">
      <formula>LEN(TRIM(C30))=0</formula>
    </cfRule>
  </conditionalFormatting>
  <conditionalFormatting sqref="C30:I30">
    <cfRule type="containsText" dxfId="192" priority="4" operator="containsText" text="libre">
      <formula>NOT(ISERROR(SEARCH("libre",C30)))</formula>
    </cfRule>
  </conditionalFormatting>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W41"/>
  <sheetViews>
    <sheetView topLeftCell="A17" zoomScaleNormal="100" workbookViewId="0">
      <selection activeCell="A3" sqref="A3"/>
    </sheetView>
  </sheetViews>
  <sheetFormatPr baseColWidth="10" defaultColWidth="8.85546875" defaultRowHeight="15" x14ac:dyDescent="0.3"/>
  <cols>
    <col min="1" max="1" width="56.42578125" style="2" customWidth="1"/>
    <col min="2" max="2" width="14.7109375" style="6" customWidth="1"/>
    <col min="3" max="3" width="5.28515625" style="4" customWidth="1"/>
    <col min="4" max="4" width="14.7109375" style="6" customWidth="1"/>
    <col min="5" max="5" width="5.28515625" style="4" customWidth="1"/>
    <col min="6" max="6" width="14.7109375" style="6" customWidth="1"/>
    <col min="7" max="7" width="5.28515625" style="4" customWidth="1"/>
    <col min="8" max="8" width="14.7109375" style="6" customWidth="1"/>
    <col min="9" max="9" width="5.28515625" style="4" customWidth="1"/>
    <col min="10" max="10" width="14.7109375" style="6" customWidth="1"/>
    <col min="11" max="11" width="5.28515625" style="4" customWidth="1"/>
    <col min="12" max="12" width="14.7109375" style="6" customWidth="1"/>
    <col min="13" max="13" width="5.28515625" style="4" customWidth="1"/>
    <col min="14" max="14" width="14.7109375" style="6" customWidth="1"/>
    <col min="15" max="15" width="5.28515625" style="4" customWidth="1"/>
    <col min="16" max="16" width="14.7109375" style="6" customWidth="1"/>
    <col min="17" max="17" width="5.28515625" style="4" customWidth="1"/>
    <col min="18" max="18" width="14.7109375" style="6" customWidth="1"/>
    <col min="19" max="19" width="5.28515625" style="1" customWidth="1"/>
    <col min="20" max="20" width="16.7109375" style="1" customWidth="1"/>
    <col min="21" max="21" width="5.28515625" style="1" customWidth="1"/>
    <col min="22" max="22" width="16.7109375" style="1" customWidth="1"/>
    <col min="23" max="23" width="5.28515625" style="1" customWidth="1"/>
    <col min="24" max="16384" width="8.85546875" style="1"/>
  </cols>
  <sheetData>
    <row r="3" spans="1:23" ht="29.45" customHeight="1" x14ac:dyDescent="0.3">
      <c r="A3" s="11" t="s">
        <v>220</v>
      </c>
      <c r="B3" s="35"/>
      <c r="C3" s="36"/>
      <c r="D3" s="35"/>
      <c r="E3" s="36"/>
      <c r="F3" s="35"/>
      <c r="G3" s="36"/>
      <c r="H3" s="35"/>
      <c r="I3" s="36"/>
      <c r="J3" s="35"/>
      <c r="K3" s="36"/>
      <c r="L3" s="35"/>
      <c r="M3" s="36"/>
      <c r="N3" s="35"/>
      <c r="O3" s="36"/>
      <c r="P3" s="35"/>
      <c r="Q3" s="36"/>
      <c r="R3" s="35"/>
      <c r="S3" s="11"/>
      <c r="T3" s="11"/>
      <c r="U3" s="11"/>
      <c r="V3" s="11"/>
      <c r="W3" s="11"/>
    </row>
    <row r="5" spans="1:23" s="37" customFormat="1" ht="21" x14ac:dyDescent="0.35">
      <c r="A5" s="382" t="s">
        <v>219</v>
      </c>
      <c r="B5" s="383"/>
      <c r="C5" s="383"/>
      <c r="D5" s="383"/>
      <c r="E5" s="383"/>
      <c r="F5" s="383"/>
      <c r="G5" s="383"/>
      <c r="H5" s="383"/>
      <c r="I5" s="383"/>
      <c r="J5" s="383"/>
      <c r="K5" s="383"/>
      <c r="L5" s="383"/>
      <c r="M5" s="383"/>
      <c r="N5" s="383"/>
      <c r="O5" s="383"/>
      <c r="P5" s="383"/>
      <c r="Q5" s="383"/>
      <c r="R5" s="384"/>
    </row>
    <row r="6" spans="1:23" x14ac:dyDescent="0.3">
      <c r="A6" s="386" t="s">
        <v>0</v>
      </c>
      <c r="B6" s="385" t="s">
        <v>7</v>
      </c>
      <c r="C6" s="385"/>
      <c r="D6" s="385" t="s">
        <v>35</v>
      </c>
      <c r="E6" s="385"/>
      <c r="F6" s="385" t="s">
        <v>36</v>
      </c>
      <c r="G6" s="385"/>
      <c r="H6" s="385" t="s">
        <v>37</v>
      </c>
      <c r="I6" s="385"/>
      <c r="J6" s="385" t="s">
        <v>38</v>
      </c>
      <c r="K6" s="385"/>
      <c r="L6" s="385" t="s">
        <v>39</v>
      </c>
      <c r="M6" s="385"/>
      <c r="N6" s="385" t="s">
        <v>40</v>
      </c>
      <c r="O6" s="385"/>
      <c r="P6" s="385" t="s">
        <v>44</v>
      </c>
      <c r="Q6" s="385"/>
      <c r="R6" s="33" t="s">
        <v>89</v>
      </c>
    </row>
    <row r="7" spans="1:23" x14ac:dyDescent="0.3">
      <c r="A7" s="387"/>
      <c r="B7" s="33" t="s">
        <v>3</v>
      </c>
      <c r="C7" s="3" t="s">
        <v>4</v>
      </c>
      <c r="D7" s="33" t="s">
        <v>3</v>
      </c>
      <c r="E7" s="3" t="s">
        <v>4</v>
      </c>
      <c r="F7" s="33" t="s">
        <v>3</v>
      </c>
      <c r="G7" s="3" t="s">
        <v>4</v>
      </c>
      <c r="H7" s="33" t="s">
        <v>3</v>
      </c>
      <c r="I7" s="3" t="s">
        <v>4</v>
      </c>
      <c r="J7" s="33" t="s">
        <v>3</v>
      </c>
      <c r="K7" s="3" t="s">
        <v>4</v>
      </c>
      <c r="L7" s="33" t="s">
        <v>3</v>
      </c>
      <c r="M7" s="3" t="s">
        <v>4</v>
      </c>
      <c r="N7" s="33" t="s">
        <v>3</v>
      </c>
      <c r="O7" s="3" t="s">
        <v>4</v>
      </c>
      <c r="P7" s="33" t="s">
        <v>3</v>
      </c>
      <c r="Q7" s="3" t="s">
        <v>4</v>
      </c>
      <c r="R7" s="33" t="s">
        <v>3</v>
      </c>
    </row>
    <row r="8" spans="1:23" x14ac:dyDescent="0.3">
      <c r="A8" s="28" t="s">
        <v>79</v>
      </c>
      <c r="B8" s="284">
        <f>SUM(B9,B12)</f>
        <v>0</v>
      </c>
      <c r="C8" s="285">
        <f>IFERROR(B8/$B$40,0)</f>
        <v>0</v>
      </c>
      <c r="D8" s="284">
        <f>SUM(D9,D12)</f>
        <v>0</v>
      </c>
      <c r="E8" s="285">
        <f>IFERROR(D8/$B8,0)</f>
        <v>0</v>
      </c>
      <c r="F8" s="284">
        <f>SUM(F9,F12)</f>
        <v>0</v>
      </c>
      <c r="G8" s="285">
        <f>IFERROR(F8/$B8,0)</f>
        <v>0</v>
      </c>
      <c r="H8" s="284">
        <f>SUM(H9,H12)</f>
        <v>0</v>
      </c>
      <c r="I8" s="285">
        <f t="shared" ref="I8:I40" si="0">IFERROR(H8/$B8,0)</f>
        <v>0</v>
      </c>
      <c r="J8" s="284">
        <f>SUM(J9,J12)</f>
        <v>0</v>
      </c>
      <c r="K8" s="285">
        <f t="shared" ref="K8:Q15" si="1">IFERROR(J8/$B8,0)</f>
        <v>0</v>
      </c>
      <c r="L8" s="284">
        <f>SUM(L9,L12)</f>
        <v>0</v>
      </c>
      <c r="M8" s="285">
        <f t="shared" ref="M8" si="2">IFERROR(L8/$B8,0)</f>
        <v>0</v>
      </c>
      <c r="N8" s="284">
        <f>SUM(N9,N12)</f>
        <v>0</v>
      </c>
      <c r="O8" s="285">
        <f t="shared" ref="O8" si="3">IFERROR(N8/$B8,0)</f>
        <v>0</v>
      </c>
      <c r="P8" s="284">
        <f>SUM(P9,P12)</f>
        <v>0</v>
      </c>
      <c r="Q8" s="285">
        <f t="shared" si="1"/>
        <v>0</v>
      </c>
      <c r="R8" s="284">
        <f t="shared" ref="R8:R9" si="4">B8-SUM(D8,F8,H8,J8,L8,N8,P8)</f>
        <v>0</v>
      </c>
    </row>
    <row r="9" spans="1:23" x14ac:dyDescent="0.3">
      <c r="A9" s="29" t="s">
        <v>80</v>
      </c>
      <c r="B9" s="284">
        <f>SUM(B10:B11)</f>
        <v>0</v>
      </c>
      <c r="C9" s="285">
        <f t="shared" ref="C9:C40" si="5">IFERROR(B9/$B$40,0)</f>
        <v>0</v>
      </c>
      <c r="D9" s="284">
        <f>SUM(D10:D11)</f>
        <v>0</v>
      </c>
      <c r="E9" s="285">
        <f t="shared" ref="E9:E40" si="6">IFERROR(D9/$B9,0)</f>
        <v>0</v>
      </c>
      <c r="F9" s="284">
        <f>SUM(F10:F11)</f>
        <v>0</v>
      </c>
      <c r="G9" s="285">
        <f t="shared" ref="G9:G40" si="7">IFERROR(F9/$B9,0)</f>
        <v>0</v>
      </c>
      <c r="H9" s="284">
        <f>SUM(H10:H11)</f>
        <v>0</v>
      </c>
      <c r="I9" s="285">
        <f t="shared" si="0"/>
        <v>0</v>
      </c>
      <c r="J9" s="284">
        <f>SUM(J10:J11)</f>
        <v>0</v>
      </c>
      <c r="K9" s="285">
        <f t="shared" si="1"/>
        <v>0</v>
      </c>
      <c r="L9" s="284">
        <f>SUM(L10:L11)</f>
        <v>0</v>
      </c>
      <c r="M9" s="285">
        <f t="shared" ref="M9" si="8">IFERROR(L9/$B9,0)</f>
        <v>0</v>
      </c>
      <c r="N9" s="284">
        <f>SUM(N10:N11)</f>
        <v>0</v>
      </c>
      <c r="O9" s="285">
        <f t="shared" ref="O9" si="9">IFERROR(N9/$B9,0)</f>
        <v>0</v>
      </c>
      <c r="P9" s="284">
        <f>SUM(P10:P11)</f>
        <v>0</v>
      </c>
      <c r="Q9" s="285">
        <f t="shared" si="1"/>
        <v>0</v>
      </c>
      <c r="R9" s="284">
        <f t="shared" si="4"/>
        <v>0</v>
      </c>
    </row>
    <row r="10" spans="1:23" x14ac:dyDescent="0.3">
      <c r="A10" s="286" t="s">
        <v>159</v>
      </c>
      <c r="B10" s="34"/>
      <c r="C10" s="285">
        <f t="shared" si="5"/>
        <v>0</v>
      </c>
      <c r="D10" s="34"/>
      <c r="E10" s="285">
        <f t="shared" si="6"/>
        <v>0</v>
      </c>
      <c r="F10" s="34"/>
      <c r="G10" s="285">
        <f t="shared" si="7"/>
        <v>0</v>
      </c>
      <c r="H10" s="34"/>
      <c r="I10" s="285">
        <f t="shared" si="0"/>
        <v>0</v>
      </c>
      <c r="J10" s="34"/>
      <c r="K10" s="285">
        <f t="shared" si="1"/>
        <v>0</v>
      </c>
      <c r="L10" s="34"/>
      <c r="M10" s="285">
        <f t="shared" ref="M10" si="10">IFERROR(L10/$B10,0)</f>
        <v>0</v>
      </c>
      <c r="N10" s="34"/>
      <c r="O10" s="285">
        <f t="shared" ref="O10" si="11">IFERROR(N10/$B10,0)</f>
        <v>0</v>
      </c>
      <c r="P10" s="34"/>
      <c r="Q10" s="285">
        <f t="shared" si="1"/>
        <v>0</v>
      </c>
      <c r="R10" s="284">
        <f>B10-SUM(D10,F10,H10,J10,L10,N10,P10)</f>
        <v>0</v>
      </c>
    </row>
    <row r="11" spans="1:23" x14ac:dyDescent="0.3">
      <c r="A11" s="286" t="s">
        <v>160</v>
      </c>
      <c r="B11" s="34"/>
      <c r="C11" s="285">
        <f t="shared" si="5"/>
        <v>0</v>
      </c>
      <c r="D11" s="34"/>
      <c r="E11" s="285">
        <f t="shared" si="6"/>
        <v>0</v>
      </c>
      <c r="F11" s="34"/>
      <c r="G11" s="285">
        <f t="shared" si="7"/>
        <v>0</v>
      </c>
      <c r="H11" s="34"/>
      <c r="I11" s="285">
        <f t="shared" si="0"/>
        <v>0</v>
      </c>
      <c r="J11" s="34"/>
      <c r="K11" s="285">
        <f t="shared" si="1"/>
        <v>0</v>
      </c>
      <c r="L11" s="34"/>
      <c r="M11" s="285">
        <f t="shared" ref="M11" si="12">IFERROR(L11/$B11,0)</f>
        <v>0</v>
      </c>
      <c r="N11" s="34"/>
      <c r="O11" s="285">
        <f t="shared" ref="O11" si="13">IFERROR(N11/$B11,0)</f>
        <v>0</v>
      </c>
      <c r="P11" s="34"/>
      <c r="Q11" s="285">
        <f t="shared" si="1"/>
        <v>0</v>
      </c>
      <c r="R11" s="284">
        <f t="shared" ref="R11:R39" si="14">B11-SUM(D11,F11,H11,J11,L11,N11,P11)</f>
        <v>0</v>
      </c>
    </row>
    <row r="12" spans="1:23" x14ac:dyDescent="0.3">
      <c r="A12" s="29" t="s">
        <v>81</v>
      </c>
      <c r="B12" s="284">
        <f>SUM(B13:B15)</f>
        <v>0</v>
      </c>
      <c r="C12" s="285">
        <f t="shared" si="5"/>
        <v>0</v>
      </c>
      <c r="D12" s="284">
        <f>SUM(D13:D15)</f>
        <v>0</v>
      </c>
      <c r="E12" s="285">
        <f t="shared" si="6"/>
        <v>0</v>
      </c>
      <c r="F12" s="284">
        <f>SUM(F13:F15)</f>
        <v>0</v>
      </c>
      <c r="G12" s="285">
        <f t="shared" si="7"/>
        <v>0</v>
      </c>
      <c r="H12" s="284">
        <f>SUM(H13:H15)</f>
        <v>0</v>
      </c>
      <c r="I12" s="285">
        <f t="shared" si="0"/>
        <v>0</v>
      </c>
      <c r="J12" s="284">
        <f>SUM(J13:J15)</f>
        <v>0</v>
      </c>
      <c r="K12" s="285">
        <f t="shared" si="1"/>
        <v>0</v>
      </c>
      <c r="L12" s="284">
        <f>SUM(L13:L15)</f>
        <v>0</v>
      </c>
      <c r="M12" s="285">
        <f t="shared" ref="M12" si="15">IFERROR(L12/$B12,0)</f>
        <v>0</v>
      </c>
      <c r="N12" s="284">
        <f>SUM(N13:N15)</f>
        <v>0</v>
      </c>
      <c r="O12" s="285">
        <f t="shared" ref="O12" si="16">IFERROR(N12/$B12,0)</f>
        <v>0</v>
      </c>
      <c r="P12" s="284">
        <f>SUM(P13:P15)</f>
        <v>0</v>
      </c>
      <c r="Q12" s="285">
        <f t="shared" si="1"/>
        <v>0</v>
      </c>
      <c r="R12" s="284">
        <f t="shared" si="14"/>
        <v>0</v>
      </c>
    </row>
    <row r="13" spans="1:23" x14ac:dyDescent="0.3">
      <c r="A13" s="287" t="s">
        <v>82</v>
      </c>
      <c r="B13" s="34"/>
      <c r="C13" s="285">
        <f t="shared" si="5"/>
        <v>0</v>
      </c>
      <c r="D13" s="34"/>
      <c r="E13" s="285">
        <f t="shared" si="6"/>
        <v>0</v>
      </c>
      <c r="F13" s="34"/>
      <c r="G13" s="285">
        <f t="shared" si="7"/>
        <v>0</v>
      </c>
      <c r="H13" s="34"/>
      <c r="I13" s="285">
        <f t="shared" si="0"/>
        <v>0</v>
      </c>
      <c r="J13" s="34"/>
      <c r="K13" s="285">
        <f t="shared" si="1"/>
        <v>0</v>
      </c>
      <c r="L13" s="34"/>
      <c r="M13" s="285">
        <f t="shared" ref="M13" si="17">IFERROR(L13/$B13,0)</f>
        <v>0</v>
      </c>
      <c r="N13" s="34"/>
      <c r="O13" s="285">
        <f t="shared" ref="O13" si="18">IFERROR(N13/$B13,0)</f>
        <v>0</v>
      </c>
      <c r="P13" s="189"/>
      <c r="Q13" s="285">
        <f t="shared" si="1"/>
        <v>0</v>
      </c>
      <c r="R13" s="284">
        <f t="shared" si="14"/>
        <v>0</v>
      </c>
    </row>
    <row r="14" spans="1:23" x14ac:dyDescent="0.3">
      <c r="A14" s="287" t="s">
        <v>83</v>
      </c>
      <c r="B14" s="34"/>
      <c r="C14" s="285">
        <f t="shared" si="5"/>
        <v>0</v>
      </c>
      <c r="D14" s="34"/>
      <c r="E14" s="285">
        <f t="shared" si="6"/>
        <v>0</v>
      </c>
      <c r="F14" s="34"/>
      <c r="G14" s="285">
        <f t="shared" si="7"/>
        <v>0</v>
      </c>
      <c r="H14" s="34"/>
      <c r="I14" s="285">
        <f t="shared" si="0"/>
        <v>0</v>
      </c>
      <c r="J14" s="34"/>
      <c r="K14" s="285">
        <f t="shared" si="1"/>
        <v>0</v>
      </c>
      <c r="L14" s="34"/>
      <c r="M14" s="285">
        <f t="shared" ref="M14" si="19">IFERROR(L14/$B14,0)</f>
        <v>0</v>
      </c>
      <c r="N14" s="34"/>
      <c r="O14" s="285">
        <f t="shared" ref="O14" si="20">IFERROR(N14/$B14,0)</f>
        <v>0</v>
      </c>
      <c r="P14" s="189"/>
      <c r="Q14" s="285">
        <f t="shared" si="1"/>
        <v>0</v>
      </c>
      <c r="R14" s="284">
        <f t="shared" si="14"/>
        <v>0</v>
      </c>
    </row>
    <row r="15" spans="1:23" x14ac:dyDescent="0.3">
      <c r="A15" s="287" t="s">
        <v>84</v>
      </c>
      <c r="B15" s="34"/>
      <c r="C15" s="285">
        <f t="shared" si="5"/>
        <v>0</v>
      </c>
      <c r="D15" s="34"/>
      <c r="E15" s="285">
        <f t="shared" si="6"/>
        <v>0</v>
      </c>
      <c r="F15" s="34"/>
      <c r="G15" s="285">
        <f t="shared" si="7"/>
        <v>0</v>
      </c>
      <c r="H15" s="34"/>
      <c r="I15" s="285">
        <f t="shared" si="0"/>
        <v>0</v>
      </c>
      <c r="J15" s="34"/>
      <c r="K15" s="285">
        <f t="shared" si="1"/>
        <v>0</v>
      </c>
      <c r="L15" s="34"/>
      <c r="M15" s="285">
        <f t="shared" ref="M15:M40" si="21">IFERROR(L15/$B15,0)</f>
        <v>0</v>
      </c>
      <c r="N15" s="34"/>
      <c r="O15" s="285">
        <f t="shared" ref="O15:O40" si="22">IFERROR(N15/$B15,0)</f>
        <v>0</v>
      </c>
      <c r="P15" s="189"/>
      <c r="Q15" s="285">
        <f t="shared" si="1"/>
        <v>0</v>
      </c>
      <c r="R15" s="284">
        <f t="shared" si="14"/>
        <v>0</v>
      </c>
    </row>
    <row r="16" spans="1:23" x14ac:dyDescent="0.3">
      <c r="A16" s="28" t="s">
        <v>161</v>
      </c>
      <c r="B16" s="288">
        <f>SUM(B17,B24)</f>
        <v>0</v>
      </c>
      <c r="C16" s="285">
        <f t="shared" si="5"/>
        <v>0</v>
      </c>
      <c r="D16" s="288">
        <f>SUM(D17,D24)</f>
        <v>0</v>
      </c>
      <c r="E16" s="285">
        <f t="shared" si="6"/>
        <v>0</v>
      </c>
      <c r="F16" s="288">
        <f>SUM(F17,F24)</f>
        <v>0</v>
      </c>
      <c r="G16" s="285">
        <f t="shared" si="7"/>
        <v>0</v>
      </c>
      <c r="H16" s="288">
        <f>SUM(H17,H24)</f>
        <v>0</v>
      </c>
      <c r="I16" s="285">
        <f t="shared" si="0"/>
        <v>0</v>
      </c>
      <c r="J16" s="288">
        <f>SUM(J17,J24)</f>
        <v>0</v>
      </c>
      <c r="K16" s="285">
        <f t="shared" ref="K16" si="23">IFERROR(J16/$B16,0)</f>
        <v>0</v>
      </c>
      <c r="L16" s="288">
        <f>SUM(L17,L24)</f>
        <v>0</v>
      </c>
      <c r="M16" s="285">
        <f t="shared" si="21"/>
        <v>0</v>
      </c>
      <c r="N16" s="288">
        <f>SUM(N17,N24)</f>
        <v>0</v>
      </c>
      <c r="O16" s="285">
        <f t="shared" si="22"/>
        <v>0</v>
      </c>
      <c r="P16" s="288">
        <f>SUM(P17,P24)</f>
        <v>0</v>
      </c>
      <c r="Q16" s="285">
        <f t="shared" ref="Q16" si="24">IFERROR(P16/$B16,0)</f>
        <v>0</v>
      </c>
      <c r="R16" s="284">
        <f t="shared" si="14"/>
        <v>0</v>
      </c>
    </row>
    <row r="17" spans="1:18" x14ac:dyDescent="0.3">
      <c r="A17" s="29" t="s">
        <v>215</v>
      </c>
      <c r="B17" s="288">
        <f>SUM(B18:B23)</f>
        <v>0</v>
      </c>
      <c r="C17" s="285">
        <f t="shared" si="5"/>
        <v>0</v>
      </c>
      <c r="D17" s="288">
        <f>SUM(D18:D23)</f>
        <v>0</v>
      </c>
      <c r="E17" s="285">
        <f t="shared" si="6"/>
        <v>0</v>
      </c>
      <c r="F17" s="288">
        <f>SUM(F18:F23)</f>
        <v>0</v>
      </c>
      <c r="G17" s="285">
        <f t="shared" si="7"/>
        <v>0</v>
      </c>
      <c r="H17" s="288">
        <f>SUM(H18:H23)</f>
        <v>0</v>
      </c>
      <c r="I17" s="285">
        <f t="shared" si="0"/>
        <v>0</v>
      </c>
      <c r="J17" s="288">
        <f>SUM(J18:J23)</f>
        <v>0</v>
      </c>
      <c r="K17" s="285">
        <f t="shared" ref="K17" si="25">IFERROR(J17/$B17,0)</f>
        <v>0</v>
      </c>
      <c r="L17" s="288">
        <f>SUM(L18:L23)</f>
        <v>0</v>
      </c>
      <c r="M17" s="285">
        <f t="shared" si="21"/>
        <v>0</v>
      </c>
      <c r="N17" s="288">
        <f>SUM(N18:N23)</f>
        <v>0</v>
      </c>
      <c r="O17" s="285">
        <f t="shared" si="22"/>
        <v>0</v>
      </c>
      <c r="P17" s="288">
        <f>SUM(P18:P23)</f>
        <v>0</v>
      </c>
      <c r="Q17" s="285">
        <f t="shared" ref="Q17" si="26">IFERROR(P17/$B17,0)</f>
        <v>0</v>
      </c>
      <c r="R17" s="284">
        <f t="shared" si="14"/>
        <v>0</v>
      </c>
    </row>
    <row r="18" spans="1:18" ht="27" x14ac:dyDescent="0.3">
      <c r="A18" s="287" t="s">
        <v>162</v>
      </c>
      <c r="B18" s="34"/>
      <c r="C18" s="285">
        <f t="shared" si="5"/>
        <v>0</v>
      </c>
      <c r="D18" s="34"/>
      <c r="E18" s="285">
        <f t="shared" si="6"/>
        <v>0</v>
      </c>
      <c r="F18" s="34"/>
      <c r="G18" s="285">
        <f t="shared" si="7"/>
        <v>0</v>
      </c>
      <c r="H18" s="34"/>
      <c r="I18" s="285">
        <f t="shared" si="0"/>
        <v>0</v>
      </c>
      <c r="J18" s="34"/>
      <c r="K18" s="285">
        <f t="shared" ref="K18" si="27">IFERROR(J18/$B18,0)</f>
        <v>0</v>
      </c>
      <c r="L18" s="34"/>
      <c r="M18" s="285">
        <f t="shared" si="21"/>
        <v>0</v>
      </c>
      <c r="N18" s="34"/>
      <c r="O18" s="285">
        <f t="shared" si="22"/>
        <v>0</v>
      </c>
      <c r="P18" s="34"/>
      <c r="Q18" s="285">
        <f t="shared" ref="Q18" si="28">IFERROR(P18/$B18,0)</f>
        <v>0</v>
      </c>
      <c r="R18" s="284">
        <f t="shared" si="14"/>
        <v>0</v>
      </c>
    </row>
    <row r="19" spans="1:18" x14ac:dyDescent="0.3">
      <c r="A19" s="287" t="s">
        <v>87</v>
      </c>
      <c r="B19" s="34"/>
      <c r="C19" s="285">
        <f t="shared" si="5"/>
        <v>0</v>
      </c>
      <c r="D19" s="34"/>
      <c r="E19" s="285">
        <f t="shared" si="6"/>
        <v>0</v>
      </c>
      <c r="F19" s="34"/>
      <c r="G19" s="285">
        <f t="shared" si="7"/>
        <v>0</v>
      </c>
      <c r="H19" s="34"/>
      <c r="I19" s="285">
        <f t="shared" si="0"/>
        <v>0</v>
      </c>
      <c r="J19" s="34"/>
      <c r="K19" s="285">
        <f t="shared" ref="K19" si="29">IFERROR(J19/$B19,0)</f>
        <v>0</v>
      </c>
      <c r="L19" s="34"/>
      <c r="M19" s="285">
        <f t="shared" si="21"/>
        <v>0</v>
      </c>
      <c r="N19" s="34"/>
      <c r="O19" s="285">
        <f t="shared" si="22"/>
        <v>0</v>
      </c>
      <c r="P19" s="34"/>
      <c r="Q19" s="285">
        <f t="shared" ref="Q19" si="30">IFERROR(P19/$B19,0)</f>
        <v>0</v>
      </c>
      <c r="R19" s="284">
        <f t="shared" si="14"/>
        <v>0</v>
      </c>
    </row>
    <row r="20" spans="1:18" x14ac:dyDescent="0.3">
      <c r="A20" s="287" t="s">
        <v>163</v>
      </c>
      <c r="B20" s="34"/>
      <c r="C20" s="285">
        <f t="shared" si="5"/>
        <v>0</v>
      </c>
      <c r="D20" s="34"/>
      <c r="E20" s="285">
        <f t="shared" si="6"/>
        <v>0</v>
      </c>
      <c r="F20" s="34"/>
      <c r="G20" s="285">
        <f t="shared" si="7"/>
        <v>0</v>
      </c>
      <c r="H20" s="34"/>
      <c r="I20" s="285">
        <f t="shared" si="0"/>
        <v>0</v>
      </c>
      <c r="J20" s="34"/>
      <c r="K20" s="285">
        <f t="shared" ref="K20" si="31">IFERROR(J20/$B20,0)</f>
        <v>0</v>
      </c>
      <c r="L20" s="34"/>
      <c r="M20" s="285">
        <f t="shared" si="21"/>
        <v>0</v>
      </c>
      <c r="N20" s="34"/>
      <c r="O20" s="285">
        <f t="shared" si="22"/>
        <v>0</v>
      </c>
      <c r="P20" s="34"/>
      <c r="Q20" s="285">
        <f t="shared" ref="Q20" si="32">IFERROR(P20/$B20,0)</f>
        <v>0</v>
      </c>
      <c r="R20" s="284">
        <f t="shared" si="14"/>
        <v>0</v>
      </c>
    </row>
    <row r="21" spans="1:18" ht="27" x14ac:dyDescent="0.3">
      <c r="A21" s="287" t="s">
        <v>164</v>
      </c>
      <c r="B21" s="34"/>
      <c r="C21" s="285">
        <f t="shared" si="5"/>
        <v>0</v>
      </c>
      <c r="D21" s="34"/>
      <c r="E21" s="285">
        <f t="shared" si="6"/>
        <v>0</v>
      </c>
      <c r="F21" s="34"/>
      <c r="G21" s="285">
        <f t="shared" si="7"/>
        <v>0</v>
      </c>
      <c r="H21" s="34"/>
      <c r="I21" s="285">
        <f t="shared" si="0"/>
        <v>0</v>
      </c>
      <c r="J21" s="34"/>
      <c r="K21" s="285">
        <f t="shared" ref="K21" si="33">IFERROR(J21/$B21,0)</f>
        <v>0</v>
      </c>
      <c r="L21" s="34"/>
      <c r="M21" s="285">
        <f t="shared" si="21"/>
        <v>0</v>
      </c>
      <c r="N21" s="34"/>
      <c r="O21" s="285">
        <f t="shared" si="22"/>
        <v>0</v>
      </c>
      <c r="P21" s="34"/>
      <c r="Q21" s="285">
        <f t="shared" ref="Q21" si="34">IFERROR(P21/$B21,0)</f>
        <v>0</v>
      </c>
      <c r="R21" s="284">
        <f t="shared" si="14"/>
        <v>0</v>
      </c>
    </row>
    <row r="22" spans="1:18" x14ac:dyDescent="0.3">
      <c r="A22" s="287" t="s">
        <v>165</v>
      </c>
      <c r="B22" s="34"/>
      <c r="C22" s="285">
        <f t="shared" si="5"/>
        <v>0</v>
      </c>
      <c r="D22" s="34"/>
      <c r="E22" s="285">
        <f t="shared" si="6"/>
        <v>0</v>
      </c>
      <c r="F22" s="34"/>
      <c r="G22" s="285">
        <f t="shared" si="7"/>
        <v>0</v>
      </c>
      <c r="H22" s="34"/>
      <c r="I22" s="285">
        <f t="shared" si="0"/>
        <v>0</v>
      </c>
      <c r="J22" s="34"/>
      <c r="K22" s="285">
        <f t="shared" ref="K22" si="35">IFERROR(J22/$B22,0)</f>
        <v>0</v>
      </c>
      <c r="L22" s="34"/>
      <c r="M22" s="285">
        <f t="shared" si="21"/>
        <v>0</v>
      </c>
      <c r="N22" s="34"/>
      <c r="O22" s="285">
        <f t="shared" si="22"/>
        <v>0</v>
      </c>
      <c r="P22" s="34"/>
      <c r="Q22" s="285">
        <f t="shared" ref="Q22" si="36">IFERROR(P22/$B22,0)</f>
        <v>0</v>
      </c>
      <c r="R22" s="284">
        <f t="shared" si="14"/>
        <v>0</v>
      </c>
    </row>
    <row r="23" spans="1:18" x14ac:dyDescent="0.3">
      <c r="A23" s="287" t="s">
        <v>184</v>
      </c>
      <c r="B23" s="34"/>
      <c r="C23" s="285">
        <f t="shared" si="5"/>
        <v>0</v>
      </c>
      <c r="D23" s="34"/>
      <c r="E23" s="285">
        <f t="shared" si="6"/>
        <v>0</v>
      </c>
      <c r="F23" s="34"/>
      <c r="G23" s="285">
        <f t="shared" si="7"/>
        <v>0</v>
      </c>
      <c r="H23" s="34"/>
      <c r="I23" s="285">
        <f t="shared" si="0"/>
        <v>0</v>
      </c>
      <c r="J23" s="34"/>
      <c r="K23" s="285">
        <f t="shared" ref="K23" si="37">IFERROR(J23/$B23,0)</f>
        <v>0</v>
      </c>
      <c r="L23" s="34"/>
      <c r="M23" s="285">
        <f t="shared" si="21"/>
        <v>0</v>
      </c>
      <c r="N23" s="34"/>
      <c r="O23" s="285">
        <f t="shared" si="22"/>
        <v>0</v>
      </c>
      <c r="P23" s="34"/>
      <c r="Q23" s="285">
        <f t="shared" ref="Q23" si="38">IFERROR(P23/$B23,0)</f>
        <v>0</v>
      </c>
      <c r="R23" s="284">
        <f t="shared" si="14"/>
        <v>0</v>
      </c>
    </row>
    <row r="24" spans="1:18" x14ac:dyDescent="0.3">
      <c r="A24" s="29" t="s">
        <v>216</v>
      </c>
      <c r="B24" s="288">
        <f>SUM(B25:B30)</f>
        <v>0</v>
      </c>
      <c r="C24" s="285">
        <f t="shared" si="5"/>
        <v>0</v>
      </c>
      <c r="D24" s="288">
        <f>SUM(D25:D30)</f>
        <v>0</v>
      </c>
      <c r="E24" s="285">
        <f t="shared" si="6"/>
        <v>0</v>
      </c>
      <c r="F24" s="288">
        <f>SUM(F25:F30)</f>
        <v>0</v>
      </c>
      <c r="G24" s="285">
        <f t="shared" si="7"/>
        <v>0</v>
      </c>
      <c r="H24" s="288">
        <f>SUM(H25:H30)</f>
        <v>0</v>
      </c>
      <c r="I24" s="285">
        <f t="shared" si="0"/>
        <v>0</v>
      </c>
      <c r="J24" s="288">
        <f>SUM(J25:J30)</f>
        <v>0</v>
      </c>
      <c r="K24" s="285">
        <f t="shared" ref="K24" si="39">IFERROR(J24/$B24,0)</f>
        <v>0</v>
      </c>
      <c r="L24" s="288">
        <f>SUM(L25:L30)</f>
        <v>0</v>
      </c>
      <c r="M24" s="285">
        <f t="shared" si="21"/>
        <v>0</v>
      </c>
      <c r="N24" s="288">
        <f>SUM(N25:N30)</f>
        <v>0</v>
      </c>
      <c r="O24" s="285">
        <f t="shared" si="22"/>
        <v>0</v>
      </c>
      <c r="P24" s="189"/>
      <c r="Q24" s="285">
        <f t="shared" ref="Q24" si="40">IFERROR(P24/$B24,0)</f>
        <v>0</v>
      </c>
      <c r="R24" s="284">
        <f t="shared" si="14"/>
        <v>0</v>
      </c>
    </row>
    <row r="25" spans="1:18" ht="27" x14ac:dyDescent="0.3">
      <c r="A25" s="287" t="s">
        <v>166</v>
      </c>
      <c r="B25" s="34"/>
      <c r="C25" s="285">
        <f t="shared" si="5"/>
        <v>0</v>
      </c>
      <c r="D25" s="34"/>
      <c r="E25" s="285">
        <f t="shared" si="6"/>
        <v>0</v>
      </c>
      <c r="F25" s="34"/>
      <c r="G25" s="285">
        <f t="shared" si="7"/>
        <v>0</v>
      </c>
      <c r="H25" s="34"/>
      <c r="I25" s="285">
        <f t="shared" si="0"/>
        <v>0</v>
      </c>
      <c r="J25" s="34"/>
      <c r="K25" s="285">
        <f t="shared" ref="K25" si="41">IFERROR(J25/$B25,0)</f>
        <v>0</v>
      </c>
      <c r="L25" s="34"/>
      <c r="M25" s="285">
        <f t="shared" si="21"/>
        <v>0</v>
      </c>
      <c r="N25" s="34"/>
      <c r="O25" s="285">
        <f t="shared" si="22"/>
        <v>0</v>
      </c>
      <c r="P25" s="189"/>
      <c r="Q25" s="285">
        <f t="shared" ref="Q25" si="42">IFERROR(P25/$B25,0)</f>
        <v>0</v>
      </c>
      <c r="R25" s="284">
        <f t="shared" si="14"/>
        <v>0</v>
      </c>
    </row>
    <row r="26" spans="1:18" ht="27" x14ac:dyDescent="0.3">
      <c r="A26" s="287" t="s">
        <v>167</v>
      </c>
      <c r="B26" s="34"/>
      <c r="C26" s="285">
        <f t="shared" si="5"/>
        <v>0</v>
      </c>
      <c r="D26" s="34"/>
      <c r="E26" s="285">
        <f t="shared" si="6"/>
        <v>0</v>
      </c>
      <c r="F26" s="34"/>
      <c r="G26" s="285">
        <f t="shared" si="7"/>
        <v>0</v>
      </c>
      <c r="H26" s="34"/>
      <c r="I26" s="285">
        <f t="shared" si="0"/>
        <v>0</v>
      </c>
      <c r="J26" s="34"/>
      <c r="K26" s="285">
        <f t="shared" ref="K26" si="43">IFERROR(J26/$B26,0)</f>
        <v>0</v>
      </c>
      <c r="L26" s="34"/>
      <c r="M26" s="285">
        <f t="shared" si="21"/>
        <v>0</v>
      </c>
      <c r="N26" s="34"/>
      <c r="O26" s="285">
        <f t="shared" si="22"/>
        <v>0</v>
      </c>
      <c r="P26" s="189"/>
      <c r="Q26" s="285">
        <f t="shared" ref="Q26" si="44">IFERROR(P26/$B26,0)</f>
        <v>0</v>
      </c>
      <c r="R26" s="284">
        <f t="shared" si="14"/>
        <v>0</v>
      </c>
    </row>
    <row r="27" spans="1:18" ht="40.5" x14ac:dyDescent="0.3">
      <c r="A27" s="287" t="s">
        <v>88</v>
      </c>
      <c r="B27" s="34"/>
      <c r="C27" s="285">
        <f t="shared" si="5"/>
        <v>0</v>
      </c>
      <c r="D27" s="34"/>
      <c r="E27" s="285">
        <f t="shared" si="6"/>
        <v>0</v>
      </c>
      <c r="F27" s="34"/>
      <c r="G27" s="285">
        <f t="shared" si="7"/>
        <v>0</v>
      </c>
      <c r="H27" s="34"/>
      <c r="I27" s="285">
        <f t="shared" si="0"/>
        <v>0</v>
      </c>
      <c r="J27" s="34"/>
      <c r="K27" s="285">
        <f t="shared" ref="K27" si="45">IFERROR(J27/$B27,0)</f>
        <v>0</v>
      </c>
      <c r="L27" s="34"/>
      <c r="M27" s="285">
        <f t="shared" si="21"/>
        <v>0</v>
      </c>
      <c r="N27" s="34"/>
      <c r="O27" s="285">
        <f t="shared" si="22"/>
        <v>0</v>
      </c>
      <c r="P27" s="189"/>
      <c r="Q27" s="285">
        <f t="shared" ref="Q27" si="46">IFERROR(P27/$B27,0)</f>
        <v>0</v>
      </c>
      <c r="R27" s="284">
        <f t="shared" si="14"/>
        <v>0</v>
      </c>
    </row>
    <row r="28" spans="1:18" ht="27" x14ac:dyDescent="0.3">
      <c r="A28" s="287" t="s">
        <v>168</v>
      </c>
      <c r="B28" s="34"/>
      <c r="C28" s="285">
        <f t="shared" si="5"/>
        <v>0</v>
      </c>
      <c r="D28" s="34"/>
      <c r="E28" s="285">
        <f t="shared" si="6"/>
        <v>0</v>
      </c>
      <c r="F28" s="34"/>
      <c r="G28" s="285">
        <f t="shared" si="7"/>
        <v>0</v>
      </c>
      <c r="H28" s="34"/>
      <c r="I28" s="285">
        <f t="shared" si="0"/>
        <v>0</v>
      </c>
      <c r="J28" s="34"/>
      <c r="K28" s="285">
        <f t="shared" ref="K28" si="47">IFERROR(J28/$B28,0)</f>
        <v>0</v>
      </c>
      <c r="L28" s="34"/>
      <c r="M28" s="285">
        <f t="shared" si="21"/>
        <v>0</v>
      </c>
      <c r="N28" s="34"/>
      <c r="O28" s="285">
        <f t="shared" si="22"/>
        <v>0</v>
      </c>
      <c r="P28" s="189"/>
      <c r="Q28" s="285">
        <f t="shared" ref="Q28" si="48">IFERROR(P28/$B28,0)</f>
        <v>0</v>
      </c>
      <c r="R28" s="284">
        <f t="shared" si="14"/>
        <v>0</v>
      </c>
    </row>
    <row r="29" spans="1:18" x14ac:dyDescent="0.3">
      <c r="A29" s="287" t="s">
        <v>169</v>
      </c>
      <c r="B29" s="34"/>
      <c r="C29" s="285">
        <f t="shared" si="5"/>
        <v>0</v>
      </c>
      <c r="D29" s="34"/>
      <c r="E29" s="285">
        <f t="shared" si="6"/>
        <v>0</v>
      </c>
      <c r="F29" s="34"/>
      <c r="G29" s="285">
        <f t="shared" si="7"/>
        <v>0</v>
      </c>
      <c r="H29" s="34"/>
      <c r="I29" s="285">
        <f t="shared" si="0"/>
        <v>0</v>
      </c>
      <c r="J29" s="34"/>
      <c r="K29" s="285">
        <f t="shared" ref="K29" si="49">IFERROR(J29/$B29,0)</f>
        <v>0</v>
      </c>
      <c r="L29" s="34"/>
      <c r="M29" s="285">
        <f t="shared" si="21"/>
        <v>0</v>
      </c>
      <c r="N29" s="34"/>
      <c r="O29" s="285">
        <f t="shared" si="22"/>
        <v>0</v>
      </c>
      <c r="P29" s="189"/>
      <c r="Q29" s="285">
        <f t="shared" ref="Q29" si="50">IFERROR(P29/$B29,0)</f>
        <v>0</v>
      </c>
      <c r="R29" s="284">
        <f t="shared" si="14"/>
        <v>0</v>
      </c>
    </row>
    <row r="30" spans="1:18" ht="27" x14ac:dyDescent="0.3">
      <c r="A30" s="287" t="s">
        <v>162</v>
      </c>
      <c r="B30" s="34"/>
      <c r="C30" s="285">
        <f t="shared" si="5"/>
        <v>0</v>
      </c>
      <c r="D30" s="34"/>
      <c r="E30" s="285">
        <f t="shared" si="6"/>
        <v>0</v>
      </c>
      <c r="F30" s="34"/>
      <c r="G30" s="285">
        <f t="shared" si="7"/>
        <v>0</v>
      </c>
      <c r="H30" s="34"/>
      <c r="I30" s="285">
        <f t="shared" si="0"/>
        <v>0</v>
      </c>
      <c r="J30" s="34"/>
      <c r="K30" s="285">
        <f t="shared" ref="K30" si="51">IFERROR(J30/$B30,0)</f>
        <v>0</v>
      </c>
      <c r="L30" s="34"/>
      <c r="M30" s="285">
        <f t="shared" si="21"/>
        <v>0</v>
      </c>
      <c r="N30" s="34"/>
      <c r="O30" s="285">
        <f t="shared" si="22"/>
        <v>0</v>
      </c>
      <c r="P30" s="189"/>
      <c r="Q30" s="285">
        <f t="shared" ref="Q30" si="52">IFERROR(P30/$B30,0)</f>
        <v>0</v>
      </c>
      <c r="R30" s="284">
        <f t="shared" si="14"/>
        <v>0</v>
      </c>
    </row>
    <row r="31" spans="1:18" x14ac:dyDescent="0.3">
      <c r="A31" s="31" t="s">
        <v>170</v>
      </c>
      <c r="B31" s="288">
        <f>SUM(B32:B33)</f>
        <v>0</v>
      </c>
      <c r="C31" s="285">
        <f t="shared" si="5"/>
        <v>0</v>
      </c>
      <c r="D31" s="288">
        <f>SUM(D32:D33)</f>
        <v>0</v>
      </c>
      <c r="E31" s="285">
        <f t="shared" si="6"/>
        <v>0</v>
      </c>
      <c r="F31" s="288">
        <f>SUM(F32:F33)</f>
        <v>0</v>
      </c>
      <c r="G31" s="285">
        <f t="shared" si="7"/>
        <v>0</v>
      </c>
      <c r="H31" s="288">
        <f>SUM(H32:H33)</f>
        <v>0</v>
      </c>
      <c r="I31" s="285">
        <f t="shared" si="0"/>
        <v>0</v>
      </c>
      <c r="J31" s="288">
        <f>SUM(J32:J33)</f>
        <v>0</v>
      </c>
      <c r="K31" s="285">
        <f t="shared" ref="K31" si="53">IFERROR(J31/$B31,0)</f>
        <v>0</v>
      </c>
      <c r="L31" s="288">
        <f>SUM(L32:L33)</f>
        <v>0</v>
      </c>
      <c r="M31" s="285">
        <f t="shared" si="21"/>
        <v>0</v>
      </c>
      <c r="N31" s="288">
        <f>SUM(N32:N33)</f>
        <v>0</v>
      </c>
      <c r="O31" s="285">
        <f t="shared" si="22"/>
        <v>0</v>
      </c>
      <c r="P31" s="288">
        <f>SUM(P32:P33)</f>
        <v>0</v>
      </c>
      <c r="Q31" s="285">
        <f t="shared" ref="Q31" si="54">IFERROR(P31/$B31,0)</f>
        <v>0</v>
      </c>
      <c r="R31" s="284">
        <f t="shared" si="14"/>
        <v>0</v>
      </c>
    </row>
    <row r="32" spans="1:18" x14ac:dyDescent="0.3">
      <c r="A32" s="289" t="s">
        <v>85</v>
      </c>
      <c r="B32" s="34"/>
      <c r="C32" s="285">
        <f t="shared" si="5"/>
        <v>0</v>
      </c>
      <c r="D32" s="34"/>
      <c r="E32" s="285">
        <f t="shared" si="6"/>
        <v>0</v>
      </c>
      <c r="F32" s="34"/>
      <c r="G32" s="285">
        <f t="shared" si="7"/>
        <v>0</v>
      </c>
      <c r="H32" s="34"/>
      <c r="I32" s="285">
        <f t="shared" si="0"/>
        <v>0</v>
      </c>
      <c r="J32" s="34"/>
      <c r="K32" s="285">
        <f t="shared" ref="K32" si="55">IFERROR(J32/$B32,0)</f>
        <v>0</v>
      </c>
      <c r="L32" s="34"/>
      <c r="M32" s="285">
        <f t="shared" si="21"/>
        <v>0</v>
      </c>
      <c r="N32" s="34"/>
      <c r="O32" s="285">
        <f t="shared" si="22"/>
        <v>0</v>
      </c>
      <c r="P32" s="34"/>
      <c r="Q32" s="285">
        <f t="shared" ref="Q32" si="56">IFERROR(P32/$B32,0)</f>
        <v>0</v>
      </c>
      <c r="R32" s="284">
        <f t="shared" si="14"/>
        <v>0</v>
      </c>
    </row>
    <row r="33" spans="1:18" x14ac:dyDescent="0.3">
      <c r="A33" s="289" t="s">
        <v>86</v>
      </c>
      <c r="B33" s="34"/>
      <c r="C33" s="285">
        <f t="shared" si="5"/>
        <v>0</v>
      </c>
      <c r="D33" s="34"/>
      <c r="E33" s="285">
        <f t="shared" si="6"/>
        <v>0</v>
      </c>
      <c r="F33" s="34"/>
      <c r="G33" s="285">
        <f t="shared" si="7"/>
        <v>0</v>
      </c>
      <c r="H33" s="34"/>
      <c r="I33" s="285">
        <f t="shared" si="0"/>
        <v>0</v>
      </c>
      <c r="J33" s="34"/>
      <c r="K33" s="285">
        <f t="shared" ref="K33" si="57">IFERROR(J33/$B33,0)</f>
        <v>0</v>
      </c>
      <c r="L33" s="34"/>
      <c r="M33" s="285">
        <f t="shared" si="21"/>
        <v>0</v>
      </c>
      <c r="N33" s="34"/>
      <c r="O33" s="285">
        <f t="shared" si="22"/>
        <v>0</v>
      </c>
      <c r="P33" s="34"/>
      <c r="Q33" s="285">
        <f t="shared" ref="Q33" si="58">IFERROR(P33/$B33,0)</f>
        <v>0</v>
      </c>
      <c r="R33" s="284">
        <f t="shared" si="14"/>
        <v>0</v>
      </c>
    </row>
    <row r="34" spans="1:18" x14ac:dyDescent="0.3">
      <c r="A34" s="31" t="s">
        <v>1</v>
      </c>
      <c r="B34" s="288">
        <f>SUM(B35:B36)</f>
        <v>0</v>
      </c>
      <c r="C34" s="285">
        <f t="shared" si="5"/>
        <v>0</v>
      </c>
      <c r="D34" s="288">
        <f>SUM(D35:D36)</f>
        <v>0</v>
      </c>
      <c r="E34" s="285">
        <f t="shared" si="6"/>
        <v>0</v>
      </c>
      <c r="F34" s="288">
        <f>SUM(F35:F36)</f>
        <v>0</v>
      </c>
      <c r="G34" s="285">
        <f t="shared" si="7"/>
        <v>0</v>
      </c>
      <c r="H34" s="288">
        <f>SUM(H35:H36)</f>
        <v>0</v>
      </c>
      <c r="I34" s="285">
        <f t="shared" si="0"/>
        <v>0</v>
      </c>
      <c r="J34" s="288">
        <f>SUM(J35:J36)</f>
        <v>0</v>
      </c>
      <c r="K34" s="285">
        <f t="shared" ref="K34" si="59">IFERROR(J34/$B34,0)</f>
        <v>0</v>
      </c>
      <c r="L34" s="288">
        <f>SUM(L35:L36)</f>
        <v>0</v>
      </c>
      <c r="M34" s="285">
        <f t="shared" si="21"/>
        <v>0</v>
      </c>
      <c r="N34" s="288">
        <f>SUM(N35:N36)</f>
        <v>0</v>
      </c>
      <c r="O34" s="285">
        <f t="shared" si="22"/>
        <v>0</v>
      </c>
      <c r="P34" s="288">
        <f>SUM(P35:P36)</f>
        <v>0</v>
      </c>
      <c r="Q34" s="285">
        <f t="shared" ref="Q34" si="60">IFERROR(P34/$B34,0)</f>
        <v>0</v>
      </c>
      <c r="R34" s="284">
        <f t="shared" si="14"/>
        <v>0</v>
      </c>
    </row>
    <row r="35" spans="1:18" x14ac:dyDescent="0.3">
      <c r="A35" s="30" t="s">
        <v>217</v>
      </c>
      <c r="B35" s="34"/>
      <c r="C35" s="285">
        <f t="shared" si="5"/>
        <v>0</v>
      </c>
      <c r="D35" s="34"/>
      <c r="E35" s="285">
        <f t="shared" si="6"/>
        <v>0</v>
      </c>
      <c r="F35" s="34"/>
      <c r="G35" s="285">
        <f t="shared" si="7"/>
        <v>0</v>
      </c>
      <c r="H35" s="34"/>
      <c r="I35" s="285">
        <f t="shared" si="0"/>
        <v>0</v>
      </c>
      <c r="J35" s="34"/>
      <c r="K35" s="285">
        <f t="shared" ref="K35" si="61">IFERROR(J35/$B35,0)</f>
        <v>0</v>
      </c>
      <c r="L35" s="34"/>
      <c r="M35" s="285">
        <f t="shared" si="21"/>
        <v>0</v>
      </c>
      <c r="N35" s="34"/>
      <c r="O35" s="285">
        <f t="shared" si="22"/>
        <v>0</v>
      </c>
      <c r="P35" s="34"/>
      <c r="Q35" s="285">
        <f t="shared" ref="Q35" si="62">IFERROR(P35/$B35,0)</f>
        <v>0</v>
      </c>
      <c r="R35" s="284">
        <f t="shared" si="14"/>
        <v>0</v>
      </c>
    </row>
    <row r="36" spans="1:18" x14ac:dyDescent="0.3">
      <c r="A36" s="30" t="s">
        <v>218</v>
      </c>
      <c r="B36" s="34"/>
      <c r="C36" s="285">
        <f t="shared" si="5"/>
        <v>0</v>
      </c>
      <c r="D36" s="34"/>
      <c r="E36" s="285">
        <f t="shared" si="6"/>
        <v>0</v>
      </c>
      <c r="F36" s="34"/>
      <c r="G36" s="285">
        <f t="shared" si="7"/>
        <v>0</v>
      </c>
      <c r="H36" s="34"/>
      <c r="I36" s="285">
        <f t="shared" si="0"/>
        <v>0</v>
      </c>
      <c r="J36" s="34"/>
      <c r="K36" s="285">
        <f t="shared" ref="K36:K39" si="63">IFERROR(J36/$B36,0)</f>
        <v>0</v>
      </c>
      <c r="L36" s="34"/>
      <c r="M36" s="285">
        <f t="shared" si="21"/>
        <v>0</v>
      </c>
      <c r="N36" s="34"/>
      <c r="O36" s="285">
        <f t="shared" si="22"/>
        <v>0</v>
      </c>
      <c r="P36" s="34"/>
      <c r="Q36" s="285">
        <f t="shared" ref="Q36:Q39" si="64">IFERROR(P36/$B36,0)</f>
        <v>0</v>
      </c>
      <c r="R36" s="284">
        <f t="shared" si="14"/>
        <v>0</v>
      </c>
    </row>
    <row r="37" spans="1:18" x14ac:dyDescent="0.3">
      <c r="A37" s="31" t="s">
        <v>171</v>
      </c>
      <c r="B37" s="34">
        <f>SUM(B38:B39)</f>
        <v>0</v>
      </c>
      <c r="C37" s="285">
        <f t="shared" si="5"/>
        <v>0</v>
      </c>
      <c r="D37" s="34">
        <f>SUM(D38:D39)</f>
        <v>0</v>
      </c>
      <c r="E37" s="285">
        <f t="shared" si="6"/>
        <v>0</v>
      </c>
      <c r="F37" s="34">
        <f>SUM(F38:F39)</f>
        <v>0</v>
      </c>
      <c r="G37" s="285">
        <f t="shared" si="7"/>
        <v>0</v>
      </c>
      <c r="H37" s="34">
        <f>SUM(H38:H39)</f>
        <v>0</v>
      </c>
      <c r="I37" s="285">
        <f t="shared" si="0"/>
        <v>0</v>
      </c>
      <c r="J37" s="34">
        <f>SUM(J38:J39)</f>
        <v>0</v>
      </c>
      <c r="K37" s="285">
        <f t="shared" ref="K37" si="65">IFERROR(J37/$B37,0)</f>
        <v>0</v>
      </c>
      <c r="L37" s="34">
        <f>SUM(L38:L39)</f>
        <v>0</v>
      </c>
      <c r="M37" s="285">
        <f t="shared" si="21"/>
        <v>0</v>
      </c>
      <c r="N37" s="34">
        <f>SUM(N38:N39)</f>
        <v>0</v>
      </c>
      <c r="O37" s="285">
        <f t="shared" si="22"/>
        <v>0</v>
      </c>
      <c r="P37" s="34">
        <f>SUM(P38:P39)</f>
        <v>0</v>
      </c>
      <c r="Q37" s="285">
        <f t="shared" ref="Q37:Q40" si="66">IFERROR(P37/$B37,0)</f>
        <v>0</v>
      </c>
      <c r="R37" s="284">
        <f t="shared" si="14"/>
        <v>0</v>
      </c>
    </row>
    <row r="38" spans="1:18" x14ac:dyDescent="0.3">
      <c r="A38" s="30" t="s">
        <v>193</v>
      </c>
      <c r="B38" s="34"/>
      <c r="C38" s="285">
        <f t="shared" si="5"/>
        <v>0</v>
      </c>
      <c r="D38" s="34"/>
      <c r="E38" s="285">
        <f t="shared" si="6"/>
        <v>0</v>
      </c>
      <c r="F38" s="34"/>
      <c r="G38" s="285">
        <f t="shared" si="7"/>
        <v>0</v>
      </c>
      <c r="H38" s="34"/>
      <c r="I38" s="285">
        <f t="shared" si="0"/>
        <v>0</v>
      </c>
      <c r="J38" s="34"/>
      <c r="K38" s="285">
        <f t="shared" si="63"/>
        <v>0</v>
      </c>
      <c r="L38" s="34"/>
      <c r="M38" s="285">
        <f t="shared" si="21"/>
        <v>0</v>
      </c>
      <c r="N38" s="34"/>
      <c r="O38" s="285">
        <f t="shared" si="22"/>
        <v>0</v>
      </c>
      <c r="P38" s="34"/>
      <c r="Q38" s="285">
        <f t="shared" si="64"/>
        <v>0</v>
      </c>
      <c r="R38" s="284">
        <f t="shared" si="14"/>
        <v>0</v>
      </c>
    </row>
    <row r="39" spans="1:18" x14ac:dyDescent="0.3">
      <c r="A39" s="30" t="s">
        <v>194</v>
      </c>
      <c r="B39" s="34"/>
      <c r="C39" s="285">
        <f t="shared" si="5"/>
        <v>0</v>
      </c>
      <c r="D39" s="34"/>
      <c r="E39" s="285">
        <f t="shared" si="6"/>
        <v>0</v>
      </c>
      <c r="F39" s="34"/>
      <c r="G39" s="285">
        <f t="shared" si="7"/>
        <v>0</v>
      </c>
      <c r="H39" s="34"/>
      <c r="I39" s="285">
        <f t="shared" si="0"/>
        <v>0</v>
      </c>
      <c r="J39" s="34"/>
      <c r="K39" s="285">
        <f t="shared" si="63"/>
        <v>0</v>
      </c>
      <c r="L39" s="34"/>
      <c r="M39" s="285">
        <f t="shared" si="21"/>
        <v>0</v>
      </c>
      <c r="N39" s="34"/>
      <c r="O39" s="285">
        <f t="shared" si="22"/>
        <v>0</v>
      </c>
      <c r="P39" s="34"/>
      <c r="Q39" s="285">
        <f t="shared" si="64"/>
        <v>0</v>
      </c>
      <c r="R39" s="284">
        <f t="shared" si="14"/>
        <v>0</v>
      </c>
    </row>
    <row r="40" spans="1:18" x14ac:dyDescent="0.3">
      <c r="A40" s="32" t="s">
        <v>7</v>
      </c>
      <c r="B40" s="288">
        <f>SUM(B8,B16,B31,B34,B37)</f>
        <v>0</v>
      </c>
      <c r="C40" s="285">
        <f t="shared" si="5"/>
        <v>0</v>
      </c>
      <c r="D40" s="288">
        <f>SUM(D8,D16,D31,D34,D37)</f>
        <v>0</v>
      </c>
      <c r="E40" s="285">
        <f t="shared" si="6"/>
        <v>0</v>
      </c>
      <c r="F40" s="288">
        <f>SUM(F8,F16,F31,F34,F37)</f>
        <v>0</v>
      </c>
      <c r="G40" s="285">
        <f t="shared" si="7"/>
        <v>0</v>
      </c>
      <c r="H40" s="288">
        <f>SUM(H8,H16,H31,H34,H37)</f>
        <v>0</v>
      </c>
      <c r="I40" s="285">
        <f t="shared" si="0"/>
        <v>0</v>
      </c>
      <c r="J40" s="288">
        <f>SUM(J8,J16,J31,J34,J37)</f>
        <v>0</v>
      </c>
      <c r="K40" s="285">
        <f t="shared" ref="K40" si="67">IFERROR(J40/$B40,0)</f>
        <v>0</v>
      </c>
      <c r="L40" s="288">
        <f>SUM(L8,L16,L31,L34,L37)</f>
        <v>0</v>
      </c>
      <c r="M40" s="285">
        <f t="shared" si="21"/>
        <v>0</v>
      </c>
      <c r="N40" s="288">
        <f>SUM(N8,N16,N31,N34,N37)</f>
        <v>0</v>
      </c>
      <c r="O40" s="285">
        <f t="shared" si="22"/>
        <v>0</v>
      </c>
      <c r="P40" s="288">
        <f>SUM(P8,P16,P31,P34,P37)</f>
        <v>0</v>
      </c>
      <c r="Q40" s="285">
        <f t="shared" si="66"/>
        <v>0</v>
      </c>
      <c r="R40" s="284">
        <f>B40-SUM(D40,F40,H40,J40,L40,N40,P40)</f>
        <v>0</v>
      </c>
    </row>
    <row r="41" spans="1:18" x14ac:dyDescent="0.3">
      <c r="A41" s="290"/>
      <c r="B41" s="288"/>
      <c r="C41" s="203"/>
      <c r="D41" s="288"/>
      <c r="E41" s="203"/>
      <c r="F41" s="288"/>
      <c r="G41" s="203"/>
      <c r="H41" s="288"/>
      <c r="I41" s="203"/>
      <c r="J41" s="288"/>
      <c r="K41" s="203"/>
      <c r="L41" s="288"/>
      <c r="M41" s="203"/>
      <c r="N41" s="288"/>
      <c r="O41" s="203"/>
      <c r="P41" s="288"/>
      <c r="Q41" s="203"/>
      <c r="R41" s="288"/>
    </row>
  </sheetData>
  <mergeCells count="10">
    <mergeCell ref="A5:R5"/>
    <mergeCell ref="B6:C6"/>
    <mergeCell ref="J6:K6"/>
    <mergeCell ref="P6:Q6"/>
    <mergeCell ref="L6:M6"/>
    <mergeCell ref="N6:O6"/>
    <mergeCell ref="A6:A7"/>
    <mergeCell ref="H6:I6"/>
    <mergeCell ref="F6:G6"/>
    <mergeCell ref="D6:E6"/>
  </mergeCells>
  <conditionalFormatting sqref="B10:B11">
    <cfRule type="containsText" dxfId="191" priority="415" operator="containsText" text="ntitulé">
      <formula>NOT(ISERROR(SEARCH("ntitulé",B10)))</formula>
    </cfRule>
    <cfRule type="containsBlanks" dxfId="190" priority="416">
      <formula>LEN(TRIM(B10))=0</formula>
    </cfRule>
  </conditionalFormatting>
  <conditionalFormatting sqref="B13:B15">
    <cfRule type="containsText" dxfId="189" priority="413" operator="containsText" text="ntitulé">
      <formula>NOT(ISERROR(SEARCH("ntitulé",B13)))</formula>
    </cfRule>
    <cfRule type="containsBlanks" dxfId="188" priority="414">
      <formula>LEN(TRIM(B13))=0</formula>
    </cfRule>
  </conditionalFormatting>
  <conditionalFormatting sqref="B25:B30 B18:B23">
    <cfRule type="containsText" dxfId="187" priority="383" operator="containsText" text="ntitulé">
      <formula>NOT(ISERROR(SEARCH("ntitulé",B18)))</formula>
    </cfRule>
    <cfRule type="containsBlanks" dxfId="186" priority="384">
      <formula>LEN(TRIM(B18))=0</formula>
    </cfRule>
  </conditionalFormatting>
  <conditionalFormatting sqref="B35:B39 B32:B33">
    <cfRule type="containsText" dxfId="185" priority="381" operator="containsText" text="ntitulé">
      <formula>NOT(ISERROR(SEARCH("ntitulé",B32)))</formula>
    </cfRule>
    <cfRule type="containsBlanks" dxfId="184" priority="382">
      <formula>LEN(TRIM(B32))=0</formula>
    </cfRule>
  </conditionalFormatting>
  <conditionalFormatting sqref="D10:D11">
    <cfRule type="containsText" dxfId="183" priority="379" operator="containsText" text="ntitulé">
      <formula>NOT(ISERROR(SEARCH("ntitulé",D10)))</formula>
    </cfRule>
    <cfRule type="containsBlanks" dxfId="182" priority="380">
      <formula>LEN(TRIM(D10))=0</formula>
    </cfRule>
  </conditionalFormatting>
  <conditionalFormatting sqref="D13:D15">
    <cfRule type="containsText" dxfId="181" priority="377" operator="containsText" text="ntitulé">
      <formula>NOT(ISERROR(SEARCH("ntitulé",D13)))</formula>
    </cfRule>
    <cfRule type="containsBlanks" dxfId="180" priority="378">
      <formula>LEN(TRIM(D13))=0</formula>
    </cfRule>
  </conditionalFormatting>
  <conditionalFormatting sqref="D25:D30 D18:D23">
    <cfRule type="containsText" dxfId="179" priority="375" operator="containsText" text="ntitulé">
      <formula>NOT(ISERROR(SEARCH("ntitulé",D18)))</formula>
    </cfRule>
    <cfRule type="containsBlanks" dxfId="178" priority="376">
      <formula>LEN(TRIM(D18))=0</formula>
    </cfRule>
  </conditionalFormatting>
  <conditionalFormatting sqref="D35:D36 D32:D33 D38:D39">
    <cfRule type="containsText" dxfId="177" priority="373" operator="containsText" text="ntitulé">
      <formula>NOT(ISERROR(SEARCH("ntitulé",D32)))</formula>
    </cfRule>
    <cfRule type="containsBlanks" dxfId="176" priority="374">
      <formula>LEN(TRIM(D32))=0</formula>
    </cfRule>
  </conditionalFormatting>
  <conditionalFormatting sqref="F10:F11">
    <cfRule type="containsText" dxfId="175" priority="371" operator="containsText" text="ntitulé">
      <formula>NOT(ISERROR(SEARCH("ntitulé",F10)))</formula>
    </cfRule>
    <cfRule type="containsBlanks" dxfId="174" priority="372">
      <formula>LEN(TRIM(F10))=0</formula>
    </cfRule>
  </conditionalFormatting>
  <conditionalFormatting sqref="F13:F15">
    <cfRule type="containsText" dxfId="173" priority="369" operator="containsText" text="ntitulé">
      <formula>NOT(ISERROR(SEARCH("ntitulé",F13)))</formula>
    </cfRule>
    <cfRule type="containsBlanks" dxfId="172" priority="370">
      <formula>LEN(TRIM(F13))=0</formula>
    </cfRule>
  </conditionalFormatting>
  <conditionalFormatting sqref="F25:F30 F18:F23">
    <cfRule type="containsText" dxfId="171" priority="367" operator="containsText" text="ntitulé">
      <formula>NOT(ISERROR(SEARCH("ntitulé",F18)))</formula>
    </cfRule>
    <cfRule type="containsBlanks" dxfId="170" priority="368">
      <formula>LEN(TRIM(F18))=0</formula>
    </cfRule>
  </conditionalFormatting>
  <conditionalFormatting sqref="F35:F36 F32:F33 F38:F39">
    <cfRule type="containsText" dxfId="169" priority="365" operator="containsText" text="ntitulé">
      <formula>NOT(ISERROR(SEARCH("ntitulé",F32)))</formula>
    </cfRule>
    <cfRule type="containsBlanks" dxfId="168" priority="366">
      <formula>LEN(TRIM(F32))=0</formula>
    </cfRule>
  </conditionalFormatting>
  <conditionalFormatting sqref="H10:H11">
    <cfRule type="containsText" dxfId="167" priority="363" operator="containsText" text="ntitulé">
      <formula>NOT(ISERROR(SEARCH("ntitulé",H10)))</formula>
    </cfRule>
    <cfRule type="containsBlanks" dxfId="166" priority="364">
      <formula>LEN(TRIM(H10))=0</formula>
    </cfRule>
  </conditionalFormatting>
  <conditionalFormatting sqref="H13:H15">
    <cfRule type="containsText" dxfId="165" priority="361" operator="containsText" text="ntitulé">
      <formula>NOT(ISERROR(SEARCH("ntitulé",H13)))</formula>
    </cfRule>
    <cfRule type="containsBlanks" dxfId="164" priority="362">
      <formula>LEN(TRIM(H13))=0</formula>
    </cfRule>
  </conditionalFormatting>
  <conditionalFormatting sqref="H25:H30 H18:H23">
    <cfRule type="containsText" dxfId="163" priority="359" operator="containsText" text="ntitulé">
      <formula>NOT(ISERROR(SEARCH("ntitulé",H18)))</formula>
    </cfRule>
    <cfRule type="containsBlanks" dxfId="162" priority="360">
      <formula>LEN(TRIM(H18))=0</formula>
    </cfRule>
  </conditionalFormatting>
  <conditionalFormatting sqref="H35:H36 H32:H33 H38:H39">
    <cfRule type="containsText" dxfId="161" priority="357" operator="containsText" text="ntitulé">
      <formula>NOT(ISERROR(SEARCH("ntitulé",H32)))</formula>
    </cfRule>
    <cfRule type="containsBlanks" dxfId="160" priority="358">
      <formula>LEN(TRIM(H32))=0</formula>
    </cfRule>
  </conditionalFormatting>
  <conditionalFormatting sqref="J10:J11">
    <cfRule type="containsText" dxfId="159" priority="355" operator="containsText" text="ntitulé">
      <formula>NOT(ISERROR(SEARCH("ntitulé",J10)))</formula>
    </cfRule>
    <cfRule type="containsBlanks" dxfId="158" priority="356">
      <formula>LEN(TRIM(J10))=0</formula>
    </cfRule>
  </conditionalFormatting>
  <conditionalFormatting sqref="J13:J15">
    <cfRule type="containsText" dxfId="157" priority="353" operator="containsText" text="ntitulé">
      <formula>NOT(ISERROR(SEARCH("ntitulé",J13)))</formula>
    </cfRule>
    <cfRule type="containsBlanks" dxfId="156" priority="354">
      <formula>LEN(TRIM(J13))=0</formula>
    </cfRule>
  </conditionalFormatting>
  <conditionalFormatting sqref="J25:J30 J18:J23">
    <cfRule type="containsText" dxfId="155" priority="351" operator="containsText" text="ntitulé">
      <formula>NOT(ISERROR(SEARCH("ntitulé",J18)))</formula>
    </cfRule>
    <cfRule type="containsBlanks" dxfId="154" priority="352">
      <formula>LEN(TRIM(J18))=0</formula>
    </cfRule>
  </conditionalFormatting>
  <conditionalFormatting sqref="J35:J36 J32:J33 J38:J39">
    <cfRule type="containsText" dxfId="153" priority="349" operator="containsText" text="ntitulé">
      <formula>NOT(ISERROR(SEARCH("ntitulé",J32)))</formula>
    </cfRule>
    <cfRule type="containsBlanks" dxfId="152" priority="350">
      <formula>LEN(TRIM(J32))=0</formula>
    </cfRule>
  </conditionalFormatting>
  <conditionalFormatting sqref="L10:L11">
    <cfRule type="containsText" dxfId="151" priority="347" operator="containsText" text="ntitulé">
      <formula>NOT(ISERROR(SEARCH("ntitulé",L10)))</formula>
    </cfRule>
    <cfRule type="containsBlanks" dxfId="150" priority="348">
      <formula>LEN(TRIM(L10))=0</formula>
    </cfRule>
  </conditionalFormatting>
  <conditionalFormatting sqref="L13:L15">
    <cfRule type="containsText" dxfId="149" priority="345" operator="containsText" text="ntitulé">
      <formula>NOT(ISERROR(SEARCH("ntitulé",L13)))</formula>
    </cfRule>
    <cfRule type="containsBlanks" dxfId="148" priority="346">
      <formula>LEN(TRIM(L13))=0</formula>
    </cfRule>
  </conditionalFormatting>
  <conditionalFormatting sqref="L25:L30 L18:L23">
    <cfRule type="containsText" dxfId="147" priority="343" operator="containsText" text="ntitulé">
      <formula>NOT(ISERROR(SEARCH("ntitulé",L18)))</formula>
    </cfRule>
    <cfRule type="containsBlanks" dxfId="146" priority="344">
      <formula>LEN(TRIM(L18))=0</formula>
    </cfRule>
  </conditionalFormatting>
  <conditionalFormatting sqref="L35:L36 L32:L33 L38:L39">
    <cfRule type="containsText" dxfId="145" priority="341" operator="containsText" text="ntitulé">
      <formula>NOT(ISERROR(SEARCH("ntitulé",L32)))</formula>
    </cfRule>
    <cfRule type="containsBlanks" dxfId="144" priority="342">
      <formula>LEN(TRIM(L32))=0</formula>
    </cfRule>
  </conditionalFormatting>
  <conditionalFormatting sqref="N10:N11">
    <cfRule type="containsText" dxfId="143" priority="339" operator="containsText" text="ntitulé">
      <formula>NOT(ISERROR(SEARCH("ntitulé",N10)))</formula>
    </cfRule>
    <cfRule type="containsBlanks" dxfId="142" priority="340">
      <formula>LEN(TRIM(N10))=0</formula>
    </cfRule>
  </conditionalFormatting>
  <conditionalFormatting sqref="N13:N15">
    <cfRule type="containsText" dxfId="141" priority="337" operator="containsText" text="ntitulé">
      <formula>NOT(ISERROR(SEARCH("ntitulé",N13)))</formula>
    </cfRule>
    <cfRule type="containsBlanks" dxfId="140" priority="338">
      <formula>LEN(TRIM(N13))=0</formula>
    </cfRule>
  </conditionalFormatting>
  <conditionalFormatting sqref="N25:N30 N18:N23">
    <cfRule type="containsText" dxfId="139" priority="335" operator="containsText" text="ntitulé">
      <formula>NOT(ISERROR(SEARCH("ntitulé",N18)))</formula>
    </cfRule>
    <cfRule type="containsBlanks" dxfId="138" priority="336">
      <formula>LEN(TRIM(N18))=0</formula>
    </cfRule>
  </conditionalFormatting>
  <conditionalFormatting sqref="N35:N36 N32:N33 N38:N39">
    <cfRule type="containsText" dxfId="137" priority="333" operator="containsText" text="ntitulé">
      <formula>NOT(ISERROR(SEARCH("ntitulé",N32)))</formula>
    </cfRule>
    <cfRule type="containsBlanks" dxfId="136" priority="334">
      <formula>LEN(TRIM(N32))=0</formula>
    </cfRule>
  </conditionalFormatting>
  <conditionalFormatting sqref="P10:P11">
    <cfRule type="containsText" dxfId="135" priority="331" operator="containsText" text="ntitulé">
      <formula>NOT(ISERROR(SEARCH("ntitulé",P10)))</formula>
    </cfRule>
    <cfRule type="containsBlanks" dxfId="134" priority="332">
      <formula>LEN(TRIM(P10))=0</formula>
    </cfRule>
  </conditionalFormatting>
  <conditionalFormatting sqref="P35:P36 P32:P33 P38:P39">
    <cfRule type="containsText" dxfId="133" priority="325" operator="containsText" text="ntitulé">
      <formula>NOT(ISERROR(SEARCH("ntitulé",P32)))</formula>
    </cfRule>
    <cfRule type="containsBlanks" dxfId="132" priority="326">
      <formula>LEN(TRIM(P32))=0</formula>
    </cfRule>
  </conditionalFormatting>
  <conditionalFormatting sqref="P18:P23">
    <cfRule type="containsText" dxfId="131" priority="327" operator="containsText" text="ntitulé">
      <formula>NOT(ISERROR(SEARCH("ntitulé",P18)))</formula>
    </cfRule>
    <cfRule type="containsBlanks" dxfId="130" priority="328">
      <formula>LEN(TRIM(P18))=0</formula>
    </cfRule>
  </conditionalFormatting>
  <conditionalFormatting sqref="P25:P30">
    <cfRule type="containsText" dxfId="129" priority="67" operator="containsText" text="ntitulé">
      <formula>NOT(ISERROR(SEARCH("ntitulé",P25)))</formula>
    </cfRule>
    <cfRule type="containsBlanks" dxfId="128" priority="68">
      <formula>LEN(TRIM(P25))=0</formula>
    </cfRule>
  </conditionalFormatting>
  <conditionalFormatting sqref="P13:P15">
    <cfRule type="containsText" dxfId="127" priority="65" operator="containsText" text="ntitulé">
      <formula>NOT(ISERROR(SEARCH("ntitulé",P13)))</formula>
    </cfRule>
    <cfRule type="containsBlanks" dxfId="126" priority="66">
      <formula>LEN(TRIM(P13))=0</formula>
    </cfRule>
  </conditionalFormatting>
  <conditionalFormatting sqref="P24">
    <cfRule type="containsText" dxfId="125" priority="63" operator="containsText" text="ntitulé">
      <formula>NOT(ISERROR(SEARCH("ntitulé",P24)))</formula>
    </cfRule>
    <cfRule type="containsBlanks" dxfId="124" priority="64">
      <formula>LEN(TRIM(P24))=0</formula>
    </cfRule>
  </conditionalFormatting>
  <conditionalFormatting sqref="D37">
    <cfRule type="containsText" dxfId="123" priority="13" operator="containsText" text="ntitulé">
      <formula>NOT(ISERROR(SEARCH("ntitulé",D37)))</formula>
    </cfRule>
    <cfRule type="containsBlanks" dxfId="122" priority="14">
      <formula>LEN(TRIM(D37))=0</formula>
    </cfRule>
  </conditionalFormatting>
  <conditionalFormatting sqref="F37">
    <cfRule type="containsText" dxfId="121" priority="11" operator="containsText" text="ntitulé">
      <formula>NOT(ISERROR(SEARCH("ntitulé",F37)))</formula>
    </cfRule>
    <cfRule type="containsBlanks" dxfId="120" priority="12">
      <formula>LEN(TRIM(F37))=0</formula>
    </cfRule>
  </conditionalFormatting>
  <conditionalFormatting sqref="H37">
    <cfRule type="containsText" dxfId="119" priority="9" operator="containsText" text="ntitulé">
      <formula>NOT(ISERROR(SEARCH("ntitulé",H37)))</formula>
    </cfRule>
    <cfRule type="containsBlanks" dxfId="118" priority="10">
      <formula>LEN(TRIM(H37))=0</formula>
    </cfRule>
  </conditionalFormatting>
  <conditionalFormatting sqref="J37">
    <cfRule type="containsText" dxfId="117" priority="7" operator="containsText" text="ntitulé">
      <formula>NOT(ISERROR(SEARCH("ntitulé",J37)))</formula>
    </cfRule>
    <cfRule type="containsBlanks" dxfId="116" priority="8">
      <formula>LEN(TRIM(J37))=0</formula>
    </cfRule>
  </conditionalFormatting>
  <conditionalFormatting sqref="L37">
    <cfRule type="containsText" dxfId="115" priority="5" operator="containsText" text="ntitulé">
      <formula>NOT(ISERROR(SEARCH("ntitulé",L37)))</formula>
    </cfRule>
    <cfRule type="containsBlanks" dxfId="114" priority="6">
      <formula>LEN(TRIM(L37))=0</formula>
    </cfRule>
  </conditionalFormatting>
  <conditionalFormatting sqref="N37">
    <cfRule type="containsText" dxfId="113" priority="3" operator="containsText" text="ntitulé">
      <formula>NOT(ISERROR(SEARCH("ntitulé",N37)))</formula>
    </cfRule>
    <cfRule type="containsBlanks" dxfId="112" priority="4">
      <formula>LEN(TRIM(N37))=0</formula>
    </cfRule>
  </conditionalFormatting>
  <conditionalFormatting sqref="P37">
    <cfRule type="containsText" dxfId="111" priority="1" operator="containsText" text="ntitulé">
      <formula>NOT(ISERROR(SEARCH("ntitulé",P37)))</formula>
    </cfRule>
    <cfRule type="containsBlanks" dxfId="110" priority="2">
      <formula>LEN(TRIM(P37))=0</formula>
    </cfRule>
  </conditionalFormatting>
  <pageMargins left="0.7" right="0.7" top="0.75" bottom="0.75" header="0.3" footer="0.3"/>
  <pageSetup paperSize="9" scale="60" orientation="landscape" verticalDpi="300" r:id="rId1"/>
  <colBreaks count="2" manualBreakCount="2">
    <brk id="18" max="177" man="1"/>
    <brk id="19" max="1048575" man="1"/>
  </colBreaks>
  <ignoredErrors>
    <ignoredError sqref="C8:P36 C38:P40" formula="1"/>
    <ignoredError sqref="C37:P37" formula="1" unlockedFormula="1"/>
    <ignoredError sqref="B37 Q3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19"/>
  <sheetViews>
    <sheetView zoomScaleNormal="100" workbookViewId="0">
      <selection activeCell="L25" sqref="L25"/>
    </sheetView>
  </sheetViews>
  <sheetFormatPr baseColWidth="10" defaultColWidth="8.85546875" defaultRowHeight="15" x14ac:dyDescent="0.3"/>
  <cols>
    <col min="1" max="1" width="43.28515625" style="1" customWidth="1"/>
    <col min="2" max="2" width="14.7109375" style="1" customWidth="1"/>
    <col min="3" max="3" width="5.7109375" style="1" customWidth="1"/>
    <col min="4" max="4" width="14.7109375" style="1" customWidth="1"/>
    <col min="5" max="5" width="5.7109375" style="1" customWidth="1"/>
    <col min="6" max="6" width="14.7109375" style="1" customWidth="1"/>
    <col min="7" max="7" width="5.7109375" style="1" customWidth="1"/>
    <col min="8" max="8" width="14.7109375" style="1" customWidth="1"/>
    <col min="9" max="9" width="5.7109375" style="1" customWidth="1"/>
    <col min="10" max="10" width="14.7109375" style="1" customWidth="1"/>
    <col min="11" max="11" width="5.7109375" style="1" customWidth="1"/>
    <col min="12" max="12" width="14.7109375" style="1" customWidth="1"/>
    <col min="13" max="13" width="5.7109375" style="1" customWidth="1"/>
    <col min="14" max="14" width="14.7109375" style="1" customWidth="1"/>
    <col min="15" max="15" width="5.7109375" style="1" customWidth="1"/>
    <col min="16" max="16" width="14.7109375" style="1" customWidth="1"/>
    <col min="17" max="17" width="5.7109375" style="1" customWidth="1"/>
    <col min="18" max="16384" width="8.85546875" style="1"/>
  </cols>
  <sheetData>
    <row r="3" spans="1:18" ht="29.45" customHeight="1" x14ac:dyDescent="0.3">
      <c r="A3" s="11" t="s">
        <v>245</v>
      </c>
      <c r="B3" s="11"/>
      <c r="C3" s="11"/>
      <c r="D3" s="11"/>
      <c r="E3" s="11"/>
      <c r="F3" s="11"/>
      <c r="G3" s="11"/>
      <c r="H3" s="11"/>
      <c r="I3" s="11"/>
      <c r="J3" s="11"/>
      <c r="K3" s="11"/>
      <c r="L3" s="11"/>
      <c r="M3" s="11"/>
      <c r="N3" s="11"/>
      <c r="O3" s="11"/>
      <c r="P3" s="11"/>
      <c r="Q3" s="11"/>
    </row>
    <row r="5" spans="1:18" ht="25.15" customHeight="1" x14ac:dyDescent="0.35">
      <c r="A5" s="382" t="s">
        <v>219</v>
      </c>
      <c r="B5" s="383"/>
      <c r="C5" s="383"/>
      <c r="D5" s="383"/>
      <c r="E5" s="383"/>
      <c r="F5" s="383"/>
      <c r="G5" s="383"/>
      <c r="H5" s="383"/>
      <c r="I5" s="383"/>
      <c r="J5" s="383"/>
      <c r="K5" s="383"/>
      <c r="L5" s="383"/>
      <c r="M5" s="383"/>
      <c r="N5" s="383"/>
      <c r="O5" s="383"/>
      <c r="P5" s="383"/>
      <c r="Q5" s="384"/>
    </row>
    <row r="6" spans="1:18" ht="14.45" customHeight="1" x14ac:dyDescent="0.3">
      <c r="A6" s="390" t="s">
        <v>0</v>
      </c>
      <c r="B6" s="388" t="str">
        <f>'TAB 3'!B6</f>
        <v>TOTAL</v>
      </c>
      <c r="C6" s="389"/>
      <c r="D6" s="388" t="str">
        <f>'TAB 3'!D6</f>
        <v>T1</v>
      </c>
      <c r="E6" s="389"/>
      <c r="F6" s="388" t="str">
        <f>'TAB 3'!F6</f>
        <v>T2</v>
      </c>
      <c r="G6" s="389"/>
      <c r="H6" s="388" t="str">
        <f>'TAB 3'!H6</f>
        <v>T3</v>
      </c>
      <c r="I6" s="389"/>
      <c r="J6" s="388" t="str">
        <f>'TAB 3'!J6</f>
        <v>T4</v>
      </c>
      <c r="K6" s="389"/>
      <c r="L6" s="388" t="str">
        <f>'TAB 3'!L6</f>
        <v>T5</v>
      </c>
      <c r="M6" s="389"/>
      <c r="N6" s="388" t="str">
        <f>'TAB 3'!N6</f>
        <v>T6</v>
      </c>
      <c r="O6" s="389"/>
      <c r="P6" s="388" t="str">
        <f>'TAB 3'!P6</f>
        <v>CNG</v>
      </c>
      <c r="Q6" s="389"/>
    </row>
    <row r="7" spans="1:18" ht="14.45" customHeight="1" x14ac:dyDescent="0.3">
      <c r="A7" s="391"/>
      <c r="B7" s="5" t="s">
        <v>3</v>
      </c>
      <c r="C7" s="5" t="s">
        <v>4</v>
      </c>
      <c r="D7" s="5" t="s">
        <v>3</v>
      </c>
      <c r="E7" s="5" t="s">
        <v>4</v>
      </c>
      <c r="F7" s="5" t="s">
        <v>3</v>
      </c>
      <c r="G7" s="5" t="s">
        <v>4</v>
      </c>
      <c r="H7" s="5" t="s">
        <v>3</v>
      </c>
      <c r="I7" s="5" t="s">
        <v>4</v>
      </c>
      <c r="J7" s="5" t="s">
        <v>3</v>
      </c>
      <c r="K7" s="5" t="s">
        <v>4</v>
      </c>
      <c r="L7" s="5" t="s">
        <v>3</v>
      </c>
      <c r="M7" s="5" t="s">
        <v>4</v>
      </c>
      <c r="N7" s="5" t="s">
        <v>3</v>
      </c>
      <c r="O7" s="5" t="s">
        <v>4</v>
      </c>
      <c r="P7" s="5" t="s">
        <v>3</v>
      </c>
      <c r="Q7" s="41" t="s">
        <v>4</v>
      </c>
      <c r="R7" s="42"/>
    </row>
    <row r="8" spans="1:18" ht="14.45" customHeight="1" x14ac:dyDescent="0.3">
      <c r="A8" s="40" t="s">
        <v>11</v>
      </c>
      <c r="B8" s="276">
        <f>'TAB 3'!B40</f>
        <v>0</v>
      </c>
      <c r="C8" s="277"/>
      <c r="D8" s="276">
        <f>'TAB 3'!D40</f>
        <v>0</v>
      </c>
      <c r="E8" s="278"/>
      <c r="F8" s="276">
        <f>'TAB 3'!F40</f>
        <v>0</v>
      </c>
      <c r="G8" s="278"/>
      <c r="H8" s="276">
        <f>'TAB 3'!H40</f>
        <v>0</v>
      </c>
      <c r="I8" s="278"/>
      <c r="J8" s="276">
        <f>'TAB 3'!J40</f>
        <v>0</v>
      </c>
      <c r="K8" s="278"/>
      <c r="L8" s="276">
        <f>'TAB 3'!L40</f>
        <v>0</v>
      </c>
      <c r="M8" s="278"/>
      <c r="N8" s="276">
        <f>'TAB 3'!N40</f>
        <v>0</v>
      </c>
      <c r="O8" s="278"/>
      <c r="P8" s="276">
        <f>'TAB 3'!P40</f>
        <v>0</v>
      </c>
      <c r="Q8" s="278"/>
      <c r="R8" s="43"/>
    </row>
    <row r="9" spans="1:18" x14ac:dyDescent="0.3">
      <c r="A9" s="38" t="s">
        <v>182</v>
      </c>
      <c r="B9" s="6">
        <f>'TAB 4.2'!B10</f>
        <v>0</v>
      </c>
      <c r="C9" s="8">
        <f>IFERROR(B9/B8,0)</f>
        <v>0</v>
      </c>
      <c r="D9" s="34"/>
      <c r="E9" s="8">
        <f>IFERROR(D9/D8,0)</f>
        <v>0</v>
      </c>
      <c r="F9" s="34"/>
      <c r="G9" s="8">
        <f>IFERROR(F9/F8,0)</f>
        <v>0</v>
      </c>
      <c r="H9" s="34"/>
      <c r="I9" s="8">
        <f>IFERROR(H9/H8,0)</f>
        <v>0</v>
      </c>
      <c r="J9" s="34"/>
      <c r="K9" s="8">
        <f>IFERROR(J9/J8,0)</f>
        <v>0</v>
      </c>
      <c r="L9" s="34"/>
      <c r="M9" s="8">
        <f>IFERROR(L9/L8,0)</f>
        <v>0</v>
      </c>
      <c r="N9" s="34"/>
      <c r="O9" s="8">
        <f>IFERROR(N9/N8,0)</f>
        <v>0</v>
      </c>
      <c r="P9" s="34"/>
      <c r="Q9" s="8">
        <f>IFERROR(P9/P8,0)</f>
        <v>0</v>
      </c>
      <c r="R9" s="43"/>
    </row>
    <row r="10" spans="1:18" s="170" customFormat="1" ht="27" x14ac:dyDescent="0.3">
      <c r="A10" s="275" t="s">
        <v>181</v>
      </c>
      <c r="B10" s="281">
        <f>B8+B9</f>
        <v>0</v>
      </c>
      <c r="C10" s="282">
        <f>IFERROR(B10/B8,0)</f>
        <v>0</v>
      </c>
      <c r="D10" s="281">
        <f>D8+D9</f>
        <v>0</v>
      </c>
      <c r="E10" s="282">
        <f>IFERROR(D10/D8,0)</f>
        <v>0</v>
      </c>
      <c r="F10" s="281">
        <f>F8+F9</f>
        <v>0</v>
      </c>
      <c r="G10" s="282">
        <f>IFERROR(F10/F8,0)</f>
        <v>0</v>
      </c>
      <c r="H10" s="281">
        <f>H8+H9</f>
        <v>0</v>
      </c>
      <c r="I10" s="282">
        <f>IFERROR(H10/H8,0)</f>
        <v>0</v>
      </c>
      <c r="J10" s="281">
        <f>J8+J9</f>
        <v>0</v>
      </c>
      <c r="K10" s="282">
        <f>IFERROR(J10/J8,0)</f>
        <v>0</v>
      </c>
      <c r="L10" s="281">
        <f>L8+L9</f>
        <v>0</v>
      </c>
      <c r="M10" s="282">
        <f>IFERROR(L10/L8,0)</f>
        <v>0</v>
      </c>
      <c r="N10" s="281">
        <f>N8+N9</f>
        <v>0</v>
      </c>
      <c r="O10" s="282">
        <f>IFERROR(N10/N8,0)</f>
        <v>0</v>
      </c>
      <c r="P10" s="281">
        <f>P8+P9</f>
        <v>0</v>
      </c>
      <c r="Q10" s="282">
        <f>IFERROR(P10/P8,0)</f>
        <v>0</v>
      </c>
      <c r="R10" s="283"/>
    </row>
    <row r="11" spans="1:18" ht="14.45" customHeight="1" x14ac:dyDescent="0.3">
      <c r="A11" s="38" t="s">
        <v>90</v>
      </c>
      <c r="B11" s="6">
        <f>B10-B12-B13-B17-B9</f>
        <v>0</v>
      </c>
      <c r="C11" s="8">
        <f>IFERROR(B11/$B$10,0)</f>
        <v>0</v>
      </c>
      <c r="D11" s="6">
        <f>D10-D12-D13-D17-D9</f>
        <v>0</v>
      </c>
      <c r="E11" s="8">
        <f t="shared" ref="E11:E18" si="0">IFERROR(D11/$B11,0)</f>
        <v>0</v>
      </c>
      <c r="F11" s="6">
        <f>F10-F12-F13-F17-F9</f>
        <v>0</v>
      </c>
      <c r="G11" s="8">
        <f t="shared" ref="G11:I11" si="1">IFERROR(F11/$B11,0)</f>
        <v>0</v>
      </c>
      <c r="H11" s="6">
        <f>H10-H12-H13-H17-H9</f>
        <v>0</v>
      </c>
      <c r="I11" s="8">
        <f t="shared" si="1"/>
        <v>0</v>
      </c>
      <c r="J11" s="6">
        <f>J10-J12-J13-J17-J9</f>
        <v>0</v>
      </c>
      <c r="K11" s="8">
        <f t="shared" ref="K11:M18" si="2">IFERROR(J11/$B11,0)</f>
        <v>0</v>
      </c>
      <c r="L11" s="6">
        <f>L10-L12-L13-L17-L9</f>
        <v>0</v>
      </c>
      <c r="M11" s="8">
        <f t="shared" si="2"/>
        <v>0</v>
      </c>
      <c r="N11" s="6">
        <f>N10-N12-N13-N17-N9</f>
        <v>0</v>
      </c>
      <c r="O11" s="8">
        <f>IFERROR(N11/$B11,0)</f>
        <v>0</v>
      </c>
      <c r="P11" s="6">
        <f>P10-P12-P13-P17-P9</f>
        <v>0</v>
      </c>
      <c r="Q11" s="8">
        <f>IFERROR(P11/$B11,0)</f>
        <v>0</v>
      </c>
      <c r="R11" s="43"/>
    </row>
    <row r="12" spans="1:18" ht="14.45" customHeight="1" x14ac:dyDescent="0.3">
      <c r="A12" s="38" t="s">
        <v>91</v>
      </c>
      <c r="B12" s="6">
        <f>SUM('TAB 3'!B12,'TAB 3'!B24,'TAB 3'!B36)</f>
        <v>0</v>
      </c>
      <c r="C12" s="8">
        <f>IFERROR(B12/$B$10,0)</f>
        <v>0</v>
      </c>
      <c r="D12" s="6">
        <f>SUM('TAB 3'!D12,'TAB 3'!D24,'TAB 3'!D36)</f>
        <v>0</v>
      </c>
      <c r="E12" s="8">
        <f t="shared" si="0"/>
        <v>0</v>
      </c>
      <c r="F12" s="6">
        <f>SUM('TAB 3'!F12,'TAB 3'!F24,'TAB 3'!F36)</f>
        <v>0</v>
      </c>
      <c r="G12" s="8">
        <f t="shared" ref="G12:I12" si="3">IFERROR(F12/$B12,0)</f>
        <v>0</v>
      </c>
      <c r="H12" s="6">
        <f>SUM('TAB 3'!H12,'TAB 3'!H24,'TAB 3'!H36)</f>
        <v>0</v>
      </c>
      <c r="I12" s="8">
        <f t="shared" si="3"/>
        <v>0</v>
      </c>
      <c r="J12" s="6">
        <f>SUM('TAB 3'!J12,'TAB 3'!J24,'TAB 3'!J36)</f>
        <v>0</v>
      </c>
      <c r="K12" s="8">
        <f t="shared" si="2"/>
        <v>0</v>
      </c>
      <c r="L12" s="6">
        <f>SUM('TAB 3'!L12,'TAB 3'!L24,'TAB 3'!L36)</f>
        <v>0</v>
      </c>
      <c r="M12" s="8">
        <f t="shared" si="2"/>
        <v>0</v>
      </c>
      <c r="N12" s="6">
        <f>SUM('TAB 3'!N12,'TAB 3'!N24,'TAB 3'!N36)</f>
        <v>0</v>
      </c>
      <c r="O12" s="8">
        <f t="shared" ref="O12" si="4">IFERROR(N12/$B12,0)</f>
        <v>0</v>
      </c>
      <c r="P12" s="189"/>
      <c r="Q12" s="8">
        <f t="shared" ref="Q12" si="5">IFERROR(P12/$B12,0)</f>
        <v>0</v>
      </c>
      <c r="R12" s="43"/>
    </row>
    <row r="13" spans="1:18" x14ac:dyDescent="0.3">
      <c r="A13" s="38" t="s">
        <v>92</v>
      </c>
      <c r="B13" s="6">
        <f>SUM(B14:B16)</f>
        <v>0</v>
      </c>
      <c r="C13" s="8">
        <f t="shared" ref="C13:C17" si="6">IFERROR(B13/$B$10,0)</f>
        <v>0</v>
      </c>
      <c r="D13" s="6">
        <f>SUM(D14:D16)</f>
        <v>0</v>
      </c>
      <c r="E13" s="8">
        <f t="shared" si="0"/>
        <v>0</v>
      </c>
      <c r="F13" s="6">
        <f>SUM(F14:F16)</f>
        <v>0</v>
      </c>
      <c r="G13" s="8">
        <f t="shared" ref="G13:I13" si="7">IFERROR(F13/$B13,0)</f>
        <v>0</v>
      </c>
      <c r="H13" s="6">
        <f>SUM(H14:H16)</f>
        <v>0</v>
      </c>
      <c r="I13" s="8">
        <f t="shared" si="7"/>
        <v>0</v>
      </c>
      <c r="J13" s="6">
        <f>SUM(J14:J16)</f>
        <v>0</v>
      </c>
      <c r="K13" s="8">
        <f t="shared" si="2"/>
        <v>0</v>
      </c>
      <c r="L13" s="6">
        <f>SUM(L14:L16)</f>
        <v>0</v>
      </c>
      <c r="M13" s="8">
        <f t="shared" si="2"/>
        <v>0</v>
      </c>
      <c r="N13" s="6">
        <f>SUM(N14:N16)</f>
        <v>0</v>
      </c>
      <c r="O13" s="8">
        <f t="shared" ref="O13" si="8">IFERROR(N13/$B13,0)</f>
        <v>0</v>
      </c>
      <c r="P13" s="6">
        <f>SUM(P14:P16)</f>
        <v>0</v>
      </c>
      <c r="Q13" s="8">
        <f t="shared" ref="Q13" si="9">IFERROR(P13/$B13,0)</f>
        <v>0</v>
      </c>
      <c r="R13" s="43"/>
    </row>
    <row r="14" spans="1:18" x14ac:dyDescent="0.3">
      <c r="A14" s="39" t="s">
        <v>2</v>
      </c>
      <c r="B14" s="6">
        <f>'TAB 3'!B19</f>
        <v>0</v>
      </c>
      <c r="C14" s="8">
        <f t="shared" si="6"/>
        <v>0</v>
      </c>
      <c r="D14" s="6">
        <f>'TAB 3'!D19</f>
        <v>0</v>
      </c>
      <c r="E14" s="8">
        <f t="shared" si="0"/>
        <v>0</v>
      </c>
      <c r="F14" s="6">
        <f>'TAB 3'!F19</f>
        <v>0</v>
      </c>
      <c r="G14" s="8">
        <f t="shared" ref="G14:I14" si="10">IFERROR(F14/$B14,0)</f>
        <v>0</v>
      </c>
      <c r="H14" s="6">
        <f>'TAB 3'!H19</f>
        <v>0</v>
      </c>
      <c r="I14" s="8">
        <f t="shared" si="10"/>
        <v>0</v>
      </c>
      <c r="J14" s="6">
        <f>'TAB 3'!J19</f>
        <v>0</v>
      </c>
      <c r="K14" s="8">
        <f t="shared" si="2"/>
        <v>0</v>
      </c>
      <c r="L14" s="6">
        <f>'TAB 3'!L19</f>
        <v>0</v>
      </c>
      <c r="M14" s="8">
        <f t="shared" si="2"/>
        <v>0</v>
      </c>
      <c r="N14" s="6">
        <f>'TAB 3'!N19</f>
        <v>0</v>
      </c>
      <c r="O14" s="8">
        <f t="shared" ref="O14" si="11">IFERROR(N14/$B14,0)</f>
        <v>0</v>
      </c>
      <c r="P14" s="6">
        <f>'TAB 3'!P19</f>
        <v>0</v>
      </c>
      <c r="Q14" s="8">
        <f t="shared" ref="Q14" si="12">IFERROR(P14/$B14,0)</f>
        <v>0</v>
      </c>
      <c r="R14" s="43"/>
    </row>
    <row r="15" spans="1:18" ht="14.45" customHeight="1" x14ac:dyDescent="0.3">
      <c r="A15" s="39" t="s">
        <v>6</v>
      </c>
      <c r="B15" s="6">
        <f>'TAB 3'!B20</f>
        <v>0</v>
      </c>
      <c r="C15" s="8">
        <f t="shared" si="6"/>
        <v>0</v>
      </c>
      <c r="D15" s="6">
        <f>'TAB 3'!D20</f>
        <v>0</v>
      </c>
      <c r="E15" s="8">
        <f t="shared" si="0"/>
        <v>0</v>
      </c>
      <c r="F15" s="6">
        <f>'TAB 3'!F20</f>
        <v>0</v>
      </c>
      <c r="G15" s="8">
        <f t="shared" ref="G15:I15" si="13">IFERROR(F15/$B15,0)</f>
        <v>0</v>
      </c>
      <c r="H15" s="6">
        <f>'TAB 3'!H20</f>
        <v>0</v>
      </c>
      <c r="I15" s="8">
        <f t="shared" si="13"/>
        <v>0</v>
      </c>
      <c r="J15" s="6">
        <f>'TAB 3'!J20</f>
        <v>0</v>
      </c>
      <c r="K15" s="8">
        <f t="shared" si="2"/>
        <v>0</v>
      </c>
      <c r="L15" s="6">
        <f>'TAB 3'!L20</f>
        <v>0</v>
      </c>
      <c r="M15" s="8">
        <f t="shared" si="2"/>
        <v>0</v>
      </c>
      <c r="N15" s="6">
        <f>'TAB 3'!N20</f>
        <v>0</v>
      </c>
      <c r="O15" s="8">
        <f t="shared" ref="O15" si="14">IFERROR(N15/$B15,0)</f>
        <v>0</v>
      </c>
      <c r="P15" s="6">
        <f>'TAB 3'!P20</f>
        <v>0</v>
      </c>
      <c r="Q15" s="8">
        <f t="shared" ref="Q15" si="15">IFERROR(P15/$B15,0)</f>
        <v>0</v>
      </c>
      <c r="R15" s="43"/>
    </row>
    <row r="16" spans="1:18" ht="14.45" customHeight="1" x14ac:dyDescent="0.3">
      <c r="A16" s="39" t="s">
        <v>10</v>
      </c>
      <c r="B16" s="6">
        <f>'TAB 3'!B21</f>
        <v>0</v>
      </c>
      <c r="C16" s="8">
        <f t="shared" si="6"/>
        <v>0</v>
      </c>
      <c r="D16" s="6">
        <f>'TAB 3'!D21</f>
        <v>0</v>
      </c>
      <c r="E16" s="8">
        <f t="shared" si="0"/>
        <v>0</v>
      </c>
      <c r="F16" s="6">
        <f>'TAB 3'!F21</f>
        <v>0</v>
      </c>
      <c r="G16" s="8">
        <f t="shared" ref="G16:I16" si="16">IFERROR(F16/$B16,0)</f>
        <v>0</v>
      </c>
      <c r="H16" s="6">
        <f>'TAB 3'!H21</f>
        <v>0</v>
      </c>
      <c r="I16" s="8">
        <f t="shared" si="16"/>
        <v>0</v>
      </c>
      <c r="J16" s="6">
        <f>'TAB 3'!J21</f>
        <v>0</v>
      </c>
      <c r="K16" s="8">
        <f t="shared" si="2"/>
        <v>0</v>
      </c>
      <c r="L16" s="6">
        <f>'TAB 3'!L21</f>
        <v>0</v>
      </c>
      <c r="M16" s="8">
        <f t="shared" si="2"/>
        <v>0</v>
      </c>
      <c r="N16" s="6">
        <f>'TAB 3'!N21</f>
        <v>0</v>
      </c>
      <c r="O16" s="8">
        <f t="shared" ref="O16" si="17">IFERROR(N16/$B16,0)</f>
        <v>0</v>
      </c>
      <c r="P16" s="6">
        <f>'TAB 3'!P21</f>
        <v>0</v>
      </c>
      <c r="Q16" s="8">
        <f t="shared" ref="Q16" si="18">IFERROR(P16/$B16,0)</f>
        <v>0</v>
      </c>
      <c r="R16" s="43"/>
    </row>
    <row r="17" spans="1:18" ht="14.45" customHeight="1" x14ac:dyDescent="0.3">
      <c r="A17" s="38" t="s">
        <v>93</v>
      </c>
      <c r="B17" s="6">
        <f>'TAB 3'!B37</f>
        <v>0</v>
      </c>
      <c r="C17" s="8">
        <f t="shared" si="6"/>
        <v>0</v>
      </c>
      <c r="D17" s="6">
        <f>'TAB 3'!D37</f>
        <v>0</v>
      </c>
      <c r="E17" s="8">
        <f t="shared" si="0"/>
        <v>0</v>
      </c>
      <c r="F17" s="6">
        <f>'TAB 3'!F37</f>
        <v>0</v>
      </c>
      <c r="G17" s="8">
        <f t="shared" ref="G17:I17" si="19">IFERROR(F17/$B17,0)</f>
        <v>0</v>
      </c>
      <c r="H17" s="6">
        <f>'TAB 3'!H37</f>
        <v>0</v>
      </c>
      <c r="I17" s="8">
        <f t="shared" si="19"/>
        <v>0</v>
      </c>
      <c r="J17" s="6">
        <f>'TAB 3'!J37</f>
        <v>0</v>
      </c>
      <c r="K17" s="8">
        <f t="shared" si="2"/>
        <v>0</v>
      </c>
      <c r="L17" s="6">
        <f>'TAB 3'!L37</f>
        <v>0</v>
      </c>
      <c r="M17" s="8">
        <f t="shared" si="2"/>
        <v>0</v>
      </c>
      <c r="N17" s="6">
        <f>'TAB 3'!N37</f>
        <v>0</v>
      </c>
      <c r="O17" s="8">
        <f t="shared" ref="O17" si="20">IFERROR(N17/$B17,0)</f>
        <v>0</v>
      </c>
      <c r="P17" s="6">
        <f>'TAB 3'!P37</f>
        <v>0</v>
      </c>
      <c r="Q17" s="8">
        <f t="shared" ref="Q17" si="21">IFERROR(P17/$B17,0)</f>
        <v>0</v>
      </c>
      <c r="R17" s="43"/>
    </row>
    <row r="18" spans="1:18" ht="14.45" customHeight="1" x14ac:dyDescent="0.3">
      <c r="A18" s="40" t="s">
        <v>180</v>
      </c>
      <c r="B18" s="9">
        <f>B11+B12+B13+B17</f>
        <v>0</v>
      </c>
      <c r="C18" s="10">
        <f>IFERROR(B18/B10,0)</f>
        <v>0</v>
      </c>
      <c r="D18" s="9">
        <f>D11+D12+D13+D17</f>
        <v>0</v>
      </c>
      <c r="E18" s="10">
        <f t="shared" si="0"/>
        <v>0</v>
      </c>
      <c r="F18" s="9">
        <f>F11+F12+F13+F17</f>
        <v>0</v>
      </c>
      <c r="G18" s="10">
        <f t="shared" ref="G18:I18" si="22">IFERROR(F18/$B18,0)</f>
        <v>0</v>
      </c>
      <c r="H18" s="9">
        <f>H11+H12+H13+H17</f>
        <v>0</v>
      </c>
      <c r="I18" s="10">
        <f t="shared" si="22"/>
        <v>0</v>
      </c>
      <c r="J18" s="9">
        <f>J11+J12+J13+J17</f>
        <v>0</v>
      </c>
      <c r="K18" s="10">
        <f t="shared" si="2"/>
        <v>0</v>
      </c>
      <c r="L18" s="9">
        <f>L11+L12+L13+L17</f>
        <v>0</v>
      </c>
      <c r="M18" s="10">
        <f t="shared" si="2"/>
        <v>0</v>
      </c>
      <c r="N18" s="9">
        <f>N11+N12+N13+N17</f>
        <v>0</v>
      </c>
      <c r="O18" s="10">
        <f t="shared" ref="O18" si="23">IFERROR(N18/$B18,0)</f>
        <v>0</v>
      </c>
      <c r="P18" s="9">
        <f>P11+P12+P13+P17</f>
        <v>0</v>
      </c>
      <c r="Q18" s="10">
        <f t="shared" ref="Q18" si="24">IFERROR(P18/$B18,0)</f>
        <v>0</v>
      </c>
      <c r="R18" s="43"/>
    </row>
    <row r="19" spans="1:18" x14ac:dyDescent="0.3">
      <c r="R19" s="44"/>
    </row>
  </sheetData>
  <mergeCells count="10">
    <mergeCell ref="F6:G6"/>
    <mergeCell ref="A5:Q5"/>
    <mergeCell ref="B6:C6"/>
    <mergeCell ref="A6:A7"/>
    <mergeCell ref="D6:E6"/>
    <mergeCell ref="L6:M6"/>
    <mergeCell ref="N6:O6"/>
    <mergeCell ref="P6:Q6"/>
    <mergeCell ref="J6:K6"/>
    <mergeCell ref="H6:I6"/>
  </mergeCells>
  <conditionalFormatting sqref="P12">
    <cfRule type="containsText" dxfId="109" priority="79" operator="containsText" text="ntitulé">
      <formula>NOT(ISERROR(SEARCH("ntitulé",P12)))</formula>
    </cfRule>
    <cfRule type="containsBlanks" dxfId="108" priority="80">
      <formula>LEN(TRIM(P12))=0</formula>
    </cfRule>
  </conditionalFormatting>
  <conditionalFormatting sqref="D9">
    <cfRule type="containsText" dxfId="107" priority="69" operator="containsText" text="ntitulé">
      <formula>NOT(ISERROR(SEARCH("ntitulé",D9)))</formula>
    </cfRule>
    <cfRule type="containsBlanks" dxfId="106" priority="70">
      <formula>LEN(TRIM(D9))=0</formula>
    </cfRule>
  </conditionalFormatting>
  <conditionalFormatting sqref="F9">
    <cfRule type="containsText" dxfId="105" priority="67" operator="containsText" text="ntitulé">
      <formula>NOT(ISERROR(SEARCH("ntitulé",F9)))</formula>
    </cfRule>
    <cfRule type="containsBlanks" dxfId="104" priority="68">
      <formula>LEN(TRIM(F9))=0</formula>
    </cfRule>
  </conditionalFormatting>
  <conditionalFormatting sqref="H9">
    <cfRule type="containsText" dxfId="103" priority="65" operator="containsText" text="ntitulé">
      <formula>NOT(ISERROR(SEARCH("ntitulé",H9)))</formula>
    </cfRule>
    <cfRule type="containsBlanks" dxfId="102" priority="66">
      <formula>LEN(TRIM(H9))=0</formula>
    </cfRule>
  </conditionalFormatting>
  <conditionalFormatting sqref="J9">
    <cfRule type="containsText" dxfId="101" priority="63" operator="containsText" text="ntitulé">
      <formula>NOT(ISERROR(SEARCH("ntitulé",J9)))</formula>
    </cfRule>
    <cfRule type="containsBlanks" dxfId="100" priority="64">
      <formula>LEN(TRIM(J9))=0</formula>
    </cfRule>
  </conditionalFormatting>
  <conditionalFormatting sqref="L9">
    <cfRule type="containsText" dxfId="99" priority="61" operator="containsText" text="ntitulé">
      <formula>NOT(ISERROR(SEARCH("ntitulé",L9)))</formula>
    </cfRule>
    <cfRule type="containsBlanks" dxfId="98" priority="62">
      <formula>LEN(TRIM(L9))=0</formula>
    </cfRule>
  </conditionalFormatting>
  <conditionalFormatting sqref="N9">
    <cfRule type="containsText" dxfId="97" priority="59" operator="containsText" text="ntitulé">
      <formula>NOT(ISERROR(SEARCH("ntitulé",N9)))</formula>
    </cfRule>
    <cfRule type="containsBlanks" dxfId="96" priority="60">
      <formula>LEN(TRIM(N9))=0</formula>
    </cfRule>
  </conditionalFormatting>
  <conditionalFormatting sqref="P9">
    <cfRule type="containsText" dxfId="95" priority="57" operator="containsText" text="ntitulé">
      <formula>NOT(ISERROR(SEARCH("ntitulé",P9)))</formula>
    </cfRule>
    <cfRule type="containsBlanks" dxfId="94" priority="58">
      <formula>LEN(TRIM(P9))=0</formula>
    </cfRule>
  </conditionalFormatting>
  <pageMargins left="0.7" right="0.7" top="0.75" bottom="0.75" header="0.3" footer="0.3"/>
  <pageSetup paperSize="9" scale="66"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Normal="100" workbookViewId="0">
      <selection activeCell="B8" sqref="B8"/>
    </sheetView>
  </sheetViews>
  <sheetFormatPr baseColWidth="10" defaultColWidth="8.85546875" defaultRowHeight="13.5" x14ac:dyDescent="0.3"/>
  <cols>
    <col min="1" max="1" width="50" style="4" customWidth="1"/>
    <col min="2" max="2" width="16.7109375" style="4" customWidth="1"/>
    <col min="3" max="3" width="5.7109375" style="4" bestFit="1" customWidth="1"/>
    <col min="4" max="4" width="16.7109375" style="4" customWidth="1"/>
    <col min="5" max="5" width="5.7109375" style="4" bestFit="1" customWidth="1"/>
    <col min="6" max="6" width="16.7109375" style="4" customWidth="1"/>
    <col min="7" max="7" width="4.5703125" style="4" bestFit="1" customWidth="1"/>
    <col min="8" max="16384" width="8.85546875" style="4"/>
  </cols>
  <sheetData>
    <row r="1" spans="1:7" s="1" customFormat="1" ht="15" x14ac:dyDescent="0.3"/>
    <row r="2" spans="1:7" s="1" customFormat="1" ht="15" x14ac:dyDescent="0.3"/>
    <row r="3" spans="1:7" s="1" customFormat="1" ht="18.75" x14ac:dyDescent="0.3">
      <c r="A3" s="11" t="s">
        <v>221</v>
      </c>
      <c r="B3" s="11"/>
      <c r="C3" s="11"/>
      <c r="D3" s="11"/>
      <c r="E3" s="11"/>
      <c r="F3" s="11"/>
      <c r="G3" s="11"/>
    </row>
    <row r="4" spans="1:7" s="1" customFormat="1" ht="15" x14ac:dyDescent="0.3"/>
    <row r="5" spans="1:7" s="1" customFormat="1" ht="21" x14ac:dyDescent="0.35">
      <c r="A5" s="392" t="s">
        <v>219</v>
      </c>
      <c r="B5" s="392"/>
      <c r="C5" s="392"/>
      <c r="D5" s="392"/>
      <c r="E5" s="392"/>
      <c r="F5" s="392"/>
      <c r="G5" s="392"/>
    </row>
    <row r="6" spans="1:7" s="1" customFormat="1" ht="27.6" customHeight="1" x14ac:dyDescent="0.3">
      <c r="A6" s="394" t="s">
        <v>0</v>
      </c>
      <c r="B6" s="395" t="s">
        <v>7</v>
      </c>
      <c r="C6" s="396"/>
      <c r="D6" s="393" t="s">
        <v>65</v>
      </c>
      <c r="E6" s="393"/>
      <c r="F6" s="393" t="s">
        <v>66</v>
      </c>
      <c r="G6" s="393"/>
    </row>
    <row r="7" spans="1:7" s="1" customFormat="1" ht="15" x14ac:dyDescent="0.3">
      <c r="A7" s="394"/>
      <c r="B7" s="224" t="s">
        <v>3</v>
      </c>
      <c r="C7" s="5" t="s">
        <v>4</v>
      </c>
      <c r="D7" s="224" t="s">
        <v>3</v>
      </c>
      <c r="E7" s="5" t="s">
        <v>4</v>
      </c>
      <c r="F7" s="224" t="s">
        <v>3</v>
      </c>
      <c r="G7" s="5" t="s">
        <v>4</v>
      </c>
    </row>
    <row r="8" spans="1:7" s="1" customFormat="1" ht="15" x14ac:dyDescent="0.3">
      <c r="A8" s="223" t="s">
        <v>172</v>
      </c>
      <c r="B8" s="260">
        <f>D8+F8</f>
        <v>0</v>
      </c>
      <c r="C8" s="262">
        <f>IFERROR(B8/B10,0)</f>
        <v>0</v>
      </c>
      <c r="D8" s="34"/>
      <c r="E8" s="262">
        <f>IFERROR(D8/$B8,0)</f>
        <v>0</v>
      </c>
      <c r="F8" s="34"/>
      <c r="G8" s="192">
        <f t="shared" ref="G8:G10" si="0">IFERROR(F8/$B8,0)</f>
        <v>0</v>
      </c>
    </row>
    <row r="9" spans="1:7" s="1" customFormat="1" ht="15" x14ac:dyDescent="0.3">
      <c r="A9" s="186" t="s">
        <v>173</v>
      </c>
      <c r="B9" s="261">
        <f>D9+F9</f>
        <v>0</v>
      </c>
      <c r="C9" s="263">
        <f>IFERROR(B9/B10,0)</f>
        <v>0</v>
      </c>
      <c r="D9" s="34"/>
      <c r="E9" s="262">
        <f t="shared" ref="E9:E10" si="1">IFERROR(D9/$B9,0)</f>
        <v>0</v>
      </c>
      <c r="F9" s="34"/>
      <c r="G9" s="192">
        <f t="shared" si="0"/>
        <v>0</v>
      </c>
    </row>
    <row r="10" spans="1:7" s="1" customFormat="1" ht="15" x14ac:dyDescent="0.3">
      <c r="A10" s="40" t="s">
        <v>7</v>
      </c>
      <c r="B10" s="9">
        <f>SUM(D10,F10)</f>
        <v>0</v>
      </c>
      <c r="C10" s="191">
        <f>IFERROR(B10/B10,0)</f>
        <v>0</v>
      </c>
      <c r="D10" s="264">
        <f>SUM(D8:D9)</f>
        <v>0</v>
      </c>
      <c r="E10" s="191">
        <f t="shared" si="1"/>
        <v>0</v>
      </c>
      <c r="F10" s="264">
        <f>SUM(F8:F9)</f>
        <v>0</v>
      </c>
      <c r="G10" s="191">
        <f t="shared" si="0"/>
        <v>0</v>
      </c>
    </row>
    <row r="11" spans="1:7" s="1" customFormat="1" ht="15" x14ac:dyDescent="0.3"/>
  </sheetData>
  <mergeCells count="5">
    <mergeCell ref="A5:G5"/>
    <mergeCell ref="D6:E6"/>
    <mergeCell ref="F6:G6"/>
    <mergeCell ref="A6:A7"/>
    <mergeCell ref="B6:C6"/>
  </mergeCells>
  <conditionalFormatting sqref="B8:B9">
    <cfRule type="containsText" dxfId="93" priority="61" operator="containsText" text="ntitulé">
      <formula>NOT(ISERROR(SEARCH("ntitulé",B8)))</formula>
    </cfRule>
    <cfRule type="containsBlanks" dxfId="92" priority="62">
      <formula>LEN(TRIM(B8))=0</formula>
    </cfRule>
  </conditionalFormatting>
  <conditionalFormatting sqref="D8">
    <cfRule type="containsText" dxfId="91" priority="59" operator="containsText" text="ntitulé">
      <formula>NOT(ISERROR(SEARCH("ntitulé",D8)))</formula>
    </cfRule>
    <cfRule type="containsBlanks" dxfId="90" priority="60">
      <formula>LEN(TRIM(D8))=0</formula>
    </cfRule>
  </conditionalFormatting>
  <conditionalFormatting sqref="F8">
    <cfRule type="containsText" dxfId="89" priority="57" operator="containsText" text="ntitulé">
      <formula>NOT(ISERROR(SEARCH("ntitulé",F8)))</formula>
    </cfRule>
    <cfRule type="containsBlanks" dxfId="88" priority="58">
      <formula>LEN(TRIM(F8))=0</formula>
    </cfRule>
  </conditionalFormatting>
  <conditionalFormatting sqref="D9">
    <cfRule type="containsText" dxfId="87" priority="53" operator="containsText" text="ntitulé">
      <formula>NOT(ISERROR(SEARCH("ntitulé",D9)))</formula>
    </cfRule>
    <cfRule type="containsBlanks" dxfId="86" priority="54">
      <formula>LEN(TRIM(D9))=0</formula>
    </cfRule>
  </conditionalFormatting>
  <conditionalFormatting sqref="F9">
    <cfRule type="containsText" dxfId="85" priority="51" operator="containsText" text="ntitulé">
      <formula>NOT(ISERROR(SEARCH("ntitulé",F9)))</formula>
    </cfRule>
    <cfRule type="containsBlanks" dxfId="84" priority="52">
      <formula>LEN(TRIM(F9))=0</formula>
    </cfRule>
  </conditionalFormatting>
  <pageMargins left="0.7" right="0.7" top="0.75" bottom="0.75" header="0.3" footer="0.3"/>
  <pageSetup paperSize="9" scale="95"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N54"/>
  <sheetViews>
    <sheetView zoomScaleNormal="100" workbookViewId="0">
      <selection activeCell="M47" sqref="M47"/>
    </sheetView>
  </sheetViews>
  <sheetFormatPr baseColWidth="10" defaultColWidth="8.85546875" defaultRowHeight="15" x14ac:dyDescent="0.3"/>
  <cols>
    <col min="1" max="1" width="10" style="170" customWidth="1"/>
    <col min="2" max="2" width="25.85546875" style="171" customWidth="1"/>
    <col min="3" max="8" width="15.28515625" style="170" customWidth="1"/>
    <col min="9" max="9" width="1.140625" style="170" customWidth="1"/>
    <col min="10" max="14" width="8.42578125" style="170" customWidth="1"/>
    <col min="15" max="16384" width="8.85546875" style="170"/>
  </cols>
  <sheetData>
    <row r="3" spans="1:14" ht="18.75" x14ac:dyDescent="0.3">
      <c r="A3" s="11" t="s">
        <v>222</v>
      </c>
      <c r="B3" s="11"/>
      <c r="C3" s="11"/>
      <c r="D3" s="11"/>
      <c r="E3" s="11"/>
      <c r="F3" s="11"/>
      <c r="G3" s="11"/>
      <c r="H3" s="11"/>
      <c r="I3" s="11"/>
      <c r="J3" s="11"/>
      <c r="K3" s="11"/>
      <c r="L3" s="11"/>
      <c r="M3" s="11"/>
      <c r="N3" s="11"/>
    </row>
    <row r="5" spans="1:14" x14ac:dyDescent="0.3">
      <c r="A5" s="172" t="s">
        <v>64</v>
      </c>
      <c r="B5" s="173"/>
      <c r="C5" s="174"/>
      <c r="D5" s="174"/>
      <c r="E5" s="174"/>
      <c r="F5" s="174"/>
      <c r="G5" s="174"/>
      <c r="H5" s="174"/>
      <c r="J5" s="174"/>
      <c r="K5" s="174"/>
      <c r="L5" s="174"/>
      <c r="M5" s="174"/>
      <c r="N5" s="174"/>
    </row>
    <row r="6" spans="1:14" ht="6.6" customHeight="1" x14ac:dyDescent="0.3"/>
    <row r="7" spans="1:14" s="14" customFormat="1" ht="40.5" x14ac:dyDescent="0.3">
      <c r="A7" s="162" t="s">
        <v>47</v>
      </c>
      <c r="B7" s="163" t="s">
        <v>12</v>
      </c>
      <c r="C7" s="7" t="s">
        <v>223</v>
      </c>
      <c r="D7" s="7" t="s">
        <v>224</v>
      </c>
      <c r="E7" s="7" t="s">
        <v>225</v>
      </c>
      <c r="F7" s="7" t="s">
        <v>226</v>
      </c>
      <c r="G7" s="7" t="s">
        <v>227</v>
      </c>
      <c r="H7" s="7" t="s">
        <v>189</v>
      </c>
      <c r="I7" s="164"/>
      <c r="J7" s="7" t="s">
        <v>179</v>
      </c>
      <c r="K7" s="7" t="s">
        <v>17</v>
      </c>
      <c r="L7" s="7" t="s">
        <v>18</v>
      </c>
      <c r="M7" s="7" t="s">
        <v>228</v>
      </c>
      <c r="N7" s="7" t="s">
        <v>229</v>
      </c>
    </row>
    <row r="8" spans="1:14" s="178" customFormat="1" ht="13.5" x14ac:dyDescent="0.3">
      <c r="A8" s="401" t="s">
        <v>48</v>
      </c>
      <c r="B8" s="175" t="s">
        <v>35</v>
      </c>
      <c r="C8" s="34"/>
      <c r="D8" s="34"/>
      <c r="E8" s="34"/>
      <c r="F8" s="34"/>
      <c r="G8" s="34"/>
      <c r="H8" s="34"/>
      <c r="I8" s="177"/>
      <c r="J8" s="176">
        <f t="shared" ref="J8:J19" si="0">IF(AND(ROUND(C8,0)=0,D8&gt;C8),"INF",IF(AND(ROUND(C8,0)=0,ROUND(D8,0)=0),0,(D8-C8)/C8))</f>
        <v>0</v>
      </c>
      <c r="K8" s="176">
        <f t="shared" ref="K8:K19" si="1">IF(AND(ROUND(D8,0)=0,E8&gt;D8),"INF",IF(AND(ROUND(D8,0)=0,ROUND(E8,0)=0),0,(E8-D8)/D8))</f>
        <v>0</v>
      </c>
      <c r="L8" s="176">
        <f t="shared" ref="L8:L19" si="2">IF(AND(ROUND(E8,0)=0,F8&gt;E8),"INF",IF(AND(ROUND(E8,0)=0,ROUND(F8,0)=0),0,(F8-E8)/E8))</f>
        <v>0</v>
      </c>
      <c r="M8" s="176">
        <f>IF(AND(ROUND(F8,0)=0,H8&gt;F8),"INF",IF(AND(ROUND(F8,0)=0,ROUND(H8,0)=0),0,(H8-F8)/F8))</f>
        <v>0</v>
      </c>
      <c r="N8" s="176">
        <f t="shared" ref="N8:N19" si="3">IF(AND(ROUND(G8,0)=0,H8&gt;G8),"INF",IF(AND(ROUND(G8,0)=0,ROUND(H8,0)=0),0,(H8-G8)/G8))</f>
        <v>0</v>
      </c>
    </row>
    <row r="9" spans="1:14" s="178" customFormat="1" ht="13.5" x14ac:dyDescent="0.3">
      <c r="A9" s="401"/>
      <c r="B9" s="175" t="s">
        <v>36</v>
      </c>
      <c r="C9" s="34"/>
      <c r="D9" s="34"/>
      <c r="E9" s="34"/>
      <c r="F9" s="34"/>
      <c r="G9" s="34"/>
      <c r="H9" s="34"/>
      <c r="I9" s="177"/>
      <c r="J9" s="176">
        <f t="shared" si="0"/>
        <v>0</v>
      </c>
      <c r="K9" s="176">
        <f t="shared" si="1"/>
        <v>0</v>
      </c>
      <c r="L9" s="176">
        <f t="shared" si="2"/>
        <v>0</v>
      </c>
      <c r="M9" s="176">
        <f t="shared" ref="M9:M19" si="4">IF(AND(ROUND(F9,0)=0,H9&gt;F9),"INF",IF(AND(ROUND(F9,0)=0,ROUND(H9,0)=0),0,(H9-F9)/F9))</f>
        <v>0</v>
      </c>
      <c r="N9" s="176">
        <f t="shared" si="3"/>
        <v>0</v>
      </c>
    </row>
    <row r="10" spans="1:14" s="178" customFormat="1" ht="13.5" x14ac:dyDescent="0.3">
      <c r="A10" s="401"/>
      <c r="B10" s="175" t="s">
        <v>37</v>
      </c>
      <c r="C10" s="34"/>
      <c r="D10" s="34"/>
      <c r="E10" s="34"/>
      <c r="F10" s="34"/>
      <c r="G10" s="34"/>
      <c r="H10" s="34"/>
      <c r="I10" s="177"/>
      <c r="J10" s="176">
        <f t="shared" si="0"/>
        <v>0</v>
      </c>
      <c r="K10" s="176">
        <f t="shared" si="1"/>
        <v>0</v>
      </c>
      <c r="L10" s="176">
        <f t="shared" si="2"/>
        <v>0</v>
      </c>
      <c r="M10" s="176">
        <f t="shared" si="4"/>
        <v>0</v>
      </c>
      <c r="N10" s="176">
        <f t="shared" si="3"/>
        <v>0</v>
      </c>
    </row>
    <row r="11" spans="1:14" s="178" customFormat="1" ht="13.5" x14ac:dyDescent="0.3">
      <c r="A11" s="401"/>
      <c r="B11" s="179" t="s">
        <v>43</v>
      </c>
      <c r="C11" s="180">
        <f t="shared" ref="C11:H11" si="5">SUM(C8:C10)</f>
        <v>0</v>
      </c>
      <c r="D11" s="180">
        <f t="shared" si="5"/>
        <v>0</v>
      </c>
      <c r="E11" s="180">
        <f t="shared" si="5"/>
        <v>0</v>
      </c>
      <c r="F11" s="180">
        <f t="shared" si="5"/>
        <v>0</v>
      </c>
      <c r="G11" s="180">
        <f t="shared" si="5"/>
        <v>0</v>
      </c>
      <c r="H11" s="180">
        <f t="shared" si="5"/>
        <v>0</v>
      </c>
      <c r="I11" s="177"/>
      <c r="J11" s="176">
        <f t="shared" si="0"/>
        <v>0</v>
      </c>
      <c r="K11" s="181">
        <f t="shared" si="1"/>
        <v>0</v>
      </c>
      <c r="L11" s="181">
        <f t="shared" si="2"/>
        <v>0</v>
      </c>
      <c r="M11" s="181">
        <f t="shared" si="4"/>
        <v>0</v>
      </c>
      <c r="N11" s="181">
        <f t="shared" si="3"/>
        <v>0</v>
      </c>
    </row>
    <row r="12" spans="1:14" s="178" customFormat="1" ht="13.5" x14ac:dyDescent="0.3">
      <c r="A12" s="399" t="s">
        <v>49</v>
      </c>
      <c r="B12" s="175" t="s">
        <v>38</v>
      </c>
      <c r="C12" s="34"/>
      <c r="D12" s="34"/>
      <c r="E12" s="34"/>
      <c r="F12" s="34"/>
      <c r="G12" s="34"/>
      <c r="H12" s="34"/>
      <c r="I12" s="177"/>
      <c r="J12" s="176">
        <f t="shared" si="0"/>
        <v>0</v>
      </c>
      <c r="K12" s="176">
        <f t="shared" si="1"/>
        <v>0</v>
      </c>
      <c r="L12" s="176">
        <f t="shared" si="2"/>
        <v>0</v>
      </c>
      <c r="M12" s="176">
        <f t="shared" si="4"/>
        <v>0</v>
      </c>
      <c r="N12" s="176">
        <f t="shared" si="3"/>
        <v>0</v>
      </c>
    </row>
    <row r="13" spans="1:14" s="178" customFormat="1" ht="13.5" x14ac:dyDescent="0.3">
      <c r="A13" s="401"/>
      <c r="B13" s="175" t="s">
        <v>39</v>
      </c>
      <c r="C13" s="34"/>
      <c r="D13" s="34"/>
      <c r="E13" s="34"/>
      <c r="F13" s="34"/>
      <c r="G13" s="34"/>
      <c r="H13" s="34"/>
      <c r="I13" s="177"/>
      <c r="J13" s="176">
        <f t="shared" si="0"/>
        <v>0</v>
      </c>
      <c r="K13" s="176">
        <f t="shared" si="1"/>
        <v>0</v>
      </c>
      <c r="L13" s="176">
        <f t="shared" si="2"/>
        <v>0</v>
      </c>
      <c r="M13" s="176">
        <f t="shared" si="4"/>
        <v>0</v>
      </c>
      <c r="N13" s="176">
        <f t="shared" si="3"/>
        <v>0</v>
      </c>
    </row>
    <row r="14" spans="1:14" s="178" customFormat="1" ht="13.5" x14ac:dyDescent="0.3">
      <c r="A14" s="400"/>
      <c r="B14" s="179" t="s">
        <v>42</v>
      </c>
      <c r="C14" s="180">
        <f t="shared" ref="C14:H14" si="6">SUM(C12:C13)</f>
        <v>0</v>
      </c>
      <c r="D14" s="180">
        <f t="shared" si="6"/>
        <v>0</v>
      </c>
      <c r="E14" s="180">
        <f t="shared" si="6"/>
        <v>0</v>
      </c>
      <c r="F14" s="180">
        <f t="shared" si="6"/>
        <v>0</v>
      </c>
      <c r="G14" s="180">
        <f t="shared" si="6"/>
        <v>0</v>
      </c>
      <c r="H14" s="180">
        <f t="shared" si="6"/>
        <v>0</v>
      </c>
      <c r="I14" s="177"/>
      <c r="J14" s="176">
        <f t="shared" si="0"/>
        <v>0</v>
      </c>
      <c r="K14" s="181">
        <f t="shared" si="1"/>
        <v>0</v>
      </c>
      <c r="L14" s="181">
        <f t="shared" si="2"/>
        <v>0</v>
      </c>
      <c r="M14" s="181">
        <f t="shared" si="4"/>
        <v>0</v>
      </c>
      <c r="N14" s="181">
        <f t="shared" si="3"/>
        <v>0</v>
      </c>
    </row>
    <row r="15" spans="1:14" s="178" customFormat="1" ht="13.5" x14ac:dyDescent="0.3">
      <c r="A15" s="399" t="s">
        <v>50</v>
      </c>
      <c r="B15" s="175" t="s">
        <v>40</v>
      </c>
      <c r="C15" s="34"/>
      <c r="D15" s="34"/>
      <c r="E15" s="34"/>
      <c r="F15" s="34"/>
      <c r="G15" s="34"/>
      <c r="H15" s="34"/>
      <c r="I15" s="177"/>
      <c r="J15" s="176">
        <f t="shared" si="0"/>
        <v>0</v>
      </c>
      <c r="K15" s="176">
        <f t="shared" si="1"/>
        <v>0</v>
      </c>
      <c r="L15" s="176">
        <f t="shared" si="2"/>
        <v>0</v>
      </c>
      <c r="M15" s="176">
        <f t="shared" si="4"/>
        <v>0</v>
      </c>
      <c r="N15" s="176">
        <f t="shared" si="3"/>
        <v>0</v>
      </c>
    </row>
    <row r="16" spans="1:14" s="178" customFormat="1" ht="13.5" x14ac:dyDescent="0.3">
      <c r="A16" s="400"/>
      <c r="B16" s="179" t="s">
        <v>45</v>
      </c>
      <c r="C16" s="180">
        <f t="shared" ref="C16:H16" si="7">SUM(C15:C15)</f>
        <v>0</v>
      </c>
      <c r="D16" s="180">
        <f t="shared" si="7"/>
        <v>0</v>
      </c>
      <c r="E16" s="180">
        <f t="shared" si="7"/>
        <v>0</v>
      </c>
      <c r="F16" s="180">
        <f t="shared" si="7"/>
        <v>0</v>
      </c>
      <c r="G16" s="180">
        <f t="shared" si="7"/>
        <v>0</v>
      </c>
      <c r="H16" s="180">
        <f t="shared" si="7"/>
        <v>0</v>
      </c>
      <c r="I16" s="177"/>
      <c r="J16" s="176">
        <f t="shared" si="0"/>
        <v>0</v>
      </c>
      <c r="K16" s="181">
        <f t="shared" si="1"/>
        <v>0</v>
      </c>
      <c r="L16" s="181">
        <f t="shared" si="2"/>
        <v>0</v>
      </c>
      <c r="M16" s="181">
        <f t="shared" si="4"/>
        <v>0</v>
      </c>
      <c r="N16" s="181">
        <f t="shared" si="3"/>
        <v>0</v>
      </c>
    </row>
    <row r="17" spans="1:14" s="178" customFormat="1" ht="13.5" x14ac:dyDescent="0.3">
      <c r="A17" s="399" t="s">
        <v>44</v>
      </c>
      <c r="B17" s="182" t="s">
        <v>44</v>
      </c>
      <c r="C17" s="34"/>
      <c r="D17" s="34"/>
      <c r="E17" s="34"/>
      <c r="F17" s="34"/>
      <c r="G17" s="34"/>
      <c r="H17" s="34"/>
      <c r="I17" s="177"/>
      <c r="J17" s="176">
        <f t="shared" si="0"/>
        <v>0</v>
      </c>
      <c r="K17" s="176">
        <f t="shared" si="1"/>
        <v>0</v>
      </c>
      <c r="L17" s="176">
        <f t="shared" si="2"/>
        <v>0</v>
      </c>
      <c r="M17" s="176">
        <f t="shared" si="4"/>
        <v>0</v>
      </c>
      <c r="N17" s="176">
        <f t="shared" si="3"/>
        <v>0</v>
      </c>
    </row>
    <row r="18" spans="1:14" s="178" customFormat="1" ht="13.5" x14ac:dyDescent="0.3">
      <c r="A18" s="401"/>
      <c r="B18" s="183" t="s">
        <v>51</v>
      </c>
      <c r="C18" s="180">
        <f t="shared" ref="C18:H18" si="8">SUM(C17:C17)</f>
        <v>0</v>
      </c>
      <c r="D18" s="180">
        <f t="shared" si="8"/>
        <v>0</v>
      </c>
      <c r="E18" s="180">
        <f t="shared" si="8"/>
        <v>0</v>
      </c>
      <c r="F18" s="180">
        <f t="shared" si="8"/>
        <v>0</v>
      </c>
      <c r="G18" s="180">
        <f t="shared" si="8"/>
        <v>0</v>
      </c>
      <c r="H18" s="180">
        <f t="shared" si="8"/>
        <v>0</v>
      </c>
      <c r="I18" s="177"/>
      <c r="J18" s="176">
        <f t="shared" si="0"/>
        <v>0</v>
      </c>
      <c r="K18" s="181">
        <f t="shared" si="1"/>
        <v>0</v>
      </c>
      <c r="L18" s="181">
        <f t="shared" si="2"/>
        <v>0</v>
      </c>
      <c r="M18" s="181">
        <f t="shared" si="4"/>
        <v>0</v>
      </c>
      <c r="N18" s="181">
        <f t="shared" si="3"/>
        <v>0</v>
      </c>
    </row>
    <row r="19" spans="1:14" s="14" customFormat="1" ht="13.5" x14ac:dyDescent="0.3">
      <c r="A19" s="402" t="s">
        <v>7</v>
      </c>
      <c r="B19" s="403"/>
      <c r="C19" s="166">
        <f t="shared" ref="C19:H19" si="9">SUM(C18,C16,C14,C11)</f>
        <v>0</v>
      </c>
      <c r="D19" s="166">
        <f t="shared" si="9"/>
        <v>0</v>
      </c>
      <c r="E19" s="166">
        <f t="shared" si="9"/>
        <v>0</v>
      </c>
      <c r="F19" s="166">
        <f t="shared" si="9"/>
        <v>0</v>
      </c>
      <c r="G19" s="166">
        <f t="shared" si="9"/>
        <v>0</v>
      </c>
      <c r="H19" s="166">
        <f t="shared" si="9"/>
        <v>0</v>
      </c>
      <c r="I19" s="165"/>
      <c r="J19" s="167">
        <f t="shared" si="0"/>
        <v>0</v>
      </c>
      <c r="K19" s="167">
        <f t="shared" si="1"/>
        <v>0</v>
      </c>
      <c r="L19" s="167">
        <f t="shared" si="2"/>
        <v>0</v>
      </c>
      <c r="M19" s="167">
        <f t="shared" si="4"/>
        <v>0</v>
      </c>
      <c r="N19" s="167">
        <f t="shared" si="3"/>
        <v>0</v>
      </c>
    </row>
    <row r="21" spans="1:14" x14ac:dyDescent="0.3">
      <c r="A21" s="172" t="s">
        <v>46</v>
      </c>
      <c r="B21" s="173"/>
      <c r="C21" s="174"/>
      <c r="D21" s="174"/>
      <c r="E21" s="174"/>
      <c r="F21" s="174"/>
      <c r="G21" s="174"/>
      <c r="H21" s="174"/>
      <c r="J21" s="174"/>
      <c r="K21" s="174"/>
      <c r="L21" s="174"/>
      <c r="M21" s="174"/>
      <c r="N21" s="174"/>
    </row>
    <row r="22" spans="1:14" ht="3.6" customHeight="1" x14ac:dyDescent="0.3"/>
    <row r="23" spans="1:14" s="14" customFormat="1" ht="40.5" x14ac:dyDescent="0.3">
      <c r="A23" s="162" t="s">
        <v>47</v>
      </c>
      <c r="B23" s="163" t="s">
        <v>12</v>
      </c>
      <c r="C23" s="7" t="s">
        <v>223</v>
      </c>
      <c r="D23" s="7" t="s">
        <v>224</v>
      </c>
      <c r="E23" s="7" t="s">
        <v>225</v>
      </c>
      <c r="F23" s="7" t="s">
        <v>226</v>
      </c>
      <c r="G23" s="7" t="s">
        <v>227</v>
      </c>
      <c r="H23" s="7" t="s">
        <v>189</v>
      </c>
      <c r="J23" s="7" t="s">
        <v>179</v>
      </c>
      <c r="K23" s="7" t="s">
        <v>17</v>
      </c>
      <c r="L23" s="7" t="s">
        <v>18</v>
      </c>
      <c r="M23" s="7" t="s">
        <v>228</v>
      </c>
      <c r="N23" s="7" t="s">
        <v>229</v>
      </c>
    </row>
    <row r="24" spans="1:14" s="178" customFormat="1" ht="13.5" x14ac:dyDescent="0.3">
      <c r="A24" s="401" t="s">
        <v>48</v>
      </c>
      <c r="B24" s="175" t="s">
        <v>35</v>
      </c>
      <c r="C24" s="34"/>
      <c r="D24" s="34"/>
      <c r="E24" s="34"/>
      <c r="F24" s="34"/>
      <c r="G24" s="34"/>
      <c r="H24" s="34"/>
      <c r="J24" s="176">
        <f t="shared" ref="J24:J35" si="10">IF(AND(ROUND(C24,0)=0,D24&gt;C24),"INF",IF(AND(ROUND(C24,0)=0,ROUND(D24,0)=0),0,(D24-C24)/C24))</f>
        <v>0</v>
      </c>
      <c r="K24" s="176">
        <f t="shared" ref="K24:K35" si="11">IF(AND(ROUND(D24,0)=0,E24&gt;D24),"INF",IF(AND(ROUND(D24,0)=0,ROUND(E24,0)=0),0,(E24-D24)/D24))</f>
        <v>0</v>
      </c>
      <c r="L24" s="176">
        <f t="shared" ref="L24:L35" si="12">IF(AND(ROUND(E24,0)=0,F24&gt;E24),"INF",IF(AND(ROUND(E24,0)=0,ROUND(F24,0)=0),0,(F24-E24)/E24))</f>
        <v>0</v>
      </c>
      <c r="M24" s="176">
        <f t="shared" ref="M24:M35" si="13">IF(AND(ROUND(F24,0)=0,H24&gt;F24),"INF",IF(AND(ROUND(F24,0)=0,ROUND(H24,0)=0),0,(H24-F24)/F24))</f>
        <v>0</v>
      </c>
      <c r="N24" s="176">
        <f t="shared" ref="N24:N35" si="14">IF(AND(ROUND(G24,0)=0,H24&gt;G24),"INF",IF(AND(ROUND(G24,0)=0,ROUND(H24,0)=0),0,(H24-G24)/G24))</f>
        <v>0</v>
      </c>
    </row>
    <row r="25" spans="1:14" s="178" customFormat="1" ht="13.5" x14ac:dyDescent="0.3">
      <c r="A25" s="401"/>
      <c r="B25" s="175" t="s">
        <v>36</v>
      </c>
      <c r="C25" s="34"/>
      <c r="D25" s="34"/>
      <c r="E25" s="34"/>
      <c r="F25" s="34"/>
      <c r="G25" s="34"/>
      <c r="H25" s="34"/>
      <c r="J25" s="176">
        <f t="shared" si="10"/>
        <v>0</v>
      </c>
      <c r="K25" s="176">
        <f t="shared" si="11"/>
        <v>0</v>
      </c>
      <c r="L25" s="176">
        <f t="shared" si="12"/>
        <v>0</v>
      </c>
      <c r="M25" s="176">
        <f t="shared" si="13"/>
        <v>0</v>
      </c>
      <c r="N25" s="176">
        <f t="shared" si="14"/>
        <v>0</v>
      </c>
    </row>
    <row r="26" spans="1:14" s="178" customFormat="1" ht="13.5" x14ac:dyDescent="0.3">
      <c r="A26" s="401"/>
      <c r="B26" s="175" t="s">
        <v>37</v>
      </c>
      <c r="C26" s="34"/>
      <c r="D26" s="34"/>
      <c r="E26" s="34"/>
      <c r="F26" s="34"/>
      <c r="G26" s="34"/>
      <c r="H26" s="34"/>
      <c r="J26" s="176">
        <f t="shared" si="10"/>
        <v>0</v>
      </c>
      <c r="K26" s="176">
        <f t="shared" si="11"/>
        <v>0</v>
      </c>
      <c r="L26" s="176">
        <f t="shared" si="12"/>
        <v>0</v>
      </c>
      <c r="M26" s="176">
        <f t="shared" si="13"/>
        <v>0</v>
      </c>
      <c r="N26" s="176">
        <f t="shared" si="14"/>
        <v>0</v>
      </c>
    </row>
    <row r="27" spans="1:14" s="178" customFormat="1" ht="13.5" x14ac:dyDescent="0.3">
      <c r="A27" s="401"/>
      <c r="B27" s="179" t="s">
        <v>43</v>
      </c>
      <c r="C27" s="180">
        <f t="shared" ref="C27:H27" si="15">SUM(C24:C26)</f>
        <v>0</v>
      </c>
      <c r="D27" s="180">
        <f t="shared" si="15"/>
        <v>0</v>
      </c>
      <c r="E27" s="180">
        <f t="shared" si="15"/>
        <v>0</v>
      </c>
      <c r="F27" s="180">
        <f t="shared" si="15"/>
        <v>0</v>
      </c>
      <c r="G27" s="180">
        <f t="shared" si="15"/>
        <v>0</v>
      </c>
      <c r="H27" s="180">
        <f t="shared" si="15"/>
        <v>0</v>
      </c>
      <c r="J27" s="176">
        <f t="shared" si="10"/>
        <v>0</v>
      </c>
      <c r="K27" s="181">
        <f t="shared" si="11"/>
        <v>0</v>
      </c>
      <c r="L27" s="181">
        <f t="shared" si="12"/>
        <v>0</v>
      </c>
      <c r="M27" s="181">
        <f t="shared" si="13"/>
        <v>0</v>
      </c>
      <c r="N27" s="181">
        <f t="shared" si="14"/>
        <v>0</v>
      </c>
    </row>
    <row r="28" spans="1:14" s="178" customFormat="1" ht="13.5" x14ac:dyDescent="0.3">
      <c r="A28" s="399" t="s">
        <v>49</v>
      </c>
      <c r="B28" s="175" t="s">
        <v>38</v>
      </c>
      <c r="C28" s="34"/>
      <c r="D28" s="34"/>
      <c r="E28" s="34"/>
      <c r="F28" s="34"/>
      <c r="G28" s="34"/>
      <c r="H28" s="34"/>
      <c r="J28" s="176">
        <f t="shared" si="10"/>
        <v>0</v>
      </c>
      <c r="K28" s="176">
        <f t="shared" si="11"/>
        <v>0</v>
      </c>
      <c r="L28" s="176">
        <f t="shared" si="12"/>
        <v>0</v>
      </c>
      <c r="M28" s="176">
        <f t="shared" si="13"/>
        <v>0</v>
      </c>
      <c r="N28" s="176">
        <f t="shared" si="14"/>
        <v>0</v>
      </c>
    </row>
    <row r="29" spans="1:14" s="178" customFormat="1" ht="13.5" x14ac:dyDescent="0.3">
      <c r="A29" s="401"/>
      <c r="B29" s="175" t="s">
        <v>39</v>
      </c>
      <c r="C29" s="34"/>
      <c r="D29" s="34"/>
      <c r="E29" s="34"/>
      <c r="F29" s="34"/>
      <c r="G29" s="34"/>
      <c r="H29" s="34"/>
      <c r="J29" s="176">
        <f t="shared" si="10"/>
        <v>0</v>
      </c>
      <c r="K29" s="176">
        <f t="shared" si="11"/>
        <v>0</v>
      </c>
      <c r="L29" s="176">
        <f t="shared" si="12"/>
        <v>0</v>
      </c>
      <c r="M29" s="176">
        <f t="shared" si="13"/>
        <v>0</v>
      </c>
      <c r="N29" s="176">
        <f t="shared" si="14"/>
        <v>0</v>
      </c>
    </row>
    <row r="30" spans="1:14" s="178" customFormat="1" ht="13.5" x14ac:dyDescent="0.3">
      <c r="A30" s="400"/>
      <c r="B30" s="179" t="s">
        <v>42</v>
      </c>
      <c r="C30" s="180">
        <f t="shared" ref="C30:H30" si="16">SUM(C28:C29)</f>
        <v>0</v>
      </c>
      <c r="D30" s="180">
        <f t="shared" si="16"/>
        <v>0</v>
      </c>
      <c r="E30" s="180">
        <f t="shared" si="16"/>
        <v>0</v>
      </c>
      <c r="F30" s="180">
        <f t="shared" si="16"/>
        <v>0</v>
      </c>
      <c r="G30" s="180">
        <f t="shared" si="16"/>
        <v>0</v>
      </c>
      <c r="H30" s="180">
        <f t="shared" si="16"/>
        <v>0</v>
      </c>
      <c r="J30" s="176">
        <f t="shared" si="10"/>
        <v>0</v>
      </c>
      <c r="K30" s="181">
        <f t="shared" si="11"/>
        <v>0</v>
      </c>
      <c r="L30" s="181">
        <f t="shared" si="12"/>
        <v>0</v>
      </c>
      <c r="M30" s="181">
        <f t="shared" si="13"/>
        <v>0</v>
      </c>
      <c r="N30" s="181">
        <f t="shared" si="14"/>
        <v>0</v>
      </c>
    </row>
    <row r="31" spans="1:14" s="178" customFormat="1" ht="13.5" x14ac:dyDescent="0.3">
      <c r="A31" s="399" t="s">
        <v>50</v>
      </c>
      <c r="B31" s="175" t="s">
        <v>40</v>
      </c>
      <c r="C31" s="34"/>
      <c r="D31" s="34"/>
      <c r="E31" s="34"/>
      <c r="F31" s="34"/>
      <c r="G31" s="34"/>
      <c r="H31" s="34"/>
      <c r="J31" s="176">
        <f t="shared" si="10"/>
        <v>0</v>
      </c>
      <c r="K31" s="176">
        <f t="shared" si="11"/>
        <v>0</v>
      </c>
      <c r="L31" s="176">
        <f t="shared" si="12"/>
        <v>0</v>
      </c>
      <c r="M31" s="176">
        <f t="shared" si="13"/>
        <v>0</v>
      </c>
      <c r="N31" s="176">
        <f t="shared" si="14"/>
        <v>0</v>
      </c>
    </row>
    <row r="32" spans="1:14" s="178" customFormat="1" ht="13.5" x14ac:dyDescent="0.3">
      <c r="A32" s="400"/>
      <c r="B32" s="179" t="s">
        <v>45</v>
      </c>
      <c r="C32" s="180">
        <f t="shared" ref="C32:H32" si="17">SUM(C31:C31)</f>
        <v>0</v>
      </c>
      <c r="D32" s="180">
        <f t="shared" si="17"/>
        <v>0</v>
      </c>
      <c r="E32" s="180">
        <f t="shared" si="17"/>
        <v>0</v>
      </c>
      <c r="F32" s="180">
        <f t="shared" si="17"/>
        <v>0</v>
      </c>
      <c r="G32" s="180">
        <f t="shared" si="17"/>
        <v>0</v>
      </c>
      <c r="H32" s="180">
        <f t="shared" si="17"/>
        <v>0</v>
      </c>
      <c r="J32" s="176">
        <f t="shared" si="10"/>
        <v>0</v>
      </c>
      <c r="K32" s="181">
        <f t="shared" si="11"/>
        <v>0</v>
      </c>
      <c r="L32" s="181">
        <f t="shared" si="12"/>
        <v>0</v>
      </c>
      <c r="M32" s="181">
        <f t="shared" si="13"/>
        <v>0</v>
      </c>
      <c r="N32" s="181">
        <f t="shared" si="14"/>
        <v>0</v>
      </c>
    </row>
    <row r="33" spans="1:14" s="178" customFormat="1" ht="13.5" x14ac:dyDescent="0.3">
      <c r="A33" s="399" t="s">
        <v>44</v>
      </c>
      <c r="B33" s="182" t="s">
        <v>44</v>
      </c>
      <c r="C33" s="34"/>
      <c r="D33" s="34"/>
      <c r="E33" s="34"/>
      <c r="F33" s="34"/>
      <c r="G33" s="34"/>
      <c r="H33" s="34"/>
      <c r="J33" s="176">
        <f t="shared" si="10"/>
        <v>0</v>
      </c>
      <c r="K33" s="176">
        <f t="shared" si="11"/>
        <v>0</v>
      </c>
      <c r="L33" s="176">
        <f t="shared" si="12"/>
        <v>0</v>
      </c>
      <c r="M33" s="176">
        <f t="shared" si="13"/>
        <v>0</v>
      </c>
      <c r="N33" s="176">
        <f t="shared" si="14"/>
        <v>0</v>
      </c>
    </row>
    <row r="34" spans="1:14" s="178" customFormat="1" ht="13.5" x14ac:dyDescent="0.3">
      <c r="A34" s="401"/>
      <c r="B34" s="183" t="s">
        <v>51</v>
      </c>
      <c r="C34" s="180">
        <f t="shared" ref="C34:H34" si="18">SUM(C33:C33)</f>
        <v>0</v>
      </c>
      <c r="D34" s="180">
        <f t="shared" si="18"/>
        <v>0</v>
      </c>
      <c r="E34" s="180">
        <f t="shared" si="18"/>
        <v>0</v>
      </c>
      <c r="F34" s="180">
        <f t="shared" si="18"/>
        <v>0</v>
      </c>
      <c r="G34" s="180">
        <f t="shared" si="18"/>
        <v>0</v>
      </c>
      <c r="H34" s="180">
        <f t="shared" si="18"/>
        <v>0</v>
      </c>
      <c r="J34" s="176">
        <f t="shared" si="10"/>
        <v>0</v>
      </c>
      <c r="K34" s="181">
        <f t="shared" si="11"/>
        <v>0</v>
      </c>
      <c r="L34" s="181">
        <f t="shared" si="12"/>
        <v>0</v>
      </c>
      <c r="M34" s="181">
        <f t="shared" si="13"/>
        <v>0</v>
      </c>
      <c r="N34" s="181">
        <f t="shared" si="14"/>
        <v>0</v>
      </c>
    </row>
    <row r="35" spans="1:14" s="14" customFormat="1" ht="13.5" x14ac:dyDescent="0.3">
      <c r="A35" s="402" t="s">
        <v>7</v>
      </c>
      <c r="B35" s="403"/>
      <c r="C35" s="166">
        <f t="shared" ref="C35:H35" si="19">SUM(C34,C32,C30,C27)</f>
        <v>0</v>
      </c>
      <c r="D35" s="166">
        <f t="shared" si="19"/>
        <v>0</v>
      </c>
      <c r="E35" s="166">
        <f t="shared" si="19"/>
        <v>0</v>
      </c>
      <c r="F35" s="166">
        <f t="shared" si="19"/>
        <v>0</v>
      </c>
      <c r="G35" s="166">
        <f t="shared" si="19"/>
        <v>0</v>
      </c>
      <c r="H35" s="166">
        <f t="shared" si="19"/>
        <v>0</v>
      </c>
      <c r="J35" s="167">
        <f t="shared" si="10"/>
        <v>0</v>
      </c>
      <c r="K35" s="167">
        <f t="shared" si="11"/>
        <v>0</v>
      </c>
      <c r="L35" s="167">
        <f t="shared" si="12"/>
        <v>0</v>
      </c>
      <c r="M35" s="167">
        <f t="shared" si="13"/>
        <v>0</v>
      </c>
      <c r="N35" s="167">
        <f t="shared" si="14"/>
        <v>0</v>
      </c>
    </row>
    <row r="37" spans="1:14" x14ac:dyDescent="0.3">
      <c r="A37" s="172" t="s">
        <v>41</v>
      </c>
      <c r="B37" s="173"/>
      <c r="C37" s="174"/>
      <c r="D37" s="174"/>
      <c r="E37" s="174"/>
      <c r="F37" s="174"/>
      <c r="G37" s="174"/>
      <c r="H37" s="174"/>
      <c r="J37" s="174"/>
      <c r="K37" s="174"/>
      <c r="L37" s="174"/>
      <c r="M37" s="174"/>
      <c r="N37" s="174"/>
    </row>
    <row r="38" spans="1:14" ht="4.1500000000000004" customHeight="1" x14ac:dyDescent="0.3"/>
    <row r="39" spans="1:14" s="14" customFormat="1" ht="40.5" x14ac:dyDescent="0.3">
      <c r="A39" s="162" t="s">
        <v>47</v>
      </c>
      <c r="B39" s="163" t="s">
        <v>12</v>
      </c>
      <c r="C39" s="7" t="s">
        <v>223</v>
      </c>
      <c r="D39" s="7" t="s">
        <v>224</v>
      </c>
      <c r="E39" s="7" t="s">
        <v>225</v>
      </c>
      <c r="F39" s="7" t="s">
        <v>226</v>
      </c>
      <c r="G39" s="7" t="s">
        <v>227</v>
      </c>
      <c r="H39" s="7" t="s">
        <v>189</v>
      </c>
      <c r="J39" s="7" t="s">
        <v>179</v>
      </c>
      <c r="K39" s="7" t="s">
        <v>17</v>
      </c>
      <c r="L39" s="7" t="s">
        <v>18</v>
      </c>
      <c r="M39" s="7" t="s">
        <v>228</v>
      </c>
      <c r="N39" s="7" t="s">
        <v>229</v>
      </c>
    </row>
    <row r="40" spans="1:14" s="178" customFormat="1" ht="13.5" x14ac:dyDescent="0.3">
      <c r="A40" s="168" t="s">
        <v>49</v>
      </c>
      <c r="B40" s="175" t="s">
        <v>39</v>
      </c>
      <c r="C40" s="34"/>
      <c r="D40" s="34"/>
      <c r="E40" s="34"/>
      <c r="F40" s="34"/>
      <c r="G40" s="34"/>
      <c r="H40" s="34"/>
      <c r="J40" s="176">
        <f t="shared" ref="J40:N42" si="20">IF(AND(ROUND(C40,0)=0,D40&gt;C40),"INF",IF(AND(ROUND(C40,0)=0,ROUND(D40,0)=0),0,(D40-C40)/C40))</f>
        <v>0</v>
      </c>
      <c r="K40" s="176">
        <f t="shared" si="20"/>
        <v>0</v>
      </c>
      <c r="L40" s="176">
        <f t="shared" si="20"/>
        <v>0</v>
      </c>
      <c r="M40" s="176">
        <f t="shared" ref="M40:M42" si="21">IF(AND(ROUND(F40,0)=0,H40&gt;F40),"INF",IF(AND(ROUND(F40,0)=0,ROUND(H40,0)=0),0,(H40-F40)/F40))</f>
        <v>0</v>
      </c>
      <c r="N40" s="184">
        <f t="shared" si="20"/>
        <v>0</v>
      </c>
    </row>
    <row r="41" spans="1:14" s="178" customFormat="1" ht="13.5" x14ac:dyDescent="0.3">
      <c r="A41" s="169" t="s">
        <v>62</v>
      </c>
      <c r="B41" s="175" t="s">
        <v>40</v>
      </c>
      <c r="C41" s="34"/>
      <c r="D41" s="34"/>
      <c r="E41" s="34"/>
      <c r="F41" s="34"/>
      <c r="G41" s="34"/>
      <c r="H41" s="34"/>
      <c r="J41" s="176">
        <f t="shared" si="20"/>
        <v>0</v>
      </c>
      <c r="K41" s="176">
        <f t="shared" si="20"/>
        <v>0</v>
      </c>
      <c r="L41" s="176">
        <f t="shared" si="20"/>
        <v>0</v>
      </c>
      <c r="M41" s="176">
        <f t="shared" si="21"/>
        <v>0</v>
      </c>
      <c r="N41" s="184">
        <f t="shared" si="20"/>
        <v>0</v>
      </c>
    </row>
    <row r="42" spans="1:14" s="14" customFormat="1" ht="13.5" x14ac:dyDescent="0.3">
      <c r="A42" s="402" t="s">
        <v>7</v>
      </c>
      <c r="B42" s="403"/>
      <c r="C42" s="166">
        <f t="shared" ref="C42:H42" si="22">SUM(C40:C41)</f>
        <v>0</v>
      </c>
      <c r="D42" s="166">
        <f t="shared" si="22"/>
        <v>0</v>
      </c>
      <c r="E42" s="166">
        <f t="shared" si="22"/>
        <v>0</v>
      </c>
      <c r="F42" s="166">
        <f t="shared" si="22"/>
        <v>0</v>
      </c>
      <c r="G42" s="166">
        <f t="shared" si="22"/>
        <v>0</v>
      </c>
      <c r="H42" s="166">
        <f t="shared" si="22"/>
        <v>0</v>
      </c>
      <c r="J42" s="167">
        <f t="shared" si="20"/>
        <v>0</v>
      </c>
      <c r="K42" s="167">
        <f t="shared" si="20"/>
        <v>0</v>
      </c>
      <c r="L42" s="167">
        <f t="shared" si="20"/>
        <v>0</v>
      </c>
      <c r="M42" s="167">
        <f t="shared" si="21"/>
        <v>0</v>
      </c>
      <c r="N42" s="167">
        <f t="shared" si="20"/>
        <v>0</v>
      </c>
    </row>
    <row r="44" spans="1:14" x14ac:dyDescent="0.3">
      <c r="A44" s="172" t="s">
        <v>9</v>
      </c>
      <c r="B44" s="173"/>
      <c r="C44" s="174"/>
      <c r="D44" s="174"/>
      <c r="E44" s="174"/>
      <c r="F44" s="174"/>
      <c r="G44" s="174"/>
      <c r="H44" s="174"/>
      <c r="J44" s="174"/>
      <c r="K44" s="174"/>
      <c r="L44" s="174"/>
      <c r="M44" s="174"/>
      <c r="N44" s="174"/>
    </row>
    <row r="46" spans="1:14" s="14" customFormat="1" ht="40.5" x14ac:dyDescent="0.3">
      <c r="A46" s="162" t="s">
        <v>47</v>
      </c>
      <c r="B46" s="163" t="s">
        <v>12</v>
      </c>
      <c r="C46" s="7" t="s">
        <v>223</v>
      </c>
      <c r="D46" s="7" t="s">
        <v>224</v>
      </c>
      <c r="E46" s="7" t="s">
        <v>225</v>
      </c>
      <c r="F46" s="7" t="s">
        <v>226</v>
      </c>
      <c r="G46" s="7" t="s">
        <v>227</v>
      </c>
      <c r="H46" s="7" t="s">
        <v>189</v>
      </c>
      <c r="J46" s="7" t="s">
        <v>179</v>
      </c>
      <c r="K46" s="7" t="s">
        <v>17</v>
      </c>
      <c r="L46" s="7" t="s">
        <v>18</v>
      </c>
      <c r="M46" s="7" t="s">
        <v>228</v>
      </c>
      <c r="N46" s="7" t="s">
        <v>229</v>
      </c>
    </row>
    <row r="47" spans="1:14" s="178" customFormat="1" ht="25.9" customHeight="1" x14ac:dyDescent="0.3">
      <c r="A47" s="397" t="s">
        <v>65</v>
      </c>
      <c r="B47" s="175" t="s">
        <v>63</v>
      </c>
      <c r="C47" s="34"/>
      <c r="D47" s="34"/>
      <c r="E47" s="34"/>
      <c r="F47" s="34"/>
      <c r="G47" s="34"/>
      <c r="H47" s="34"/>
      <c r="J47" s="176">
        <f t="shared" ref="J47:N49" si="23">IF(AND(ROUND(C47,0)=0,D47&gt;C47),"INF",IF(AND(ROUND(C47,0)=0,ROUND(D47,0)=0),0,(D47-C47)/C47))</f>
        <v>0</v>
      </c>
      <c r="K47" s="176">
        <f t="shared" si="23"/>
        <v>0</v>
      </c>
      <c r="L47" s="176">
        <f t="shared" si="23"/>
        <v>0</v>
      </c>
      <c r="M47" s="176">
        <f t="shared" ref="M47:M49" si="24">IF(AND(ROUND(F47,0)=0,H47&gt;F47),"INF",IF(AND(ROUND(F47,0)=0,ROUND(H47,0)=0),0,(H47-F47)/F47))</f>
        <v>0</v>
      </c>
      <c r="N47" s="184">
        <f t="shared" si="23"/>
        <v>0</v>
      </c>
    </row>
    <row r="48" spans="1:14" s="178" customFormat="1" ht="27" x14ac:dyDescent="0.3">
      <c r="A48" s="398"/>
      <c r="B48" s="175" t="s">
        <v>177</v>
      </c>
      <c r="C48" s="185"/>
      <c r="D48" s="185"/>
      <c r="E48" s="185"/>
      <c r="F48" s="185"/>
      <c r="G48" s="185"/>
      <c r="H48" s="185"/>
      <c r="J48" s="176">
        <f t="shared" si="23"/>
        <v>0</v>
      </c>
      <c r="K48" s="176">
        <f t="shared" si="23"/>
        <v>0</v>
      </c>
      <c r="L48" s="176">
        <f t="shared" si="23"/>
        <v>0</v>
      </c>
      <c r="M48" s="176">
        <f t="shared" si="24"/>
        <v>0</v>
      </c>
      <c r="N48" s="184">
        <f t="shared" si="23"/>
        <v>0</v>
      </c>
    </row>
    <row r="49" spans="1:14" s="178" customFormat="1" ht="40.5" x14ac:dyDescent="0.3">
      <c r="A49" s="398"/>
      <c r="B49" s="175" t="s">
        <v>174</v>
      </c>
      <c r="C49" s="34"/>
      <c r="D49" s="34"/>
      <c r="E49" s="34"/>
      <c r="F49" s="34"/>
      <c r="G49" s="34"/>
      <c r="H49" s="34"/>
      <c r="J49" s="176">
        <f t="shared" si="23"/>
        <v>0</v>
      </c>
      <c r="K49" s="176">
        <f t="shared" si="23"/>
        <v>0</v>
      </c>
      <c r="L49" s="176">
        <f t="shared" si="23"/>
        <v>0</v>
      </c>
      <c r="M49" s="176">
        <f t="shared" si="24"/>
        <v>0</v>
      </c>
      <c r="N49" s="184">
        <f t="shared" si="23"/>
        <v>0</v>
      </c>
    </row>
    <row r="51" spans="1:14" s="14" customFormat="1" ht="40.5" x14ac:dyDescent="0.3">
      <c r="A51" s="162" t="s">
        <v>47</v>
      </c>
      <c r="B51" s="163" t="s">
        <v>12</v>
      </c>
      <c r="C51" s="7" t="s">
        <v>223</v>
      </c>
      <c r="D51" s="7" t="s">
        <v>224</v>
      </c>
      <c r="E51" s="7" t="s">
        <v>225</v>
      </c>
      <c r="F51" s="7" t="s">
        <v>226</v>
      </c>
      <c r="G51" s="7" t="s">
        <v>227</v>
      </c>
      <c r="H51" s="7" t="s">
        <v>189</v>
      </c>
      <c r="J51" s="7" t="s">
        <v>179</v>
      </c>
      <c r="K51" s="7" t="s">
        <v>17</v>
      </c>
      <c r="L51" s="7" t="s">
        <v>18</v>
      </c>
      <c r="M51" s="7" t="s">
        <v>228</v>
      </c>
      <c r="N51" s="7" t="s">
        <v>229</v>
      </c>
    </row>
    <row r="52" spans="1:14" s="178" customFormat="1" ht="25.9" customHeight="1" x14ac:dyDescent="0.3">
      <c r="A52" s="397" t="s">
        <v>66</v>
      </c>
      <c r="B52" s="175" t="s">
        <v>63</v>
      </c>
      <c r="C52" s="34"/>
      <c r="D52" s="34"/>
      <c r="E52" s="34"/>
      <c r="F52" s="34"/>
      <c r="G52" s="34"/>
      <c r="H52" s="34"/>
      <c r="J52" s="176">
        <f t="shared" ref="J52:N54" si="25">IF(AND(ROUND(C52,0)=0,D52&gt;C52),"INF",IF(AND(ROUND(C52,0)=0,ROUND(D52,0)=0),0,(D52-C52)/C52))</f>
        <v>0</v>
      </c>
      <c r="K52" s="176">
        <f t="shared" si="25"/>
        <v>0</v>
      </c>
      <c r="L52" s="176">
        <f t="shared" si="25"/>
        <v>0</v>
      </c>
      <c r="M52" s="176">
        <f t="shared" ref="M52:M54" si="26">IF(AND(ROUND(F52,0)=0,H52&gt;F52),"INF",IF(AND(ROUND(F52,0)=0,ROUND(H52,0)=0),0,(H52-F52)/F52))</f>
        <v>0</v>
      </c>
      <c r="N52" s="184">
        <f t="shared" si="25"/>
        <v>0</v>
      </c>
    </row>
    <row r="53" spans="1:14" s="178" customFormat="1" ht="25.9" customHeight="1" x14ac:dyDescent="0.3">
      <c r="A53" s="398"/>
      <c r="B53" s="175" t="s">
        <v>177</v>
      </c>
      <c r="C53" s="185"/>
      <c r="D53" s="185"/>
      <c r="E53" s="185"/>
      <c r="F53" s="185"/>
      <c r="G53" s="185"/>
      <c r="H53" s="185"/>
      <c r="J53" s="176">
        <f t="shared" si="25"/>
        <v>0</v>
      </c>
      <c r="K53" s="176">
        <f t="shared" si="25"/>
        <v>0</v>
      </c>
      <c r="L53" s="176">
        <f t="shared" si="25"/>
        <v>0</v>
      </c>
      <c r="M53" s="176">
        <f t="shared" si="26"/>
        <v>0</v>
      </c>
      <c r="N53" s="184">
        <f t="shared" si="25"/>
        <v>0</v>
      </c>
    </row>
    <row r="54" spans="1:14" s="178" customFormat="1" ht="39" customHeight="1" x14ac:dyDescent="0.3">
      <c r="A54" s="398"/>
      <c r="B54" s="175" t="s">
        <v>174</v>
      </c>
      <c r="C54" s="34"/>
      <c r="D54" s="34"/>
      <c r="E54" s="34"/>
      <c r="F54" s="34"/>
      <c r="G54" s="34"/>
      <c r="H54" s="34"/>
      <c r="J54" s="176">
        <f t="shared" si="25"/>
        <v>0</v>
      </c>
      <c r="K54" s="176">
        <f t="shared" si="25"/>
        <v>0</v>
      </c>
      <c r="L54" s="176">
        <f t="shared" si="25"/>
        <v>0</v>
      </c>
      <c r="M54" s="176">
        <f t="shared" si="26"/>
        <v>0</v>
      </c>
      <c r="N54" s="184">
        <f t="shared" si="25"/>
        <v>0</v>
      </c>
    </row>
  </sheetData>
  <mergeCells count="13">
    <mergeCell ref="A28:A30"/>
    <mergeCell ref="A8:A11"/>
    <mergeCell ref="A12:A14"/>
    <mergeCell ref="A19:B19"/>
    <mergeCell ref="A24:A27"/>
    <mergeCell ref="A15:A16"/>
    <mergeCell ref="A17:A18"/>
    <mergeCell ref="A47:A49"/>
    <mergeCell ref="A52:A54"/>
    <mergeCell ref="A31:A32"/>
    <mergeCell ref="A33:A34"/>
    <mergeCell ref="A35:B35"/>
    <mergeCell ref="A42:B42"/>
  </mergeCells>
  <conditionalFormatting sqref="C8:D10 C17:D17 C15:D15 C12:D13 C24:D26 C33:D33 C31:D31 C28:D29 C40:D41 C47:C48 C52:C53 C54:D54 C49:D49">
    <cfRule type="containsText" dxfId="83" priority="71" operator="containsText" text="ntitulé">
      <formula>NOT(ISERROR(SEARCH("ntitulé",C8)))</formula>
    </cfRule>
    <cfRule type="containsBlanks" dxfId="82" priority="72">
      <formula>LEN(TRIM(C8))=0</formula>
    </cfRule>
  </conditionalFormatting>
  <conditionalFormatting sqref="E8:E10">
    <cfRule type="containsText" dxfId="81" priority="69" operator="containsText" text="ntitulé">
      <formula>NOT(ISERROR(SEARCH("ntitulé",E8)))</formula>
    </cfRule>
    <cfRule type="containsBlanks" dxfId="80" priority="70">
      <formula>LEN(TRIM(E8))=0</formula>
    </cfRule>
  </conditionalFormatting>
  <conditionalFormatting sqref="F8:F10 E17:F17 E15:F15 E12:F13">
    <cfRule type="containsText" dxfId="79" priority="67" operator="containsText" text="ntitulé">
      <formula>NOT(ISERROR(SEARCH("ntitulé",E8)))</formula>
    </cfRule>
    <cfRule type="containsBlanks" dxfId="78" priority="68">
      <formula>LEN(TRIM(E8))=0</formula>
    </cfRule>
  </conditionalFormatting>
  <conditionalFormatting sqref="G17:H17 G15:H15 G12:H13 G8:H10">
    <cfRule type="containsText" dxfId="77" priority="65" operator="containsText" text="ntitulé">
      <formula>NOT(ISERROR(SEARCH("ntitulé",G8)))</formula>
    </cfRule>
    <cfRule type="containsBlanks" dxfId="76" priority="66">
      <formula>LEN(TRIM(G8))=0</formula>
    </cfRule>
  </conditionalFormatting>
  <conditionalFormatting sqref="E24:E26">
    <cfRule type="containsText" dxfId="75" priority="61" operator="containsText" text="ntitulé">
      <formula>NOT(ISERROR(SEARCH("ntitulé",E24)))</formula>
    </cfRule>
    <cfRule type="containsBlanks" dxfId="74" priority="62">
      <formula>LEN(TRIM(E24))=0</formula>
    </cfRule>
  </conditionalFormatting>
  <conditionalFormatting sqref="F24:F26 E33:F33 E31:F31 E28:F29">
    <cfRule type="containsText" dxfId="73" priority="59" operator="containsText" text="ntitulé">
      <formula>NOT(ISERROR(SEARCH("ntitulé",E24)))</formula>
    </cfRule>
    <cfRule type="containsBlanks" dxfId="72" priority="60">
      <formula>LEN(TRIM(E24))=0</formula>
    </cfRule>
  </conditionalFormatting>
  <conditionalFormatting sqref="G33:H33 G31:H31 G28:H29 G24:H26">
    <cfRule type="containsText" dxfId="71" priority="57" operator="containsText" text="ntitulé">
      <formula>NOT(ISERROR(SEARCH("ntitulé",G24)))</formula>
    </cfRule>
    <cfRule type="containsBlanks" dxfId="70" priority="58">
      <formula>LEN(TRIM(G24))=0</formula>
    </cfRule>
  </conditionalFormatting>
  <conditionalFormatting sqref="E40:E41">
    <cfRule type="containsText" dxfId="69" priority="53" operator="containsText" text="ntitulé">
      <formula>NOT(ISERROR(SEARCH("ntitulé",E40)))</formula>
    </cfRule>
    <cfRule type="containsBlanks" dxfId="68" priority="54">
      <formula>LEN(TRIM(E40))=0</formula>
    </cfRule>
  </conditionalFormatting>
  <conditionalFormatting sqref="F40:F41">
    <cfRule type="containsText" dxfId="67" priority="51" operator="containsText" text="ntitulé">
      <formula>NOT(ISERROR(SEARCH("ntitulé",F40)))</formula>
    </cfRule>
    <cfRule type="containsBlanks" dxfId="66" priority="52">
      <formula>LEN(TRIM(F40))=0</formula>
    </cfRule>
  </conditionalFormatting>
  <conditionalFormatting sqref="G40:G41">
    <cfRule type="containsText" dxfId="65" priority="49" operator="containsText" text="ntitulé">
      <formula>NOT(ISERROR(SEARCH("ntitulé",G40)))</formula>
    </cfRule>
    <cfRule type="containsBlanks" dxfId="64" priority="50">
      <formula>LEN(TRIM(G40))=0</formula>
    </cfRule>
  </conditionalFormatting>
  <conditionalFormatting sqref="H40:H41">
    <cfRule type="containsText" dxfId="63" priority="47" operator="containsText" text="ntitulé">
      <formula>NOT(ISERROR(SEARCH("ntitulé",H40)))</formula>
    </cfRule>
    <cfRule type="containsBlanks" dxfId="62" priority="48">
      <formula>LEN(TRIM(H40))=0</formula>
    </cfRule>
  </conditionalFormatting>
  <conditionalFormatting sqref="D47:H48">
    <cfRule type="containsText" dxfId="61" priority="45" operator="containsText" text="ntitulé">
      <formula>NOT(ISERROR(SEARCH("ntitulé",D47)))</formula>
    </cfRule>
    <cfRule type="containsBlanks" dxfId="60" priority="46">
      <formula>LEN(TRIM(D47))=0</formula>
    </cfRule>
  </conditionalFormatting>
  <conditionalFormatting sqref="D52:H53">
    <cfRule type="containsText" dxfId="59" priority="41" operator="containsText" text="ntitulé">
      <formula>NOT(ISERROR(SEARCH("ntitulé",D52)))</formula>
    </cfRule>
    <cfRule type="containsBlanks" dxfId="58" priority="42">
      <formula>LEN(TRIM(D52))=0</formula>
    </cfRule>
  </conditionalFormatting>
  <conditionalFormatting sqref="E49">
    <cfRule type="containsText" dxfId="57" priority="19" operator="containsText" text="ntitulé">
      <formula>NOT(ISERROR(SEARCH("ntitulé",E49)))</formula>
    </cfRule>
    <cfRule type="containsBlanks" dxfId="56" priority="20">
      <formula>LEN(TRIM(E49))=0</formula>
    </cfRule>
  </conditionalFormatting>
  <conditionalFormatting sqref="F49">
    <cfRule type="containsText" dxfId="55" priority="17" operator="containsText" text="ntitulé">
      <formula>NOT(ISERROR(SEARCH("ntitulé",F49)))</formula>
    </cfRule>
    <cfRule type="containsBlanks" dxfId="54" priority="18">
      <formula>LEN(TRIM(F49))=0</formula>
    </cfRule>
  </conditionalFormatting>
  <conditionalFormatting sqref="G49">
    <cfRule type="containsText" dxfId="53" priority="15" operator="containsText" text="ntitulé">
      <formula>NOT(ISERROR(SEARCH("ntitulé",G49)))</formula>
    </cfRule>
    <cfRule type="containsBlanks" dxfId="52" priority="16">
      <formula>LEN(TRIM(G49))=0</formula>
    </cfRule>
  </conditionalFormatting>
  <conditionalFormatting sqref="G54">
    <cfRule type="containsText" dxfId="51" priority="3" operator="containsText" text="ntitulé">
      <formula>NOT(ISERROR(SEARCH("ntitulé",G54)))</formula>
    </cfRule>
    <cfRule type="containsBlanks" dxfId="50" priority="4">
      <formula>LEN(TRIM(G54))=0</formula>
    </cfRule>
  </conditionalFormatting>
  <conditionalFormatting sqref="H49">
    <cfRule type="containsText" dxfId="49" priority="13" operator="containsText" text="ntitulé">
      <formula>NOT(ISERROR(SEARCH("ntitulé",H49)))</formula>
    </cfRule>
    <cfRule type="containsBlanks" dxfId="48" priority="14">
      <formula>LEN(TRIM(H49))=0</formula>
    </cfRule>
  </conditionalFormatting>
  <conditionalFormatting sqref="E54">
    <cfRule type="containsText" dxfId="47" priority="7" operator="containsText" text="ntitulé">
      <formula>NOT(ISERROR(SEARCH("ntitulé",E54)))</formula>
    </cfRule>
    <cfRule type="containsBlanks" dxfId="46" priority="8">
      <formula>LEN(TRIM(E54))=0</formula>
    </cfRule>
  </conditionalFormatting>
  <conditionalFormatting sqref="F54">
    <cfRule type="containsText" dxfId="45" priority="5" operator="containsText" text="ntitulé">
      <formula>NOT(ISERROR(SEARCH("ntitulé",F54)))</formula>
    </cfRule>
    <cfRule type="containsBlanks" dxfId="44" priority="6">
      <formula>LEN(TRIM(F54))=0</formula>
    </cfRule>
  </conditionalFormatting>
  <conditionalFormatting sqref="H54">
    <cfRule type="containsText" dxfId="43" priority="1" operator="containsText" text="ntitulé">
      <formula>NOT(ISERROR(SEARCH("ntitulé",H54)))</formula>
    </cfRule>
    <cfRule type="containsBlanks" dxfId="42" priority="2">
      <formula>LEN(TRIM(H54))=0</formula>
    </cfRule>
  </conditionalFormatting>
  <pageMargins left="0.7" right="0.7" top="0.75" bottom="0.75" header="0.3" footer="0.3"/>
  <pageSetup paperSize="9" scale="82" orientation="landscape" verticalDpi="300" r:id="rId1"/>
  <rowBreaks count="1" manualBreakCount="1">
    <brk id="42" max="13" man="1"/>
  </rowBreaks>
  <ignoredErrors>
    <ignoredError sqref="M52:M54 M47:M49 M40:M41 M26:M34 M8:M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16</vt:i4>
      </vt:variant>
    </vt:vector>
  </HeadingPairs>
  <TitlesOfParts>
    <vt:vector size="33" baseType="lpstr">
      <vt:lpstr>TAB00</vt:lpstr>
      <vt:lpstr>TAB A</vt:lpstr>
      <vt:lpstr>TAB B</vt:lpstr>
      <vt:lpstr>TAB 1</vt:lpstr>
      <vt:lpstr>TAB 2</vt:lpstr>
      <vt:lpstr>TAB 3</vt:lpstr>
      <vt:lpstr>TAB 4.1</vt:lpstr>
      <vt:lpstr>TAB 4.2</vt:lpstr>
      <vt:lpstr>TAB 5</vt:lpstr>
      <vt:lpstr>TAB 5.1</vt:lpstr>
      <vt:lpstr>TAB 6.1</vt:lpstr>
      <vt:lpstr>TAB 6.2</vt:lpstr>
      <vt:lpstr>TAB 7</vt:lpstr>
      <vt:lpstr>TAB 7.1</vt:lpstr>
      <vt:lpstr>TAB 8.1</vt:lpstr>
      <vt:lpstr>TAB 8.2</vt:lpstr>
      <vt:lpstr>TAB 9</vt:lpstr>
      <vt:lpstr>'TAB 1'!Zone_d_impression</vt:lpstr>
      <vt:lpstr>'TAB 2'!Zone_d_impression</vt:lpstr>
      <vt:lpstr>'TAB 3'!Zone_d_impression</vt:lpstr>
      <vt:lpstr>'TAB 4.1'!Zone_d_impression</vt:lpstr>
      <vt:lpstr>'TAB 4.2'!Zone_d_impression</vt:lpstr>
      <vt:lpstr>'TAB 5'!Zone_d_impression</vt:lpstr>
      <vt:lpstr>'TAB 5.1'!Zone_d_impression</vt:lpstr>
      <vt:lpstr>'TAB 6.1'!Zone_d_impression</vt:lpstr>
      <vt:lpstr>'TAB 7'!Zone_d_impression</vt:lpstr>
      <vt:lpstr>'TAB 7.1'!Zone_d_impression</vt:lpstr>
      <vt:lpstr>'TAB 8.1'!Zone_d_impression</vt:lpstr>
      <vt:lpstr>'TAB 8.2'!Zone_d_impression</vt:lpstr>
      <vt:lpstr>'TAB 9'!Zone_d_impression</vt:lpstr>
      <vt:lpstr>'TAB A'!Zone_d_impression</vt:lpstr>
      <vt:lpstr>'TAB B'!Zone_d_impression</vt:lpstr>
      <vt:lpstr>TAB00!Zone_d_impression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Anne-Cécile SOHY</cp:lastModifiedBy>
  <cp:lastPrinted>2023-04-12T13:25:51Z</cp:lastPrinted>
  <dcterms:created xsi:type="dcterms:W3CDTF">2017-02-08T09:31:52Z</dcterms:created>
  <dcterms:modified xsi:type="dcterms:W3CDTF">2023-04-12T13:26:44Z</dcterms:modified>
</cp:coreProperties>
</file>