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OGER LEBUSSY\SITU 22092003\Excel7\Compta\Patrim\Wavre\Tarifs 2017\Tarifs\"/>
    </mc:Choice>
  </mc:AlternateContent>
  <bookViews>
    <workbookView xWindow="240" yWindow="60" windowWidth="28395" windowHeight="12780"/>
  </bookViews>
  <sheets>
    <sheet name="Tableau 23A" sheetId="1" r:id="rId1"/>
    <sheet name="Feuil3" sheetId="3" r:id="rId2"/>
  </sheets>
  <externalReferences>
    <externalReference r:id="rId3"/>
    <externalReference r:id="rId4"/>
  </externalReferences>
  <definedNames>
    <definedName name="_xlnm.Print_Area" localSheetId="0">'Tableau 23A'!$A$1:$M$62</definedName>
  </definedNames>
  <calcPr calcId="162913"/>
</workbook>
</file>

<file path=xl/calcChain.xml><?xml version="1.0" encoding="utf-8"?>
<calcChain xmlns="http://schemas.openxmlformats.org/spreadsheetml/2006/main">
  <c r="M25" i="1" l="1"/>
  <c r="M60" i="1"/>
  <c r="L60" i="1"/>
  <c r="K60" i="1"/>
  <c r="J60" i="1"/>
  <c r="M57" i="1"/>
  <c r="L57" i="1"/>
  <c r="K57" i="1"/>
  <c r="J57" i="1"/>
  <c r="M55" i="1"/>
  <c r="L55" i="1"/>
  <c r="K55" i="1"/>
  <c r="J55" i="1"/>
  <c r="J53" i="1"/>
  <c r="K53" i="1" s="1"/>
  <c r="L53" i="1" s="1"/>
  <c r="M53" i="1" s="1"/>
  <c r="M51" i="1"/>
  <c r="L51" i="1"/>
  <c r="K51" i="1"/>
  <c r="J51" i="1"/>
  <c r="M49" i="1"/>
  <c r="L49" i="1"/>
  <c r="K49" i="1"/>
  <c r="J49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L38" i="1"/>
  <c r="K38" i="1"/>
  <c r="J38" i="1"/>
  <c r="L36" i="1" l="1"/>
  <c r="K36" i="1"/>
  <c r="J36" i="1"/>
  <c r="L34" i="1"/>
  <c r="K34" i="1"/>
  <c r="J34" i="1"/>
  <c r="A3" i="1" l="1"/>
  <c r="A2" i="1"/>
  <c r="M34" i="1" l="1"/>
  <c r="M36" i="1"/>
  <c r="J23" i="1"/>
  <c r="M38" i="1" l="1"/>
  <c r="J29" i="1"/>
  <c r="J30" i="1" s="1"/>
  <c r="J31" i="1" s="1"/>
  <c r="J32" i="1" s="1"/>
  <c r="K29" i="1"/>
  <c r="K30" i="1" s="1"/>
  <c r="K31" i="1" s="1"/>
  <c r="K32" i="1" s="1"/>
  <c r="J24" i="1"/>
  <c r="K24" i="1" s="1"/>
  <c r="L24" i="1" s="1"/>
  <c r="M24" i="1" s="1"/>
  <c r="K23" i="1"/>
  <c r="L23" i="1" s="1"/>
  <c r="M23" i="1" s="1"/>
  <c r="L29" i="1" l="1"/>
  <c r="L30" i="1" s="1"/>
  <c r="L31" i="1" s="1"/>
  <c r="L32" i="1" s="1"/>
  <c r="M29" i="1"/>
  <c r="M30" i="1" s="1"/>
  <c r="M31" i="1" s="1"/>
  <c r="M32" i="1" s="1"/>
</calcChain>
</file>

<file path=xl/sharedStrings.xml><?xml version="1.0" encoding="utf-8"?>
<sst xmlns="http://schemas.openxmlformats.org/spreadsheetml/2006/main" count="130" uniqueCount="106">
  <si>
    <t>Code de globalisation</t>
  </si>
  <si>
    <t>TRANS HT</t>
  </si>
  <si>
    <t>26-1 kV</t>
  </si>
  <si>
    <t>TRANS - BT</t>
  </si>
  <si>
    <t>BT</t>
  </si>
  <si>
    <t>Budget N</t>
  </si>
  <si>
    <t>POUR INFO : Quantités</t>
  </si>
  <si>
    <t>kW</t>
  </si>
  <si>
    <t>Heures normales / consommation journalière</t>
  </si>
  <si>
    <t>kWh</t>
  </si>
  <si>
    <t>Heures creuses / consommation de nuit</t>
  </si>
  <si>
    <t>Heures creuses / consommation exclusivement de nuit</t>
  </si>
  <si>
    <t>Energie réactive</t>
  </si>
  <si>
    <t>kVARh</t>
  </si>
  <si>
    <t>A.</t>
  </si>
  <si>
    <t>A 1</t>
  </si>
  <si>
    <t>A 2</t>
  </si>
  <si>
    <t>où:</t>
  </si>
  <si>
    <t>X =</t>
  </si>
  <si>
    <t>EUR / kW / an</t>
  </si>
  <si>
    <t>E520</t>
  </si>
  <si>
    <t>X / 12 =</t>
  </si>
  <si>
    <t>EUR / kW / mois</t>
  </si>
  <si>
    <t>coefficient de foisonnement</t>
  </si>
  <si>
    <t>jour =</t>
  </si>
  <si>
    <t>EUR / kWh</t>
  </si>
  <si>
    <t>nuit =</t>
  </si>
  <si>
    <t>exclusif nuit =</t>
  </si>
  <si>
    <t>Gestion du système</t>
  </si>
  <si>
    <t>E540</t>
  </si>
  <si>
    <t xml:space="preserve">B. </t>
  </si>
  <si>
    <t>E610</t>
  </si>
  <si>
    <t xml:space="preserve">C. </t>
  </si>
  <si>
    <t>E970</t>
  </si>
  <si>
    <t>E980</t>
  </si>
  <si>
    <t>E904</t>
  </si>
  <si>
    <t>E976</t>
  </si>
  <si>
    <t xml:space="preserve">Surcharge pour occupation du domaine public (Wallonie) </t>
  </si>
  <si>
    <t>E930</t>
  </si>
  <si>
    <t>Cotisation fédérale</t>
  </si>
  <si>
    <t>E950</t>
  </si>
  <si>
    <t>E951</t>
  </si>
  <si>
    <t>E952</t>
  </si>
  <si>
    <t>E954</t>
  </si>
  <si>
    <t>E940</t>
  </si>
  <si>
    <t>MAXIMUM</t>
  </si>
  <si>
    <t>somme max. des tarifs d'utilisation du réseau, des services auxiliaires</t>
  </si>
  <si>
    <t>E521</t>
  </si>
  <si>
    <t>TVA 21 %</t>
  </si>
  <si>
    <t>Gestion et développement des infrastructures</t>
  </si>
  <si>
    <t>Client type 1 :  Puissance 1/4 horaire mesurée &gt; 56 kVA</t>
  </si>
  <si>
    <t>Client type 2 :  Puissance 1/4 horaire non mesurée ou &lt; 56 kVA</t>
  </si>
  <si>
    <t>simple tarif =</t>
  </si>
  <si>
    <t>[X * E1] euro / kW</t>
  </si>
  <si>
    <t>E1 =</t>
  </si>
  <si>
    <t>Réserves de puissance et black start</t>
  </si>
  <si>
    <t>D.</t>
  </si>
  <si>
    <t>Intégration du marché de l'électricité</t>
  </si>
  <si>
    <t>E</t>
  </si>
  <si>
    <t>Obligation de service public et surcharges</t>
  </si>
  <si>
    <t>T_POWER</t>
  </si>
  <si>
    <t>T_DAY_CONSUMPTION_ST</t>
  </si>
  <si>
    <t>T_DAY_CONSUMPTION_DT</t>
  </si>
  <si>
    <t>T_NIGHT_CONSUMPTION</t>
  </si>
  <si>
    <t>T_EXCL_NIGHT_CONSUMPTION</t>
  </si>
  <si>
    <t>T_SYSTEM_MGMT</t>
  </si>
  <si>
    <t>T_FREQ_BLACKSTART_NETLOSSES</t>
  </si>
  <si>
    <t>T_INTEGRATION</t>
  </si>
  <si>
    <t>E550</t>
  </si>
  <si>
    <t>E 1</t>
  </si>
  <si>
    <t>E 2</t>
  </si>
  <si>
    <t>E 3</t>
  </si>
  <si>
    <t>E 4</t>
  </si>
  <si>
    <t>E 5</t>
  </si>
  <si>
    <t>E 6</t>
  </si>
  <si>
    <t>OSP - Financement du raccordement du parc d'éoliennes offshore (fédéral)</t>
  </si>
  <si>
    <t>OSP - Financement des certificats verts (fédéral)</t>
  </si>
  <si>
    <t>OSP - Financement des réserves stratégiques (fédéral)</t>
  </si>
  <si>
    <t>OSP - Financement des mesures de soutien aux énergies renouvelables (Wallonie)</t>
  </si>
  <si>
    <t>E 6 1</t>
  </si>
  <si>
    <t>E 6 2</t>
  </si>
  <si>
    <t>E 6 3</t>
  </si>
  <si>
    <t>E 6 4</t>
  </si>
  <si>
    <t>Tarif de la surcharge pour le Couverture des frais de fonctionnement de la CREG</t>
  </si>
  <si>
    <t>Tarif de la surcharge pour le financement des obligations découlant de la dénucléarisation des sites nucléaires BP1 et BP2 à Mol-Dessel</t>
  </si>
  <si>
    <t>Tarif de la surcharge pou le fiancement du coût réel net résulatant de l'application des prix maximaux (Clients protégés)</t>
  </si>
  <si>
    <t>E 6 5</t>
  </si>
  <si>
    <t>Tarif de la surcharge pour le Financement de la politique fédérale de réduction des émissions de gaz à effet de serre (Kyoto)</t>
  </si>
  <si>
    <t>Tarif de la surcharge pour le Financment des mesures sociales prévues par la loi du 4 septembre 2002 visant à confier aux CPAS la mission de guidance et d'aide sociale financière dans le cadre de la fourniture d'énergie aux personnes les plus démunies (OSP)</t>
  </si>
  <si>
    <t>T_OFFSHORE</t>
  </si>
  <si>
    <t>T_GREEN_CERTIFICATES</t>
  </si>
  <si>
    <t>T_STRATEGIC_BACKUP</t>
  </si>
  <si>
    <t>T_RENEWABLE_ENERGY</t>
  </si>
  <si>
    <t>T_OCCUP_PUBLIC_DOMAIN</t>
  </si>
  <si>
    <t>T_COT_FEDERAL</t>
  </si>
  <si>
    <t>T_REGULATION</t>
  </si>
  <si>
    <t>T_DENUCLEARISATION</t>
  </si>
  <si>
    <t>T_KYOTO</t>
  </si>
  <si>
    <t>T_SOCIAL_MATTERS</t>
  </si>
  <si>
    <t>T_PTOTECTED_CUSTOMERS</t>
  </si>
  <si>
    <t>T_MAX_PRICE_CONSUMPTION</t>
  </si>
  <si>
    <t>E953</t>
  </si>
  <si>
    <t>Et financement des mesures en faveur de l'URE (A + B + C +D)</t>
  </si>
  <si>
    <t>Tarifs pour refacturation des coûts d'utilisation du réseau de transport - Années 2017</t>
  </si>
  <si>
    <t>Période de validité 01.01.2017 au 28.02.2017</t>
  </si>
  <si>
    <t>Tarif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</si>
</sst>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00"/>
    <numFmt numFmtId="165" formatCode="0.0%"/>
    <numFmt numFmtId="166" formatCode="0.000000"/>
    <numFmt numFmtId="167" formatCode="0.0000000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u/>
      <sz val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/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1" applyFont="1" applyFill="1" applyProtection="1">
      <protection hidden="1"/>
    </xf>
    <xf numFmtId="0" fontId="3" fillId="2" borderId="0" xfId="0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3" fillId="0" borderId="0" xfId="2" applyFont="1" applyFill="1"/>
    <xf numFmtId="0" fontId="4" fillId="2" borderId="0" xfId="1" applyFont="1" applyFill="1" applyProtection="1">
      <protection hidden="1"/>
    </xf>
    <xf numFmtId="0" fontId="5" fillId="2" borderId="0" xfId="2" applyFont="1" applyFill="1"/>
    <xf numFmtId="0" fontId="4" fillId="2" borderId="0" xfId="2" applyFont="1" applyFill="1"/>
    <xf numFmtId="0" fontId="5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0" borderId="0" xfId="2" applyFont="1" applyFill="1"/>
    <xf numFmtId="0" fontId="6" fillId="2" borderId="0" xfId="1" applyFont="1" applyFill="1" applyProtection="1">
      <protection hidden="1"/>
    </xf>
    <xf numFmtId="0" fontId="7" fillId="2" borderId="0" xfId="0" applyFont="1" applyFill="1" applyAlignment="1">
      <alignment horizontal="right"/>
    </xf>
    <xf numFmtId="0" fontId="9" fillId="0" borderId="0" xfId="3" applyFont="1" applyAlignment="1" applyProtection="1"/>
    <xf numFmtId="0" fontId="1" fillId="0" borderId="0" xfId="2" applyFont="1" applyFill="1"/>
    <xf numFmtId="0" fontId="10" fillId="0" borderId="0" xfId="0" applyFont="1" applyAlignment="1">
      <alignment horizontal="right"/>
    </xf>
    <xf numFmtId="0" fontId="1" fillId="0" borderId="0" xfId="2" applyFont="1" applyFill="1" applyAlignment="1">
      <alignment horizontal="right"/>
    </xf>
    <xf numFmtId="0" fontId="11" fillId="0" borderId="0" xfId="2" applyFont="1" applyFill="1"/>
    <xf numFmtId="0" fontId="0" fillId="0" borderId="0" xfId="2" applyFont="1" applyFill="1"/>
    <xf numFmtId="0" fontId="0" fillId="0" borderId="0" xfId="2" applyFont="1" applyFill="1" applyAlignment="1">
      <alignment horizontal="right"/>
    </xf>
    <xf numFmtId="0" fontId="2" fillId="0" borderId="2" xfId="2" applyFont="1" applyFill="1" applyBorder="1"/>
    <xf numFmtId="0" fontId="7" fillId="0" borderId="3" xfId="2" applyFont="1" applyFill="1" applyBorder="1"/>
    <xf numFmtId="0" fontId="7" fillId="0" borderId="3" xfId="2" applyFont="1" applyFill="1" applyBorder="1" applyAlignment="1">
      <alignment horizontal="right"/>
    </xf>
    <xf numFmtId="0" fontId="7" fillId="0" borderId="0" xfId="2" applyFont="1" applyFill="1"/>
    <xf numFmtId="0" fontId="14" fillId="0" borderId="5" xfId="2" applyFont="1" applyFill="1" applyBorder="1"/>
    <xf numFmtId="0" fontId="4" fillId="0" borderId="6" xfId="2" applyFont="1" applyFill="1" applyBorder="1"/>
    <xf numFmtId="0" fontId="4" fillId="0" borderId="6" xfId="2" applyFont="1" applyFill="1" applyBorder="1" applyAlignment="1">
      <alignment horizontal="right"/>
    </xf>
    <xf numFmtId="0" fontId="15" fillId="0" borderId="7" xfId="2" applyFont="1" applyFill="1" applyBorder="1" applyAlignment="1">
      <alignment horizontal="center" vertical="center" wrapText="1"/>
    </xf>
    <xf numFmtId="0" fontId="4" fillId="0" borderId="0" xfId="2" applyFont="1" applyFill="1"/>
    <xf numFmtId="0" fontId="16" fillId="0" borderId="9" xfId="2" applyFont="1" applyFill="1" applyBorder="1"/>
    <xf numFmtId="0" fontId="4" fillId="0" borderId="10" xfId="2" applyFont="1" applyFill="1" applyBorder="1"/>
    <xf numFmtId="0" fontId="4" fillId="0" borderId="11" xfId="2" applyFont="1" applyFill="1" applyBorder="1" applyAlignment="1">
      <alignment horizontal="right"/>
    </xf>
    <xf numFmtId="0" fontId="4" fillId="0" borderId="12" xfId="2" applyFont="1" applyFill="1" applyBorder="1"/>
    <xf numFmtId="0" fontId="4" fillId="0" borderId="0" xfId="2" applyFont="1" applyFill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17" fillId="0" borderId="9" xfId="2" applyFont="1" applyFill="1" applyBorder="1"/>
    <xf numFmtId="0" fontId="15" fillId="0" borderId="10" xfId="2" applyFont="1" applyFill="1" applyBorder="1"/>
    <xf numFmtId="0" fontId="4" fillId="0" borderId="12" xfId="2" applyFont="1" applyFill="1" applyBorder="1" applyAlignment="1">
      <alignment horizontal="center"/>
    </xf>
    <xf numFmtId="3" fontId="4" fillId="0" borderId="13" xfId="2" applyNumberFormat="1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center" vertical="center"/>
    </xf>
    <xf numFmtId="3" fontId="4" fillId="0" borderId="12" xfId="2" applyNumberFormat="1" applyFont="1" applyFill="1" applyBorder="1" applyAlignment="1">
      <alignment horizontal="center" vertical="center"/>
    </xf>
    <xf numFmtId="0" fontId="4" fillId="0" borderId="15" xfId="2" applyFont="1" applyFill="1" applyBorder="1"/>
    <xf numFmtId="0" fontId="5" fillId="0" borderId="11" xfId="2" applyFont="1" applyFill="1" applyBorder="1" applyAlignment="1">
      <alignment horizontal="right"/>
    </xf>
    <xf numFmtId="0" fontId="18" fillId="0" borderId="12" xfId="2" applyFont="1" applyFill="1" applyBorder="1" applyAlignment="1">
      <alignment horizontal="center"/>
    </xf>
    <xf numFmtId="0" fontId="4" fillId="0" borderId="0" xfId="2" applyFont="1" applyFill="1" applyAlignment="1"/>
    <xf numFmtId="0" fontId="5" fillId="0" borderId="9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5" fillId="0" borderId="12" xfId="2" applyFont="1" applyFill="1" applyBorder="1" applyAlignment="1">
      <alignment horizontal="center"/>
    </xf>
    <xf numFmtId="0" fontId="19" fillId="0" borderId="16" xfId="2" applyFont="1" applyFill="1" applyBorder="1"/>
    <xf numFmtId="0" fontId="15" fillId="0" borderId="15" xfId="2" applyFont="1" applyFill="1" applyBorder="1"/>
    <xf numFmtId="0" fontId="20" fillId="0" borderId="17" xfId="2" applyFont="1" applyFill="1" applyBorder="1" applyAlignment="1">
      <alignment horizontal="right"/>
    </xf>
    <xf numFmtId="0" fontId="4" fillId="0" borderId="16" xfId="2" applyFont="1" applyFill="1" applyBorder="1" applyAlignment="1">
      <alignment horizontal="center" vertical="center"/>
    </xf>
    <xf numFmtId="3" fontId="5" fillId="0" borderId="18" xfId="2" applyNumberFormat="1" applyFont="1" applyFill="1" applyBorder="1" applyAlignment="1">
      <alignment horizontal="center"/>
    </xf>
    <xf numFmtId="3" fontId="5" fillId="0" borderId="9" xfId="2" applyNumberFormat="1" applyFont="1" applyFill="1" applyBorder="1" applyAlignment="1">
      <alignment horizontal="center"/>
    </xf>
    <xf numFmtId="3" fontId="5" fillId="0" borderId="12" xfId="2" applyNumberFormat="1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16" fillId="0" borderId="16" xfId="2" applyFont="1" applyFill="1" applyBorder="1"/>
    <xf numFmtId="0" fontId="19" fillId="0" borderId="15" xfId="2" applyFont="1" applyFill="1" applyBorder="1"/>
    <xf numFmtId="0" fontId="19" fillId="0" borderId="17" xfId="2" applyFont="1" applyFill="1" applyBorder="1" applyAlignment="1">
      <alignment horizontal="right"/>
    </xf>
    <xf numFmtId="0" fontId="5" fillId="0" borderId="19" xfId="2" applyFont="1" applyFill="1" applyBorder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16" xfId="2" applyFont="1" applyFill="1" applyBorder="1"/>
    <xf numFmtId="0" fontId="21" fillId="0" borderId="15" xfId="2" applyFont="1" applyFill="1" applyBorder="1"/>
    <xf numFmtId="0" fontId="5" fillId="0" borderId="17" xfId="2" applyFont="1" applyFill="1" applyBorder="1" applyAlignment="1">
      <alignment horizontal="right"/>
    </xf>
    <xf numFmtId="0" fontId="5" fillId="0" borderId="15" xfId="2" applyFont="1" applyFill="1" applyBorder="1"/>
    <xf numFmtId="164" fontId="15" fillId="0" borderId="15" xfId="2" applyNumberFormat="1" applyFont="1" applyFill="1" applyBorder="1"/>
    <xf numFmtId="164" fontId="4" fillId="0" borderId="15" xfId="2" applyNumberFormat="1" applyFont="1" applyFill="1" applyBorder="1"/>
    <xf numFmtId="164" fontId="22" fillId="0" borderId="15" xfId="2" applyNumberFormat="1" applyFont="1" applyFill="1" applyBorder="1"/>
    <xf numFmtId="164" fontId="23" fillId="0" borderId="15" xfId="2" applyNumberFormat="1" applyFont="1" applyFill="1" applyBorder="1"/>
    <xf numFmtId="1" fontId="5" fillId="0" borderId="19" xfId="2" applyNumberFormat="1" applyFont="1" applyFill="1" applyBorder="1" applyAlignment="1">
      <alignment horizontal="center"/>
    </xf>
    <xf numFmtId="166" fontId="5" fillId="0" borderId="16" xfId="2" applyNumberFormat="1" applyFont="1" applyFill="1" applyBorder="1" applyAlignment="1">
      <alignment horizontal="center"/>
    </xf>
    <xf numFmtId="167" fontId="5" fillId="0" borderId="16" xfId="2" applyNumberFormat="1" applyFont="1" applyFill="1" applyBorder="1" applyAlignment="1">
      <alignment horizontal="center"/>
    </xf>
    <xf numFmtId="167" fontId="5" fillId="0" borderId="19" xfId="2" applyNumberFormat="1" applyFont="1" applyFill="1" applyBorder="1" applyAlignment="1">
      <alignment horizontal="center"/>
    </xf>
    <xf numFmtId="164" fontId="20" fillId="0" borderId="15" xfId="2" applyNumberFormat="1" applyFont="1" applyFill="1" applyBorder="1" applyAlignment="1">
      <alignment horizontal="right"/>
    </xf>
    <xf numFmtId="164" fontId="5" fillId="0" borderId="15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horizontal="right"/>
    </xf>
    <xf numFmtId="164" fontId="20" fillId="0" borderId="17" xfId="2" applyNumberFormat="1" applyFont="1" applyFill="1" applyBorder="1" applyAlignment="1">
      <alignment horizontal="right"/>
    </xf>
    <xf numFmtId="168" fontId="5" fillId="0" borderId="0" xfId="2" applyNumberFormat="1" applyFont="1" applyFill="1" applyAlignment="1">
      <alignment horizontal="right"/>
    </xf>
    <xf numFmtId="9" fontId="5" fillId="0" borderId="16" xfId="2" applyNumberFormat="1" applyFont="1" applyFill="1" applyBorder="1" applyAlignment="1">
      <alignment horizontal="center"/>
    </xf>
    <xf numFmtId="9" fontId="5" fillId="0" borderId="19" xfId="2" applyNumberFormat="1" applyFont="1" applyFill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5" fillId="0" borderId="16" xfId="2" applyFont="1" applyFill="1" applyBorder="1" applyAlignment="1">
      <alignment horizontal="right"/>
    </xf>
    <xf numFmtId="0" fontId="5" fillId="0" borderId="19" xfId="2" applyFont="1" applyFill="1" applyBorder="1" applyAlignment="1">
      <alignment horizontal="right"/>
    </xf>
    <xf numFmtId="0" fontId="21" fillId="0" borderId="15" xfId="2" applyFont="1" applyFill="1" applyBorder="1" applyAlignment="1">
      <alignment horizontal="left"/>
    </xf>
    <xf numFmtId="0" fontId="19" fillId="0" borderId="15" xfId="2" applyFont="1" applyFill="1" applyBorder="1" applyAlignment="1">
      <alignment horizontal="left"/>
    </xf>
    <xf numFmtId="0" fontId="19" fillId="0" borderId="21" xfId="2" applyFont="1" applyFill="1" applyBorder="1"/>
    <xf numFmtId="0" fontId="21" fillId="0" borderId="21" xfId="2" applyFont="1" applyFill="1" applyBorder="1"/>
    <xf numFmtId="0" fontId="20" fillId="0" borderId="22" xfId="2" applyFont="1" applyFill="1" applyBorder="1" applyAlignment="1">
      <alignment horizontal="right"/>
    </xf>
    <xf numFmtId="166" fontId="5" fillId="0" borderId="23" xfId="2" applyNumberFormat="1" applyFont="1" applyFill="1" applyBorder="1" applyAlignment="1">
      <alignment horizontal="center"/>
    </xf>
    <xf numFmtId="166" fontId="5" fillId="0" borderId="24" xfId="2" applyNumberFormat="1" applyFont="1" applyFill="1" applyBorder="1" applyAlignment="1">
      <alignment horizontal="center"/>
    </xf>
    <xf numFmtId="0" fontId="5" fillId="0" borderId="22" xfId="2" applyFont="1" applyFill="1" applyBorder="1" applyAlignment="1">
      <alignment horizontal="right"/>
    </xf>
    <xf numFmtId="0" fontId="5" fillId="0" borderId="23" xfId="2" applyFont="1" applyFill="1" applyBorder="1" applyAlignment="1">
      <alignment horizontal="right"/>
    </xf>
    <xf numFmtId="164" fontId="5" fillId="0" borderId="25" xfId="2" applyNumberFormat="1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0" fontId="5" fillId="0" borderId="23" xfId="2" applyFont="1" applyFill="1" applyBorder="1"/>
    <xf numFmtId="164" fontId="20" fillId="0" borderId="15" xfId="2" applyNumberFormat="1" applyFont="1" applyFill="1" applyBorder="1" applyAlignment="1"/>
    <xf numFmtId="164" fontId="20" fillId="0" borderId="21" xfId="2" applyNumberFormat="1" applyFont="1" applyFill="1" applyBorder="1" applyAlignment="1"/>
    <xf numFmtId="0" fontId="5" fillId="0" borderId="21" xfId="2" applyFont="1" applyFill="1" applyBorder="1" applyAlignment="1">
      <alignment horizontal="right"/>
    </xf>
    <xf numFmtId="0" fontId="5" fillId="0" borderId="26" xfId="2" applyFont="1" applyFill="1" applyBorder="1"/>
    <xf numFmtId="0" fontId="19" fillId="0" borderId="27" xfId="2" applyFont="1" applyFill="1" applyBorder="1"/>
    <xf numFmtId="0" fontId="5" fillId="0" borderId="28" xfId="2" applyFont="1" applyFill="1" applyBorder="1" applyAlignment="1">
      <alignment horizontal="right"/>
    </xf>
    <xf numFmtId="1" fontId="5" fillId="0" borderId="29" xfId="2" applyNumberFormat="1" applyFont="1" applyFill="1" applyBorder="1" applyAlignment="1">
      <alignment horizontal="center"/>
    </xf>
    <xf numFmtId="166" fontId="5" fillId="0" borderId="26" xfId="2" applyNumberFormat="1" applyFont="1" applyFill="1" applyBorder="1" applyAlignment="1">
      <alignment horizontal="right"/>
    </xf>
    <xf numFmtId="166" fontId="5" fillId="0" borderId="30" xfId="2" applyNumberFormat="1" applyFont="1" applyFill="1" applyBorder="1" applyAlignment="1">
      <alignment horizontal="right"/>
    </xf>
    <xf numFmtId="166" fontId="5" fillId="0" borderId="29" xfId="2" applyNumberFormat="1" applyFont="1" applyFill="1" applyBorder="1" applyAlignment="1">
      <alignment horizontal="right"/>
    </xf>
    <xf numFmtId="0" fontId="4" fillId="0" borderId="4" xfId="2" applyFont="1" applyFill="1" applyBorder="1" applyAlignment="1">
      <alignment horizontal="center" vertical="center" wrapText="1"/>
    </xf>
    <xf numFmtId="0" fontId="2" fillId="0" borderId="31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4" fillId="0" borderId="32" xfId="2" applyFont="1" applyFill="1" applyBorder="1" applyAlignment="1">
      <alignment horizontal="center" vertical="center" wrapText="1"/>
    </xf>
    <xf numFmtId="0" fontId="4" fillId="0" borderId="34" xfId="2" applyFont="1" applyFill="1" applyBorder="1"/>
    <xf numFmtId="0" fontId="4" fillId="0" borderId="35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/>
    </xf>
    <xf numFmtId="0" fontId="18" fillId="0" borderId="35" xfId="2" applyFont="1" applyFill="1" applyBorder="1" applyAlignment="1">
      <alignment horizontal="center"/>
    </xf>
    <xf numFmtId="0" fontId="4" fillId="0" borderId="36" xfId="2" applyFont="1" applyFill="1" applyBorder="1" applyAlignment="1">
      <alignment horizontal="center"/>
    </xf>
    <xf numFmtId="0" fontId="5" fillId="0" borderId="36" xfId="2" applyFont="1" applyFill="1" applyBorder="1" applyAlignment="1">
      <alignment horizontal="center"/>
    </xf>
    <xf numFmtId="0" fontId="5" fillId="0" borderId="15" xfId="2" applyFont="1" applyFill="1" applyBorder="1" applyAlignment="1">
      <alignment horizontal="center"/>
    </xf>
    <xf numFmtId="165" fontId="5" fillId="0" borderId="36" xfId="2" applyNumberFormat="1" applyFont="1" applyFill="1" applyBorder="1" applyAlignment="1">
      <alignment horizontal="center"/>
    </xf>
    <xf numFmtId="165" fontId="5" fillId="0" borderId="36" xfId="4" applyNumberFormat="1" applyFont="1" applyFill="1" applyBorder="1" applyAlignment="1" applyProtection="1">
      <alignment horizontal="center"/>
    </xf>
    <xf numFmtId="164" fontId="5" fillId="0" borderId="36" xfId="2" applyNumberFormat="1" applyFont="1" applyFill="1" applyBorder="1" applyAlignment="1">
      <alignment horizontal="center"/>
    </xf>
    <xf numFmtId="0" fontId="19" fillId="0" borderId="15" xfId="2" applyFont="1" applyFill="1" applyBorder="1" applyAlignment="1">
      <alignment horizontal="center"/>
    </xf>
    <xf numFmtId="165" fontId="5" fillId="0" borderId="38" xfId="4" applyNumberFormat="1" applyFont="1" applyFill="1" applyBorder="1" applyAlignment="1" applyProtection="1">
      <alignment horizontal="center"/>
    </xf>
    <xf numFmtId="0" fontId="4" fillId="0" borderId="38" xfId="2" applyFont="1" applyFill="1" applyBorder="1" applyAlignment="1">
      <alignment horizontal="center"/>
    </xf>
    <xf numFmtId="0" fontId="4" fillId="0" borderId="37" xfId="2" applyFont="1" applyFill="1" applyBorder="1" applyAlignment="1">
      <alignment horizontal="center"/>
    </xf>
    <xf numFmtId="0" fontId="26" fillId="0" borderId="15" xfId="2" applyFont="1" applyFill="1" applyBorder="1"/>
    <xf numFmtId="167" fontId="5" fillId="0" borderId="39" xfId="2" applyNumberFormat="1" applyFont="1" applyFill="1" applyBorder="1" applyAlignment="1">
      <alignment horizontal="center"/>
    </xf>
    <xf numFmtId="0" fontId="20" fillId="0" borderId="15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2" applyFont="1" applyFill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20" fillId="0" borderId="10" xfId="2" applyFont="1" applyFill="1" applyBorder="1" applyAlignment="1">
      <alignment horizontal="center"/>
    </xf>
    <xf numFmtId="164" fontId="20" fillId="0" borderId="15" xfId="2" applyNumberFormat="1" applyFont="1" applyFill="1" applyBorder="1" applyAlignment="1">
      <alignment horizontal="center"/>
    </xf>
    <xf numFmtId="0" fontId="20" fillId="0" borderId="21" xfId="2" applyFont="1" applyFill="1" applyBorder="1" applyAlignment="1">
      <alignment horizontal="center"/>
    </xf>
    <xf numFmtId="0" fontId="5" fillId="0" borderId="21" xfId="2" applyFont="1" applyFill="1" applyBorder="1" applyAlignment="1">
      <alignment horizontal="center"/>
    </xf>
    <xf numFmtId="0" fontId="5" fillId="0" borderId="27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2" applyFont="1" applyFill="1" applyBorder="1"/>
    <xf numFmtId="0" fontId="19" fillId="0" borderId="21" xfId="2" applyFont="1" applyFill="1" applyBorder="1" applyAlignment="1">
      <alignment wrapText="1"/>
    </xf>
    <xf numFmtId="0" fontId="21" fillId="0" borderId="21" xfId="2" applyFont="1" applyFill="1" applyBorder="1" applyAlignment="1">
      <alignment vertical="top"/>
    </xf>
    <xf numFmtId="167" fontId="5" fillId="0" borderId="23" xfId="2" applyNumberFormat="1" applyFont="1" applyFill="1" applyBorder="1" applyAlignment="1">
      <alignment horizontal="center"/>
    </xf>
    <xf numFmtId="167" fontId="5" fillId="0" borderId="24" xfId="2" applyNumberFormat="1" applyFont="1" applyFill="1" applyBorder="1" applyAlignment="1">
      <alignment horizontal="right"/>
    </xf>
    <xf numFmtId="9" fontId="5" fillId="0" borderId="19" xfId="5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 vertical="center" wrapText="1"/>
    </xf>
    <xf numFmtId="0" fontId="13" fillId="0" borderId="33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</cellXfs>
  <cellStyles count="6">
    <cellStyle name="Lien hypertexte" xfId="3" builtinId="8"/>
    <cellStyle name="Normal" xfId="0" builtinId="0"/>
    <cellStyle name="Pourcentage" xfId="5" builtinId="5"/>
    <cellStyle name="Procent 2" xfId="4"/>
    <cellStyle name="Standaard 3" xfId="2"/>
    <cellStyle name="Standaard_Balans IL-Glob. PLAU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GER%20LEBUSSY/SITU%2022092003/Excel7/Compta/Patrim/Wavre/Tarifs%202015-2016/14b14%20-%20MODELE%20DE%20RAPPORT%20EX-ANTE%20ELECTRICITE_V1102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OGER%20LEBUSSY/SITU%2022092003/Excel7/Compta/Patrim/Wavre/Tarifs%202015-2016/GRT-2015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B"/>
      <sheetName val="Tableau 1C"/>
      <sheetName val="Tableau 1D"/>
      <sheetName val="Tableau 1E"/>
      <sheetName val="Tableau 2"/>
      <sheetName val="Tableau 2A"/>
      <sheetName val="Tableau 2B"/>
      <sheetName val="Tableau 3A"/>
      <sheetName val="Tableau 3_2014"/>
      <sheetName val="Tableau 3B"/>
      <sheetName val="Tableau 4A"/>
      <sheetName val="Tableau 4B"/>
      <sheetName val="Tableau 5"/>
      <sheetName val="Tableau 6 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Q"/>
      <sheetName val="Tableau 8A"/>
      <sheetName val="Tableau 8B"/>
      <sheetName val="Tableau 9A"/>
      <sheetName val="Tableau 9B"/>
      <sheetName val="Tableau 9C"/>
      <sheetName val="Tableau 10A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6C"/>
      <sheetName val="Tableau 16D"/>
      <sheetName val="Tableau 16E"/>
      <sheetName val="Tableau 16F"/>
      <sheetName val="Tableau 16G"/>
      <sheetName val="Tableau 16H"/>
      <sheetName val="Tableau 17"/>
      <sheetName val="Tableau 18A"/>
      <sheetName val="Tableau 18B"/>
      <sheetName val="Tableau 19"/>
      <sheetName val="Tableau 20A"/>
      <sheetName val="Tableau 20B"/>
      <sheetName val="Tableau 20C"/>
      <sheetName val="Tableau 21A"/>
      <sheetName val="Tableau 21B"/>
      <sheetName val="Tableau 22A"/>
      <sheetName val="Tableau 22B"/>
      <sheetName val="Tableau 23A"/>
      <sheetName val="Tableau 23A-1"/>
      <sheetName val="Tableau 23B"/>
      <sheetName val="Tableau 23C"/>
      <sheetName val="Tableau 24"/>
      <sheetName val="Tableau 25"/>
      <sheetName val="Tableau 26"/>
      <sheetName val="Tableau 27"/>
      <sheetName val="Tableau 29"/>
      <sheetName val="Tarifs raccordements"/>
    </sheetNames>
    <sheetDataSet>
      <sheetData sheetId="0"/>
      <sheetData sheetId="1">
        <row r="7">
          <cell r="B7" t="str">
            <v>Régie de l'électricité de Wavre</v>
          </cell>
        </row>
        <row r="8">
          <cell r="B8" t="str">
            <v>ELECTRICITE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-1"/>
      <sheetName val="Moyennes"/>
      <sheetName val="2012-2"/>
      <sheetName val="2012-3"/>
      <sheetName val="2013-1"/>
      <sheetName val="2013-2"/>
      <sheetName val="2014"/>
      <sheetName val="2015-2016"/>
      <sheetName val="2015-03"/>
      <sheetName val="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>
            <v>10.624808534897205</v>
          </cell>
        </row>
        <row r="5">
          <cell r="M5">
            <v>36.479824335854971</v>
          </cell>
        </row>
        <row r="11">
          <cell r="H11">
            <v>7.7385002120470125E-3</v>
          </cell>
          <cell r="M11">
            <v>7.8878532661395204E-3</v>
          </cell>
          <cell r="P11">
            <v>8.1200082725009295E-3</v>
          </cell>
          <cell r="S11">
            <v>8.3247561466548506E-3</v>
          </cell>
        </row>
        <row r="14">
          <cell r="H14">
            <v>2.0452999999999999E-3</v>
          </cell>
          <cell r="M14">
            <v>2.0847742899999999E-3</v>
          </cell>
          <cell r="P14">
            <v>2.1461332899999999E-3</v>
          </cell>
          <cell r="S14">
            <v>2.2002485339790707E-3</v>
          </cell>
        </row>
        <row r="20">
          <cell r="H20">
            <v>9.165E-4</v>
          </cell>
          <cell r="M20">
            <v>9.3418845000000012E-4</v>
          </cell>
          <cell r="P20">
            <v>9.616834499999999E-4</v>
          </cell>
          <cell r="S20">
            <v>9.8593251913744605E-4</v>
          </cell>
        </row>
        <row r="24">
          <cell r="H24">
            <v>3.4919999999999998E-4</v>
          </cell>
          <cell r="M24">
            <v>3.5593956000000003E-4</v>
          </cell>
          <cell r="P24">
            <v>3.6641555999999997E-4</v>
          </cell>
          <cell r="S24">
            <v>3.7565481252896463E-4</v>
          </cell>
        </row>
        <row r="26">
          <cell r="N26">
            <v>1.126275556613952E-2</v>
          </cell>
          <cell r="Q26">
            <v>1.1594240572500929E-2</v>
          </cell>
          <cell r="T26">
            <v>1.1886592012300332E-2</v>
          </cell>
        </row>
        <row r="37">
          <cell r="H37">
            <v>6.2899999999999997E-5</v>
          </cell>
          <cell r="M37">
            <v>6.4113970000000001E-5</v>
          </cell>
          <cell r="P37">
            <v>6.6000969999999992E-5</v>
          </cell>
          <cell r="S37">
            <v>6.7665199622198962E-5</v>
          </cell>
        </row>
        <row r="38">
          <cell r="H38">
            <v>3.8260999999999998E-3</v>
          </cell>
          <cell r="M38">
            <v>3.89994373E-3</v>
          </cell>
          <cell r="P38">
            <v>4.0147267299999994E-3</v>
          </cell>
          <cell r="S38">
            <v>4.1159589868759216E-3</v>
          </cell>
        </row>
        <row r="39">
          <cell r="H39">
            <v>1.3815900000000001E-2</v>
          </cell>
          <cell r="M39">
            <v>1.4082546870000002E-2</v>
          </cell>
          <cell r="P39">
            <v>1.4497023869999999E-2</v>
          </cell>
          <cell r="S39">
            <v>1.4862569657557055E-2</v>
          </cell>
        </row>
        <row r="41">
          <cell r="H41">
            <v>9.9719999999999995E-4</v>
          </cell>
          <cell r="M41">
            <v>1.01644596E-3</v>
          </cell>
          <cell r="P41">
            <v>1.0463619599999998E-3</v>
          </cell>
          <cell r="S41">
            <v>1.0727462172218888E-3</v>
          </cell>
        </row>
        <row r="44">
          <cell r="H44">
            <v>3.4459999999999997E-4</v>
          </cell>
          <cell r="M44">
            <v>3.5125078000000003E-4</v>
          </cell>
          <cell r="P44">
            <v>3.6158877999999995E-4</v>
          </cell>
          <cell r="S44">
            <v>3.7070632416231738E-4</v>
          </cell>
        </row>
        <row r="45">
          <cell r="H45">
            <v>3.0063032999999998E-3</v>
          </cell>
          <cell r="M45">
            <v>3.06432495369E-3</v>
          </cell>
          <cell r="P45">
            <v>3.1545140526899997E-3</v>
          </cell>
          <cell r="S45">
            <v>3.2340558492746502E-3</v>
          </cell>
        </row>
        <row r="46">
          <cell r="H46">
            <v>1.580579E-4</v>
          </cell>
          <cell r="M46">
            <v>1.6110841747000001E-4</v>
          </cell>
          <cell r="P46">
            <v>1.6585015446999999E-4</v>
          </cell>
          <cell r="S46">
            <v>1.7003210421884837E-4</v>
          </cell>
        </row>
        <row r="47">
          <cell r="H47">
            <v>1.0063053E-3</v>
          </cell>
          <cell r="M47">
            <v>1.02572699229E-3</v>
          </cell>
          <cell r="P47">
            <v>1.0559161512899999E-3</v>
          </cell>
          <cell r="S47">
            <v>1.0825413196403309E-3</v>
          </cell>
        </row>
        <row r="48">
          <cell r="H48">
            <v>0</v>
          </cell>
        </row>
        <row r="49">
          <cell r="H49">
            <v>4.4824779999999993E-4</v>
          </cell>
          <cell r="M49">
            <v>4.5689898253999995E-4</v>
          </cell>
          <cell r="P49">
            <v>4.7034641653999988E-4</v>
          </cell>
          <cell r="S49">
            <v>4.8220630949461862E-4</v>
          </cell>
        </row>
        <row r="50">
          <cell r="H50">
            <v>1.3936922999999999E-3</v>
          </cell>
          <cell r="M50">
            <v>1.42059056139E-3</v>
          </cell>
          <cell r="P50">
            <v>1.4624013303899998E-3</v>
          </cell>
          <cell r="S50">
            <v>1.499276115920852E-3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workbookViewId="0">
      <selection activeCell="J6" sqref="J6:J8"/>
    </sheetView>
  </sheetViews>
  <sheetFormatPr baseColWidth="10" defaultRowHeight="15" x14ac:dyDescent="0.25"/>
  <cols>
    <col min="3" max="3" width="16.85546875" customWidth="1"/>
    <col min="4" max="4" width="77.140625" bestFit="1" customWidth="1"/>
    <col min="6" max="6" width="26.42578125" style="146" customWidth="1"/>
    <col min="8" max="8" width="14.28515625" customWidth="1"/>
    <col min="9" max="9" width="13" bestFit="1" customWidth="1"/>
    <col min="12" max="12" width="13.5703125" bestFit="1" customWidth="1"/>
  </cols>
  <sheetData>
    <row r="1" spans="1:13" ht="18" x14ac:dyDescent="0.25">
      <c r="A1" s="1" t="s">
        <v>103</v>
      </c>
      <c r="B1" s="1"/>
      <c r="C1" s="1"/>
      <c r="D1" s="2"/>
      <c r="E1" s="3"/>
      <c r="F1" s="134"/>
      <c r="G1" s="4"/>
      <c r="H1" s="4"/>
      <c r="I1" s="5"/>
      <c r="J1" s="5"/>
      <c r="K1" s="5"/>
      <c r="L1" s="5"/>
      <c r="M1" s="5"/>
    </row>
    <row r="2" spans="1:13" x14ac:dyDescent="0.25">
      <c r="A2" s="6" t="str">
        <f>'[1]PAGE DE GARDE'!B8</f>
        <v>ELECTRICITE</v>
      </c>
      <c r="B2" s="7"/>
      <c r="C2" s="8"/>
      <c r="D2" s="9"/>
      <c r="E2" s="10"/>
      <c r="F2" s="135"/>
      <c r="G2" s="7"/>
      <c r="H2" s="7"/>
      <c r="I2" s="11"/>
      <c r="J2" s="11"/>
      <c r="K2" s="11"/>
      <c r="L2" s="11"/>
      <c r="M2" s="11"/>
    </row>
    <row r="3" spans="1:13" ht="15.75" x14ac:dyDescent="0.25">
      <c r="A3" s="12" t="str">
        <f>'[1]PAGE DE GARDE'!B7</f>
        <v>Régie de l'électricité de Wavre</v>
      </c>
      <c r="B3" s="7"/>
      <c r="C3" s="6"/>
      <c r="D3" s="13" t="s">
        <v>104</v>
      </c>
      <c r="E3" s="10"/>
      <c r="F3" s="135"/>
      <c r="G3" s="7"/>
      <c r="H3" s="7"/>
      <c r="I3" s="11"/>
      <c r="J3" s="11"/>
      <c r="K3" s="11"/>
      <c r="L3" s="11"/>
      <c r="M3" s="11"/>
    </row>
    <row r="4" spans="1:13" ht="15.75" thickBot="1" x14ac:dyDescent="0.3">
      <c r="A4" s="14"/>
      <c r="B4" s="15"/>
      <c r="C4" s="15"/>
      <c r="D4" s="15"/>
      <c r="E4" s="16"/>
      <c r="F4" s="136"/>
      <c r="G4" s="17"/>
      <c r="H4" s="17"/>
      <c r="I4" s="15"/>
      <c r="J4" s="15"/>
      <c r="K4" s="15"/>
      <c r="L4" s="15"/>
      <c r="M4" s="15"/>
    </row>
    <row r="5" spans="1:13" ht="18.75" thickBot="1" x14ac:dyDescent="0.3">
      <c r="A5" s="18"/>
      <c r="B5" s="19"/>
      <c r="C5" s="19"/>
      <c r="D5" s="19"/>
      <c r="E5" s="20"/>
      <c r="F5" s="137"/>
      <c r="G5" s="20"/>
      <c r="H5" s="20"/>
      <c r="I5" s="19"/>
      <c r="J5" s="153" t="s">
        <v>105</v>
      </c>
      <c r="K5" s="153"/>
      <c r="L5" s="153"/>
      <c r="M5" s="153"/>
    </row>
    <row r="6" spans="1:13" ht="18.75" customHeight="1" thickBot="1" x14ac:dyDescent="0.3">
      <c r="A6" s="21"/>
      <c r="B6" s="22"/>
      <c r="C6" s="22"/>
      <c r="D6" s="22"/>
      <c r="E6" s="23"/>
      <c r="F6" s="138"/>
      <c r="G6" s="112" t="s">
        <v>48</v>
      </c>
      <c r="H6" s="154" t="s">
        <v>0</v>
      </c>
      <c r="I6" s="24"/>
      <c r="J6" s="157" t="s">
        <v>1</v>
      </c>
      <c r="K6" s="157" t="s">
        <v>2</v>
      </c>
      <c r="L6" s="157" t="s">
        <v>3</v>
      </c>
      <c r="M6" s="157" t="s">
        <v>4</v>
      </c>
    </row>
    <row r="7" spans="1:13" ht="18.75" customHeight="1" thickBot="1" x14ac:dyDescent="0.3">
      <c r="A7" s="113"/>
      <c r="B7" s="114"/>
      <c r="C7" s="114"/>
      <c r="D7" s="114"/>
      <c r="E7" s="115"/>
      <c r="F7" s="138"/>
      <c r="G7" s="116"/>
      <c r="H7" s="155"/>
      <c r="I7" s="24"/>
      <c r="J7" s="157"/>
      <c r="K7" s="157"/>
      <c r="L7" s="157"/>
      <c r="M7" s="157"/>
    </row>
    <row r="8" spans="1:13" ht="18.75" thickBot="1" x14ac:dyDescent="0.3">
      <c r="A8" s="25" t="s">
        <v>5</v>
      </c>
      <c r="B8" s="26"/>
      <c r="C8" s="26"/>
      <c r="D8" s="26"/>
      <c r="E8" s="27"/>
      <c r="F8" s="139"/>
      <c r="G8" s="28"/>
      <c r="H8" s="156"/>
      <c r="I8" s="29"/>
      <c r="J8" s="157"/>
      <c r="K8" s="157"/>
      <c r="L8" s="157"/>
      <c r="M8" s="157"/>
    </row>
    <row r="9" spans="1:13" hidden="1" x14ac:dyDescent="0.25">
      <c r="A9" s="30" t="s">
        <v>6</v>
      </c>
      <c r="B9" s="31"/>
      <c r="C9" s="31"/>
      <c r="D9" s="31"/>
      <c r="E9" s="32"/>
      <c r="F9" s="119"/>
      <c r="G9" s="117"/>
      <c r="H9" s="33"/>
      <c r="I9" s="34"/>
      <c r="J9" s="35"/>
      <c r="K9" s="36"/>
      <c r="L9" s="35"/>
      <c r="M9" s="37"/>
    </row>
    <row r="10" spans="1:13" hidden="1" x14ac:dyDescent="0.25">
      <c r="A10" s="38"/>
      <c r="B10" s="31"/>
      <c r="C10" s="39" t="s">
        <v>7</v>
      </c>
      <c r="D10" s="31"/>
      <c r="E10" s="32"/>
      <c r="F10" s="119"/>
      <c r="G10" s="118"/>
      <c r="H10" s="40"/>
      <c r="I10" s="34"/>
      <c r="J10" s="35">
        <v>0</v>
      </c>
      <c r="K10" s="41">
        <v>16766.409</v>
      </c>
      <c r="L10" s="42">
        <v>5911.3</v>
      </c>
      <c r="M10" s="43">
        <v>9587.4760000000024</v>
      </c>
    </row>
    <row r="11" spans="1:13" hidden="1" x14ac:dyDescent="0.25">
      <c r="A11" s="38"/>
      <c r="B11" s="44"/>
      <c r="C11" s="44"/>
      <c r="D11" s="44"/>
      <c r="E11" s="45"/>
      <c r="F11" s="140"/>
      <c r="G11" s="120"/>
      <c r="H11" s="46"/>
      <c r="I11" s="47"/>
      <c r="J11" s="48"/>
      <c r="K11" s="49"/>
      <c r="L11" s="48"/>
      <c r="M11" s="50"/>
    </row>
    <row r="12" spans="1:13" hidden="1" x14ac:dyDescent="0.25">
      <c r="A12" s="51"/>
      <c r="B12" s="44"/>
      <c r="C12" s="52" t="s">
        <v>8</v>
      </c>
      <c r="D12" s="44"/>
      <c r="E12" s="53" t="s">
        <v>9</v>
      </c>
      <c r="F12" s="141"/>
      <c r="G12" s="118"/>
      <c r="H12" s="40"/>
      <c r="I12" s="34"/>
      <c r="J12" s="54">
        <v>0</v>
      </c>
      <c r="K12" s="55">
        <v>26781076.412999999</v>
      </c>
      <c r="L12" s="56">
        <v>8308401.5250000013</v>
      </c>
      <c r="M12" s="57">
        <v>61040467.351999998</v>
      </c>
    </row>
    <row r="13" spans="1:13" hidden="1" x14ac:dyDescent="0.25">
      <c r="A13" s="51"/>
      <c r="B13" s="44"/>
      <c r="C13" s="52" t="s">
        <v>10</v>
      </c>
      <c r="D13" s="44"/>
      <c r="E13" s="53" t="s">
        <v>9</v>
      </c>
      <c r="F13" s="133"/>
      <c r="G13" s="121"/>
      <c r="H13" s="58"/>
      <c r="I13" s="34"/>
      <c r="J13" s="54">
        <v>0</v>
      </c>
      <c r="K13" s="55">
        <v>22898248.310999997</v>
      </c>
      <c r="L13" s="56">
        <v>5131558.1750000007</v>
      </c>
      <c r="M13" s="57">
        <v>29696546.717000004</v>
      </c>
    </row>
    <row r="14" spans="1:13" hidden="1" x14ac:dyDescent="0.25">
      <c r="A14" s="51"/>
      <c r="B14" s="44"/>
      <c r="C14" s="52" t="s">
        <v>11</v>
      </c>
      <c r="D14" s="44"/>
      <c r="E14" s="53" t="s">
        <v>9</v>
      </c>
      <c r="F14" s="133"/>
      <c r="G14" s="121"/>
      <c r="H14" s="58"/>
      <c r="I14" s="34"/>
      <c r="J14" s="54">
        <v>0</v>
      </c>
      <c r="K14" s="55">
        <v>0</v>
      </c>
      <c r="L14" s="56">
        <v>0</v>
      </c>
      <c r="M14" s="57">
        <v>3476500.9449999998</v>
      </c>
    </row>
    <row r="15" spans="1:13" hidden="1" x14ac:dyDescent="0.25">
      <c r="A15" s="51"/>
      <c r="B15" s="44"/>
      <c r="C15" s="52" t="s">
        <v>12</v>
      </c>
      <c r="D15" s="44"/>
      <c r="E15" s="53" t="s">
        <v>13</v>
      </c>
      <c r="F15" s="133"/>
      <c r="G15" s="121"/>
      <c r="H15" s="58"/>
      <c r="I15" s="34"/>
      <c r="J15" s="54">
        <v>0</v>
      </c>
      <c r="K15" s="55">
        <v>1694911.3994612203</v>
      </c>
      <c r="L15" s="56">
        <v>661581.9221283769</v>
      </c>
      <c r="M15" s="57">
        <v>0</v>
      </c>
    </row>
    <row r="16" spans="1:13" ht="15.75" x14ac:dyDescent="0.25">
      <c r="A16" s="59" t="s">
        <v>14</v>
      </c>
      <c r="B16" s="131" t="s">
        <v>49</v>
      </c>
      <c r="C16" s="60"/>
      <c r="D16" s="60"/>
      <c r="E16" s="61"/>
      <c r="F16" s="127"/>
      <c r="G16" s="122"/>
      <c r="H16" s="62"/>
      <c r="I16" s="63"/>
      <c r="J16" s="64"/>
      <c r="K16" s="65"/>
      <c r="L16" s="64"/>
      <c r="M16" s="66"/>
    </row>
    <row r="17" spans="1:13" ht="15.75" x14ac:dyDescent="0.25">
      <c r="A17" s="59"/>
      <c r="B17" s="131"/>
      <c r="C17" s="60"/>
      <c r="D17" s="60"/>
      <c r="E17" s="61"/>
      <c r="F17" s="127"/>
      <c r="G17" s="122"/>
      <c r="H17" s="62"/>
      <c r="I17" s="63"/>
      <c r="J17" s="64"/>
      <c r="K17" s="65"/>
      <c r="L17" s="64"/>
      <c r="M17" s="66"/>
    </row>
    <row r="18" spans="1:13" x14ac:dyDescent="0.25">
      <c r="A18" s="67"/>
      <c r="B18" s="68" t="s">
        <v>15</v>
      </c>
      <c r="C18" s="68" t="s">
        <v>50</v>
      </c>
      <c r="D18" s="60"/>
      <c r="E18" s="61"/>
      <c r="F18" s="127"/>
      <c r="G18" s="122"/>
      <c r="H18" s="62"/>
      <c r="I18" s="63"/>
      <c r="J18" s="64"/>
      <c r="K18" s="65"/>
      <c r="L18" s="64"/>
      <c r="M18" s="66"/>
    </row>
    <row r="19" spans="1:13" x14ac:dyDescent="0.25">
      <c r="A19" s="67"/>
      <c r="D19" s="60"/>
      <c r="E19" s="69"/>
      <c r="F19" s="123"/>
      <c r="G19" s="122"/>
      <c r="H19" s="62"/>
      <c r="I19" s="63"/>
      <c r="J19" s="64"/>
      <c r="K19" s="65"/>
      <c r="L19" s="64"/>
      <c r="M19" s="66"/>
    </row>
    <row r="20" spans="1:13" x14ac:dyDescent="0.25">
      <c r="A20" s="67"/>
      <c r="B20" s="70"/>
      <c r="C20" s="71" t="s">
        <v>53</v>
      </c>
      <c r="D20" s="72"/>
      <c r="E20" s="69"/>
      <c r="F20" s="123"/>
      <c r="G20" s="122"/>
      <c r="H20" s="62"/>
      <c r="I20" s="63"/>
      <c r="J20" s="64"/>
      <c r="K20" s="65"/>
      <c r="L20" s="64"/>
      <c r="M20" s="66"/>
    </row>
    <row r="21" spans="1:13" x14ac:dyDescent="0.25">
      <c r="A21" s="67"/>
      <c r="B21" s="70"/>
      <c r="C21" s="71"/>
      <c r="D21" s="72"/>
      <c r="E21" s="69"/>
      <c r="F21" s="123"/>
      <c r="G21" s="122"/>
      <c r="H21" s="62"/>
      <c r="I21" s="63"/>
      <c r="J21" s="64"/>
      <c r="K21" s="65"/>
      <c r="L21" s="64"/>
      <c r="M21" s="66"/>
    </row>
    <row r="22" spans="1:13" x14ac:dyDescent="0.25">
      <c r="A22" s="67"/>
      <c r="B22" s="70"/>
      <c r="C22" s="73" t="s">
        <v>17</v>
      </c>
      <c r="D22" s="74"/>
      <c r="E22" s="69"/>
      <c r="F22" s="123"/>
      <c r="G22" s="122"/>
      <c r="H22" s="62"/>
      <c r="I22" s="63"/>
      <c r="J22" s="64"/>
      <c r="K22" s="65"/>
      <c r="L22" s="64"/>
      <c r="M22" s="66"/>
    </row>
    <row r="23" spans="1:13" x14ac:dyDescent="0.25">
      <c r="A23" s="67"/>
      <c r="B23" s="70"/>
      <c r="C23" s="73" t="s">
        <v>18</v>
      </c>
      <c r="D23" s="74"/>
      <c r="E23" s="53" t="s">
        <v>19</v>
      </c>
      <c r="F23" s="133" t="s">
        <v>60</v>
      </c>
      <c r="G23" s="124">
        <v>0.21</v>
      </c>
      <c r="H23" s="75" t="s">
        <v>20</v>
      </c>
      <c r="I23" s="63"/>
      <c r="J23" s="76">
        <f>'[2]2016'!$M$5</f>
        <v>36.479824335854971</v>
      </c>
      <c r="K23" s="77">
        <f>J23</f>
        <v>36.479824335854971</v>
      </c>
      <c r="L23" s="77">
        <f>K23</f>
        <v>36.479824335854971</v>
      </c>
      <c r="M23" s="66">
        <f>L23</f>
        <v>36.479824335854971</v>
      </c>
    </row>
    <row r="24" spans="1:13" x14ac:dyDescent="0.25">
      <c r="A24" s="67"/>
      <c r="B24" s="70"/>
      <c r="C24" s="79" t="s">
        <v>21</v>
      </c>
      <c r="D24" s="80"/>
      <c r="E24" s="53" t="s">
        <v>22</v>
      </c>
      <c r="F24" s="133"/>
      <c r="G24" s="125">
        <v>0.21</v>
      </c>
      <c r="H24" s="75" t="s">
        <v>20</v>
      </c>
      <c r="I24" s="81"/>
      <c r="J24" s="77">
        <f>J23/12</f>
        <v>3.0399853613212477</v>
      </c>
      <c r="K24" s="77">
        <f>J24</f>
        <v>3.0399853613212477</v>
      </c>
      <c r="L24" s="77">
        <f t="shared" ref="L24" si="0">K24</f>
        <v>3.0399853613212477</v>
      </c>
      <c r="M24" s="66">
        <f>L24</f>
        <v>3.0399853613212477</v>
      </c>
    </row>
    <row r="25" spans="1:13" x14ac:dyDescent="0.25">
      <c r="A25" s="67"/>
      <c r="C25" s="73" t="s">
        <v>54</v>
      </c>
      <c r="D25" s="80"/>
      <c r="E25" s="82" t="s">
        <v>23</v>
      </c>
      <c r="F25" s="142"/>
      <c r="G25" s="126"/>
      <c r="H25" s="75"/>
      <c r="I25" s="83"/>
      <c r="J25" s="84">
        <v>0.7</v>
      </c>
      <c r="K25" s="84">
        <v>0.7</v>
      </c>
      <c r="L25" s="84">
        <v>0.7</v>
      </c>
      <c r="M25" s="152">
        <f>L25</f>
        <v>0.7</v>
      </c>
    </row>
    <row r="26" spans="1:13" x14ac:dyDescent="0.25">
      <c r="A26" s="67"/>
      <c r="C26" s="73"/>
      <c r="D26" s="80"/>
      <c r="E26" s="82"/>
      <c r="F26" s="142"/>
      <c r="G26" s="126"/>
      <c r="H26" s="75"/>
      <c r="I26" s="83"/>
      <c r="J26" s="84"/>
      <c r="K26" s="84"/>
      <c r="L26" s="84"/>
      <c r="M26" s="85"/>
    </row>
    <row r="27" spans="1:13" x14ac:dyDescent="0.25">
      <c r="A27" s="67"/>
      <c r="B27" s="68" t="s">
        <v>16</v>
      </c>
      <c r="C27" s="68" t="s">
        <v>51</v>
      </c>
      <c r="D27" s="80"/>
      <c r="E27" s="82"/>
      <c r="F27" s="142"/>
      <c r="G27" s="126"/>
      <c r="H27" s="75"/>
      <c r="I27" s="83"/>
      <c r="J27" s="84"/>
      <c r="K27" s="84"/>
      <c r="L27" s="84"/>
      <c r="M27" s="85"/>
    </row>
    <row r="28" spans="1:13" x14ac:dyDescent="0.25">
      <c r="A28" s="67"/>
      <c r="B28" s="70"/>
      <c r="C28" s="80"/>
      <c r="D28" s="80"/>
      <c r="E28" s="82"/>
      <c r="F28" s="142"/>
      <c r="G28" s="126"/>
      <c r="H28" s="75"/>
      <c r="I28" s="83"/>
      <c r="J28" s="84"/>
      <c r="K28" s="84"/>
      <c r="L28" s="84"/>
      <c r="M28" s="85"/>
    </row>
    <row r="29" spans="1:13" x14ac:dyDescent="0.25">
      <c r="A29" s="67"/>
      <c r="B29" s="70"/>
      <c r="C29" s="79" t="s">
        <v>52</v>
      </c>
      <c r="D29" s="80"/>
      <c r="E29" s="53" t="s">
        <v>25</v>
      </c>
      <c r="F29" s="133" t="s">
        <v>61</v>
      </c>
      <c r="G29" s="125">
        <v>0.21</v>
      </c>
      <c r="H29" s="75" t="s">
        <v>20</v>
      </c>
      <c r="I29" s="86"/>
      <c r="J29" s="77">
        <f>'[2]2016'!$H$11</f>
        <v>7.7385002120470125E-3</v>
      </c>
      <c r="K29" s="77">
        <f>'[2]2016'!$M$11</f>
        <v>7.8878532661395204E-3</v>
      </c>
      <c r="L29" s="77">
        <f>'[2]2016'!$P$11</f>
        <v>8.1200082725009295E-3</v>
      </c>
      <c r="M29" s="78">
        <f>'[2]2016'!$S$11</f>
        <v>8.3247561466548506E-3</v>
      </c>
    </row>
    <row r="30" spans="1:13" x14ac:dyDescent="0.25">
      <c r="A30" s="67"/>
      <c r="B30" s="70"/>
      <c r="C30" s="79" t="s">
        <v>24</v>
      </c>
      <c r="D30" s="80"/>
      <c r="E30" s="53" t="s">
        <v>25</v>
      </c>
      <c r="F30" s="133" t="s">
        <v>62</v>
      </c>
      <c r="G30" s="125">
        <v>0.21</v>
      </c>
      <c r="H30" s="75" t="s">
        <v>20</v>
      </c>
      <c r="I30" s="86"/>
      <c r="J30" s="77">
        <f>J29</f>
        <v>7.7385002120470125E-3</v>
      </c>
      <c r="K30" s="77">
        <f t="shared" ref="K30:M30" si="1">K29</f>
        <v>7.8878532661395204E-3</v>
      </c>
      <c r="L30" s="77">
        <f t="shared" si="1"/>
        <v>8.1200082725009295E-3</v>
      </c>
      <c r="M30" s="132">
        <f t="shared" si="1"/>
        <v>8.3247561466548506E-3</v>
      </c>
    </row>
    <row r="31" spans="1:13" x14ac:dyDescent="0.25">
      <c r="A31" s="67"/>
      <c r="B31" s="70"/>
      <c r="C31" s="79" t="s">
        <v>26</v>
      </c>
      <c r="D31" s="80"/>
      <c r="E31" s="53" t="s">
        <v>25</v>
      </c>
      <c r="F31" s="133" t="s">
        <v>63</v>
      </c>
      <c r="G31" s="125">
        <v>0.21</v>
      </c>
      <c r="H31" s="75" t="s">
        <v>20</v>
      </c>
      <c r="I31" s="81"/>
      <c r="J31" s="77">
        <f t="shared" ref="J31:J32" si="2">J30</f>
        <v>7.7385002120470125E-3</v>
      </c>
      <c r="K31" s="77">
        <f t="shared" ref="K31:K32" si="3">K30</f>
        <v>7.8878532661395204E-3</v>
      </c>
      <c r="L31" s="77">
        <f t="shared" ref="L31:L32" si="4">L30</f>
        <v>8.1200082725009295E-3</v>
      </c>
      <c r="M31" s="132">
        <f t="shared" ref="M31:M32" si="5">M30</f>
        <v>8.3247561466548506E-3</v>
      </c>
    </row>
    <row r="32" spans="1:13" x14ac:dyDescent="0.25">
      <c r="A32" s="67"/>
      <c r="B32" s="70"/>
      <c r="C32" s="79" t="s">
        <v>27</v>
      </c>
      <c r="D32" s="80"/>
      <c r="E32" s="53" t="s">
        <v>25</v>
      </c>
      <c r="F32" s="133" t="s">
        <v>64</v>
      </c>
      <c r="G32" s="125">
        <v>0.21</v>
      </c>
      <c r="H32" s="75" t="s">
        <v>20</v>
      </c>
      <c r="I32" s="81"/>
      <c r="J32" s="77">
        <f t="shared" si="2"/>
        <v>7.7385002120470125E-3</v>
      </c>
      <c r="K32" s="77">
        <f t="shared" si="3"/>
        <v>7.8878532661395204E-3</v>
      </c>
      <c r="L32" s="77">
        <f t="shared" si="4"/>
        <v>8.1200082725009295E-3</v>
      </c>
      <c r="M32" s="132">
        <f t="shared" si="5"/>
        <v>8.3247561466548506E-3</v>
      </c>
    </row>
    <row r="33" spans="1:13" x14ac:dyDescent="0.25">
      <c r="A33" s="67"/>
      <c r="B33" s="70"/>
      <c r="C33" s="79"/>
      <c r="D33" s="80"/>
      <c r="E33" s="53"/>
      <c r="F33" s="133"/>
      <c r="G33" s="125"/>
      <c r="H33" s="75"/>
      <c r="I33" s="81"/>
      <c r="J33" s="77"/>
      <c r="K33" s="77"/>
      <c r="L33" s="77"/>
      <c r="M33" s="78"/>
    </row>
    <row r="34" spans="1:13" ht="15.75" x14ac:dyDescent="0.25">
      <c r="A34" s="59" t="s">
        <v>30</v>
      </c>
      <c r="B34" s="131" t="s">
        <v>28</v>
      </c>
      <c r="C34" s="68"/>
      <c r="D34" s="60"/>
      <c r="E34" s="53" t="s">
        <v>25</v>
      </c>
      <c r="F34" s="133" t="s">
        <v>65</v>
      </c>
      <c r="G34" s="125">
        <v>0.21</v>
      </c>
      <c r="H34" s="75" t="s">
        <v>29</v>
      </c>
      <c r="I34" s="87"/>
      <c r="J34" s="77">
        <f>'[2]2016'!$H$14</f>
        <v>2.0452999999999999E-3</v>
      </c>
      <c r="K34" s="77">
        <f>'[2]2016'!$M$14</f>
        <v>2.0847742899999999E-3</v>
      </c>
      <c r="L34" s="77">
        <f>'[2]2016'!$P$14</f>
        <v>2.1461332899999999E-3</v>
      </c>
      <c r="M34" s="78">
        <f>'[2]2016'!$S$14</f>
        <v>2.2002485339790707E-3</v>
      </c>
    </row>
    <row r="35" spans="1:13" x14ac:dyDescent="0.25">
      <c r="A35" s="59"/>
      <c r="B35" s="68"/>
      <c r="C35" s="68"/>
      <c r="D35" s="60"/>
      <c r="E35" s="53"/>
      <c r="F35" s="133"/>
      <c r="G35" s="125"/>
      <c r="H35" s="75"/>
      <c r="I35" s="87"/>
      <c r="J35" s="76"/>
      <c r="K35" s="77"/>
      <c r="L35" s="77"/>
      <c r="M35" s="78"/>
    </row>
    <row r="36" spans="1:13" ht="15.75" x14ac:dyDescent="0.25">
      <c r="A36" s="59" t="s">
        <v>32</v>
      </c>
      <c r="B36" s="131" t="s">
        <v>55</v>
      </c>
      <c r="C36" s="90"/>
      <c r="D36" s="91"/>
      <c r="E36" s="53" t="s">
        <v>25</v>
      </c>
      <c r="F36" s="133" t="s">
        <v>66</v>
      </c>
      <c r="G36" s="125">
        <v>0.21</v>
      </c>
      <c r="H36" s="75" t="s">
        <v>31</v>
      </c>
      <c r="I36" s="87"/>
      <c r="J36" s="77">
        <f>+'[2]2016'!$H$20</f>
        <v>9.165E-4</v>
      </c>
      <c r="K36" s="77">
        <f>'[2]2016'!$M$20</f>
        <v>9.3418845000000012E-4</v>
      </c>
      <c r="L36" s="77">
        <f>'[2]2016'!$P$20</f>
        <v>9.616834499999999E-4</v>
      </c>
      <c r="M36" s="78">
        <f>'[2]2016'!$S$20</f>
        <v>9.8593251913744605E-4</v>
      </c>
    </row>
    <row r="37" spans="1:13" ht="15.75" x14ac:dyDescent="0.25">
      <c r="A37" s="59"/>
      <c r="B37" s="131"/>
      <c r="C37" s="90"/>
      <c r="D37" s="91"/>
      <c r="E37" s="53"/>
      <c r="F37" s="133"/>
      <c r="G37" s="125"/>
      <c r="H37" s="75"/>
      <c r="I37" s="87"/>
      <c r="J37" s="77"/>
      <c r="K37" s="77"/>
      <c r="L37" s="77"/>
      <c r="M37" s="78"/>
    </row>
    <row r="38" spans="1:13" ht="15.75" x14ac:dyDescent="0.25">
      <c r="A38" s="59" t="s">
        <v>56</v>
      </c>
      <c r="B38" s="131" t="s">
        <v>57</v>
      </c>
      <c r="C38" s="90"/>
      <c r="D38" s="91"/>
      <c r="E38" s="53" t="s">
        <v>25</v>
      </c>
      <c r="F38" s="133" t="s">
        <v>67</v>
      </c>
      <c r="G38" s="125">
        <v>0.21</v>
      </c>
      <c r="H38" s="75" t="s">
        <v>68</v>
      </c>
      <c r="I38" s="87"/>
      <c r="J38" s="77">
        <f>'[2]2016'!$H$24</f>
        <v>3.4919999999999998E-4</v>
      </c>
      <c r="K38" s="77">
        <f>'[2]2016'!$M$24</f>
        <v>3.5593956000000003E-4</v>
      </c>
      <c r="L38" s="77">
        <f>'[2]2016'!$P$24</f>
        <v>3.6641555999999997E-4</v>
      </c>
      <c r="M38" s="78">
        <f>'[2]2016'!$S$24</f>
        <v>3.7565481252896463E-4</v>
      </c>
    </row>
    <row r="39" spans="1:13" x14ac:dyDescent="0.25">
      <c r="A39" s="67"/>
      <c r="B39" s="68"/>
      <c r="C39" s="90"/>
      <c r="D39" s="91"/>
      <c r="E39" s="53"/>
      <c r="F39" s="133"/>
      <c r="G39" s="125"/>
      <c r="H39" s="75"/>
      <c r="I39" s="87"/>
      <c r="J39" s="77"/>
      <c r="K39" s="77"/>
      <c r="L39" s="77"/>
      <c r="M39" s="78"/>
    </row>
    <row r="40" spans="1:13" x14ac:dyDescent="0.25">
      <c r="A40" s="67"/>
      <c r="B40" s="68"/>
      <c r="C40" s="90"/>
      <c r="D40" s="91"/>
      <c r="E40" s="53"/>
      <c r="F40" s="133"/>
      <c r="G40" s="125"/>
      <c r="H40" s="75"/>
      <c r="I40" s="87"/>
      <c r="J40" s="77"/>
      <c r="K40" s="77"/>
      <c r="L40" s="77"/>
      <c r="M40" s="78"/>
    </row>
    <row r="41" spans="1:13" ht="15.75" x14ac:dyDescent="0.25">
      <c r="A41" s="59" t="s">
        <v>58</v>
      </c>
      <c r="B41" s="131" t="s">
        <v>59</v>
      </c>
      <c r="C41" s="60"/>
      <c r="D41" s="60"/>
      <c r="E41" s="69"/>
      <c r="F41" s="123"/>
      <c r="G41" s="121"/>
      <c r="H41" s="75"/>
      <c r="I41" s="87"/>
      <c r="J41" s="88"/>
      <c r="K41" s="88"/>
      <c r="L41" s="88"/>
      <c r="M41" s="89"/>
    </row>
    <row r="42" spans="1:13" x14ac:dyDescent="0.25">
      <c r="A42" s="67"/>
      <c r="B42" s="68" t="s">
        <v>69</v>
      </c>
      <c r="C42" s="68" t="s">
        <v>75</v>
      </c>
      <c r="D42" s="60"/>
      <c r="E42" s="53" t="s">
        <v>25</v>
      </c>
      <c r="F42" s="133" t="s">
        <v>89</v>
      </c>
      <c r="G42" s="125">
        <v>0.21</v>
      </c>
      <c r="H42" s="75" t="s">
        <v>33</v>
      </c>
      <c r="I42" s="87"/>
      <c r="J42" s="77">
        <f>'[2]2016'!$H$37</f>
        <v>6.2899999999999997E-5</v>
      </c>
      <c r="K42" s="77">
        <f>'[2]2016'!$M$37</f>
        <v>6.4113970000000001E-5</v>
      </c>
      <c r="L42" s="77">
        <f>'[2]2016'!$P$37</f>
        <v>6.6000969999999992E-5</v>
      </c>
      <c r="M42" s="78">
        <f>'[2]2016'!$S$37</f>
        <v>6.7665199622198962E-5</v>
      </c>
    </row>
    <row r="43" spans="1:13" x14ac:dyDescent="0.25">
      <c r="A43" s="67"/>
      <c r="B43" s="68" t="s">
        <v>70</v>
      </c>
      <c r="C43" s="68" t="s">
        <v>76</v>
      </c>
      <c r="D43" s="60"/>
      <c r="E43" s="53" t="s">
        <v>25</v>
      </c>
      <c r="F43" s="133" t="s">
        <v>90</v>
      </c>
      <c r="G43" s="125">
        <v>0.21</v>
      </c>
      <c r="H43" s="75" t="s">
        <v>34</v>
      </c>
      <c r="I43" s="87"/>
      <c r="J43" s="77">
        <f>'[2]2016'!$H$38</f>
        <v>3.8260999999999998E-3</v>
      </c>
      <c r="K43" s="77">
        <f>'[2]2016'!$M$38</f>
        <v>3.89994373E-3</v>
      </c>
      <c r="L43" s="77">
        <f>'[2]2016'!$P$38</f>
        <v>4.0147267299999994E-3</v>
      </c>
      <c r="M43" s="78">
        <f>'[2]2016'!$S$38</f>
        <v>4.1159589868759216E-3</v>
      </c>
    </row>
    <row r="44" spans="1:13" x14ac:dyDescent="0.25">
      <c r="A44" s="67"/>
      <c r="B44" s="68" t="s">
        <v>71</v>
      </c>
      <c r="C44" s="68" t="s">
        <v>77</v>
      </c>
      <c r="D44" s="60"/>
      <c r="E44" s="53" t="s">
        <v>25</v>
      </c>
      <c r="F44" s="133" t="s">
        <v>91</v>
      </c>
      <c r="G44" s="125">
        <v>0.21</v>
      </c>
      <c r="H44" s="75" t="s">
        <v>35</v>
      </c>
      <c r="I44" s="87"/>
      <c r="J44" s="77">
        <f>'[2]2016'!$H$41</f>
        <v>9.9719999999999995E-4</v>
      </c>
      <c r="K44" s="77">
        <f>'[2]2016'!$M$41</f>
        <v>1.01644596E-3</v>
      </c>
      <c r="L44" s="77">
        <f>'[2]2016'!$P$41</f>
        <v>1.0463619599999998E-3</v>
      </c>
      <c r="M44" s="78">
        <f>'[2]2016'!$S$41</f>
        <v>1.0727462172218888E-3</v>
      </c>
    </row>
    <row r="45" spans="1:13" x14ac:dyDescent="0.25">
      <c r="A45" s="67"/>
      <c r="B45" s="68" t="s">
        <v>72</v>
      </c>
      <c r="C45" s="68" t="s">
        <v>78</v>
      </c>
      <c r="D45" s="60"/>
      <c r="E45" s="53" t="s">
        <v>25</v>
      </c>
      <c r="F45" s="133" t="s">
        <v>92</v>
      </c>
      <c r="G45" s="125">
        <v>0.21</v>
      </c>
      <c r="H45" s="75" t="s">
        <v>36</v>
      </c>
      <c r="I45" s="87"/>
      <c r="J45" s="77">
        <f>'[2]2016'!$H$39</f>
        <v>1.3815900000000001E-2</v>
      </c>
      <c r="K45" s="77">
        <f>'[2]2016'!$M$39</f>
        <v>1.4082546870000002E-2</v>
      </c>
      <c r="L45" s="77">
        <f>'[2]2016'!$P$39</f>
        <v>1.4497023869999999E-2</v>
      </c>
      <c r="M45" s="78">
        <f>'[2]2016'!$S$39</f>
        <v>1.4862569657557055E-2</v>
      </c>
    </row>
    <row r="46" spans="1:13" x14ac:dyDescent="0.25">
      <c r="A46" s="67"/>
      <c r="B46" s="68" t="s">
        <v>73</v>
      </c>
      <c r="C46" s="68" t="s">
        <v>37</v>
      </c>
      <c r="D46" s="60"/>
      <c r="E46" s="53" t="s">
        <v>25</v>
      </c>
      <c r="F46" s="133" t="s">
        <v>93</v>
      </c>
      <c r="G46" s="125">
        <v>0</v>
      </c>
      <c r="H46" s="75" t="s">
        <v>38</v>
      </c>
      <c r="I46" s="87"/>
      <c r="J46" s="77">
        <f>'[2]2016'!$H$44</f>
        <v>3.4459999999999997E-4</v>
      </c>
      <c r="K46" s="77">
        <f>'[2]2016'!$M$44</f>
        <v>3.5125078000000003E-4</v>
      </c>
      <c r="L46" s="77">
        <f>'[2]2016'!$P$44</f>
        <v>3.6158877999999995E-4</v>
      </c>
      <c r="M46" s="78">
        <f>'[2]2016'!$S$44</f>
        <v>3.7070632416231738E-4</v>
      </c>
    </row>
    <row r="47" spans="1:13" x14ac:dyDescent="0.25">
      <c r="A47" s="67"/>
      <c r="B47" s="68" t="s">
        <v>74</v>
      </c>
      <c r="C47" s="68" t="s">
        <v>39</v>
      </c>
      <c r="D47" s="92"/>
      <c r="E47" s="53" t="s">
        <v>25</v>
      </c>
      <c r="F47" s="133" t="s">
        <v>94</v>
      </c>
      <c r="G47" s="125">
        <v>0</v>
      </c>
      <c r="H47" s="75" t="s">
        <v>40</v>
      </c>
      <c r="I47" s="87"/>
      <c r="J47" s="77">
        <f>'[2]2016'!$H$45</f>
        <v>3.0063032999999998E-3</v>
      </c>
      <c r="K47" s="77">
        <f>'[2]2016'!$M$45</f>
        <v>3.06432495369E-3</v>
      </c>
      <c r="L47" s="77">
        <f>'[2]2016'!$P$45</f>
        <v>3.1545140526899997E-3</v>
      </c>
      <c r="M47" s="78">
        <f>'[2]2016'!$S$45</f>
        <v>3.2340558492746502E-3</v>
      </c>
    </row>
    <row r="48" spans="1:13" x14ac:dyDescent="0.25">
      <c r="A48" s="67"/>
      <c r="B48" s="147"/>
      <c r="C48" s="93"/>
      <c r="D48" s="92"/>
      <c r="E48" s="53"/>
      <c r="F48" s="133"/>
      <c r="G48" s="125"/>
      <c r="H48" s="75"/>
      <c r="I48" s="87"/>
      <c r="J48" s="77"/>
      <c r="K48" s="77"/>
      <c r="L48" s="77"/>
      <c r="M48" s="78"/>
    </row>
    <row r="49" spans="1:13" x14ac:dyDescent="0.25">
      <c r="A49" s="67"/>
      <c r="B49" s="11"/>
      <c r="C49" s="149" t="s">
        <v>79</v>
      </c>
      <c r="D49" s="92" t="s">
        <v>83</v>
      </c>
      <c r="E49" s="53" t="s">
        <v>25</v>
      </c>
      <c r="F49" s="133" t="s">
        <v>95</v>
      </c>
      <c r="G49" s="125">
        <v>0</v>
      </c>
      <c r="H49" s="75" t="s">
        <v>41</v>
      </c>
      <c r="I49" s="87"/>
      <c r="J49" s="77">
        <f>'[2]2016'!$H$46</f>
        <v>1.580579E-4</v>
      </c>
      <c r="K49" s="77">
        <f>'[2]2016'!$M$46</f>
        <v>1.6110841747000001E-4</v>
      </c>
      <c r="L49" s="77">
        <f>'[2]2016'!$P$46</f>
        <v>1.6585015446999999E-4</v>
      </c>
      <c r="M49" s="78">
        <f>'[2]2016'!$S$46</f>
        <v>1.7003210421884837E-4</v>
      </c>
    </row>
    <row r="50" spans="1:13" x14ac:dyDescent="0.25">
      <c r="A50" s="67"/>
      <c r="B50" s="11"/>
      <c r="C50" s="149"/>
      <c r="D50" s="92"/>
      <c r="E50" s="53"/>
      <c r="F50" s="133"/>
      <c r="G50" s="125"/>
      <c r="H50" s="75"/>
      <c r="I50" s="87"/>
      <c r="J50" s="77"/>
      <c r="K50" s="77"/>
      <c r="L50" s="77"/>
      <c r="M50" s="78"/>
    </row>
    <row r="51" spans="1:13" ht="23.25" x14ac:dyDescent="0.25">
      <c r="A51" s="67"/>
      <c r="B51" s="93"/>
      <c r="C51" s="149" t="s">
        <v>80</v>
      </c>
      <c r="D51" s="148" t="s">
        <v>84</v>
      </c>
      <c r="E51" s="53" t="s">
        <v>25</v>
      </c>
      <c r="F51" s="133" t="s">
        <v>96</v>
      </c>
      <c r="G51" s="125">
        <v>0</v>
      </c>
      <c r="H51" s="75" t="s">
        <v>42</v>
      </c>
      <c r="I51" s="87"/>
      <c r="J51" s="77">
        <f>'[2]2016'!$H$47</f>
        <v>1.0063053E-3</v>
      </c>
      <c r="K51" s="77">
        <f>'[2]2016'!$M$47</f>
        <v>1.02572699229E-3</v>
      </c>
      <c r="L51" s="77">
        <f>'[2]2016'!$P$47</f>
        <v>1.0559161512899999E-3</v>
      </c>
      <c r="M51" s="78">
        <f>'[2]2016'!$S$47</f>
        <v>1.0825413196403309E-3</v>
      </c>
    </row>
    <row r="52" spans="1:13" x14ac:dyDescent="0.25">
      <c r="A52" s="67"/>
      <c r="B52" s="93"/>
      <c r="C52" s="149"/>
      <c r="D52" s="148"/>
      <c r="E52" s="53"/>
      <c r="F52" s="133"/>
      <c r="G52" s="125"/>
      <c r="H52" s="75"/>
      <c r="I52" s="87"/>
      <c r="J52" s="77"/>
      <c r="K52" s="77"/>
      <c r="L52" s="77"/>
      <c r="M52" s="78"/>
    </row>
    <row r="53" spans="1:13" ht="23.25" x14ac:dyDescent="0.25">
      <c r="A53" s="67"/>
      <c r="B53" s="93"/>
      <c r="C53" s="149" t="s">
        <v>81</v>
      </c>
      <c r="D53" s="148" t="s">
        <v>87</v>
      </c>
      <c r="E53" s="53"/>
      <c r="F53" s="133" t="s">
        <v>97</v>
      </c>
      <c r="G53" s="125">
        <v>0</v>
      </c>
      <c r="H53" s="75" t="s">
        <v>101</v>
      </c>
      <c r="I53" s="87"/>
      <c r="J53" s="77">
        <f>'[2]2016'!$H$48</f>
        <v>0</v>
      </c>
      <c r="K53" s="77">
        <f>J53</f>
        <v>0</v>
      </c>
      <c r="L53" s="77">
        <f t="shared" ref="L53:M53" si="6">K53</f>
        <v>0</v>
      </c>
      <c r="M53" s="78">
        <f t="shared" si="6"/>
        <v>0</v>
      </c>
    </row>
    <row r="54" spans="1:13" x14ac:dyDescent="0.25">
      <c r="A54" s="67"/>
      <c r="B54" s="93"/>
      <c r="C54" s="149"/>
      <c r="D54" s="148"/>
      <c r="E54" s="53"/>
      <c r="F54" s="133"/>
      <c r="G54" s="125"/>
      <c r="H54" s="75"/>
      <c r="I54" s="87"/>
      <c r="J54" s="77"/>
      <c r="K54" s="77"/>
      <c r="L54" s="77"/>
      <c r="M54" s="78"/>
    </row>
    <row r="55" spans="1:13" ht="34.5" x14ac:dyDescent="0.25">
      <c r="A55" s="67"/>
      <c r="B55" s="93"/>
      <c r="C55" s="149" t="s">
        <v>82</v>
      </c>
      <c r="D55" s="148" t="s">
        <v>88</v>
      </c>
      <c r="E55" s="53" t="s">
        <v>25</v>
      </c>
      <c r="F55" s="133" t="s">
        <v>98</v>
      </c>
      <c r="G55" s="125">
        <v>0</v>
      </c>
      <c r="H55" s="75" t="s">
        <v>43</v>
      </c>
      <c r="I55" s="87"/>
      <c r="J55" s="77">
        <f>'[2]2016'!$H$49</f>
        <v>4.4824779999999993E-4</v>
      </c>
      <c r="K55" s="77">
        <f>'[2]2016'!$M$49</f>
        <v>4.5689898253999995E-4</v>
      </c>
      <c r="L55" s="77">
        <f>'[2]2016'!$P$49</f>
        <v>4.7034641653999988E-4</v>
      </c>
      <c r="M55" s="78">
        <f>'[2]2016'!$S$49</f>
        <v>4.8220630949461862E-4</v>
      </c>
    </row>
    <row r="56" spans="1:13" x14ac:dyDescent="0.25">
      <c r="A56" s="67"/>
      <c r="B56" s="93"/>
      <c r="C56" s="149"/>
      <c r="D56" s="148"/>
      <c r="E56" s="53"/>
      <c r="F56" s="133"/>
      <c r="G56" s="125"/>
      <c r="H56" s="75"/>
      <c r="I56" s="87"/>
      <c r="J56" s="77"/>
      <c r="K56" s="77"/>
      <c r="L56" s="77"/>
      <c r="M56" s="78"/>
    </row>
    <row r="57" spans="1:13" ht="23.25" x14ac:dyDescent="0.25">
      <c r="A57" s="67"/>
      <c r="B57" s="93"/>
      <c r="C57" s="149" t="s">
        <v>86</v>
      </c>
      <c r="D57" s="148" t="s">
        <v>85</v>
      </c>
      <c r="E57" s="53" t="s">
        <v>25</v>
      </c>
      <c r="F57" s="133" t="s">
        <v>99</v>
      </c>
      <c r="G57" s="125">
        <v>0</v>
      </c>
      <c r="H57" s="75" t="s">
        <v>44</v>
      </c>
      <c r="I57" s="87"/>
      <c r="J57" s="77">
        <f>'[2]2016'!$H$50</f>
        <v>1.3936922999999999E-3</v>
      </c>
      <c r="K57" s="77">
        <f>'[2]2016'!$M$50</f>
        <v>1.42059056139E-3</v>
      </c>
      <c r="L57" s="77">
        <f>'[2]2016'!$P$50</f>
        <v>1.4624013303899998E-3</v>
      </c>
      <c r="M57" s="78">
        <f>'[2]2016'!$S$50</f>
        <v>1.499276115920852E-3</v>
      </c>
    </row>
    <row r="58" spans="1:13" x14ac:dyDescent="0.25">
      <c r="A58" s="67"/>
      <c r="B58" s="93"/>
      <c r="C58" s="93"/>
      <c r="D58" s="92"/>
      <c r="E58" s="94"/>
      <c r="F58" s="143"/>
      <c r="G58" s="128"/>
      <c r="H58" s="75"/>
      <c r="I58" s="87"/>
      <c r="J58" s="95"/>
      <c r="K58" s="95"/>
      <c r="L58" s="95"/>
      <c r="M58" s="96"/>
    </row>
    <row r="59" spans="1:13" x14ac:dyDescent="0.25">
      <c r="A59" s="59" t="s">
        <v>45</v>
      </c>
      <c r="B59" s="92"/>
      <c r="C59" s="92"/>
      <c r="D59" s="92"/>
      <c r="E59" s="97"/>
      <c r="F59" s="144"/>
      <c r="G59" s="129"/>
      <c r="H59" s="75"/>
      <c r="I59" s="87"/>
      <c r="J59" s="98"/>
      <c r="K59" s="99"/>
      <c r="L59" s="98"/>
      <c r="M59" s="100"/>
    </row>
    <row r="60" spans="1:13" x14ac:dyDescent="0.25">
      <c r="A60" s="101"/>
      <c r="B60" s="92"/>
      <c r="C60" s="102" t="s">
        <v>46</v>
      </c>
      <c r="D60" s="92"/>
      <c r="E60" s="53" t="s">
        <v>25</v>
      </c>
      <c r="F60" s="133" t="s">
        <v>100</v>
      </c>
      <c r="G60" s="125">
        <v>0.21</v>
      </c>
      <c r="H60" s="75" t="s">
        <v>47</v>
      </c>
      <c r="I60" s="87"/>
      <c r="J60" s="150">
        <f>'[2]2016'!$C$2/1000</f>
        <v>1.0624808534897206E-2</v>
      </c>
      <c r="K60" s="150">
        <f>'[2]2016'!$N$26</f>
        <v>1.126275556613952E-2</v>
      </c>
      <c r="L60" s="150">
        <f>'[2]2016'!$Q$26</f>
        <v>1.1594240572500929E-2</v>
      </c>
      <c r="M60" s="151">
        <f>'[2]2016'!$T$26</f>
        <v>1.1886592012300332E-2</v>
      </c>
    </row>
    <row r="61" spans="1:13" x14ac:dyDescent="0.25">
      <c r="A61" s="101"/>
      <c r="B61" s="92"/>
      <c r="C61" s="103" t="s">
        <v>102</v>
      </c>
      <c r="D61" s="104"/>
      <c r="E61" s="97"/>
      <c r="F61" s="144"/>
      <c r="G61" s="129"/>
      <c r="H61" s="75"/>
      <c r="I61" s="87"/>
      <c r="J61" s="98"/>
      <c r="K61" s="99"/>
      <c r="L61" s="98"/>
      <c r="M61" s="100"/>
    </row>
    <row r="62" spans="1:13" ht="15.75" thickBot="1" x14ac:dyDescent="0.3">
      <c r="A62" s="105"/>
      <c r="B62" s="106"/>
      <c r="C62" s="106"/>
      <c r="D62" s="106"/>
      <c r="E62" s="107"/>
      <c r="F62" s="145"/>
      <c r="G62" s="130"/>
      <c r="H62" s="108"/>
      <c r="I62" s="87"/>
      <c r="J62" s="109"/>
      <c r="K62" s="110"/>
      <c r="L62" s="109"/>
      <c r="M62" s="111"/>
    </row>
  </sheetData>
  <mergeCells count="6">
    <mergeCell ref="J5:M5"/>
    <mergeCell ref="H6:H8"/>
    <mergeCell ref="J6:J8"/>
    <mergeCell ref="K6:K8"/>
    <mergeCell ref="L6:L8"/>
    <mergeCell ref="M6:M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23A</vt:lpstr>
      <vt:lpstr>Feuil3</vt:lpstr>
      <vt:lpstr>'Tableau 23A'!Zone_d_impression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rlby</dc:creator>
  <cp:lastModifiedBy>Roger Le Bussy</cp:lastModifiedBy>
  <cp:lastPrinted>2016-01-08T10:32:51Z</cp:lastPrinted>
  <dcterms:created xsi:type="dcterms:W3CDTF">2015-02-11T14:49:47Z</dcterms:created>
  <dcterms:modified xsi:type="dcterms:W3CDTF">2016-12-23T15:28:09Z</dcterms:modified>
</cp:coreProperties>
</file>