
<file path=[Content_Types].xml><?xml version="1.0" encoding="utf-8"?>
<Types xmlns="http://schemas.openxmlformats.org/package/2006/content-types">
  <Default Extension="bin" ContentType="application/vnd.openxmlformats-officedocument.spreadsheetml.printerSettings"/>
  <Default Extension="vsd" ContentType="application/vnd.visio"/>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mc:AlternateContent xmlns:mc="http://schemas.openxmlformats.org/markup-compatibility/2006">
    <mc:Choice Requires="x15">
      <x15ac:absPath xmlns:x15ac="http://schemas.microsoft.com/office/spreadsheetml/2010/11/ac" url="L:\10 Tarification\105. Régulation tarifaire 2019-2023\105.03 Propositions tarifaires\REW\PT\Décision\Envoyé CODIR\Tarifs non périodiques V5 - 23.11.2018\"/>
    </mc:Choice>
  </mc:AlternateContent>
  <bookViews>
    <workbookView xWindow="0" yWindow="0" windowWidth="28800" windowHeight="11835" tabRatio="913"/>
  </bookViews>
  <sheets>
    <sheet name="Feuil1" sheetId="26" r:id="rId1"/>
    <sheet name="Annexe 11 Etudes" sheetId="8" r:id="rId2"/>
    <sheet name="Annexe 12 Viabilisation" sheetId="7" r:id="rId3"/>
    <sheet name="Annexe 11 Raccordement BT" sheetId="13" r:id="rId4"/>
    <sheet name="Annexe 11 Divers BT" sheetId="11" r:id="rId5"/>
    <sheet name="Annexe 11 Raccordement TBT" sheetId="21" r:id="rId6"/>
    <sheet name="Annexe 11 Raccordement MT" sheetId="17" r:id="rId7"/>
    <sheet name="Annexe 11 Divers MT" sheetId="24" r:id="rId8"/>
    <sheet name="Annexe 11 Immeuble appartements" sheetId="3" r:id="rId9"/>
    <sheet name="Annexe 11 Divers Infrastructure" sheetId="23" r:id="rId10"/>
    <sheet name="Feuil2" sheetId="27" state="hidden" r:id="rId11"/>
  </sheets>
  <externalReferences>
    <externalReference r:id="rId12"/>
    <externalReference r:id="rId13"/>
    <externalReference r:id="rId14"/>
    <externalReference r:id="rId15"/>
    <externalReference r:id="rId16"/>
  </externalReferences>
  <definedNames>
    <definedName name="année">#REF!</definedName>
    <definedName name="année_en_cours">'[1]Paramètre de calcul'!$B$31</definedName>
    <definedName name="année_référence">'[1]Paramètre de calcul'!$B$32</definedName>
    <definedName name="FG">'Annexe 11 Divers Infrastructure'!#REF!</definedName>
    <definedName name="FS">'Annexe 11 Divers Infrastructure'!#REF!</definedName>
    <definedName name="I">'[2]_Taux  Horaire '!$B$2</definedName>
    <definedName name="IM2_">'[3]C:D'!$A$1:$BK$376</definedName>
    <definedName name="IM3_">'[3]C:D'!$A$56:$BK$380</definedName>
    <definedName name="IMB">[3]D:F!$A$1:$BK$65</definedName>
    <definedName name="IMC">'[3]Description Prix:K'!$A$1:$BK$65</definedName>
    <definedName name="index">'[4]Taux d''indexation et tx horaire'!$B$6</definedName>
    <definedName name="index_B">'[4]Taux d''indexation et tx horaire'!$B$8</definedName>
    <definedName name="nbre_année">'[1]Paramètre de calcul'!$B$33</definedName>
    <definedName name="Numéro">'[5]Onglet de base'!$F$30</definedName>
    <definedName name="SAPBEXrevision">1</definedName>
    <definedName name="SAPBEXsysID">"BP1"</definedName>
    <definedName name="SAPBEXwbID">"3UYZMIJYNR88A70OH1IDF2IPQ"</definedName>
    <definedName name="Taux_année_réf">'[4]Taux d''indexation et tx horaire'!$B$14</definedName>
    <definedName name="THT">'[2]_Taux  Horaire '!$B$4</definedName>
    <definedName name="TR_AB">[1]Traduction!$A$8</definedName>
    <definedName name="TR_ABC">[1]Traduction!$A$7</definedName>
    <definedName name="TR_AC">[1]Traduction!$A$10</definedName>
    <definedName name="TR_B">[1]Traduction!$A$4</definedName>
    <definedName name="TR_BC">[4]Traduction!$A$7</definedName>
    <definedName name="TR_C">[1]Traduction!$A$5</definedName>
    <definedName name="TR_COUTTEL">[1]Traduction!$A$14</definedName>
    <definedName name="TR_DEVIS">[1]Traduction!$A$2</definedName>
    <definedName name="TR_GRATUIT">[1]Traduction!$A$12</definedName>
    <definedName name="TR_HORSSTANDARD">[4]Traduction!$A$6</definedName>
    <definedName name="TR_OBJET">[4]Traduction!$A$3</definedName>
    <definedName name="TR_PASDAPPLI">[1]Traduction!$A$13</definedName>
    <definedName name="TR_PASDISPO">[4]Traduction!$A$4</definedName>
    <definedName name="TR_TVA">[1]Traduction!$A$15</definedName>
    <definedName name="_xlnm.Print_Area" localSheetId="1">'Annexe 11 Etudes'!$A$1:$E$86</definedName>
    <definedName name="_xlnm.Print_Area" localSheetId="0">Feuil1!$A$1:$G$43</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5" i="23" l="1"/>
  <c r="D6" i="23"/>
  <c r="D7" i="23"/>
  <c r="D8" i="23"/>
  <c r="D9" i="23"/>
  <c r="D10" i="23"/>
  <c r="D11" i="23"/>
  <c r="D12" i="23"/>
  <c r="D15" i="23"/>
  <c r="D16" i="23"/>
  <c r="D17" i="23"/>
  <c r="D18" i="23"/>
  <c r="D19" i="23"/>
  <c r="D20" i="23"/>
  <c r="D21" i="23"/>
  <c r="D22" i="23"/>
  <c r="D23" i="23"/>
  <c r="D24" i="23"/>
  <c r="D27" i="23"/>
  <c r="D28" i="23"/>
  <c r="D29" i="23"/>
  <c r="D30" i="23"/>
  <c r="D31" i="23"/>
  <c r="D34" i="23"/>
  <c r="D35" i="23"/>
  <c r="D36" i="23"/>
  <c r="D37" i="23"/>
  <c r="D38" i="23"/>
  <c r="D39" i="23"/>
  <c r="D40" i="23"/>
  <c r="D41" i="23"/>
  <c r="D42" i="23"/>
  <c r="D43" i="23"/>
  <c r="D44" i="23"/>
  <c r="D47" i="23"/>
  <c r="D48" i="23"/>
  <c r="D49" i="23"/>
  <c r="D50" i="23"/>
  <c r="D51" i="23"/>
  <c r="D52" i="23"/>
  <c r="D53" i="23"/>
  <c r="D54" i="23"/>
  <c r="D55" i="23"/>
  <c r="D56" i="23"/>
  <c r="D57" i="23"/>
  <c r="D58" i="23"/>
  <c r="D59" i="23"/>
  <c r="D60" i="23"/>
  <c r="D63" i="23"/>
  <c r="D64" i="23"/>
  <c r="D68" i="23"/>
  <c r="D69" i="23"/>
  <c r="D70" i="23"/>
  <c r="D71" i="23"/>
  <c r="D72" i="23"/>
  <c r="D73" i="23"/>
  <c r="D74" i="23"/>
  <c r="D75" i="23"/>
  <c r="D76" i="23"/>
  <c r="D77" i="23"/>
  <c r="D78" i="23"/>
  <c r="D79" i="23"/>
  <c r="D80" i="23"/>
  <c r="D81" i="23"/>
  <c r="D82" i="23"/>
  <c r="D83" i="23"/>
  <c r="D84" i="23"/>
  <c r="D87" i="23"/>
  <c r="D88" i="23"/>
  <c r="D89" i="23"/>
  <c r="D90" i="23"/>
  <c r="D91" i="23"/>
  <c r="D92" i="23"/>
  <c r="D95" i="23"/>
  <c r="D96" i="23"/>
  <c r="D97" i="23"/>
  <c r="D98" i="23"/>
  <c r="D99" i="23"/>
  <c r="D100" i="23"/>
  <c r="D101" i="23"/>
  <c r="D104" i="23"/>
  <c r="D105" i="23"/>
  <c r="D106" i="23"/>
  <c r="D107" i="23"/>
  <c r="D108" i="23"/>
  <c r="D109" i="23"/>
  <c r="D110" i="23"/>
  <c r="D111" i="23"/>
  <c r="D112" i="23"/>
  <c r="D113" i="23"/>
  <c r="D114" i="23"/>
  <c r="D115" i="23"/>
  <c r="D118" i="23"/>
  <c r="D119" i="23"/>
  <c r="D120" i="23"/>
  <c r="D124" i="23"/>
  <c r="D125" i="23"/>
  <c r="D126" i="23"/>
  <c r="D127" i="23"/>
  <c r="D128" i="23"/>
  <c r="D131" i="23"/>
  <c r="D132" i="23"/>
  <c r="D133" i="23"/>
  <c r="D134" i="23"/>
  <c r="D135" i="23"/>
  <c r="D136" i="23"/>
  <c r="D137" i="23"/>
  <c r="D140" i="23"/>
  <c r="D141" i="23"/>
  <c r="D142" i="23"/>
  <c r="D143" i="23"/>
  <c r="D146" i="23"/>
  <c r="D147" i="23"/>
  <c r="D150" i="23"/>
  <c r="D4" i="23"/>
  <c r="C3" i="24"/>
  <c r="C4" i="24"/>
  <c r="C5" i="24"/>
  <c r="C6" i="24"/>
  <c r="C7" i="24"/>
  <c r="C8" i="24"/>
  <c r="C9" i="24"/>
  <c r="C10" i="24"/>
  <c r="C11" i="24"/>
  <c r="C12" i="24"/>
  <c r="C13" i="24"/>
  <c r="C14" i="24"/>
  <c r="C15" i="24"/>
  <c r="C16" i="24"/>
  <c r="C17" i="24"/>
  <c r="C18" i="24"/>
  <c r="C19" i="24"/>
  <c r="C20" i="24"/>
  <c r="C22" i="24"/>
  <c r="C23" i="24"/>
  <c r="C3" i="11"/>
  <c r="C25" i="11"/>
  <c r="C23" i="11"/>
  <c r="C4" i="11"/>
  <c r="C5" i="11"/>
  <c r="C6" i="11"/>
  <c r="C7" i="11"/>
  <c r="C8" i="11"/>
  <c r="C9" i="11"/>
  <c r="C10" i="11"/>
  <c r="C11" i="11"/>
  <c r="C12" i="11"/>
  <c r="C13" i="11"/>
  <c r="C14" i="11"/>
  <c r="C15" i="11"/>
  <c r="C16" i="11"/>
  <c r="C17" i="11"/>
  <c r="C18" i="11"/>
  <c r="C19" i="11"/>
  <c r="C20" i="11"/>
  <c r="C21" i="11"/>
  <c r="C22" i="11"/>
  <c r="C24" i="11"/>
  <c r="C26" i="11"/>
  <c r="C27" i="11"/>
  <c r="C28" i="11"/>
  <c r="C29" i="11"/>
  <c r="C30" i="11"/>
  <c r="C31" i="11"/>
  <c r="C33" i="11"/>
  <c r="C34" i="11"/>
  <c r="C37" i="11"/>
  <c r="C38" i="11"/>
  <c r="C39" i="11"/>
  <c r="C40" i="11"/>
  <c r="C41" i="11"/>
  <c r="C42" i="11"/>
  <c r="C45" i="11"/>
  <c r="C46" i="11"/>
  <c r="C49" i="11"/>
  <c r="C50" i="11"/>
  <c r="C53" i="11"/>
  <c r="C54" i="11"/>
  <c r="D55" i="13"/>
  <c r="E60" i="17"/>
  <c r="E54" i="17"/>
  <c r="D54" i="17"/>
  <c r="B54" i="17"/>
  <c r="E54" i="21"/>
  <c r="D54" i="21"/>
  <c r="B54" i="21"/>
  <c r="G65" i="13"/>
  <c r="G62" i="13"/>
  <c r="F59" i="13"/>
  <c r="E55" i="13"/>
  <c r="C55" i="13"/>
  <c r="B55" i="13"/>
  <c r="C11" i="7"/>
  <c r="C25" i="7"/>
  <c r="C24" i="7"/>
  <c r="C23" i="7"/>
  <c r="C22" i="7"/>
  <c r="B2" i="7"/>
  <c r="B5" i="8"/>
  <c r="H1" i="17" l="1"/>
  <c r="H1" i="21"/>
  <c r="G1" i="13"/>
  <c r="C1" i="7"/>
  <c r="A1" i="8"/>
  <c r="D1" i="23"/>
  <c r="C1" i="24"/>
  <c r="C1" i="11"/>
  <c r="C23" i="8"/>
  <c r="C22" i="8"/>
  <c r="C21" i="8"/>
  <c r="C20" i="8"/>
  <c r="B23" i="8"/>
  <c r="B22" i="8"/>
  <c r="B21" i="8"/>
  <c r="B20" i="8"/>
  <c r="C16" i="8"/>
  <c r="C15" i="8"/>
  <c r="C14" i="8"/>
  <c r="C13" i="8"/>
  <c r="B16" i="8"/>
  <c r="B15" i="8"/>
  <c r="B14" i="8"/>
  <c r="B13" i="8"/>
  <c r="C6" i="8"/>
  <c r="C7" i="8"/>
  <c r="C9" i="8"/>
  <c r="C8" i="8"/>
  <c r="C5" i="8"/>
  <c r="B9" i="8"/>
  <c r="B8" i="8"/>
  <c r="B7" i="8"/>
  <c r="B6" i="8"/>
</calcChain>
</file>

<file path=xl/sharedStrings.xml><?xml version="1.0" encoding="utf-8"?>
<sst xmlns="http://schemas.openxmlformats.org/spreadsheetml/2006/main" count="468" uniqueCount="312">
  <si>
    <t>Etude d'orientation</t>
  </si>
  <si>
    <t>Plan après travaux avec géolocalisation des assets en XYZ sur support informatique et papier</t>
  </si>
  <si>
    <t>Pose de câble EP dans la même tranchée que le câble électrique</t>
  </si>
  <si>
    <t>Equipement électrique (prix par mètre HTVA)</t>
  </si>
  <si>
    <t>Gratuit</t>
  </si>
  <si>
    <t>P &gt; 5000 kVA</t>
  </si>
  <si>
    <r>
      <t xml:space="preserve">P </t>
    </r>
    <r>
      <rPr>
        <sz val="11"/>
        <color theme="1"/>
        <rFont val="Calibri"/>
        <family val="2"/>
      </rPr>
      <t>≤</t>
    </r>
    <r>
      <rPr>
        <sz val="11"/>
        <color theme="1"/>
        <rFont val="Calibri"/>
        <family val="2"/>
        <scheme val="minor"/>
      </rPr>
      <t xml:space="preserve"> 10 kVA</t>
    </r>
  </si>
  <si>
    <t xml:space="preserve">Puissance maximum  d'injection </t>
  </si>
  <si>
    <t xml:space="preserve">Puissance totale de raccordement </t>
  </si>
  <si>
    <t>Puissance totale de raccordement</t>
  </si>
  <si>
    <t>PRELEVEMENT (nouveau raccordement ou adaptation raccordement existant)</t>
  </si>
  <si>
    <t>Etude de détail</t>
  </si>
  <si>
    <t>Etudes</t>
  </si>
  <si>
    <t>PRODUCTION AVEC INJECTION</t>
  </si>
  <si>
    <t>PRODUCTION SANS INJECTION</t>
  </si>
  <si>
    <t>P ≤ 56 kVA</t>
  </si>
  <si>
    <t>56 kVA &lt; P ≤ 250 kVA</t>
  </si>
  <si>
    <r>
      <t xml:space="preserve">250 kVA &lt; P </t>
    </r>
    <r>
      <rPr>
        <sz val="11"/>
        <color theme="1"/>
        <rFont val="Calibri"/>
        <family val="2"/>
      </rPr>
      <t>≤</t>
    </r>
    <r>
      <rPr>
        <sz val="11"/>
        <color theme="1"/>
        <rFont val="Calibri"/>
        <family val="2"/>
        <scheme val="minor"/>
      </rPr>
      <t xml:space="preserve"> 1.000 kVA</t>
    </r>
  </si>
  <si>
    <r>
      <t xml:space="preserve">1.000 kVA &lt; P </t>
    </r>
    <r>
      <rPr>
        <sz val="11"/>
        <color theme="1"/>
        <rFont val="Calibri"/>
        <family val="2"/>
      </rPr>
      <t>≤</t>
    </r>
    <r>
      <rPr>
        <sz val="11"/>
        <color theme="1"/>
        <rFont val="Calibri"/>
        <family val="2"/>
        <scheme val="minor"/>
      </rPr>
      <t xml:space="preserve"> 5.000 kVA</t>
    </r>
  </si>
  <si>
    <t>P ≤ 250 kVA</t>
  </si>
  <si>
    <t xml:space="preserve">
Remarques
Etude d’orientation :
L’étude d’orientation est applicable sur demande :
• pour tout projet de nouveau raccordement (prélèvement et/ou production avec ou sans injection) ;
• pour tout projet de modification d’un raccordement existant.
L’étude d’orientation permet d’informer le demandeur selon le cas :
• de la faisabilité de la demande ;
• de l’estimation du coût des travaux ;
• de l’estimation du délai de réalisation ;
• du schéma de raccordement ;
• des prescriptions techniques.
Ces informations permettront au demandeur d’évaluer la rentabilité de son projet.
L’étude d’orientation est facultative et payante.
Le coût de l’étude d’orientation est variable selon la puissance finale de prélèvement et/ou de production avec ou sans injection  demandée pour un nouveau raccordement ou pour un raccordement existant.
Le paiement des frais d’étude conditionne le lancement de l’étude d'orientation.
Le résultat de l’étude est communiqué par écrit au demandeur. Il n’engage nullement ni GRD, ni le demandeur. 
Sur base de cette étude d’orientation, le demandeur  pourra, s'il souhaite poursuivre son projet, introduire une demande d'étude de détail. Cette dernière est obligatoire et payante dans la majorité des cas. Le montant payé par le demandeur pour l’étude d’orientation sera déduit du coût de l’étude détaillée pour autant que la demande d’étude détaillée concerne un projet identique à celui étudié lors de l’étude d’orientation.
Règles particulières d’application :
• Si la même demande est introduite plusieurs fois (ex. : plusieurs fournisseurs ou installateurs, bureaux d’études), le montant de l’étude sera facturé autant de fois qu’il y a de demandeurs ;
• En cas de demandes de raccordement pouvant mettre en œuvre sur un même site plusieurs raccordements de puissance et de types différents (ex : complexe commercial), les frais d’étude sont calculés  sur base de  la puissance finale de prélèvement et/ou de production avec ou sans injection  demandée par le client.
En cas de demande simultanée pour une puissance de prélèvement et une puissance de production, le coût des frais d'étude à appliquer correspond au coût le plus élevé entre le prélèvement et la production avec ou sans injection.
Etude de détail :
L’étude de détail est obligatoire et payante pour les cas suivants :
• Lors d’une demande d’un nouveau raccordement d’un bâtiment, d’un équipement technique ou assimilé
          - Nécessitant une puissance totale contractuelle en prélèvement &gt; 56 kVA ou
          - Situé hors zone d’habitat ou à plus de 100 m d’une habitation en zone d’extension d’habitat, nécessitant éventuellement une extension ou un renforcement du réseau (quelle que soit la puissance demandée) ou
          - Equipé d’une production décentralisée d’électricité d'une puissance &gt; 10 kVA avec injection ou non sur le réseau .
• Lors d’une demande de modification d’un raccordement existant
          - Avec augmentation de la puissance contractuelle en prélèvement dont la puissance finale &gt; 56 kVA ou
          - Avec augmentation de la puissance contractuelle en prélèvement sur un raccordement MT ou TRANS-MT ou
          - Avec augmentation de la puissance  contractuelle de la production (avec ou sans injection sur le réseau) dont la puissance finale injectée &gt; 10 kVA ou
          - Situé hors zone d’habitat ou à plus de 100 m d’une habitation en zone d’extension d’habitat (quelle que soit la puissance demandée).
L’étude de détail permet d’informer le demandeur :
• du coût des travaux ;
• du délai de réalisation ;
• des conditions de l’offre de prix établie (validité ....,) ;
• des prescriptions techniques et administratives ;
• des conditions du contrat de raccordement ;
• du schéma de raccordement.
Le coût de l’étude de détail est variable selon la puissance de prélèvement et/ou de production (avec ou sans injection) demandée pour un nouveau raccordement ou pour un raccordement existant.
Le paiement des frais d’étude conditionne le lancement de l’étude de détails.
Les frais d’étude de détails sont toujours dus que les travaux soient réalisés ou non.
Règles particulières d’application :
• Si la même demande est introduite plusieurs fois (ex : plusieurs fournisseurs ou installateurs, bureaux d’études), le montant de l’étude sera facturé autant de fois qu’il y a de demandeurs ;
•Au cas où l’étude de détail reprendrait les mêmes paramètres que l’étude d’orientation, le montant payé par le demandeur pour l’étude d’orientation sera déduit de celui de l’étude de détail ;
• En cas de demandes de raccordement pouvant mettre en œuvre sur un même site plusieurs raccordements de puissance et de type différents (ex : complexe commercial), les frais d’étude sont calculés sur base de  la puissance finale de prélèvement et/ou de production (avec ou sans injection) demandée ;
• En cas de réactualisation des prix de l’offre avec modification des paramètres de la demande initiale et/ou modification de la solution technique, une nouvelle étude sera facturée et un nouveau contrat de raccordement sera établi ;
• En cas de réactualisation des prix de l’offre sans modification des paramètres de la demande initiale et sans modification de la solution technique, seuls des frais d'adaptation de l'offre et du contrat de raccordement seront facturés.
En cas de demande simultanée pour une puissance de prélèvement et une puissance de production, le coût des frais d'étude à appliquer correspond au coût le plus élevé entre le prélèvement et la production avec ou sans injection.
</t>
  </si>
  <si>
    <t xml:space="preserve">Document de référence: règlement pour l’équipement en électricité de terrain à viabiliser. </t>
  </si>
  <si>
    <t>Frais de dossier  pour viabilisation de terrain</t>
  </si>
  <si>
    <t>par demandeur</t>
  </si>
  <si>
    <t>Coûts des travaux d'électrification:</t>
  </si>
  <si>
    <r>
      <t xml:space="preserve">Les forfaits ainsi définis ne couvrent pas :
</t>
    </r>
    <r>
      <rPr>
        <sz val="11"/>
        <rFont val="Calibri"/>
        <family val="2"/>
        <scheme val="minor"/>
      </rPr>
      <t>- la partie de l'extension requise hors zone d'habitat, d'extension d'habitat ou d'habitat à caractère rural;
- les frais supplémentaires engendrés par une cabine préfabriquée non standard à savoir entre autres les frais provenant de finitions particulières exigées dans le permis d’urbanisme de la cabine électrique ainsi que les éventuels frais d’aménagement particuliers des abords et de la voie d’accès ;
- les déplacements de poteau(x) ou de réseau demandés après que l’équipement du(des) terrains soit terminé (exemple : déplacement de poteau pour une entrée de garage) ;
- le cas échéant, l’établissement ou la modification d’un réseau aérien basse tension ou haute tension, à titre provisoire ;
- les tranchées le long de nouvelles voiries à construire.</t>
    </r>
  </si>
  <si>
    <r>
      <t>Viabilisation le long de nouvelles voiries (tranchée mise à dispo par le demandeur), ou le long de voirie</t>
    </r>
    <r>
      <rPr>
        <b/>
        <sz val="11"/>
        <color theme="6"/>
        <rFont val="Calibri"/>
        <family val="2"/>
        <scheme val="minor"/>
      </rPr>
      <t>/ chemin/servitude/</t>
    </r>
    <r>
      <rPr>
        <sz val="11"/>
        <color rgb="FF00B050"/>
        <rFont val="Calibri"/>
        <family val="2"/>
        <scheme val="minor"/>
      </rPr>
      <t>.</t>
    </r>
    <r>
      <rPr>
        <sz val="11"/>
        <rFont val="Calibri"/>
        <family val="2"/>
        <scheme val="minor"/>
      </rPr>
      <t>. existante ou privée</t>
    </r>
  </si>
  <si>
    <t>Coûts des travaux d'éclairage public (EP):</t>
  </si>
  <si>
    <t>L’EP ne sera posé que d’un seul côté de la voirie. 
Le forfait "pose câble EP" comprend la pose du câble EP souterrain dans une tranchée ouverte pour la pose du câble électrique. 
Si le terrain se trouve le long d’une voirie équipée en réseau basse tension et éclairage public et que « l’équipement EP» consiste à ajouter  « x » points lumineux sur des poteaux existants ou « y » candélabres et armatures sur le câble EP souterrain existant, on facture suivant offre le matériel fourni pour l’éclairage public ainsi que la main d’œuvre de pose de l’armature EP sur le candélabre.
Le forfait EP "voirie existante" comprend le prix de la fourniture et du placement du matériel (crosse, candélabre, luminaires std et accessoires) dans le respect des exigences de la commune en matière de matériel à utiliser. Une offre complémentaire pourrait être fournie en cas de luminaire autre que le modèle standard de base.
Le forfait EP "sur nouveau poteau" comprend le prix de la fourniture et du placement du câble, candélabre, luminaires std et accessoires dans le respect des exigences de la commune en matière de matériel à utiliser. Une offre complémentaire pourrait être fournie en cas de luminaire autre que le modèle standard de base.
Le forfait est calculé au mètre de voirie au droit du terrain à équiper avec une interdistance de 20 mètres entre 2 poteaux.</t>
  </si>
  <si>
    <t>Equipement EP (prix  HTVA)</t>
  </si>
  <si>
    <t>Définition des mètres de voirie et schématique:</t>
  </si>
  <si>
    <t>Ce sont les mètres courants du terrain à viabiliser, en limite de propriété privée, qui longent la voirie existante équipée ou non  et, s' il y en a, la (les) nouvelles(s) voirie(s) à créer. 
La longueur à prendre en considération pour déterminer le nombre de mètres dans le calcul du tarif forfaitaire correspond à la longueur totale du terrain, avant morcellement, face à la(les) voirie(s) existante(s) ou à créer.
Dans le cas où plusieurs voiries longent le terrain et pour autant que l’implantation définitive des futures habitations soit précisée lors de la demande, il sera tenu compte de l’emplacement du(des) raccordement(s) physique(s) envisagé(s) des futures habitations au réseau de distribution pour déterminer la voirie dont le nombre de mètres sera à prendre en considération.</t>
  </si>
  <si>
    <t>Modalités particulières d'application</t>
  </si>
  <si>
    <t>Par exception à ce qui précède, pour les terrains à viabiliser suite à une division dans le cadre d’une donation, d’un partage successoral, d’un acte involontaire et autres : seuls les mètres de voirie de la partie du(des) terrain(s) sur la(les)quelle(s) une(des) nouvelle(s) construction(s) pourrait(pourraient)être envisagée(s) sont pris en compte, avec un maximum de 20 mètres par parcelle issue du morcellement tel que visé dans la définition de terrain à viabiliser repris à l’article 2 du règlement pour l’équipement en électricité de terrain à viabiliser.</t>
  </si>
  <si>
    <t>Remarque: Si la pose du câble EP nécessite l'ouverture d'une nouvelle tranchée destinée uniquement à cet effet, un supplément pour la réalisation de celle-cisera facturé via les prestations diverses.</t>
  </si>
  <si>
    <t>Par demandeur, on entend toute personne physique ou morale introduisant ou non une demande de viabilisation de terrain. 
Dans le cas particulier d'une construction ou d'un habitat groupé ou d'une division intervenant dans le cadre d'une donation, d'un partage successoral, de tout autre morcellement résultant d'une opération immobilière, c'est l'auteur de la viabilisation ou ses ayants droits qui est titulaire de l'obligation de paiement de la viabilisation du terrain.
Ce montant couvre les frais d’étude préliminaire et reste définitivement acquis à REW même en cas de non viabilisation du terrain.
Si une demande de viabilisation de terrain est introduite par plusieurs demandeurs, ce montant sera facturé autant de fois qu’il y a de demandeurs. Par contre, si plusieurs demandes sont introduites par le même demandeur pour un même terrain à viabiliser (hors les cas de modification de voiries)(par exemple si le nombre de parcelles estimé devait changer), ce montant ne sera facturé qu’une seule fois.
L’ouverture de dossier est payante pour la viabilisation d’un terrain destiné à des projets d’urbanisation à caractère social.</t>
  </si>
  <si>
    <t xml:space="preserve">a. Pour les lotissements sociaux qui répondent aux exigences et conditions légales liées à cette qualification, la partie de l’équipement électrique couverte par les forfaits (voir ci-dessous) est gratuite. 
b. Dans les autres cas, les montants forfaitaires à charge du demandeur et relatifs à l’électrification du terrain sont définis en tenant compte des éléments suivants : 
- La réalisation des tranchées utiles est réalisée soit par le demandeur soit par REW,
- REW bénéficie d’un terrain mis à disposition par le demandeur, si nécessaire, selon les conditions du réglement pour la viabilisation de terrain et destiné à la construction et l'aménagement d'une cabine électrique par REW.
</t>
  </si>
  <si>
    <t>En cas de tranchée à réaliser par REW, ce supplément sera facturé via les prestations diverses.</t>
  </si>
  <si>
    <t xml:space="preserve">Les forfaits ainsi définis couvrent : 
- la réservation et la mise à disposition d’une puissance maximum de 9,2 kVA ( en monophasé 230 V) pour un seul point de prélèvement par parcelle ou par habitation d’une construction ou d’un habitat groupé ;
- les frais de déplacement de réseau BT existant (p.ex. des poteaux) imposés suite à des contraintes techniques(*) lors de l’équipement du(des) terrain(s) à viabiliser ;
- les travaux d'équipement électrique du terrain : 
                      - pose du réseau haute tension éventuel,
                      - pose,  équipement  et  raccordement  d’une  cabine  préfabriquée  standard  (selon  les prescriptions de REW) sur le(les) terrain(s) à viabiliser ;
                      - pose du réseau basse tension souterrain, y compris des armoires de raccordement et des éventuelles gaines pour les raccordements individuels ;
- les tranchées nécessaires, le cas échéant, à la viabilisation le long de voiries privées ou publiques existantes;
- les frais de réseau relatifs aux travaux connexes au terrain à viabiliser (renforcement des réseaux existants).
(*) On entend par contrainte technique une contrainte soit liée au réseau , soit de nature administrative (notamment reprise au permis octroyé).
</t>
  </si>
  <si>
    <t xml:space="preserve">c. Les raccordements de chacune des parcelles au réseau seront réalisés suivant les barèmes arrêtés par REW en la matière (barèmes dit « ABCD » segment client BT) et tels que publiés dans les tarifs de REW. Cette règle est également d’application pour les lotissements sociaux. </t>
  </si>
  <si>
    <r>
      <t>Tarif Raccordement Electricité Basse Tension (</t>
    </r>
    <r>
      <rPr>
        <b/>
        <sz val="14"/>
        <color theme="0"/>
        <rFont val="Calibri"/>
        <family val="2"/>
      </rPr>
      <t>≤</t>
    </r>
    <r>
      <rPr>
        <b/>
        <sz val="11.2"/>
        <color theme="0"/>
        <rFont val="Calibri"/>
        <family val="2"/>
      </rPr>
      <t xml:space="preserve"> </t>
    </r>
    <r>
      <rPr>
        <b/>
        <sz val="14"/>
        <color theme="0"/>
        <rFont val="Calibri"/>
        <family val="2"/>
        <scheme val="minor"/>
      </rPr>
      <t>250 A) sur réseau de distribution (</t>
    </r>
    <r>
      <rPr>
        <b/>
        <sz val="14"/>
        <color theme="0"/>
        <rFont val="Calibri"/>
        <family val="2"/>
      </rPr>
      <t>≤</t>
    </r>
    <r>
      <rPr>
        <b/>
        <sz val="14"/>
        <color theme="0"/>
        <rFont val="Calibri"/>
        <family val="2"/>
        <scheme val="minor"/>
      </rPr>
      <t xml:space="preserve"> 1 kV )</t>
    </r>
  </si>
  <si>
    <t>Le tarif de raccordement forfaitaire est d'application pour des raccordements en basse tension conformes aux prescriptions techniques du GRD pour autant que le demandeur se soit occupé des fournitures et des travaux préparatoires qui lui ont été demandés et que les prix de raccordement lui aient été confirmés par écrit par le GRD.
Ces prix ne couvrent pas le réseau de distribution électrique nécessaire à la viabilisation de terrain (voir annexe 9).
Les tarifs sont d'application tant pour le prélèvement que pour l'injection d'électricité sur le réseau de distribution basse tension pour une intensité de maximum 250 A sous une tension inférieure ou égale à 1 kV.
Prix unitaires en Euros, hors TVA. Ces montants sont des interventions et ne donnent aucun droit de propriété sur les installations qui restent propriété du GRD.
Pour les nouveaux raccordements, les prescriptions Synergrid, notamment C1/107, C1/110, C1/117 et C10/11, et les compléments du GRD sont d'application.</t>
  </si>
  <si>
    <t>A / A'</t>
  </si>
  <si>
    <t>B</t>
  </si>
  <si>
    <t>C</t>
  </si>
  <si>
    <t>Accès au réseau</t>
  </si>
  <si>
    <t xml:space="preserve">Branchement (AVEC  fourniture du câble de raccordement et pose en domaine privé par GRD) </t>
  </si>
  <si>
    <t>Comptage</t>
  </si>
  <si>
    <t>(Droit de prélèvement ou d'injection de puissance sur le réseau de distibution)</t>
  </si>
  <si>
    <t>Ce forfait comprend une quote-part pour couvrir les adaptations de réseau situées en amont du point d'accès.  
Non compris dans le forfait, mais réalisé par le GRD:
- le forage sous éléments structurels (ponts, cours d'eau, chemin de fer, autoroutes, …), 
- lorsque le raccordement nécessite une extension du réseau, le coût de cette extension est à charge du demandeur sauf s'il s'agit d'une habitation construite le long de la voirie en zone d'habitat, d’habitat à caractère rural ou d'extension d'habitat, et hors lotissement ou assimilé (plan masse, indivision, habitat groupé ou opération similaire à caractère commercial).  
Remarques:
Un point d’accès a droit à une puissance de base de 9,2 kVA correspondant à un raccordement avec un disjoncteur de protection de 40 A en monophasé 230 V ou équivalente pour les raccordements en triphasé. 
Le droit de prélèvement ou d’injection de puissance est facturé au moyen du terme A.
Pour tenir compte des calibres des disjoncteurs de protection disponibles chez le GRD, le droit de prélèvement ou d’injection de puissance sera compté et facturé à partir du seuil de 9,2 kVA. 
Un terme A est aussi appliqué pour chaque point d'accès supplémentaire dont la puissance demandée dépasse 9,2 kVA.
Le droit de prélèvement de puissance sera dû pour toute augmentation de puissance mise à disposition au-delà de 9,2 kVA ainsi que la prestation relative au renforcement de la protection (voir annexe 8).
En cas de demande de renforcement, seul le droit de prélèvement de puissance sera dû pour l'augmentation ainsi que la prestation relative au renforcement de la protection (annexe 8), si:
- le branchement et le module de comptage sont suffisants;
- le réseau local est suffisant;
- la disponibilité de capacité sur le réseau BT a été confirmée par le GRD.
Si ce n'est pas le cas, le renforcement sera traité comme un nouveau raccordement à l'exception du terme A où seul le supplément de puissance sera facturé.
Raccordement provisoire (chantier) (prescription Synergrid C1/106):
A la demande du client et à défaut de pouvoir réaliser un raccordement définitif au réseau de distribution, un raccordement provisoire peut être octroyé dans les limites de puissance disponible au départ du réseau de distribution du lieu de raccordement et des calibres des protections  disponibles. Son maintien ne pourra, sauf stipulation contraire du GRD, excéder 24 mois.    
Le coût du raccordement provisoire, payable par anticipation est le cumul des deux éléments suivants :
• Tarification de la prestation de pose et d’enlèvement du raccordement provisoire (telle que reprise  à l’annexe 8);
• Tarification de l’accès à la puissance électrique à savoir un montant forfaitaire par kVA et par mois (période de trente jours) d’utilisation du raccordement provisoire (voir prix ci-dessous): 
           o Le forfait est dû par mois (période d’utilisation de trente jours) et ce, dès la mise en service du raccordement provisoire. Pour toute période entamée, le forfait sera dû dans son intégralité;
           o La puissance électrique mise à disposition ne peut être modifiée (augmentation ou diminution) durant la période d’utilisation du raccordement provisoire prévue au contrat. Toutefois, elle pourra  être modifiée en cas de prolongation moyennant paiement préalable des coûts de modification du calibre de protection du raccordement (selon modalités financières prévues à l’annexe 8);
          o L’enlèvement du raccordement provisoire doit être demandé, via le formulaire disponible en ligne sur le site internet du gestionnaire de réseau;
          o Si nécessaire, la prolongation de la période d’utilisation du raccordement doit être demandée 10 jours ouvrables avant la fin de la période d’utilisation prévue initialement;
          o Lorsque  la période de mise à disposition est révolue, le gestionnaire de réseau pourra interrompre la mise à disposition à tout moment; le client restant tenu au paiement du forfait mensuel prévu au contrat;
          o Pour des puissances de raccordement supérieures (*):  
                 o à 56 kVA  et inférieures ou égales à 250 kVA, REW peut exiger un raccordement au départ du réseau haute tension;
                 o à 250 kVA et jusqu’à 5 MVA, le raccordement s’effectuera au départ du réseau haute tension. Si plusieurs niveaux de tension sont disponibles, le gestionnaire de réseau de distribution choisira le plus bas parmi ceux qui conviennent. Cependant, s’il doit éviter des problèmes de chute ou régulation de tension, le gestionnaire du réseau de distribution peut effectuer le raccordement au moyen d’une liaison directe des installations de l’utilisateur du réseau de distribution avec le jeu de barres secondaire d’un poste de transformation qui alimente le réseau de distribution en haute tension.
(*) (Arrêté du Gouvernement wallon du 3 mars 2011 approuvant le règlement technique pour la gestion des réseaux de distribution d’électricité en Région wallonne et l’accès à ceux-ci).</t>
  </si>
  <si>
    <t>COMPTAGE (≤ 56 kVA)</t>
  </si>
  <si>
    <t>COMPTAGE (&gt; 56 kVA)</t>
  </si>
  <si>
    <r>
      <rPr>
        <b/>
        <u/>
        <sz val="11"/>
        <color theme="1"/>
        <rFont val="Calibri"/>
        <family val="2"/>
        <scheme val="minor"/>
      </rPr>
      <t>Ce forfait comprend les travaux suivants réalisés par le GRD:</t>
    </r>
    <r>
      <rPr>
        <sz val="11"/>
        <color theme="1"/>
        <rFont val="Calibri"/>
        <family val="2"/>
        <scheme val="minor"/>
      </rPr>
      <t xml:space="preserve">
- la fourniture et la pose du coffret de comptage équipé;
- la fourniture et la pose du compteur;
- la mise à disposition des impulsions simultanée à la 1ère mise en service;
- la première mise en service, pour autant que toutes les conditions techniques et administratives soient remplies.
</t>
    </r>
    <r>
      <rPr>
        <b/>
        <u/>
        <sz val="11"/>
        <color theme="1"/>
        <rFont val="Calibri"/>
        <family val="2"/>
        <scheme val="minor"/>
      </rPr>
      <t>Ce forfait ne comprend pas:</t>
    </r>
    <r>
      <rPr>
        <sz val="11"/>
        <color theme="1"/>
        <rFont val="Calibri"/>
        <family val="2"/>
        <scheme val="minor"/>
      </rPr>
      <t xml:space="preserve">
- l'inspection de l'installation du client par un organisme agréé en vue de sa réception et de sa mise en service;
- la fourniture et la pose d'un coffret ou d'un édicule en limite de propriété dans le cas d'un recul de l'immeuble (distance entre la limite de la propriété privée et le point de pénétration dans l'immeuble) supérieur à 25 m. Le barillet de la serrure est fourni par le GRD si d'application;
</t>
    </r>
  </si>
  <si>
    <t>Remarques</t>
  </si>
  <si>
    <t>Courant maximum (Amp)</t>
  </si>
  <si>
    <t>Raccordement définitif</t>
  </si>
  <si>
    <t>Raccordement chantier</t>
  </si>
  <si>
    <t>Prix (€)</t>
  </si>
  <si>
    <t>Gratuit jusqu'à 9,2 kVA</t>
  </si>
  <si>
    <t>A'</t>
  </si>
  <si>
    <t>Tension (Volt)</t>
  </si>
  <si>
    <t>Prix (€) par kVA et par mois</t>
  </si>
  <si>
    <t>Mono</t>
  </si>
  <si>
    <t>Tri</t>
  </si>
  <si>
    <t>Tétra</t>
  </si>
  <si>
    <t>3X230V</t>
  </si>
  <si>
    <t>3X400V+N</t>
  </si>
  <si>
    <r>
      <rPr>
        <b/>
        <sz val="11"/>
        <color theme="1"/>
        <rFont val="Calibri"/>
        <family val="2"/>
      </rPr>
      <t>≤</t>
    </r>
    <r>
      <rPr>
        <b/>
        <sz val="8.8000000000000007"/>
        <color theme="1"/>
        <rFont val="Calibri"/>
        <family val="2"/>
      </rPr>
      <t xml:space="preserve"> </t>
    </r>
    <r>
      <rPr>
        <b/>
        <sz val="11"/>
        <color theme="1"/>
        <rFont val="Calibri"/>
        <family val="2"/>
        <scheme val="minor"/>
      </rPr>
      <t>63A</t>
    </r>
  </si>
  <si>
    <t>pas d'application</t>
  </si>
  <si>
    <r>
      <t xml:space="preserve">&gt; 63 A et </t>
    </r>
    <r>
      <rPr>
        <b/>
        <sz val="11"/>
        <color theme="1"/>
        <rFont val="Calibri"/>
        <family val="2"/>
      </rPr>
      <t>≤</t>
    </r>
    <r>
      <rPr>
        <b/>
        <sz val="8.8000000000000007"/>
        <color theme="1"/>
        <rFont val="Calibri"/>
        <family val="2"/>
      </rPr>
      <t xml:space="preserve"> </t>
    </r>
    <r>
      <rPr>
        <b/>
        <sz val="11"/>
        <color theme="1"/>
        <rFont val="Calibri"/>
        <family val="2"/>
        <scheme val="minor"/>
      </rPr>
      <t>80 A</t>
    </r>
  </si>
  <si>
    <r>
      <t xml:space="preserve">&gt; 80 A et </t>
    </r>
    <r>
      <rPr>
        <b/>
        <sz val="11"/>
        <color theme="1"/>
        <rFont val="Calibri"/>
        <family val="2"/>
      </rPr>
      <t>≤</t>
    </r>
    <r>
      <rPr>
        <b/>
        <sz val="11"/>
        <color theme="1"/>
        <rFont val="Calibri"/>
        <family val="2"/>
        <scheme val="minor"/>
      </rPr>
      <t>140 A</t>
    </r>
  </si>
  <si>
    <r>
      <t xml:space="preserve">&gt; 140 A et </t>
    </r>
    <r>
      <rPr>
        <b/>
        <sz val="11"/>
        <color theme="1"/>
        <rFont val="Calibri"/>
        <family val="2"/>
      </rPr>
      <t>≤</t>
    </r>
    <r>
      <rPr>
        <b/>
        <sz val="8.8000000000000007"/>
        <color theme="1"/>
        <rFont val="Calibri"/>
        <family val="2"/>
      </rPr>
      <t xml:space="preserve"> </t>
    </r>
    <r>
      <rPr>
        <b/>
        <sz val="11"/>
        <color theme="1"/>
        <rFont val="Calibri"/>
        <family val="2"/>
        <scheme val="minor"/>
      </rPr>
      <t>250 A</t>
    </r>
  </si>
  <si>
    <t>2X230V MAX 40A</t>
  </si>
  <si>
    <t>A</t>
  </si>
  <si>
    <t>D</t>
  </si>
  <si>
    <t>Remplacement compteur (ST-&gt;BH ou BH-&gt;ST)  ≤ 63A</t>
  </si>
  <si>
    <t>Remplacement compteur (ST-&gt;BH ou BH-&gt;ST) &gt; 63A</t>
  </si>
  <si>
    <t>Passage en simple tarif - modification administrative</t>
  </si>
  <si>
    <t>Raccordement colonne au compteur</t>
  </si>
  <si>
    <t>Pose d'un module de comptage ≤ 63A</t>
  </si>
  <si>
    <t>Pose d'un module de comptage &gt; 63A</t>
  </si>
  <si>
    <t>Pose d'un contact hors potentiel pour bascule tarifiaire sur compteur existant</t>
  </si>
  <si>
    <t>Mise à disposition d'implusions de comptage</t>
  </si>
  <si>
    <t>Remplacement mono par triphasé ≤ 63A</t>
  </si>
  <si>
    <t>Remplacement mono par triphasé &gt; 63A</t>
  </si>
  <si>
    <t>Repose de scellé</t>
  </si>
  <si>
    <t>Vérification / étalonnage de compteur en laboratoire</t>
  </si>
  <si>
    <t>sur devis</t>
  </si>
  <si>
    <t>Materiel et accessoires</t>
  </si>
  <si>
    <t>Déplacement inutile pendant les heures de services</t>
  </si>
  <si>
    <t>Remplacement des installations suite à des dégâts causés par le client</t>
  </si>
  <si>
    <t>Fraude</t>
  </si>
  <si>
    <t>Déplacement inutile en dehors des heures de services</t>
  </si>
  <si>
    <t>Renouvellement ou déplacement du branchement</t>
  </si>
  <si>
    <t>Réglage tension transformateur cabine client</t>
  </si>
  <si>
    <t>Divers</t>
  </si>
  <si>
    <t>Fourniture Armoire Smart Grid sans RTU</t>
  </si>
  <si>
    <t>Test dielectrique d'un câble (sans manœuvres HT)</t>
  </si>
  <si>
    <t>Ouverture logette avec attente sur place (1h)</t>
  </si>
  <si>
    <t>Fourniture et realisation terminale</t>
  </si>
  <si>
    <t>Fourniture et pose 3 x EXeCWB 95/25 sans terrasement /m</t>
  </si>
  <si>
    <t>Fourniture et pose 3 x EXeCWB 150/25 sans terrasement /m</t>
  </si>
  <si>
    <t>Fourniture et pose 3 x EAXeCWB 150/25 sans terrasement /m</t>
  </si>
  <si>
    <t>Fourniture et pose 3 x EAXeCWB 240/25 sans terrasement /m</t>
  </si>
  <si>
    <t>Mise en sevice et déconnexion</t>
  </si>
  <si>
    <t>Déconnexion du raccordement au réseau souterrain (boite T)</t>
  </si>
  <si>
    <t>Fouille pour jonction souterraine en trottoir</t>
  </si>
  <si>
    <t>Plantation de poteau &lt;= 800 Kgs</t>
  </si>
  <si>
    <t>pièce</t>
  </si>
  <si>
    <t>Plantation de poteau &lt;= 800 Kgs isolé</t>
  </si>
  <si>
    <t>Plantation de poteau &gt; 800 kgs et &lt;= 1500 Kgs</t>
  </si>
  <si>
    <t>Plantation de poteau &gt;800 Kgs et &lt;= 1500 Kgs isolé</t>
  </si>
  <si>
    <t>Supplément pour plantation de poteau &lt;= 800 Kgs sans engin</t>
  </si>
  <si>
    <t>Supplément pour plantation de poteau &lt;= 800 Kgs isolé sans engin</t>
  </si>
  <si>
    <t>Enlèvement de poteau béton avec fondation</t>
  </si>
  <si>
    <t>Enlèvement de poteau bois ou béton sans fondation</t>
  </si>
  <si>
    <t>Redressement de poteau existant</t>
  </si>
  <si>
    <t>Réseau Préassemblé</t>
  </si>
  <si>
    <t>Déroulage et Tirage de préassemblé 25-35²</t>
  </si>
  <si>
    <t>m</t>
  </si>
  <si>
    <t>Déroulage et Tirage de préassemblé 95²</t>
  </si>
  <si>
    <t>Tirage de préassemblé 150²</t>
  </si>
  <si>
    <t>Pose préassemblé sur poteau y compris équipement des poteaux</t>
  </si>
  <si>
    <t>Pose préassemblé 25-35² sur façade</t>
  </si>
  <si>
    <t>Pose préassemblé 95² sur façade</t>
  </si>
  <si>
    <t>Pose préassemblé 150² sur façade</t>
  </si>
  <si>
    <t>Mise à la terre (sur poteau ou façade) y compris réfection voirie</t>
  </si>
  <si>
    <t>Démontage réseau préassemblé sans enlèvement de poteaux</t>
  </si>
  <si>
    <t>Exécution d'un sectionnement sur préassemblé</t>
  </si>
  <si>
    <t>Réseau Fibre Optique</t>
  </si>
  <si>
    <t>Déroulage et Tirage de  fibre optique</t>
  </si>
  <si>
    <t>Pose de fibre optique sur poteau y compris équipement de poteaux</t>
  </si>
  <si>
    <t>Pose fibre optique sur façade</t>
  </si>
  <si>
    <t>Démontage de réseau fibre optique sans enèvement de poteaux</t>
  </si>
  <si>
    <t>Pose panneau de brassage 24 FO 19''  et coupleurs FO</t>
  </si>
  <si>
    <t>Travaux spéciaux</t>
  </si>
  <si>
    <t>Abattages d'arbres</t>
  </si>
  <si>
    <t>Elaguage</t>
  </si>
  <si>
    <t>Renouvellement ou nouveau raccordement aérien</t>
  </si>
  <si>
    <t>Prolongement raccordement souterrain</t>
  </si>
  <si>
    <t>Renouvellement ou nouveau raccordement aérien isolé</t>
  </si>
  <si>
    <t>Repiquage de raccordement aérien</t>
  </si>
  <si>
    <t>Repiquage de raccordement souterrain</t>
  </si>
  <si>
    <t>Renouvellement de colonne abonné</t>
  </si>
  <si>
    <t>Confection d'une boîte de jonction sur câble souterrain 10-25 mm²</t>
  </si>
  <si>
    <t>Confection d'une boîte de jonction sur câble souterrain 35-70 mm²</t>
  </si>
  <si>
    <t>Confection d'une boîte de jonction sur câble souterrain 95-150 mm²</t>
  </si>
  <si>
    <t>Confection d'une boîte de jonction sur câble souterrain 185-240 mm²</t>
  </si>
  <si>
    <t>Confection de terminale en cabine ou en armoire de distribution sur câble basse tension 10-25 mm²</t>
  </si>
  <si>
    <t>Confection de terminale en cabine ou en armoire de distribution sur câble basse tension 35-70 mm²</t>
  </si>
  <si>
    <t>Confection de terminale en cabine ou en armoire de distribution sur câble basse tension 95-150 mm²</t>
  </si>
  <si>
    <t>Confection de terminale en cabine ou en armoire de distribution sur câble basse tension 185-240 mm²</t>
  </si>
  <si>
    <t>Dépose et Repose préassemblé pour travaux sur façade</t>
  </si>
  <si>
    <t>Déséquipement ou équipement (préassemblé 4X95-150 + EP) d'une façade pour aménagement</t>
  </si>
  <si>
    <t>Déséquipement ou équipement (préassemblé 4X16-35 ) d'une façade pour aménagement</t>
  </si>
  <si>
    <t>Pose câble sousterrain</t>
  </si>
  <si>
    <t>Remontée des câbles/FO sur poteau ou en façade</t>
  </si>
  <si>
    <t>Remontée des câbles/FO sur poteau ou en façade isolé</t>
  </si>
  <si>
    <t>Tranchée sans revêtement (gravier, gazon ,dolomie)+ couvre câbles</t>
  </si>
  <si>
    <t>Tranchée en trottoir (dalle beton, Klinkers, hydro, pavé naturel) + couvre câbles</t>
  </si>
  <si>
    <t>Tranchée en voirie (Hydro, béton, Pavé béton, Pavé naturel) + couvre câbles</t>
  </si>
  <si>
    <t>Tranchée en voirie renforcée (Hydro, béton, Pavé béton, Pavé naturel) + couvre câbles</t>
  </si>
  <si>
    <t>Forage (F 110 mm ou 160 mm)</t>
  </si>
  <si>
    <t>Pose câble BT/FO sans couvre câble et/ou longueur supplémentaire pour armoire ou poteau 4 X 10-25</t>
  </si>
  <si>
    <t>Pose câble BT sans couvre câble et/ou longueur supplémentaire pour armoire ou remontée poteau 4 X 35-70</t>
  </si>
  <si>
    <t>Pose câble BT sans couvre câble et/ou longueur supplémentaire pour armoire ou remontée poteau 4 X 95-150</t>
  </si>
  <si>
    <t>Pose câble BT sans couvre câble et/ou longueur supplémentaire pour armoire ou remontée poteau 4 X 185-240</t>
  </si>
  <si>
    <t>Pose câble HT 50² type PRC sans couvre câble et/ou longueur supplémentaire pour entrée cabine HT ou réparation</t>
  </si>
  <si>
    <t>Pose câble HT 95² type PRC sans couvre câble et/ou longueur supplémentaire pour entrée cabine HT ou réparation</t>
  </si>
  <si>
    <t>Pose câble HT 150² type PRC sans couvre câble et/ou longueur supplémentaire pour entrée cabine HT ou réparation</t>
  </si>
  <si>
    <t>Pose câble HT 240² type PRC sans couvre câble et/ou longueur supplémentaire pour entrée cabine HT ou réparation</t>
  </si>
  <si>
    <t>Pose de gaines (F 110mm ou 160mm) en tranchée ouverte</t>
  </si>
  <si>
    <t>Pose d'un grillage avertisseur</t>
  </si>
  <si>
    <t>Fouille pour jonction souterraine et percements</t>
  </si>
  <si>
    <t>Fouille pour jonction souterraine sans revêtement</t>
  </si>
  <si>
    <t>m³</t>
  </si>
  <si>
    <t>Fouille pour jonction souterraine en voirie</t>
  </si>
  <si>
    <t>Construction d'une chambre de tirage</t>
  </si>
  <si>
    <t>Introduction des câbles en cabine</t>
  </si>
  <si>
    <t>Percement d'ouvrages</t>
  </si>
  <si>
    <t>Pose d'une armoire de distribution type EH2</t>
  </si>
  <si>
    <t>Remplacement d'une armoire de distribution sans socle</t>
  </si>
  <si>
    <t>Remplacement d'une armoire de distribution avec socle</t>
  </si>
  <si>
    <t>Pose d'une protection "descente de poteau ou de façade"</t>
  </si>
  <si>
    <t>Pose d'une CV FO modulaire 550x1300x800 en zone non urbaine</t>
  </si>
  <si>
    <t>Pose d'une CV FO modulaire 550x1300x800 en zone urbaine</t>
  </si>
  <si>
    <t>Pose d'une CV FO modulaire 550x1300x800 en zone d'activités</t>
  </si>
  <si>
    <t>Implantation d'un candélabre métallique droit de 4 m à 6 m</t>
  </si>
  <si>
    <t>Implantation d'un candélabre métallique droit de 6 m à 8 m</t>
  </si>
  <si>
    <t>Implantation d'un candélabre métallique droit de 8 m à 10 m</t>
  </si>
  <si>
    <t>Montage armature sur candélabre</t>
  </si>
  <si>
    <t>Montage armature sur poteau béton</t>
  </si>
  <si>
    <t>Montage armature sur façade</t>
  </si>
  <si>
    <t>Démontage armature sur candélabre</t>
  </si>
  <si>
    <t>Démontage d'armature sur poteau béton</t>
  </si>
  <si>
    <t>Démontage d'armature sur façade</t>
  </si>
  <si>
    <t>Enlèvement/Dépose d'un candélabre</t>
  </si>
  <si>
    <t>Montage de projecteur au sol</t>
  </si>
  <si>
    <t>Démontage de projecteur au sol</t>
  </si>
  <si>
    <t>Prestations diverses</t>
  </si>
  <si>
    <t>h</t>
  </si>
  <si>
    <t>Dessinateur</t>
  </si>
  <si>
    <t>Relevés de situation -  géolocalisation</t>
  </si>
  <si>
    <t>Forfait EP - Sur nouveau poteau: forfait au m (fourniture et pose du câble, candélabre, luminaire standard, accessoires 20 m d’inter-distance)</t>
  </si>
  <si>
    <t>Forfait EP - Sur nouveau poteau: forfait au m (fourniture et pose du câble, candélabre, luminaire urbain, accessoires 20 m d’inter-distance)</t>
  </si>
  <si>
    <t>Fourniture et realisation jonction monopolaire (sans terrasement)</t>
  </si>
  <si>
    <t>Fourniture et realisation jonction de transition (sans terrasement)</t>
  </si>
  <si>
    <t>Modification parametres compteur</t>
  </si>
  <si>
    <t>Vérification / étalonnage de compteur chez l'abonné</t>
  </si>
  <si>
    <t>Main d'œuvre administrative /heure</t>
  </si>
  <si>
    <t>Main d'œuvre technique /heure</t>
  </si>
  <si>
    <t>Déplacement charroi /heure</t>
  </si>
  <si>
    <t>Remplacement compteur simple par compteur 2 sens d'énergie</t>
  </si>
  <si>
    <t>Mise hors tension et rétablisement cabine client pendant les heures de service</t>
  </si>
  <si>
    <t>Mise en service ou rétablissement cabine client</t>
  </si>
  <si>
    <t>Construction et équipement de cabine client</t>
  </si>
  <si>
    <t>Raccordement chantier ≤ 80A et enlèvement (hors caution de 300€)</t>
  </si>
  <si>
    <t>Raccordement chantier &gt; 80A et enlèvement (hors caution de 300€)</t>
  </si>
  <si>
    <t>Raccordement Forains</t>
  </si>
  <si>
    <t>Poteau 10m/250Kgs</t>
  </si>
  <si>
    <t>Poteau 10m/400Kgs</t>
  </si>
  <si>
    <t>Poteau 10m/600Kgs</t>
  </si>
  <si>
    <t>Poteau 10m/800Kgs</t>
  </si>
  <si>
    <t>Poteau 10m/1000Kgs</t>
  </si>
  <si>
    <t>Poteaux - plantation</t>
  </si>
  <si>
    <t>Poteaux - fourniture</t>
  </si>
  <si>
    <t>Branchement Basse Tension hors matériel</t>
  </si>
  <si>
    <t>Pose de mobilier urbain hors materiel</t>
  </si>
  <si>
    <t>Eclairage publique hors materiel</t>
  </si>
  <si>
    <t>m²</t>
  </si>
  <si>
    <t>Câble EXVB 4 X 35</t>
  </si>
  <si>
    <t>Câble EXVB 4 X 50</t>
  </si>
  <si>
    <t>Câble EXVB 4 X 95</t>
  </si>
  <si>
    <t>Câble EAXVB 4 X 150</t>
  </si>
  <si>
    <t>Câble EXVB 4 X 10</t>
  </si>
  <si>
    <t>Câble EXVB 4 X 16</t>
  </si>
  <si>
    <t>Câble BAXB 4 X 95 + 54/6 + 2 X 16</t>
  </si>
  <si>
    <t>Câble BAXB 4 X 150 + 54/6 + 2 X 17</t>
  </si>
  <si>
    <t>Câble BAXB 4 X 16</t>
  </si>
  <si>
    <t>Couvre câble</t>
  </si>
  <si>
    <t xml:space="preserve">Couvre câble rigide PE 1000 X 150 X 12 mm </t>
  </si>
  <si>
    <t xml:space="preserve">Couvre câble rigide PE 1000 X 250 X 12 mm </t>
  </si>
  <si>
    <t>Armoire de trottoir</t>
  </si>
  <si>
    <t>Armoire de distribution type EH2-D</t>
  </si>
  <si>
    <t>Câble EXVB 4 X 25</t>
  </si>
  <si>
    <t>Câble BAXB 4 X 25</t>
  </si>
  <si>
    <t>Candélabres et armature éclairage public</t>
  </si>
  <si>
    <t>Devis</t>
  </si>
  <si>
    <t>Tarif Raccordement Electricité Moyenne Tension (&lt; 5.000 kVA) sur réseau de distribution</t>
  </si>
  <si>
    <t xml:space="preserve">Branchement </t>
  </si>
  <si>
    <t>Forfait par kVA</t>
  </si>
  <si>
    <t>minimum 100 kVA</t>
  </si>
  <si>
    <t>Puissance (kVA)</t>
  </si>
  <si>
    <t>&lt; 1.000 kVA</t>
  </si>
  <si>
    <t>&lt; 5.000 kVA</t>
  </si>
  <si>
    <t>Pour les travaux effectués simultanément aux travaux d'un nouveau raccordement standard pendant les heures normales de travail.</t>
  </si>
  <si>
    <t>Tarif Raccordement Electricité Basse Tension (≤ 250 A et ≤ 1 kV) sur cabine de distribution (TRANS-BT)</t>
  </si>
  <si>
    <t xml:space="preserve">
</t>
  </si>
  <si>
    <t>minimum 56 kVA</t>
  </si>
  <si>
    <t>Raccordement cabine de distribution (prix en €)</t>
  </si>
  <si>
    <r>
      <t xml:space="preserve">
</t>
    </r>
    <r>
      <rPr>
        <b/>
        <u/>
        <sz val="11"/>
        <color theme="1"/>
        <rFont val="Calibri"/>
        <family val="2"/>
        <scheme val="minor"/>
      </rPr>
      <t/>
    </r>
  </si>
  <si>
    <t>RESEAU AERIEN</t>
  </si>
  <si>
    <r>
      <rPr>
        <b/>
        <u/>
        <sz val="11"/>
        <color rgb="FF000000"/>
        <rFont val="Calibri"/>
        <family val="2"/>
      </rPr>
      <t>Ce forfait comprend les travaux suivants réalisés par GRD :</t>
    </r>
    <r>
      <rPr>
        <sz val="11"/>
        <color theme="1"/>
        <rFont val="Calibri"/>
        <family val="2"/>
        <scheme val="minor"/>
      </rPr>
      <t xml:space="preserve">
- la fourniture et la pose du disjoncteur de protection en fonction des calibres disponibles;
- la pose du compteur;
- la fourniture et la mise à disposition d'un contact préférentiel (pour le pilotage d'un boiler par ex), si compteur double tarif ;
- la fourniture et la pose du relais de télécommande si d'application;
- la connexion du câble vers le coffret divisionnaire client si posé suivant les prescriptions du GRD;
- la première mise en service.
</t>
    </r>
    <r>
      <rPr>
        <b/>
        <u/>
        <sz val="11"/>
        <color rgb="FF000000"/>
        <rFont val="Calibri"/>
        <family val="2"/>
      </rPr>
      <t>Ce forfait ne comprend pas:</t>
    </r>
    <r>
      <rPr>
        <sz val="11"/>
        <color theme="1"/>
        <rFont val="Calibri"/>
        <family val="2"/>
        <scheme val="minor"/>
      </rPr>
      <t xml:space="preserve">
- l'inspection de l'installation du client par un organisme agréé en vue de sa réception et de sa mise en service;  
- la fourniture et la pose d'un coffret ou d'un édicule en limite de propriété dans le cas d'un recul de l'immeuble (distance entre la limite de la propriété privée et le point de pénétration dans l'immeuble) supérieur à 25 m. Le barillet de la serrure est fourni par le GRD</t>
    </r>
    <r>
      <rPr>
        <sz val="11"/>
        <rFont val="Calibri"/>
        <family val="2"/>
        <scheme val="minor"/>
      </rPr>
      <t xml:space="preserve"> si d'application</t>
    </r>
    <r>
      <rPr>
        <sz val="11"/>
        <color theme="1"/>
        <rFont val="Calibri"/>
        <family val="2"/>
        <scheme val="minor"/>
      </rPr>
      <t xml:space="preserve">;
- la fourniture et la pose de la/des embase(s) du/des coffret(s) 25S60,  de la borne interruptible (sectionneur) et le bloc de raccordement (à partir de 2 coffrets de comptage).  
</t>
    </r>
    <r>
      <rPr>
        <b/>
        <u/>
        <sz val="11"/>
        <color rgb="FF000000"/>
        <rFont val="Calibri"/>
        <family val="2"/>
      </rPr>
      <t>Non compris dans le forfait, mais réalisé par le GRD:</t>
    </r>
    <r>
      <rPr>
        <sz val="11"/>
        <color theme="1"/>
        <rFont val="Calibri"/>
        <family val="2"/>
        <scheme val="minor"/>
      </rPr>
      <t xml:space="preserve">
- la mise à disposition d'impulsions pour l'utilisateur de réseau. 
</t>
    </r>
  </si>
  <si>
    <r>
      <rPr>
        <b/>
        <u/>
        <sz val="11"/>
        <color rgb="FF000000"/>
        <rFont val="Calibri"/>
        <family val="2"/>
      </rPr>
      <t>Ce forfait comprend les travaux suivants réalisés par le GRD:</t>
    </r>
    <r>
      <rPr>
        <sz val="11"/>
        <color theme="1"/>
        <rFont val="Calibri"/>
        <family val="2"/>
        <scheme val="minor"/>
      </rPr>
      <t xml:space="preserve">
- le matériel de fixation du câble au support et les accessoires;
- la fourniture et la pose du câble à l'intérieur de l'immeuble jusqu'au coffret de comptage (max 3 m); 
- la connexion du câble  au réseau;
- la connexion au sectionneur fourni et placé par le demandeur dans le coffret de raccordement; 
- la fourniture et la pose du câble de raccordement dans une gaine d'attente posée par le client en domaine privé (longueur max: 25 m entre le coffret de comptage et la limite de la propriété privée/publique); 
- le percement de la facade si l'immeuble est en limite de propriété;
- la fourniture et la pose du câble de raccordement en domaine public.
</t>
    </r>
    <r>
      <rPr>
        <b/>
        <u/>
        <sz val="11"/>
        <color rgb="FF000000"/>
        <rFont val="Calibri"/>
        <family val="2"/>
      </rPr>
      <t>Ce forfait ne comprend pas:</t>
    </r>
    <r>
      <rPr>
        <sz val="11"/>
        <color theme="1"/>
        <rFont val="Calibri"/>
        <family val="2"/>
        <scheme val="minor"/>
      </rPr>
      <t xml:space="preserve">
- la fourniture et la pose de la courbe de raccordement (ou équivalent) obligatoire en nouvelle construction; 
- la réalisation des travaux de terrassement, niches externes et internes et la pose de gaines d'attente en domaine privé (selon prescriptions du GRD). Ce travail peut être réalisé par le GRD à la demande de l'utilisateur de réseau moyennant un supplément de prix présenté en Divers; 
- la fourniture et la pose d'un</t>
    </r>
    <r>
      <rPr>
        <sz val="11"/>
        <color rgb="FFFF0000"/>
        <rFont val="Calibri"/>
        <family val="2"/>
        <scheme val="minor"/>
      </rPr>
      <t xml:space="preserve"> </t>
    </r>
    <r>
      <rPr>
        <sz val="11"/>
        <rFont val="Calibri"/>
        <family val="2"/>
        <scheme val="minor"/>
      </rPr>
      <t>organe de coupure général</t>
    </r>
    <r>
      <rPr>
        <sz val="11"/>
        <color theme="1"/>
        <rFont val="Calibri"/>
        <family val="2"/>
        <scheme val="minor"/>
      </rPr>
      <t xml:space="preserve"> à partir de 3 points de prélèvement;
- les percements et ragréages (+ étanchéité) des traversées de façade dans le cas des immeubles existants, l'apport et l'enlèvement de terre en terrain </t>
    </r>
    <r>
      <rPr>
        <sz val="11"/>
        <rFont val="Calibri"/>
        <family val="2"/>
        <scheme val="minor"/>
      </rPr>
      <t>privé</t>
    </r>
    <r>
      <rPr>
        <sz val="11"/>
        <color theme="1"/>
        <rFont val="Calibri"/>
        <family val="2"/>
        <scheme val="minor"/>
      </rPr>
      <t xml:space="preserve">, le remplacement de pavages spéciaux.
</t>
    </r>
    <r>
      <rPr>
        <b/>
        <u/>
        <sz val="11"/>
        <color rgb="FF000000"/>
        <rFont val="Calibri"/>
        <family val="2"/>
      </rPr>
      <t>Non compris dans le forfait, mais réalisé par le GRD:</t>
    </r>
    <r>
      <rPr>
        <sz val="11"/>
        <color theme="1"/>
        <rFont val="Calibri"/>
        <family val="2"/>
        <scheme val="minor"/>
      </rPr>
      <t xml:space="preserve">
- la fourniture et la pose de câble au-delà de 25 m en terrain privé (moyennant un supplément de prix présenté en Divers). 
</t>
    </r>
    <r>
      <rPr>
        <b/>
        <u/>
        <sz val="11"/>
        <color rgb="FF000000"/>
        <rFont val="Calibri"/>
        <family val="2"/>
      </rPr>
      <t>Remarques:</t>
    </r>
    <r>
      <rPr>
        <sz val="11"/>
        <color theme="1"/>
        <rFont val="Calibri"/>
        <family val="2"/>
        <scheme val="minor"/>
      </rPr>
      <t xml:space="preserve">
Dans un raccordement aérien, la fourniture et la pose de la colonne (câble entre le coffret de comptage et le réseau aérien / câble de raccordement torsadé) seront réalisées par GRD pour autant que le client mette à disposition et rende accessible la goulotte ou la saignée.
Si le branchement existant est aérien et que le demandeur veut passer en branchement souterrain uniquement pour raison esthétique et sans aucune justification technique, il paiera suivant devis.
</t>
    </r>
    <r>
      <rPr>
        <b/>
        <sz val="11"/>
        <color rgb="FF000000"/>
        <rFont val="Calibri"/>
        <family val="2"/>
      </rPr>
      <t/>
    </r>
  </si>
  <si>
    <t>Forfait EP- Voirie existante, réseau existant et support existant: forfait par point lumineux (fourniture et placement crosse, luminaire standard, accessoires)</t>
  </si>
  <si>
    <r>
      <t xml:space="preserve">L'ensemble des prescriptions techniques établies par le GRD doit être respecté.
Les compteurs restent propriété du </t>
    </r>
    <r>
      <rPr>
        <sz val="11"/>
        <rFont val="Calibri"/>
        <family val="2"/>
        <scheme val="minor"/>
      </rPr>
      <t>GRD</t>
    </r>
    <r>
      <rPr>
        <sz val="11"/>
        <color rgb="FFFF0000"/>
        <rFont val="Calibri"/>
        <family val="2"/>
        <scheme val="minor"/>
      </rPr>
      <t>.</t>
    </r>
    <r>
      <rPr>
        <sz val="11"/>
        <color theme="1"/>
        <rFont val="Calibri"/>
        <family val="2"/>
        <scheme val="minor"/>
      </rPr>
      <t xml:space="preserve">
Les compteurs supplémentaires éventuels sont placés dans un ensemble suivant les prescriptions du GRD.
Les comptages sont mesurés en basse tension.
Pour des puissances ≥ 100 kVA : toujours comptage de type AMR (comptage télérelevé).</t>
    </r>
    <r>
      <rPr>
        <sz val="11"/>
        <color theme="1"/>
        <rFont val="Calibri"/>
        <family val="2"/>
        <scheme val="minor"/>
      </rPr>
      <t xml:space="preserve">
Pour des puissances &lt; 56 kVA : comptage de type YMR (relève annuelle).</t>
    </r>
  </si>
  <si>
    <t>Renforcement compteur et disjoncteur ≤ 63A</t>
  </si>
  <si>
    <t>Renforcement compteur et disjoncteur &gt; 63A et  ≤ 100A</t>
  </si>
  <si>
    <t>Fourniture module de raccordement + elos 125A pour raccordement simple</t>
  </si>
  <si>
    <t>Fourniture module de raccordement + elos 125 A pour raccordement multiple (A partir de 3 compteurs)</t>
  </si>
  <si>
    <t>&lt; 250 kVA</t>
  </si>
  <si>
    <t>Mise hors tension et rétablisement cabine en dehors des heures de service</t>
  </si>
  <si>
    <t>Manœuvres HT (Forfait) par manœuvre.</t>
  </si>
  <si>
    <t>Forfait raccordement URD, voir raccordement BT</t>
  </si>
  <si>
    <t>Renforcement ou déforcement de protection, fusibles, disjoncteur, disjoncteur réglable</t>
  </si>
  <si>
    <t>Termes D</t>
  </si>
  <si>
    <t>Prestations diverses relatives au raccordement MT</t>
  </si>
  <si>
    <t>Prestations relatives au raccordement basse tension et TransBT</t>
  </si>
  <si>
    <t>RESEAU SOUTERRAIN</t>
  </si>
  <si>
    <t>Remblai sable supplémentaire</t>
  </si>
  <si>
    <t>Remblai béton poreux de 100 à 150 kg/m³</t>
  </si>
  <si>
    <t>Remblai avec empierrement recyclé avec évacuation</t>
  </si>
  <si>
    <t>Démolition maçonnerie ou stabilisé avec évacuation</t>
  </si>
  <si>
    <t>Réfection maçonnerie en bloc terre cuite de 9 à 19</t>
  </si>
  <si>
    <t>Réfection maçonnerie avec brique simple</t>
  </si>
  <si>
    <t>Rejointoyage mur brique ou bloc</t>
  </si>
  <si>
    <t>Pose 'L' en béton avec fondation 125/100/90</t>
  </si>
  <si>
    <t>Prestations de raccordement alimentation armoire ou coffret /heure pendant les heures de services</t>
  </si>
  <si>
    <t>Prestations de raccordement alimentation armoire ou coffret /heure en dehors des heures de service</t>
  </si>
  <si>
    <t>Localisation de câble</t>
  </si>
  <si>
    <t>Détection de défaut sur câble par camion laboratoire</t>
  </si>
  <si>
    <t xml:space="preserve">Localisation de câble </t>
  </si>
  <si>
    <t xml:space="preserve">Mise à disposition de moyen de production provisoire pour coupure de moins de 4 heures pour 30 kWe </t>
  </si>
  <si>
    <t>Remblai sable stabilisé supplémentaire</t>
  </si>
  <si>
    <t>Déplacement de compteur sans remplacement de colonne ni de câble de raccordement</t>
  </si>
  <si>
    <t>Connexion ou deconnexion extérieur du raccordement sur reseau aérien</t>
  </si>
  <si>
    <t>Connexion ou deconnexion extérieur du raccordement en armoire basse tension</t>
  </si>
  <si>
    <t>Connexion ou déconnexion extérieur du raccordement en cabine de distribution</t>
  </si>
  <si>
    <t>Connexion ou déconnexion intérieur du raccordement au compteur</t>
  </si>
  <si>
    <t>Ouverture de compteur et de dossier administratif</t>
  </si>
  <si>
    <t>Déplacement encrage de raccordement aérien</t>
  </si>
  <si>
    <t>Mise en place du matériel</t>
  </si>
  <si>
    <t>Heure de fonctionnement</t>
  </si>
  <si>
    <t>Pose et dépose en place du matériel</t>
  </si>
  <si>
    <t>TARIFS NON PERIODIQUES</t>
  </si>
  <si>
    <t>TARIFS 2019-2023</t>
  </si>
  <si>
    <t>PRESTATIONS &amp; SERVICES</t>
  </si>
  <si>
    <t>Heures de fonctionnement</t>
  </si>
  <si>
    <t xml:space="preserve">Forfait raccordement Imobilière &lt; 63A  = (9,2xA)*Nbr EAN + D </t>
  </si>
  <si>
    <t>Câble souterrain Basse Tension*</t>
  </si>
  <si>
    <t>Câble aérien Basse Tension*</t>
  </si>
  <si>
    <r>
      <rPr>
        <b/>
        <u/>
        <sz val="11"/>
        <color theme="1"/>
        <rFont val="Calibri"/>
        <family val="2"/>
      </rPr>
      <t>Pour les raccordements sans compteur définis par les prescriptions Synergrid C1/109, C3/2 et C3/3 :</t>
    </r>
    <r>
      <rPr>
        <sz val="11"/>
        <color theme="1"/>
        <rFont val="Calibri"/>
        <family val="2"/>
      </rPr>
      <t xml:space="preserve">
Le forfait B couvre les frais de:
- fouille et remblai au point de raccordement si raccordement souterrain,
- fourniture et la pose du câble de raccordement (longueur max au sol: 10 m entre le coffret de branchement et le point de raccordement au réseau de distribution),
- matériel de fixation du câble au support éventuel et les accessoires;
- réalisation des travaux de terrassement (sans revêtement) (longueur max 10 m).
Tout supplément (fourniture et pose câble &gt; 10 m, terrassement sans revêtement &gt; 10 m, </t>
    </r>
    <r>
      <rPr>
        <sz val="11"/>
        <rFont val="Calibri"/>
        <family val="2"/>
      </rPr>
      <t xml:space="preserve">démolition et réfection du revêtement) </t>
    </r>
    <r>
      <rPr>
        <sz val="11"/>
        <color theme="1"/>
        <rFont val="Calibri"/>
        <family val="2"/>
      </rPr>
      <t>est facturé via le terme D.</t>
    </r>
  </si>
</sst>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00\ &quot;€&quot;_-;\-* #,##0.00\ &quot;€&quot;_-;_-* &quot;-&quot;??\ &quot;€&quot;_-;_-@_-"/>
    <numFmt numFmtId="165" formatCode="#,##0\ &quot;€&quot;"/>
    <numFmt numFmtId="166" formatCode="#,##0.00\ &quot;€&quot;"/>
    <numFmt numFmtId="167" formatCode="_-* #,##0.00\ &quot;€/kVA&quot;_-;\-* #,##0.00\ &quot;€/kVA&quot;_-;_-* &quot;-&quot;??\ &quot;€&quot;_-;_-@_-"/>
    <numFmt numFmtId="168" formatCode="_-* #,##0.00\ &quot;€/kVA/mois&quot;_-;\-* #,##0.00\ &quot;€/kVA/mois&quot;_-;_-* &quot;-&quot;??\ &quot;€&quot;_-;_-@_-"/>
    <numFmt numFmtId="169" formatCode="_-* #,##0.00\ &quot;€&quot;&quot;/h&quot;;\-* #,##0.00\ &quot;€&quot;_-;_-* &quot;-&quot;??\ &quot;€&quot;_-;_-@_-"/>
  </numFmts>
  <fonts count="31" x14ac:knownFonts="1">
    <font>
      <sz val="11"/>
      <color theme="1"/>
      <name val="Calibri"/>
      <family val="2"/>
      <scheme val="minor"/>
    </font>
    <font>
      <b/>
      <sz val="11"/>
      <color theme="1"/>
      <name val="Calibri"/>
      <family val="2"/>
      <scheme val="minor"/>
    </font>
    <font>
      <sz val="11"/>
      <color theme="1"/>
      <name val="Calibri"/>
      <family val="2"/>
      <scheme val="minor"/>
    </font>
    <font>
      <b/>
      <sz val="12"/>
      <color theme="1"/>
      <name val="Calibri"/>
      <family val="2"/>
      <scheme val="minor"/>
    </font>
    <font>
      <b/>
      <sz val="14"/>
      <color theme="1"/>
      <name val="Calibri"/>
      <family val="2"/>
      <scheme val="minor"/>
    </font>
    <font>
      <sz val="11"/>
      <color rgb="FFFF0000"/>
      <name val="Calibri"/>
      <family val="2"/>
      <scheme val="minor"/>
    </font>
    <font>
      <sz val="11"/>
      <name val="Calibri"/>
      <family val="2"/>
      <scheme val="minor"/>
    </font>
    <font>
      <sz val="11"/>
      <color theme="1"/>
      <name val="Calibri"/>
      <family val="2"/>
    </font>
    <font>
      <b/>
      <sz val="11"/>
      <color theme="1"/>
      <name val="Calibri"/>
      <family val="2"/>
    </font>
    <font>
      <b/>
      <sz val="14"/>
      <color theme="0"/>
      <name val="Calibri"/>
      <family val="2"/>
      <scheme val="minor"/>
    </font>
    <font>
      <sz val="10"/>
      <name val="Calibri"/>
      <family val="2"/>
      <scheme val="minor"/>
    </font>
    <font>
      <b/>
      <sz val="11"/>
      <name val="Calibri"/>
      <family val="2"/>
      <scheme val="minor"/>
    </font>
    <font>
      <b/>
      <u/>
      <sz val="11"/>
      <color rgb="FF000000"/>
      <name val="Calibri"/>
      <family val="2"/>
    </font>
    <font>
      <b/>
      <sz val="11"/>
      <color rgb="FF000000"/>
      <name val="Calibri"/>
      <family val="2"/>
    </font>
    <font>
      <u/>
      <sz val="11"/>
      <name val="Calibri"/>
      <family val="2"/>
      <scheme val="minor"/>
    </font>
    <font>
      <b/>
      <sz val="20"/>
      <name val="Calibri"/>
      <family val="2"/>
      <scheme val="minor"/>
    </font>
    <font>
      <b/>
      <sz val="11"/>
      <color theme="6"/>
      <name val="Calibri"/>
      <family val="2"/>
      <scheme val="minor"/>
    </font>
    <font>
      <sz val="11"/>
      <color rgb="FF00B050"/>
      <name val="Calibri"/>
      <family val="2"/>
      <scheme val="minor"/>
    </font>
    <font>
      <b/>
      <sz val="14"/>
      <color theme="0"/>
      <name val="Calibri"/>
      <family val="2"/>
    </font>
    <font>
      <b/>
      <sz val="11.2"/>
      <color theme="0"/>
      <name val="Calibri"/>
      <family val="2"/>
    </font>
    <font>
      <sz val="12"/>
      <color theme="1"/>
      <name val="Calibri"/>
      <family val="2"/>
      <scheme val="minor"/>
    </font>
    <font>
      <b/>
      <u/>
      <sz val="11"/>
      <color theme="1"/>
      <name val="Calibri"/>
      <family val="2"/>
      <scheme val="minor"/>
    </font>
    <font>
      <b/>
      <u/>
      <sz val="11"/>
      <color theme="1"/>
      <name val="Calibri"/>
      <family val="2"/>
    </font>
    <font>
      <b/>
      <sz val="8.8000000000000007"/>
      <color theme="1"/>
      <name val="Calibri"/>
      <family val="2"/>
    </font>
    <font>
      <sz val="10"/>
      <name val="Arial"/>
      <family val="2"/>
    </font>
    <font>
      <b/>
      <u/>
      <sz val="10"/>
      <name val="Times New Roman"/>
      <family val="1"/>
    </font>
    <font>
      <b/>
      <u/>
      <sz val="12"/>
      <color theme="1"/>
      <name val="Calibri"/>
      <family val="2"/>
      <scheme val="minor"/>
    </font>
    <font>
      <sz val="8"/>
      <color theme="1"/>
      <name val="Calibri"/>
      <family val="2"/>
      <scheme val="minor"/>
    </font>
    <font>
      <b/>
      <sz val="28"/>
      <color theme="1"/>
      <name val="Calibri"/>
      <family val="2"/>
      <scheme val="minor"/>
    </font>
    <font>
      <b/>
      <sz val="14"/>
      <name val="Calibri"/>
      <family val="2"/>
      <scheme val="minor"/>
    </font>
    <font>
      <sz val="11"/>
      <name val="Calibri"/>
      <family val="2"/>
    </font>
  </fonts>
  <fills count="9">
    <fill>
      <patternFill patternType="none"/>
    </fill>
    <fill>
      <patternFill patternType="gray125"/>
    </fill>
    <fill>
      <patternFill patternType="solid">
        <fgColor theme="3" tint="0.7999816888943144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00B0F0"/>
        <bgColor indexed="64"/>
      </patternFill>
    </fill>
    <fill>
      <patternFill patternType="solid">
        <fgColor theme="0"/>
        <bgColor indexed="64"/>
      </patternFill>
    </fill>
    <fill>
      <patternFill patternType="solid">
        <fgColor rgb="FF00FF00"/>
        <bgColor indexed="64"/>
      </patternFill>
    </fill>
    <fill>
      <patternFill patternType="gray0625"/>
    </fill>
  </fills>
  <borders count="48">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top style="thin">
        <color indexed="64"/>
      </top>
      <bottom style="thick">
        <color indexed="64"/>
      </bottom>
      <diagonal/>
    </border>
    <border>
      <left style="medium">
        <color indexed="64"/>
      </left>
      <right style="medium">
        <color indexed="64"/>
      </right>
      <top style="thin">
        <color indexed="64"/>
      </top>
      <bottom style="thick">
        <color indexed="64"/>
      </bottom>
      <diagonal/>
    </border>
    <border>
      <left style="medium">
        <color indexed="64"/>
      </left>
      <right/>
      <top/>
      <bottom style="thick">
        <color indexed="64"/>
      </bottom>
      <diagonal/>
    </border>
    <border>
      <left/>
      <right/>
      <top/>
      <bottom style="thick">
        <color indexed="64"/>
      </bottom>
      <diagonal/>
    </border>
    <border>
      <left/>
      <right style="medium">
        <color indexed="64"/>
      </right>
      <top/>
      <bottom style="thick">
        <color indexed="64"/>
      </bottom>
      <diagonal/>
    </border>
    <border>
      <left style="medium">
        <color indexed="64"/>
      </left>
      <right style="medium">
        <color indexed="64"/>
      </right>
      <top/>
      <bottom style="thick">
        <color indexed="64"/>
      </bottom>
      <diagonal/>
    </border>
  </borders>
  <cellStyleXfs count="2">
    <xf numFmtId="0" fontId="0" fillId="0" borderId="0"/>
    <xf numFmtId="0" fontId="24" fillId="0" borderId="0"/>
  </cellStyleXfs>
  <cellXfs count="369">
    <xf numFmtId="0" fontId="0" fillId="0" borderId="0" xfId="0"/>
    <xf numFmtId="0" fontId="0" fillId="0" borderId="0" xfId="0" applyFont="1" applyBorder="1"/>
    <xf numFmtId="0" fontId="0" fillId="0" borderId="0" xfId="0" applyAlignment="1"/>
    <xf numFmtId="0" fontId="0" fillId="0" borderId="0" xfId="0" applyFont="1" applyBorder="1" applyAlignment="1"/>
    <xf numFmtId="0" fontId="0" fillId="0" borderId="0" xfId="0" applyAlignment="1">
      <alignment horizontal="center"/>
    </xf>
    <xf numFmtId="0" fontId="2" fillId="0" borderId="0" xfId="0" applyFont="1"/>
    <xf numFmtId="165" fontId="0" fillId="0" borderId="0" xfId="0" applyNumberFormat="1" applyFont="1" applyFill="1" applyBorder="1" applyAlignment="1"/>
    <xf numFmtId="165" fontId="0" fillId="0" borderId="0" xfId="0" applyNumberFormat="1" applyFont="1" applyFill="1" applyBorder="1" applyAlignment="1">
      <alignment vertical="top" wrapText="1"/>
    </xf>
    <xf numFmtId="0" fontId="0" fillId="0" borderId="0" xfId="0" applyFont="1" applyFill="1" applyBorder="1"/>
    <xf numFmtId="165" fontId="0" fillId="0" borderId="13" xfId="0" applyNumberFormat="1" applyFont="1" applyFill="1" applyBorder="1" applyAlignment="1">
      <alignment horizontal="center"/>
    </xf>
    <xf numFmtId="0" fontId="0" fillId="0" borderId="0" xfId="0" applyFill="1" applyBorder="1"/>
    <xf numFmtId="0" fontId="0" fillId="0" borderId="0" xfId="0" applyFont="1" applyFill="1" applyBorder="1" applyAlignment="1"/>
    <xf numFmtId="165" fontId="0" fillId="0" borderId="0" xfId="0" applyNumberFormat="1" applyFont="1" applyFill="1" applyBorder="1"/>
    <xf numFmtId="0" fontId="0" fillId="0" borderId="0" xfId="0" applyFont="1" applyFill="1" applyBorder="1" applyAlignment="1">
      <alignment vertical="top" wrapText="1"/>
    </xf>
    <xf numFmtId="165" fontId="0" fillId="3" borderId="13" xfId="0" applyNumberFormat="1" applyFont="1" applyFill="1" applyBorder="1" applyAlignment="1">
      <alignment horizontal="center"/>
    </xf>
    <xf numFmtId="0" fontId="0" fillId="0" borderId="0" xfId="0" applyFont="1" applyFill="1" applyBorder="1" applyAlignment="1">
      <alignment vertical="top"/>
    </xf>
    <xf numFmtId="0" fontId="0" fillId="0" borderId="32" xfId="0" applyFont="1" applyFill="1" applyBorder="1" applyAlignment="1">
      <alignment vertical="top"/>
    </xf>
    <xf numFmtId="0" fontId="0" fillId="0" borderId="12" xfId="0" applyFont="1" applyFill="1" applyBorder="1" applyAlignment="1">
      <alignment vertical="top"/>
    </xf>
    <xf numFmtId="0" fontId="1" fillId="0" borderId="12" xfId="0" applyFont="1" applyFill="1" applyBorder="1" applyAlignment="1">
      <alignment vertical="top"/>
    </xf>
    <xf numFmtId="165" fontId="0" fillId="0" borderId="32" xfId="0" applyNumberFormat="1" applyFont="1" applyFill="1" applyBorder="1"/>
    <xf numFmtId="165" fontId="0" fillId="0" borderId="12" xfId="0" applyNumberFormat="1" applyFont="1" applyFill="1" applyBorder="1"/>
    <xf numFmtId="0" fontId="1" fillId="0" borderId="0" xfId="0" applyFont="1" applyFill="1" applyBorder="1"/>
    <xf numFmtId="165" fontId="0" fillId="0" borderId="32" xfId="0" applyNumberFormat="1" applyFont="1" applyFill="1" applyBorder="1" applyAlignment="1">
      <alignment horizontal="center"/>
    </xf>
    <xf numFmtId="0" fontId="0" fillId="0" borderId="32" xfId="0" applyFont="1" applyFill="1" applyBorder="1"/>
    <xf numFmtId="0" fontId="0" fillId="0" borderId="12" xfId="0" applyFont="1" applyFill="1" applyBorder="1"/>
    <xf numFmtId="0" fontId="0" fillId="0" borderId="0" xfId="0" applyFont="1" applyFill="1" applyBorder="1" applyAlignment="1">
      <alignment wrapText="1"/>
    </xf>
    <xf numFmtId="0" fontId="3" fillId="2" borderId="24" xfId="0" applyFont="1" applyFill="1" applyBorder="1" applyAlignment="1">
      <alignment horizontal="center" wrapText="1"/>
    </xf>
    <xf numFmtId="0" fontId="3" fillId="2" borderId="29" xfId="0" applyFont="1" applyFill="1" applyBorder="1" applyAlignment="1">
      <alignment horizontal="center"/>
    </xf>
    <xf numFmtId="0" fontId="0" fillId="2" borderId="15" xfId="0" applyFont="1" applyFill="1" applyBorder="1"/>
    <xf numFmtId="0" fontId="4" fillId="0" borderId="0" xfId="0" applyFont="1" applyAlignment="1">
      <alignment horizontal="center" vertical="center"/>
    </xf>
    <xf numFmtId="0" fontId="9" fillId="0" borderId="0" xfId="0" applyFont="1" applyFill="1" applyBorder="1" applyAlignment="1">
      <alignment horizontal="center" vertical="center"/>
    </xf>
    <xf numFmtId="0" fontId="9" fillId="5" borderId="29" xfId="0" applyFont="1" applyFill="1" applyBorder="1" applyAlignment="1">
      <alignment horizontal="center" vertical="center"/>
    </xf>
    <xf numFmtId="0" fontId="0" fillId="0" borderId="0" xfId="0" applyFont="1"/>
    <xf numFmtId="165" fontId="0" fillId="0" borderId="14" xfId="0" applyNumberFormat="1" applyFont="1" applyFill="1" applyBorder="1" applyAlignment="1">
      <alignment horizontal="center"/>
    </xf>
    <xf numFmtId="165" fontId="0" fillId="0" borderId="14" xfId="0" applyNumberFormat="1" applyFont="1" applyFill="1" applyBorder="1" applyAlignment="1">
      <alignment horizontal="center" vertical="top" wrapText="1"/>
    </xf>
    <xf numFmtId="165" fontId="0" fillId="0" borderId="32" xfId="0" applyNumberFormat="1" applyFont="1" applyFill="1" applyBorder="1" applyAlignment="1">
      <alignment horizontal="center" vertical="top" wrapText="1"/>
    </xf>
    <xf numFmtId="166" fontId="0" fillId="0" borderId="0" xfId="0" applyNumberFormat="1"/>
    <xf numFmtId="0" fontId="0" fillId="0" borderId="19" xfId="0" applyFont="1" applyFill="1" applyBorder="1"/>
    <xf numFmtId="165" fontId="0" fillId="0" borderId="28" xfId="0" applyNumberFormat="1" applyFont="1" applyFill="1" applyBorder="1" applyAlignment="1">
      <alignment horizontal="center"/>
    </xf>
    <xf numFmtId="165" fontId="6" fillId="2" borderId="16" xfId="0" applyNumberFormat="1" applyFont="1" applyFill="1" applyBorder="1"/>
    <xf numFmtId="0" fontId="6" fillId="2" borderId="16" xfId="0" applyFont="1" applyFill="1" applyBorder="1"/>
    <xf numFmtId="0" fontId="6" fillId="2" borderId="17" xfId="0" applyFont="1" applyFill="1" applyBorder="1"/>
    <xf numFmtId="0" fontId="6" fillId="7" borderId="32" xfId="0" applyFont="1" applyFill="1" applyBorder="1"/>
    <xf numFmtId="0" fontId="15" fillId="0" borderId="21" xfId="0" applyFont="1" applyFill="1" applyBorder="1" applyAlignment="1">
      <alignment horizontal="center" vertical="center" textRotation="90"/>
    </xf>
    <xf numFmtId="0" fontId="11" fillId="0" borderId="0" xfId="0" applyFont="1" applyFill="1" applyBorder="1" applyAlignment="1">
      <alignment vertical="center"/>
    </xf>
    <xf numFmtId="0" fontId="6" fillId="0" borderId="32" xfId="0" applyFont="1" applyBorder="1"/>
    <xf numFmtId="0" fontId="11" fillId="0" borderId="32" xfId="0" applyFont="1" applyFill="1" applyBorder="1" applyAlignment="1">
      <alignment horizontal="center" vertical="center" textRotation="90"/>
    </xf>
    <xf numFmtId="165" fontId="6" fillId="0" borderId="0" xfId="0" applyNumberFormat="1" applyFont="1" applyFill="1" applyBorder="1"/>
    <xf numFmtId="0" fontId="6" fillId="0" borderId="0" xfId="0" applyFont="1" applyFill="1" applyBorder="1" applyAlignment="1">
      <alignment vertical="center"/>
    </xf>
    <xf numFmtId="0" fontId="6" fillId="0" borderId="0" xfId="0" applyFont="1" applyFill="1" applyBorder="1"/>
    <xf numFmtId="0" fontId="6" fillId="0" borderId="0" xfId="0" applyFont="1" applyBorder="1" applyAlignment="1">
      <alignment horizontal="left" vertical="center" wrapText="1"/>
    </xf>
    <xf numFmtId="165" fontId="6" fillId="0" borderId="0" xfId="0" applyNumberFormat="1" applyFont="1" applyBorder="1" applyAlignment="1">
      <alignment horizontal="left" vertical="center"/>
    </xf>
    <xf numFmtId="0" fontId="6" fillId="0" borderId="0" xfId="0" applyFont="1" applyBorder="1" applyAlignment="1">
      <alignment horizontal="left"/>
    </xf>
    <xf numFmtId="0" fontId="6" fillId="0" borderId="32" xfId="0" applyFont="1" applyBorder="1" applyAlignment="1">
      <alignment horizontal="left"/>
    </xf>
    <xf numFmtId="165" fontId="6" fillId="0" borderId="21" xfId="0" applyNumberFormat="1" applyFont="1" applyFill="1" applyBorder="1"/>
    <xf numFmtId="0" fontId="15" fillId="0" borderId="0" xfId="0" applyFont="1" applyFill="1" applyBorder="1" applyAlignment="1">
      <alignment horizontal="center" vertical="center" textRotation="90"/>
    </xf>
    <xf numFmtId="165" fontId="6" fillId="0" borderId="21" xfId="0" applyNumberFormat="1" applyFont="1" applyFill="1" applyBorder="1" applyAlignment="1">
      <alignment wrapText="1"/>
    </xf>
    <xf numFmtId="165" fontId="6" fillId="0" borderId="29" xfId="0" applyNumberFormat="1" applyFont="1" applyFill="1" applyBorder="1"/>
    <xf numFmtId="165" fontId="6" fillId="0" borderId="29" xfId="0" applyNumberFormat="1" applyFont="1" applyFill="1" applyBorder="1" applyAlignment="1">
      <alignment wrapText="1"/>
    </xf>
    <xf numFmtId="0" fontId="6" fillId="0" borderId="0" xfId="0" applyFont="1" applyFill="1" applyBorder="1" applyAlignment="1">
      <alignment horizontal="left" vertical="top" wrapText="1"/>
    </xf>
    <xf numFmtId="0" fontId="6" fillId="0" borderId="32" xfId="0" applyFont="1" applyFill="1" applyBorder="1" applyAlignment="1">
      <alignment horizontal="left" vertical="top" wrapText="1"/>
    </xf>
    <xf numFmtId="0" fontId="10" fillId="0" borderId="0" xfId="0" applyFont="1" applyFill="1" applyBorder="1" applyAlignment="1">
      <alignment horizontal="left"/>
    </xf>
    <xf numFmtId="0" fontId="10" fillId="0" borderId="32" xfId="0" applyFont="1" applyFill="1" applyBorder="1" applyAlignment="1">
      <alignment horizontal="left"/>
    </xf>
    <xf numFmtId="0" fontId="10" fillId="0" borderId="19" xfId="0" applyFont="1" applyFill="1" applyBorder="1" applyAlignment="1">
      <alignment horizontal="left"/>
    </xf>
    <xf numFmtId="0" fontId="10" fillId="0" borderId="28" xfId="0" applyFont="1" applyFill="1" applyBorder="1" applyAlignment="1">
      <alignment horizontal="left"/>
    </xf>
    <xf numFmtId="0" fontId="9" fillId="0" borderId="0" xfId="0" applyFont="1" applyAlignment="1">
      <alignment horizontal="center" vertical="center"/>
    </xf>
    <xf numFmtId="0" fontId="20" fillId="0" borderId="0" xfId="0" applyFont="1"/>
    <xf numFmtId="0" fontId="0" fillId="0" borderId="0" xfId="0" applyFont="1" applyFill="1"/>
    <xf numFmtId="0" fontId="7" fillId="0" borderId="14" xfId="0" applyFont="1" applyFill="1" applyBorder="1" applyAlignment="1">
      <alignment horizontal="left" vertical="top" wrapText="1"/>
    </xf>
    <xf numFmtId="0" fontId="1" fillId="0" borderId="15" xfId="0" applyFont="1" applyBorder="1" applyAlignment="1">
      <alignment horizontal="center" vertical="center" wrapText="1"/>
    </xf>
    <xf numFmtId="0" fontId="1" fillId="0" borderId="12" xfId="0" applyFont="1" applyBorder="1" applyAlignment="1">
      <alignment horizontal="center" vertical="center"/>
    </xf>
    <xf numFmtId="0" fontId="1" fillId="0" borderId="0" xfId="0" applyFont="1" applyFill="1" applyBorder="1" applyAlignment="1">
      <alignment horizontal="center" vertical="center" wrapText="1"/>
    </xf>
    <xf numFmtId="0" fontId="1" fillId="0" borderId="13" xfId="0" applyFont="1" applyBorder="1" applyAlignment="1">
      <alignment horizontal="center" vertical="center"/>
    </xf>
    <xf numFmtId="0" fontId="1" fillId="0" borderId="13" xfId="0" applyFont="1" applyBorder="1" applyAlignment="1">
      <alignment horizontal="center" vertical="center" wrapText="1"/>
    </xf>
    <xf numFmtId="0" fontId="1" fillId="0" borderId="11" xfId="0" applyFont="1" applyBorder="1" applyAlignment="1">
      <alignment horizontal="center" vertical="center"/>
    </xf>
    <xf numFmtId="0" fontId="1" fillId="0" borderId="16" xfId="0" applyFont="1" applyBorder="1" applyAlignment="1">
      <alignment horizontal="center" vertical="center"/>
    </xf>
    <xf numFmtId="0" fontId="1" fillId="0" borderId="17" xfId="0" applyFont="1" applyBorder="1" applyAlignment="1">
      <alignment horizontal="center" vertical="center"/>
    </xf>
    <xf numFmtId="0" fontId="1" fillId="0" borderId="0" xfId="0" applyFont="1" applyBorder="1" applyAlignment="1">
      <alignment horizontal="center" vertical="center" wrapText="1"/>
    </xf>
    <xf numFmtId="0" fontId="1" fillId="0" borderId="14" xfId="0" applyFont="1" applyBorder="1" applyAlignment="1">
      <alignment horizontal="center" vertical="center"/>
    </xf>
    <xf numFmtId="0" fontId="0" fillId="0" borderId="29" xfId="0" applyFont="1" applyFill="1" applyBorder="1" applyAlignment="1">
      <alignment horizontal="center" vertical="center"/>
    </xf>
    <xf numFmtId="0" fontId="0" fillId="0" borderId="12" xfId="0" applyFont="1" applyBorder="1" applyAlignment="1">
      <alignment horizontal="center" vertical="top"/>
    </xf>
    <xf numFmtId="0" fontId="1" fillId="0" borderId="13" xfId="0" applyFont="1" applyBorder="1" applyAlignment="1">
      <alignment horizontal="center" vertical="top"/>
    </xf>
    <xf numFmtId="0" fontId="0" fillId="0" borderId="13" xfId="0" applyFont="1" applyBorder="1"/>
    <xf numFmtId="166" fontId="0" fillId="6" borderId="12" xfId="0" applyNumberFormat="1" applyFont="1" applyFill="1" applyBorder="1" applyAlignment="1">
      <alignment vertical="center"/>
    </xf>
    <xf numFmtId="0" fontId="0" fillId="0" borderId="14" xfId="0" applyFont="1" applyBorder="1"/>
    <xf numFmtId="0" fontId="1" fillId="0" borderId="13" xfId="0" applyFont="1" applyFill="1" applyBorder="1" applyAlignment="1">
      <alignment horizontal="center" vertical="top"/>
    </xf>
    <xf numFmtId="0" fontId="1" fillId="0" borderId="14" xfId="0" applyFont="1" applyBorder="1" applyAlignment="1">
      <alignment horizontal="center" vertical="top"/>
    </xf>
    <xf numFmtId="0" fontId="0" fillId="0" borderId="0" xfId="0" applyFont="1" applyAlignment="1">
      <alignment horizontal="left"/>
    </xf>
    <xf numFmtId="166" fontId="0" fillId="6" borderId="14" xfId="0" applyNumberFormat="1" applyFont="1" applyFill="1" applyBorder="1" applyAlignment="1">
      <alignment vertical="center"/>
    </xf>
    <xf numFmtId="0" fontId="1" fillId="4" borderId="11" xfId="0" applyFont="1" applyFill="1" applyBorder="1" applyAlignment="1">
      <alignment horizontal="center" vertical="center"/>
    </xf>
    <xf numFmtId="0" fontId="0" fillId="0" borderId="4" xfId="0" applyBorder="1"/>
    <xf numFmtId="0" fontId="1" fillId="4" borderId="11" xfId="0" applyFont="1" applyFill="1" applyBorder="1" applyAlignment="1">
      <alignment horizontal="center" vertical="center"/>
    </xf>
    <xf numFmtId="0" fontId="1" fillId="4" borderId="11" xfId="0" applyFont="1" applyFill="1" applyBorder="1" applyAlignment="1">
      <alignment horizontal="center" vertical="center"/>
    </xf>
    <xf numFmtId="166" fontId="6" fillId="0" borderId="28" xfId="0" applyNumberFormat="1" applyFont="1" applyFill="1" applyBorder="1"/>
    <xf numFmtId="166" fontId="0" fillId="6" borderId="20" xfId="0" applyNumberFormat="1" applyFont="1" applyFill="1" applyBorder="1" applyAlignment="1">
      <alignment vertical="center"/>
    </xf>
    <xf numFmtId="166" fontId="0" fillId="6" borderId="24" xfId="0" applyNumberFormat="1" applyFont="1" applyFill="1" applyBorder="1" applyAlignment="1">
      <alignment vertical="center"/>
    </xf>
    <xf numFmtId="166" fontId="0" fillId="6" borderId="18" xfId="0" applyNumberFormat="1" applyFont="1" applyFill="1" applyBorder="1" applyAlignment="1">
      <alignment horizontal="center" vertical="center"/>
    </xf>
    <xf numFmtId="166" fontId="0" fillId="6" borderId="32" xfId="0" applyNumberFormat="1" applyFont="1" applyFill="1" applyBorder="1" applyAlignment="1">
      <alignment vertical="center"/>
    </xf>
    <xf numFmtId="166" fontId="0" fillId="6" borderId="13" xfId="0" applyNumberFormat="1" applyFont="1" applyFill="1" applyBorder="1" applyAlignment="1">
      <alignment horizontal="center" vertical="center"/>
    </xf>
    <xf numFmtId="0" fontId="0" fillId="0" borderId="0" xfId="0" applyBorder="1" applyAlignment="1">
      <alignment vertical="center"/>
    </xf>
    <xf numFmtId="0" fontId="0" fillId="0" borderId="0" xfId="0" applyBorder="1" applyAlignment="1">
      <alignment horizontal="left" vertical="center"/>
    </xf>
    <xf numFmtId="0" fontId="21" fillId="0" borderId="0" xfId="0" applyFont="1" applyBorder="1" applyAlignment="1">
      <alignment vertical="center"/>
    </xf>
    <xf numFmtId="166" fontId="0" fillId="0" borderId="0" xfId="0" applyNumberFormat="1" applyBorder="1" applyAlignment="1">
      <alignment vertical="center"/>
    </xf>
    <xf numFmtId="0" fontId="0" fillId="0" borderId="0" xfId="0" applyBorder="1" applyAlignment="1">
      <alignment horizontal="center" vertical="center"/>
    </xf>
    <xf numFmtId="0" fontId="0" fillId="0" borderId="0" xfId="0" applyBorder="1"/>
    <xf numFmtId="0" fontId="0" fillId="0" borderId="0" xfId="0" applyBorder="1" applyAlignment="1">
      <alignment horizontal="center"/>
    </xf>
    <xf numFmtId="0" fontId="1" fillId="4" borderId="29" xfId="0" applyFont="1" applyFill="1" applyBorder="1" applyAlignment="1">
      <alignment horizontal="center" vertical="center"/>
    </xf>
    <xf numFmtId="0" fontId="0" fillId="0" borderId="2" xfId="0" applyBorder="1" applyAlignment="1">
      <alignment horizontal="center" vertical="center"/>
    </xf>
    <xf numFmtId="166" fontId="0" fillId="0" borderId="3" xfId="0" applyNumberFormat="1" applyBorder="1" applyAlignment="1">
      <alignment vertical="center"/>
    </xf>
    <xf numFmtId="0" fontId="21" fillId="0" borderId="4" xfId="0" applyFont="1" applyBorder="1"/>
    <xf numFmtId="0" fontId="21" fillId="0" borderId="5" xfId="0" applyFont="1" applyBorder="1" applyAlignment="1">
      <alignment horizontal="center"/>
    </xf>
    <xf numFmtId="166" fontId="21" fillId="0" borderId="6" xfId="0" applyNumberFormat="1" applyFont="1" applyBorder="1"/>
    <xf numFmtId="0" fontId="0" fillId="0" borderId="5" xfId="0" applyBorder="1" applyAlignment="1">
      <alignment horizontal="center"/>
    </xf>
    <xf numFmtId="166" fontId="0" fillId="0" borderId="6" xfId="0" applyNumberFormat="1" applyBorder="1"/>
    <xf numFmtId="0" fontId="26" fillId="0" borderId="4" xfId="0" applyFont="1" applyBorder="1" applyAlignment="1">
      <alignment horizontal="left" vertical="center"/>
    </xf>
    <xf numFmtId="0" fontId="25" fillId="0" borderId="4" xfId="0" applyFont="1" applyBorder="1"/>
    <xf numFmtId="0" fontId="0" fillId="0" borderId="23" xfId="0" applyBorder="1" applyAlignment="1">
      <alignment horizontal="center"/>
    </xf>
    <xf numFmtId="166" fontId="0" fillId="0" borderId="10" xfId="0" applyNumberFormat="1" applyBorder="1"/>
    <xf numFmtId="0" fontId="25" fillId="0" borderId="22" xfId="0" applyFont="1" applyBorder="1"/>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26" fillId="0" borderId="4" xfId="0" applyFont="1" applyBorder="1" applyAlignment="1">
      <alignment horizontal="center" vertical="center"/>
    </xf>
    <xf numFmtId="0" fontId="26" fillId="0" borderId="1" xfId="0" applyFont="1" applyBorder="1" applyAlignment="1">
      <alignment horizontal="center" vertical="center"/>
    </xf>
    <xf numFmtId="0" fontId="1" fillId="4" borderId="17" xfId="0" applyFont="1" applyFill="1" applyBorder="1" applyAlignment="1">
      <alignment horizontal="center" vertical="center"/>
    </xf>
    <xf numFmtId="0" fontId="27" fillId="0" borderId="4" xfId="0" applyFont="1" applyBorder="1"/>
    <xf numFmtId="0" fontId="0" fillId="0" borderId="21" xfId="0" applyBorder="1"/>
    <xf numFmtId="164" fontId="0" fillId="0" borderId="32" xfId="0" applyNumberFormat="1" applyBorder="1"/>
    <xf numFmtId="0" fontId="6" fillId="0" borderId="21" xfId="0" applyFont="1" applyBorder="1"/>
    <xf numFmtId="164" fontId="0" fillId="0" borderId="32" xfId="0" applyNumberFormat="1" applyBorder="1" applyAlignment="1">
      <alignment horizontal="right"/>
    </xf>
    <xf numFmtId="0" fontId="0" fillId="6" borderId="21" xfId="0" applyFill="1" applyBorder="1"/>
    <xf numFmtId="164" fontId="6" fillId="6" borderId="32" xfId="0" applyNumberFormat="1" applyFont="1" applyFill="1" applyBorder="1"/>
    <xf numFmtId="0" fontId="0" fillId="0" borderId="32" xfId="0" applyBorder="1"/>
    <xf numFmtId="0" fontId="0" fillId="0" borderId="18" xfId="0" applyBorder="1"/>
    <xf numFmtId="164" fontId="0" fillId="0" borderId="28" xfId="0" applyNumberFormat="1" applyBorder="1"/>
    <xf numFmtId="0" fontId="0" fillId="0" borderId="28" xfId="0" applyBorder="1"/>
    <xf numFmtId="0" fontId="4" fillId="4" borderId="11" xfId="0" applyFont="1" applyFill="1" applyBorder="1" applyAlignment="1">
      <alignment horizontal="center" vertical="center"/>
    </xf>
    <xf numFmtId="0" fontId="0" fillId="0" borderId="21" xfId="0" applyBorder="1" applyAlignment="1">
      <alignment horizontal="left" indent="2"/>
    </xf>
    <xf numFmtId="169" fontId="0" fillId="0" borderId="32" xfId="0" applyNumberFormat="1" applyBorder="1"/>
    <xf numFmtId="0" fontId="0" fillId="0" borderId="20" xfId="0" applyBorder="1"/>
    <xf numFmtId="0" fontId="0" fillId="0" borderId="15" xfId="0" applyBorder="1"/>
    <xf numFmtId="0" fontId="0" fillId="0" borderId="24" xfId="0" applyBorder="1"/>
    <xf numFmtId="0" fontId="28" fillId="0" borderId="21" xfId="0" applyFont="1" applyBorder="1" applyAlignment="1">
      <alignment horizontal="left" vertical="center"/>
    </xf>
    <xf numFmtId="0" fontId="0" fillId="0" borderId="19" xfId="0" applyBorder="1"/>
    <xf numFmtId="0" fontId="28" fillId="0" borderId="21" xfId="0" applyFont="1" applyBorder="1" applyAlignment="1">
      <alignment horizontal="center" vertical="center"/>
    </xf>
    <xf numFmtId="0" fontId="28" fillId="0" borderId="0" xfId="0" applyFont="1" applyBorder="1" applyAlignment="1">
      <alignment horizontal="center" vertical="center"/>
    </xf>
    <xf numFmtId="0" fontId="28" fillId="0" borderId="32" xfId="0" applyFont="1" applyBorder="1" applyAlignment="1">
      <alignment horizontal="center" vertical="center"/>
    </xf>
    <xf numFmtId="0" fontId="6" fillId="0" borderId="11" xfId="0" applyFont="1" applyBorder="1" applyAlignment="1">
      <alignment horizontal="left"/>
    </xf>
    <xf numFmtId="0" fontId="6" fillId="0" borderId="16" xfId="0" applyFont="1" applyBorder="1" applyAlignment="1">
      <alignment horizontal="left"/>
    </xf>
    <xf numFmtId="0" fontId="6" fillId="0" borderId="17" xfId="0" applyFont="1" applyBorder="1" applyAlignment="1">
      <alignment horizontal="left"/>
    </xf>
    <xf numFmtId="0" fontId="9" fillId="5" borderId="16" xfId="0" applyFont="1" applyFill="1" applyBorder="1" applyAlignment="1">
      <alignment horizontal="center" vertical="center"/>
    </xf>
    <xf numFmtId="0" fontId="9" fillId="5" borderId="0" xfId="0" applyFont="1" applyFill="1" applyBorder="1" applyAlignment="1">
      <alignment horizontal="center" vertical="center"/>
    </xf>
    <xf numFmtId="0" fontId="1" fillId="4" borderId="17" xfId="0" applyFont="1" applyFill="1" applyBorder="1" applyAlignment="1">
      <alignment horizontal="center" vertical="center"/>
    </xf>
    <xf numFmtId="0" fontId="29" fillId="0" borderId="29" xfId="0" applyFont="1" applyBorder="1" applyAlignment="1">
      <alignment horizontal="center"/>
    </xf>
    <xf numFmtId="164" fontId="0" fillId="0" borderId="14" xfId="0" applyNumberFormat="1" applyBorder="1"/>
    <xf numFmtId="0" fontId="0" fillId="0" borderId="12" xfId="0" applyBorder="1"/>
    <xf numFmtId="164" fontId="0" fillId="0" borderId="13" xfId="0" applyNumberFormat="1" applyBorder="1"/>
    <xf numFmtId="0" fontId="0" fillId="0" borderId="14" xfId="0" applyBorder="1"/>
    <xf numFmtId="0" fontId="28" fillId="0" borderId="21" xfId="0" applyFont="1" applyBorder="1" applyAlignment="1">
      <alignment horizontal="center" vertical="center"/>
    </xf>
    <xf numFmtId="0" fontId="28" fillId="0" borderId="0" xfId="0" applyFont="1" applyBorder="1" applyAlignment="1">
      <alignment horizontal="center" vertical="center"/>
    </xf>
    <xf numFmtId="0" fontId="28" fillId="0" borderId="32" xfId="0" applyFont="1" applyBorder="1" applyAlignment="1">
      <alignment horizontal="center" vertical="center"/>
    </xf>
    <xf numFmtId="0" fontId="0" fillId="0" borderId="0" xfId="0" applyFont="1" applyAlignment="1">
      <alignment horizontal="left" wrapText="1"/>
    </xf>
    <xf numFmtId="0" fontId="9" fillId="5" borderId="11" xfId="0" applyFont="1" applyFill="1" applyBorder="1" applyAlignment="1">
      <alignment horizontal="center" vertical="center"/>
    </xf>
    <xf numFmtId="0" fontId="9" fillId="5" borderId="17" xfId="0" applyFont="1" applyFill="1" applyBorder="1" applyAlignment="1">
      <alignment horizontal="center" vertical="center"/>
    </xf>
    <xf numFmtId="0" fontId="3" fillId="4" borderId="16" xfId="0" applyFont="1" applyFill="1" applyBorder="1" applyAlignment="1">
      <alignment horizontal="center" vertical="top" wrapText="1"/>
    </xf>
    <xf numFmtId="0" fontId="3" fillId="4" borderId="17" xfId="0" applyFont="1" applyFill="1" applyBorder="1" applyAlignment="1">
      <alignment horizontal="center" vertical="top" wrapText="1"/>
    </xf>
    <xf numFmtId="0" fontId="3" fillId="4" borderId="16" xfId="0" applyFont="1" applyFill="1" applyBorder="1" applyAlignment="1">
      <alignment horizontal="center"/>
    </xf>
    <xf numFmtId="0" fontId="3" fillId="4" borderId="17" xfId="0" applyFont="1" applyFill="1" applyBorder="1" applyAlignment="1">
      <alignment horizontal="center"/>
    </xf>
    <xf numFmtId="0" fontId="6" fillId="2" borderId="16" xfId="0" applyFont="1" applyFill="1" applyBorder="1" applyAlignment="1">
      <alignment horizontal="left"/>
    </xf>
    <xf numFmtId="0" fontId="6" fillId="2" borderId="17" xfId="0" applyFont="1" applyFill="1" applyBorder="1" applyAlignment="1">
      <alignment horizontal="left"/>
    </xf>
    <xf numFmtId="0" fontId="0" fillId="0" borderId="20" xfId="0" applyFill="1" applyBorder="1" applyAlignment="1">
      <alignment horizontal="left" vertical="top" wrapText="1"/>
    </xf>
    <xf numFmtId="0" fontId="0" fillId="0" borderId="15" xfId="0" applyFill="1" applyBorder="1" applyAlignment="1">
      <alignment horizontal="left" vertical="top" wrapText="1"/>
    </xf>
    <xf numFmtId="0" fontId="0" fillId="0" borderId="24" xfId="0" applyFill="1" applyBorder="1" applyAlignment="1">
      <alignment horizontal="left" vertical="top" wrapText="1"/>
    </xf>
    <xf numFmtId="0" fontId="0" fillId="0" borderId="21" xfId="0" applyFill="1" applyBorder="1" applyAlignment="1">
      <alignment horizontal="left" vertical="top" wrapText="1"/>
    </xf>
    <xf numFmtId="0" fontId="0" fillId="0" borderId="0" xfId="0" applyFill="1" applyBorder="1" applyAlignment="1">
      <alignment horizontal="left" vertical="top" wrapText="1"/>
    </xf>
    <xf numFmtId="0" fontId="0" fillId="0" borderId="32" xfId="0" applyFill="1" applyBorder="1" applyAlignment="1">
      <alignment horizontal="left" vertical="top" wrapText="1"/>
    </xf>
    <xf numFmtId="0" fontId="0" fillId="0" borderId="21" xfId="0" applyFill="1" applyBorder="1" applyAlignment="1">
      <alignment horizontal="left" vertical="center"/>
    </xf>
    <xf numFmtId="0" fontId="0" fillId="0" borderId="0" xfId="0" applyFill="1" applyBorder="1" applyAlignment="1">
      <alignment horizontal="left" vertical="center"/>
    </xf>
    <xf numFmtId="0" fontId="0" fillId="0" borderId="32" xfId="0" applyFill="1" applyBorder="1" applyAlignment="1">
      <alignment horizontal="left" vertical="center"/>
    </xf>
    <xf numFmtId="0" fontId="6" fillId="0" borderId="21" xfId="0" applyFont="1" applyFill="1" applyBorder="1" applyAlignment="1">
      <alignment horizontal="left" wrapText="1"/>
    </xf>
    <xf numFmtId="0" fontId="6" fillId="0" borderId="0" xfId="0" applyFont="1" applyFill="1" applyBorder="1" applyAlignment="1">
      <alignment horizontal="left" wrapText="1"/>
    </xf>
    <xf numFmtId="0" fontId="6" fillId="0" borderId="32" xfId="0" applyFont="1" applyFill="1" applyBorder="1" applyAlignment="1">
      <alignment horizontal="left" wrapText="1"/>
    </xf>
    <xf numFmtId="0" fontId="6" fillId="0" borderId="15" xfId="0" applyFont="1" applyBorder="1" applyAlignment="1">
      <alignment horizontal="left" wrapText="1"/>
    </xf>
    <xf numFmtId="0" fontId="6" fillId="0" borderId="24" xfId="0" applyFont="1" applyBorder="1" applyAlignment="1">
      <alignment horizontal="left" wrapText="1"/>
    </xf>
    <xf numFmtId="0" fontId="6" fillId="7" borderId="21" xfId="0" applyFont="1" applyFill="1" applyBorder="1" applyAlignment="1">
      <alignment horizontal="left" vertical="top" wrapText="1"/>
    </xf>
    <xf numFmtId="0" fontId="6" fillId="7" borderId="0" xfId="0" applyFont="1" applyFill="1" applyBorder="1" applyAlignment="1">
      <alignment horizontal="left" vertical="top" wrapText="1"/>
    </xf>
    <xf numFmtId="0" fontId="6" fillId="7" borderId="32" xfId="0" applyFont="1" applyFill="1" applyBorder="1" applyAlignment="1">
      <alignment horizontal="left" vertical="top" wrapText="1"/>
    </xf>
    <xf numFmtId="0" fontId="6" fillId="0" borderId="21" xfId="0" applyFont="1" applyBorder="1" applyAlignment="1">
      <alignment horizontal="left" vertical="top" wrapText="1"/>
    </xf>
    <xf numFmtId="0" fontId="6" fillId="0" borderId="0" xfId="0" applyFont="1" applyBorder="1" applyAlignment="1">
      <alignment horizontal="left" vertical="top" wrapText="1"/>
    </xf>
    <xf numFmtId="0" fontId="6" fillId="0" borderId="32" xfId="0" applyFont="1" applyBorder="1" applyAlignment="1">
      <alignment horizontal="left" vertical="top" wrapText="1"/>
    </xf>
    <xf numFmtId="0" fontId="6" fillId="0" borderId="0" xfId="0" applyNumberFormat="1" applyFont="1" applyBorder="1" applyAlignment="1">
      <alignment horizontal="left" vertical="center" wrapText="1"/>
    </xf>
    <xf numFmtId="0" fontId="6" fillId="0" borderId="32" xfId="0" applyNumberFormat="1" applyFont="1" applyBorder="1" applyAlignment="1">
      <alignment horizontal="left" vertical="center" wrapText="1"/>
    </xf>
    <xf numFmtId="0" fontId="11" fillId="0" borderId="11" xfId="0" applyFont="1" applyFill="1" applyBorder="1" applyAlignment="1">
      <alignment horizontal="center" vertical="center"/>
    </xf>
    <xf numFmtId="0" fontId="11" fillId="0" borderId="17" xfId="0" applyFont="1" applyFill="1" applyBorder="1" applyAlignment="1">
      <alignment horizontal="center" vertical="center"/>
    </xf>
    <xf numFmtId="0" fontId="11" fillId="0" borderId="20" xfId="0" applyFont="1" applyFill="1" applyBorder="1" applyAlignment="1">
      <alignment horizontal="center" vertical="center"/>
    </xf>
    <xf numFmtId="0" fontId="11" fillId="0" borderId="24" xfId="0" applyFont="1" applyFill="1" applyBorder="1" applyAlignment="1">
      <alignment horizontal="center" vertical="center"/>
    </xf>
    <xf numFmtId="0" fontId="6" fillId="0" borderId="20" xfId="0" applyFont="1" applyFill="1" applyBorder="1" applyAlignment="1">
      <alignment horizontal="left" vertical="center" wrapText="1"/>
    </xf>
    <xf numFmtId="0" fontId="6" fillId="0" borderId="21" xfId="0" applyFont="1" applyFill="1" applyBorder="1" applyAlignment="1">
      <alignment horizontal="left" vertical="center" wrapText="1"/>
    </xf>
    <xf numFmtId="0" fontId="6" fillId="0" borderId="18" xfId="0" applyFont="1" applyFill="1" applyBorder="1" applyAlignment="1">
      <alignment horizontal="left" vertical="center" wrapText="1"/>
    </xf>
    <xf numFmtId="166" fontId="0" fillId="0" borderId="12" xfId="0" applyNumberFormat="1" applyFont="1" applyFill="1" applyBorder="1" applyAlignment="1">
      <alignment horizontal="center" vertical="center"/>
    </xf>
    <xf numFmtId="166" fontId="0" fillId="0" borderId="13" xfId="0" applyNumberFormat="1" applyFont="1" applyFill="1" applyBorder="1" applyAlignment="1">
      <alignment horizontal="center" vertical="center"/>
    </xf>
    <xf numFmtId="166" fontId="0" fillId="0" borderId="14" xfId="0" applyNumberFormat="1" applyFont="1" applyFill="1" applyBorder="1" applyAlignment="1">
      <alignment horizontal="center" vertical="center"/>
    </xf>
    <xf numFmtId="0" fontId="6" fillId="0" borderId="0" xfId="0" applyFont="1" applyFill="1" applyBorder="1" applyAlignment="1">
      <alignment horizontal="left" vertical="center" wrapText="1"/>
    </xf>
    <xf numFmtId="0" fontId="6" fillId="0" borderId="32" xfId="0" applyFont="1" applyFill="1" applyBorder="1" applyAlignment="1">
      <alignment horizontal="left" vertical="center" wrapText="1"/>
    </xf>
    <xf numFmtId="0" fontId="6" fillId="7" borderId="20" xfId="0" applyFont="1" applyFill="1" applyBorder="1" applyAlignment="1">
      <alignment horizontal="left" vertical="top" wrapText="1"/>
    </xf>
    <xf numFmtId="0" fontId="6" fillId="7" borderId="15" xfId="0" applyFont="1" applyFill="1" applyBorder="1" applyAlignment="1">
      <alignment horizontal="left" vertical="top" wrapText="1"/>
    </xf>
    <xf numFmtId="0" fontId="6" fillId="7" borderId="24" xfId="0" applyFont="1" applyFill="1" applyBorder="1" applyAlignment="1">
      <alignment horizontal="left" vertical="top" wrapText="1"/>
    </xf>
    <xf numFmtId="0" fontId="14" fillId="7" borderId="21" xfId="0" applyFont="1" applyFill="1" applyBorder="1" applyAlignment="1">
      <alignment horizontal="left" vertical="top" wrapText="1"/>
    </xf>
    <xf numFmtId="0" fontId="14" fillId="7" borderId="0" xfId="0" applyFont="1" applyFill="1" applyBorder="1" applyAlignment="1">
      <alignment horizontal="left" vertical="top" wrapText="1"/>
    </xf>
    <xf numFmtId="0" fontId="14" fillId="7" borderId="32" xfId="0" applyFont="1" applyFill="1" applyBorder="1" applyAlignment="1">
      <alignment horizontal="left" vertical="top" wrapText="1"/>
    </xf>
    <xf numFmtId="0" fontId="1" fillId="0" borderId="12" xfId="0" applyFont="1" applyBorder="1" applyAlignment="1">
      <alignment horizontal="center" vertical="center"/>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1" fillId="0" borderId="20" xfId="0" applyFont="1" applyBorder="1" applyAlignment="1">
      <alignment horizontal="center" vertical="center"/>
    </xf>
    <xf numFmtId="0" fontId="1" fillId="0" borderId="21" xfId="0" applyFont="1" applyBorder="1" applyAlignment="1">
      <alignment horizontal="center" vertical="center"/>
    </xf>
    <xf numFmtId="0" fontId="1" fillId="0" borderId="18" xfId="0" applyFont="1" applyBorder="1" applyAlignment="1">
      <alignment horizontal="center" vertical="center"/>
    </xf>
    <xf numFmtId="0" fontId="1" fillId="0" borderId="11" xfId="0" applyFont="1" applyBorder="1" applyAlignment="1">
      <alignment horizontal="center" vertical="center"/>
    </xf>
    <xf numFmtId="0" fontId="1" fillId="0" borderId="16" xfId="0" applyFont="1" applyBorder="1" applyAlignment="1">
      <alignment horizontal="center" vertical="center"/>
    </xf>
    <xf numFmtId="0" fontId="1" fillId="0" borderId="17" xfId="0" applyFont="1" applyBorder="1" applyAlignment="1">
      <alignment horizontal="center" vertical="center"/>
    </xf>
    <xf numFmtId="0" fontId="0" fillId="0" borderId="11" xfId="0" applyFont="1" applyBorder="1" applyAlignment="1">
      <alignment horizontal="center" vertical="center"/>
    </xf>
    <xf numFmtId="0" fontId="0" fillId="0" borderId="16" xfId="0" applyFont="1" applyBorder="1" applyAlignment="1">
      <alignment horizontal="center" vertical="center"/>
    </xf>
    <xf numFmtId="0" fontId="0" fillId="0" borderId="17" xfId="0" applyFont="1" applyBorder="1" applyAlignment="1">
      <alignment horizontal="center" vertical="center"/>
    </xf>
    <xf numFmtId="0" fontId="0" fillId="2" borderId="20" xfId="0" applyFont="1" applyFill="1" applyBorder="1" applyAlignment="1">
      <alignment horizontal="left" vertical="top" wrapText="1"/>
    </xf>
    <xf numFmtId="0" fontId="0" fillId="2" borderId="15" xfId="0" applyFont="1" applyFill="1" applyBorder="1" applyAlignment="1">
      <alignment horizontal="left" vertical="top" wrapText="1"/>
    </xf>
    <xf numFmtId="0" fontId="0" fillId="2" borderId="21" xfId="0" applyFont="1" applyFill="1" applyBorder="1" applyAlignment="1">
      <alignment horizontal="left" vertical="top" wrapText="1"/>
    </xf>
    <xf numFmtId="0" fontId="0" fillId="2" borderId="0" xfId="0" applyFont="1" applyFill="1" applyBorder="1" applyAlignment="1">
      <alignment horizontal="left" vertical="top" wrapText="1"/>
    </xf>
    <xf numFmtId="0" fontId="0" fillId="2" borderId="18" xfId="0" applyFont="1" applyFill="1" applyBorder="1" applyAlignment="1">
      <alignment horizontal="left" vertical="top" wrapText="1"/>
    </xf>
    <xf numFmtId="0" fontId="0" fillId="2" borderId="19" xfId="0" applyFont="1" applyFill="1" applyBorder="1" applyAlignment="1">
      <alignment horizontal="left" vertical="top" wrapText="1"/>
    </xf>
    <xf numFmtId="0" fontId="1" fillId="4" borderId="11" xfId="0" applyFont="1" applyFill="1" applyBorder="1" applyAlignment="1">
      <alignment horizontal="center" vertical="center"/>
    </xf>
    <xf numFmtId="0" fontId="1" fillId="4" borderId="16" xfId="0" applyFont="1" applyFill="1" applyBorder="1" applyAlignment="1">
      <alignment horizontal="center" vertical="center"/>
    </xf>
    <xf numFmtId="0" fontId="1" fillId="4" borderId="17" xfId="0" applyFont="1" applyFill="1" applyBorder="1" applyAlignment="1">
      <alignment horizontal="center" vertical="center"/>
    </xf>
    <xf numFmtId="0" fontId="1" fillId="4" borderId="20" xfId="0" applyFont="1" applyFill="1" applyBorder="1" applyAlignment="1">
      <alignment horizontal="center" vertical="center"/>
    </xf>
    <xf numFmtId="0" fontId="1" fillId="4" borderId="15" xfId="0" applyFont="1" applyFill="1" applyBorder="1" applyAlignment="1">
      <alignment horizontal="center" vertical="center"/>
    </xf>
    <xf numFmtId="0" fontId="1" fillId="4" borderId="24" xfId="0" applyFont="1" applyFill="1" applyBorder="1" applyAlignment="1">
      <alignment horizontal="center" vertical="center"/>
    </xf>
    <xf numFmtId="0" fontId="1" fillId="4" borderId="12" xfId="0" applyFont="1" applyFill="1" applyBorder="1" applyAlignment="1">
      <alignment horizontal="center" vertical="center" wrapText="1"/>
    </xf>
    <xf numFmtId="0" fontId="1" fillId="4" borderId="14" xfId="0" applyFont="1" applyFill="1" applyBorder="1" applyAlignment="1">
      <alignment horizontal="center" vertical="center" wrapText="1"/>
    </xf>
    <xf numFmtId="0" fontId="1" fillId="4" borderId="18" xfId="0" applyFont="1" applyFill="1" applyBorder="1" applyAlignment="1">
      <alignment horizontal="center" vertical="center"/>
    </xf>
    <xf numFmtId="0" fontId="1" fillId="4" borderId="19" xfId="0" applyFont="1" applyFill="1" applyBorder="1" applyAlignment="1">
      <alignment horizontal="center" vertical="center"/>
    </xf>
    <xf numFmtId="0" fontId="1" fillId="4" borderId="28" xfId="0" applyFont="1" applyFill="1" applyBorder="1" applyAlignment="1">
      <alignment horizontal="center" vertical="center"/>
    </xf>
    <xf numFmtId="0" fontId="0" fillId="4" borderId="18" xfId="0" applyFill="1" applyBorder="1" applyAlignment="1">
      <alignment horizontal="center" vertical="center"/>
    </xf>
    <xf numFmtId="0" fontId="0" fillId="4" borderId="19" xfId="0" applyFill="1" applyBorder="1" applyAlignment="1">
      <alignment horizontal="center" vertical="center"/>
    </xf>
    <xf numFmtId="0" fontId="0" fillId="4" borderId="28" xfId="0" applyFill="1" applyBorder="1" applyAlignment="1">
      <alignment horizontal="center" vertical="center"/>
    </xf>
    <xf numFmtId="0" fontId="0" fillId="0" borderId="16" xfId="0" applyBorder="1" applyAlignment="1">
      <alignment horizontal="center" vertical="center"/>
    </xf>
    <xf numFmtId="167" fontId="0" fillId="4" borderId="12" xfId="0" applyNumberFormat="1" applyFont="1" applyFill="1" applyBorder="1" applyAlignment="1">
      <alignment horizontal="center" vertical="center"/>
    </xf>
    <xf numFmtId="167" fontId="0" fillId="4" borderId="13" xfId="0" applyNumberFormat="1" applyFont="1" applyFill="1" applyBorder="1" applyAlignment="1">
      <alignment horizontal="center" vertical="center"/>
    </xf>
    <xf numFmtId="167" fontId="0" fillId="4" borderId="14" xfId="0" applyNumberFormat="1" applyFont="1" applyFill="1" applyBorder="1" applyAlignment="1">
      <alignment horizontal="center" vertical="center"/>
    </xf>
    <xf numFmtId="168" fontId="0" fillId="4" borderId="12" xfId="0" applyNumberFormat="1" applyFont="1" applyFill="1" applyBorder="1" applyAlignment="1">
      <alignment vertical="center"/>
    </xf>
    <xf numFmtId="168" fontId="0" fillId="4" borderId="13" xfId="0" applyNumberFormat="1" applyFont="1" applyFill="1" applyBorder="1" applyAlignment="1">
      <alignment vertical="center"/>
    </xf>
    <xf numFmtId="168" fontId="0" fillId="4" borderId="14" xfId="0" applyNumberFormat="1" applyFont="1" applyFill="1" applyBorder="1" applyAlignment="1">
      <alignment vertical="center"/>
    </xf>
    <xf numFmtId="166" fontId="0" fillId="4" borderId="12" xfId="0" applyNumberFormat="1" applyFont="1" applyFill="1" applyBorder="1" applyAlignment="1">
      <alignment horizontal="center" vertical="center"/>
    </xf>
    <xf numFmtId="166" fontId="0" fillId="4" borderId="13" xfId="0" applyNumberFormat="1" applyFont="1" applyFill="1" applyBorder="1" applyAlignment="1">
      <alignment horizontal="center" vertical="center"/>
    </xf>
    <xf numFmtId="166" fontId="0" fillId="4" borderId="14" xfId="0" applyNumberFormat="1" applyFont="1" applyFill="1" applyBorder="1" applyAlignment="1">
      <alignment horizontal="center" vertical="center"/>
    </xf>
    <xf numFmtId="166" fontId="0" fillId="0" borderId="20" xfId="0" applyNumberFormat="1" applyFont="1" applyFill="1" applyBorder="1" applyAlignment="1">
      <alignment horizontal="center" vertical="center"/>
    </xf>
    <xf numFmtId="166" fontId="0" fillId="0" borderId="15" xfId="0" applyNumberFormat="1" applyFont="1" applyFill="1" applyBorder="1" applyAlignment="1">
      <alignment horizontal="center" vertical="center"/>
    </xf>
    <xf numFmtId="166" fontId="0" fillId="0" borderId="24" xfId="0" applyNumberFormat="1" applyFont="1" applyFill="1" applyBorder="1" applyAlignment="1">
      <alignment horizontal="center" vertical="center"/>
    </xf>
    <xf numFmtId="166" fontId="0" fillId="0" borderId="21" xfId="0" applyNumberFormat="1" applyFont="1" applyFill="1" applyBorder="1" applyAlignment="1">
      <alignment horizontal="center" vertical="center"/>
    </xf>
    <xf numFmtId="166" fontId="0" fillId="0" borderId="0" xfId="0" applyNumberFormat="1" applyFont="1" applyFill="1" applyBorder="1" applyAlignment="1">
      <alignment horizontal="center" vertical="center"/>
    </xf>
    <xf numFmtId="166" fontId="0" fillId="0" borderId="32" xfId="0" applyNumberFormat="1" applyFont="1" applyFill="1" applyBorder="1" applyAlignment="1">
      <alignment horizontal="center" vertical="center"/>
    </xf>
    <xf numFmtId="166" fontId="0" fillId="0" borderId="18" xfId="0" applyNumberFormat="1" applyFont="1" applyFill="1" applyBorder="1" applyAlignment="1">
      <alignment horizontal="center" vertical="center"/>
    </xf>
    <xf numFmtId="0" fontId="1" fillId="2" borderId="11" xfId="0" applyFont="1" applyFill="1" applyBorder="1" applyAlignment="1">
      <alignment horizontal="center" vertical="center" wrapText="1"/>
    </xf>
    <xf numFmtId="0" fontId="1" fillId="2" borderId="16" xfId="0" applyFont="1" applyFill="1" applyBorder="1" applyAlignment="1">
      <alignment horizontal="center" vertical="center" wrapText="1"/>
    </xf>
    <xf numFmtId="0" fontId="1" fillId="2" borderId="17" xfId="0" applyFont="1" applyFill="1" applyBorder="1" applyAlignment="1">
      <alignment horizontal="center" vertical="center" wrapText="1"/>
    </xf>
    <xf numFmtId="166" fontId="3" fillId="8" borderId="12" xfId="0" applyNumberFormat="1" applyFont="1" applyFill="1" applyBorder="1" applyAlignment="1">
      <alignment horizontal="center" vertical="center"/>
    </xf>
    <xf numFmtId="166" fontId="3" fillId="8" borderId="13" xfId="0" applyNumberFormat="1" applyFont="1" applyFill="1" applyBorder="1" applyAlignment="1">
      <alignment horizontal="center" vertical="center"/>
    </xf>
    <xf numFmtId="166" fontId="3" fillId="8" borderId="14" xfId="0" applyNumberFormat="1" applyFont="1" applyFill="1" applyBorder="1" applyAlignment="1">
      <alignment horizontal="center" vertical="center"/>
    </xf>
    <xf numFmtId="166" fontId="0" fillId="6" borderId="21" xfId="0" applyNumberFormat="1" applyFont="1" applyFill="1" applyBorder="1" applyAlignment="1">
      <alignment horizontal="center" vertical="center"/>
    </xf>
    <xf numFmtId="166" fontId="0" fillId="6" borderId="32" xfId="0" applyNumberFormat="1" applyFont="1" applyFill="1" applyBorder="1" applyAlignment="1">
      <alignment horizontal="center" vertical="center"/>
    </xf>
    <xf numFmtId="0" fontId="0" fillId="0" borderId="15" xfId="0" applyFont="1" applyFill="1" applyBorder="1" applyAlignment="1">
      <alignment horizontal="left" vertical="top" wrapText="1"/>
    </xf>
    <xf numFmtId="0" fontId="0" fillId="0" borderId="24" xfId="0" applyFont="1" applyFill="1" applyBorder="1" applyAlignment="1">
      <alignment horizontal="left" vertical="top" wrapText="1"/>
    </xf>
    <xf numFmtId="0" fontId="0" fillId="0" borderId="18" xfId="0" applyFont="1" applyFill="1" applyBorder="1" applyAlignment="1">
      <alignment horizontal="left" vertical="top" wrapText="1"/>
    </xf>
    <xf numFmtId="0" fontId="0" fillId="0" borderId="19" xfId="0" applyFont="1" applyFill="1" applyBorder="1" applyAlignment="1">
      <alignment horizontal="left" vertical="top" wrapText="1"/>
    </xf>
    <xf numFmtId="0" fontId="0" fillId="0" borderId="28" xfId="0" applyFont="1" applyFill="1" applyBorder="1" applyAlignment="1">
      <alignment horizontal="left" vertical="top" wrapText="1"/>
    </xf>
    <xf numFmtId="0" fontId="0" fillId="0" borderId="15" xfId="0" applyFont="1" applyFill="1" applyBorder="1" applyAlignment="1">
      <alignment horizontal="left" vertical="top"/>
    </xf>
    <xf numFmtId="0" fontId="0" fillId="0" borderId="24" xfId="0" applyFont="1" applyFill="1" applyBorder="1" applyAlignment="1">
      <alignment horizontal="left" vertical="top"/>
    </xf>
    <xf numFmtId="0" fontId="0" fillId="0" borderId="21" xfId="0" applyFont="1" applyFill="1" applyBorder="1" applyAlignment="1">
      <alignment horizontal="left" vertical="top"/>
    </xf>
    <xf numFmtId="0" fontId="0" fillId="0" borderId="0" xfId="0" applyFont="1" applyFill="1" applyBorder="1" applyAlignment="1">
      <alignment horizontal="left" vertical="top"/>
    </xf>
    <xf numFmtId="0" fontId="0" fillId="0" borderId="32" xfId="0" applyFont="1" applyFill="1" applyBorder="1" applyAlignment="1">
      <alignment horizontal="left" vertical="top"/>
    </xf>
    <xf numFmtId="0" fontId="0" fillId="0" borderId="18" xfId="0" applyFont="1" applyFill="1" applyBorder="1" applyAlignment="1">
      <alignment horizontal="left" vertical="top"/>
    </xf>
    <xf numFmtId="0" fontId="0" fillId="0" borderId="19" xfId="0" applyFont="1" applyFill="1" applyBorder="1" applyAlignment="1">
      <alignment horizontal="left" vertical="top"/>
    </xf>
    <xf numFmtId="0" fontId="0" fillId="0" borderId="28" xfId="0" applyFont="1" applyFill="1" applyBorder="1" applyAlignment="1">
      <alignment horizontal="left" vertical="top"/>
    </xf>
    <xf numFmtId="0" fontId="7" fillId="0" borderId="12" xfId="0" applyFont="1" applyFill="1" applyBorder="1" applyAlignment="1">
      <alignment horizontal="left" vertical="top" wrapText="1"/>
    </xf>
    <xf numFmtId="0" fontId="7" fillId="0" borderId="13" xfId="0" applyFont="1" applyFill="1" applyBorder="1" applyAlignment="1">
      <alignment horizontal="left" vertical="top" wrapText="1"/>
    </xf>
    <xf numFmtId="0" fontId="7" fillId="0" borderId="20" xfId="0" applyFont="1" applyFill="1" applyBorder="1" applyAlignment="1">
      <alignment horizontal="left" vertical="top" wrapText="1"/>
    </xf>
    <xf numFmtId="0" fontId="7" fillId="0" borderId="15" xfId="0" applyFont="1" applyFill="1" applyBorder="1" applyAlignment="1">
      <alignment horizontal="left" vertical="top" wrapText="1"/>
    </xf>
    <xf numFmtId="0" fontId="7" fillId="0" borderId="24" xfId="0" applyFont="1" applyFill="1" applyBorder="1" applyAlignment="1">
      <alignment horizontal="left" vertical="top" wrapText="1"/>
    </xf>
    <xf numFmtId="0" fontId="7" fillId="0" borderId="21" xfId="0" applyFont="1" applyFill="1" applyBorder="1" applyAlignment="1">
      <alignment horizontal="left" vertical="top" wrapText="1"/>
    </xf>
    <xf numFmtId="0" fontId="7" fillId="0" borderId="0" xfId="0" applyFont="1" applyFill="1" applyBorder="1" applyAlignment="1">
      <alignment horizontal="left" vertical="top" wrapText="1"/>
    </xf>
    <xf numFmtId="0" fontId="7" fillId="0" borderId="32" xfId="0" applyFont="1" applyFill="1" applyBorder="1" applyAlignment="1">
      <alignment horizontal="left" vertical="top" wrapText="1"/>
    </xf>
    <xf numFmtId="0" fontId="7" fillId="0" borderId="18" xfId="0" applyFont="1" applyFill="1" applyBorder="1" applyAlignment="1">
      <alignment horizontal="left" vertical="top" wrapText="1"/>
    </xf>
    <xf numFmtId="0" fontId="7" fillId="0" borderId="19" xfId="0" applyFont="1" applyFill="1" applyBorder="1" applyAlignment="1">
      <alignment horizontal="left" vertical="top" wrapText="1"/>
    </xf>
    <xf numFmtId="0" fontId="7" fillId="0" borderId="28" xfId="0" applyFont="1" applyFill="1" applyBorder="1" applyAlignment="1">
      <alignment horizontal="left" vertical="top" wrapText="1"/>
    </xf>
    <xf numFmtId="0" fontId="1" fillId="2" borderId="11" xfId="0" applyFont="1" applyFill="1" applyBorder="1" applyAlignment="1">
      <alignment horizontal="center" vertical="top" wrapText="1"/>
    </xf>
    <xf numFmtId="0" fontId="1" fillId="2" borderId="16" xfId="0" applyFont="1" applyFill="1" applyBorder="1" applyAlignment="1">
      <alignment horizontal="center" vertical="top" wrapText="1"/>
    </xf>
    <xf numFmtId="0" fontId="1" fillId="2" borderId="17" xfId="0" applyFont="1" applyFill="1" applyBorder="1" applyAlignment="1">
      <alignment horizontal="center" vertical="top" wrapText="1"/>
    </xf>
    <xf numFmtId="0" fontId="0" fillId="0" borderId="20" xfId="0" applyFont="1" applyFill="1" applyBorder="1" applyAlignment="1">
      <alignment horizontal="left" vertical="top" wrapText="1"/>
    </xf>
    <xf numFmtId="0" fontId="0" fillId="0" borderId="21" xfId="0" applyFont="1" applyFill="1" applyBorder="1" applyAlignment="1">
      <alignment horizontal="left" vertical="top" wrapText="1"/>
    </xf>
    <xf numFmtId="0" fontId="0" fillId="0" borderId="0" xfId="0" applyFont="1" applyFill="1" applyBorder="1" applyAlignment="1">
      <alignment horizontal="left" vertical="top" wrapText="1"/>
    </xf>
    <xf numFmtId="0" fontId="0" fillId="0" borderId="32" xfId="0" applyFont="1" applyFill="1" applyBorder="1" applyAlignment="1">
      <alignment horizontal="left" vertical="top" wrapText="1"/>
    </xf>
    <xf numFmtId="0" fontId="21" fillId="0" borderId="20" xfId="0" applyFont="1" applyBorder="1" applyAlignment="1">
      <alignment horizontal="center"/>
    </xf>
    <xf numFmtId="0" fontId="21" fillId="0" borderId="24" xfId="0" applyFont="1" applyBorder="1" applyAlignment="1">
      <alignment horizontal="center"/>
    </xf>
    <xf numFmtId="0" fontId="1" fillId="0" borderId="21" xfId="0" applyFont="1" applyBorder="1" applyAlignment="1">
      <alignment horizontal="center"/>
    </xf>
    <xf numFmtId="0" fontId="1" fillId="0" borderId="32" xfId="0" applyFont="1" applyBorder="1" applyAlignment="1">
      <alignment horizontal="center"/>
    </xf>
    <xf numFmtId="0" fontId="1" fillId="4" borderId="12" xfId="0" applyFont="1" applyFill="1" applyBorder="1" applyAlignment="1">
      <alignment horizontal="center" vertical="center"/>
    </xf>
    <xf numFmtId="0" fontId="1" fillId="4" borderId="14" xfId="0" applyFont="1" applyFill="1" applyBorder="1" applyAlignment="1">
      <alignment horizontal="center" vertical="center"/>
    </xf>
    <xf numFmtId="0" fontId="9" fillId="5" borderId="21" xfId="0" applyFont="1" applyFill="1" applyBorder="1" applyAlignment="1">
      <alignment horizontal="center" vertical="center"/>
    </xf>
    <xf numFmtId="0" fontId="0" fillId="0" borderId="0" xfId="0" applyAlignment="1">
      <alignment horizontal="center" vertical="center"/>
    </xf>
    <xf numFmtId="0" fontId="0" fillId="0" borderId="12" xfId="0" applyBorder="1" applyAlignment="1">
      <alignment horizontal="center" vertical="center" wrapText="1"/>
    </xf>
    <xf numFmtId="0" fontId="0" fillId="0" borderId="13" xfId="0" applyBorder="1" applyAlignment="1">
      <alignment horizontal="center" vertical="center"/>
    </xf>
    <xf numFmtId="0" fontId="0" fillId="0" borderId="47" xfId="0" applyBorder="1" applyAlignment="1">
      <alignment horizontal="center" vertical="center"/>
    </xf>
    <xf numFmtId="0" fontId="1" fillId="0" borderId="1" xfId="0" applyFont="1" applyBorder="1" applyAlignment="1">
      <alignment horizontal="center" vertical="center"/>
    </xf>
    <xf numFmtId="0" fontId="1" fillId="0" borderId="4" xfId="0" applyFont="1" applyBorder="1" applyAlignment="1">
      <alignment horizontal="center" vertical="center"/>
    </xf>
    <xf numFmtId="0" fontId="1" fillId="0" borderId="2" xfId="0" applyFont="1" applyBorder="1" applyAlignment="1">
      <alignment horizontal="center" vertical="center" wrapText="1"/>
    </xf>
    <xf numFmtId="0" fontId="1" fillId="0" borderId="27" xfId="0" applyFont="1" applyBorder="1" applyAlignment="1">
      <alignment horizontal="center" vertical="center" wrapText="1"/>
    </xf>
    <xf numFmtId="0" fontId="1" fillId="0" borderId="5" xfId="0" applyFont="1" applyBorder="1" applyAlignment="1">
      <alignment horizontal="center" vertical="center" wrapText="1"/>
    </xf>
    <xf numFmtId="0" fontId="1" fillId="0" borderId="25" xfId="0" applyFont="1" applyBorder="1" applyAlignment="1">
      <alignment horizontal="center" vertical="center" wrapText="1"/>
    </xf>
    <xf numFmtId="0" fontId="1" fillId="0" borderId="35" xfId="0" applyFont="1" applyBorder="1" applyAlignment="1">
      <alignment horizontal="center" vertical="center"/>
    </xf>
    <xf numFmtId="0" fontId="1" fillId="0" borderId="33" xfId="0" applyFont="1" applyBorder="1" applyAlignment="1">
      <alignment horizontal="center" vertical="center"/>
    </xf>
    <xf numFmtId="0" fontId="1" fillId="0" borderId="36"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30" xfId="0" applyFont="1" applyBorder="1" applyAlignment="1">
      <alignment horizontal="center" vertical="center"/>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0" borderId="5" xfId="0" applyFont="1" applyFill="1" applyBorder="1" applyAlignment="1">
      <alignment horizontal="center" vertical="center" wrapText="1"/>
    </xf>
    <xf numFmtId="0" fontId="1" fillId="0" borderId="25" xfId="0" applyFont="1" applyFill="1" applyBorder="1" applyAlignment="1">
      <alignment horizontal="center" vertical="center" wrapText="1"/>
    </xf>
    <xf numFmtId="0" fontId="21" fillId="0" borderId="12" xfId="0" applyFont="1" applyFill="1" applyBorder="1" applyAlignment="1">
      <alignment horizontal="center" vertical="top" wrapText="1"/>
    </xf>
    <xf numFmtId="0" fontId="21" fillId="0" borderId="13" xfId="0" applyFont="1" applyFill="1" applyBorder="1" applyAlignment="1">
      <alignment horizontal="center" vertical="top" wrapText="1"/>
    </xf>
    <xf numFmtId="0" fontId="21" fillId="0" borderId="14" xfId="0" applyFont="1" applyFill="1" applyBorder="1" applyAlignment="1">
      <alignment horizontal="center" vertical="top" wrapText="1"/>
    </xf>
    <xf numFmtId="166" fontId="0" fillId="4" borderId="37" xfId="0" applyNumberFormat="1" applyFont="1" applyFill="1" applyBorder="1" applyAlignment="1">
      <alignment horizontal="center" vertical="center"/>
    </xf>
    <xf numFmtId="166" fontId="0" fillId="4" borderId="38" xfId="0" applyNumberFormat="1" applyFont="1" applyFill="1" applyBorder="1" applyAlignment="1">
      <alignment horizontal="center" vertical="center"/>
    </xf>
    <xf numFmtId="166" fontId="0" fillId="4" borderId="39" xfId="0" applyNumberFormat="1" applyFont="1" applyFill="1" applyBorder="1" applyAlignment="1">
      <alignment horizontal="center" vertical="center"/>
    </xf>
    <xf numFmtId="166" fontId="0" fillId="4" borderId="21" xfId="0" applyNumberFormat="1" applyFont="1" applyFill="1" applyBorder="1" applyAlignment="1">
      <alignment horizontal="center" vertical="center"/>
    </xf>
    <xf numFmtId="166" fontId="0" fillId="4" borderId="0" xfId="0" applyNumberFormat="1" applyFont="1" applyFill="1" applyBorder="1" applyAlignment="1">
      <alignment horizontal="center" vertical="center"/>
    </xf>
    <xf numFmtId="166" fontId="0" fillId="4" borderId="32" xfId="0" applyNumberFormat="1" applyFont="1" applyFill="1" applyBorder="1" applyAlignment="1">
      <alignment horizontal="center" vertical="center"/>
    </xf>
    <xf numFmtId="166" fontId="0" fillId="4" borderId="44" xfId="0" applyNumberFormat="1" applyFont="1" applyFill="1" applyBorder="1" applyAlignment="1">
      <alignment horizontal="center" vertical="center"/>
    </xf>
    <xf numFmtId="166" fontId="0" fillId="4" borderId="45" xfId="0" applyNumberFormat="1" applyFont="1" applyFill="1" applyBorder="1" applyAlignment="1">
      <alignment horizontal="center" vertical="center"/>
    </xf>
    <xf numFmtId="166" fontId="0" fillId="4" borderId="46" xfId="0" applyNumberFormat="1" applyFont="1" applyFill="1" applyBorder="1" applyAlignment="1">
      <alignment horizontal="center" vertical="center"/>
    </xf>
    <xf numFmtId="0" fontId="0" fillId="0" borderId="4" xfId="0" applyFont="1" applyBorder="1" applyAlignment="1">
      <alignment horizontal="center" vertical="center"/>
    </xf>
    <xf numFmtId="0" fontId="0" fillId="0" borderId="40" xfId="0" applyFont="1" applyBorder="1" applyAlignment="1">
      <alignment horizontal="center" vertical="center"/>
    </xf>
    <xf numFmtId="167" fontId="0" fillId="4" borderId="5" xfId="0" applyNumberFormat="1" applyFont="1" applyFill="1" applyBorder="1" applyAlignment="1">
      <alignment horizontal="center" vertical="center"/>
    </xf>
    <xf numFmtId="167" fontId="0" fillId="4" borderId="25" xfId="0" applyNumberFormat="1" applyFont="1" applyFill="1" applyBorder="1" applyAlignment="1">
      <alignment horizontal="center" vertical="center"/>
    </xf>
    <xf numFmtId="167" fontId="0" fillId="4" borderId="41" xfId="0" applyNumberFormat="1" applyFont="1" applyFill="1" applyBorder="1" applyAlignment="1">
      <alignment horizontal="center" vertical="center"/>
    </xf>
    <xf numFmtId="167" fontId="0" fillId="4" borderId="42" xfId="0" applyNumberFormat="1" applyFont="1" applyFill="1" applyBorder="1" applyAlignment="1">
      <alignment horizontal="center" vertical="center"/>
    </xf>
    <xf numFmtId="166" fontId="0" fillId="4" borderId="33" xfId="0" applyNumberFormat="1" applyFont="1" applyFill="1" applyBorder="1" applyAlignment="1">
      <alignment horizontal="center" vertical="center"/>
    </xf>
    <xf numFmtId="166" fontId="0" fillId="4" borderId="43" xfId="0" applyNumberFormat="1" applyFont="1" applyFill="1" applyBorder="1" applyAlignment="1">
      <alignment horizontal="center" vertical="center"/>
    </xf>
    <xf numFmtId="0" fontId="7" fillId="0" borderId="20" xfId="0" applyFont="1" applyFill="1" applyBorder="1" applyAlignment="1">
      <alignment vertical="top" wrapText="1"/>
    </xf>
    <xf numFmtId="0" fontId="7" fillId="0" borderId="15" xfId="0" applyFont="1" applyFill="1" applyBorder="1" applyAlignment="1">
      <alignment vertical="top" wrapText="1"/>
    </xf>
    <xf numFmtId="0" fontId="7" fillId="0" borderId="24" xfId="0" applyFont="1" applyFill="1" applyBorder="1" applyAlignment="1">
      <alignment vertical="top" wrapText="1"/>
    </xf>
    <xf numFmtId="0" fontId="7" fillId="0" borderId="21" xfId="0" applyFont="1" applyFill="1" applyBorder="1" applyAlignment="1">
      <alignment vertical="top" wrapText="1"/>
    </xf>
    <xf numFmtId="0" fontId="7" fillId="0" borderId="0" xfId="0" applyFont="1" applyFill="1" applyBorder="1" applyAlignment="1">
      <alignment vertical="top" wrapText="1"/>
    </xf>
    <xf numFmtId="0" fontId="7" fillId="0" borderId="32" xfId="0" applyFont="1" applyFill="1" applyBorder="1" applyAlignment="1">
      <alignment vertical="top" wrapText="1"/>
    </xf>
    <xf numFmtId="0" fontId="7" fillId="0" borderId="18" xfId="0" applyFont="1" applyFill="1" applyBorder="1" applyAlignment="1">
      <alignment vertical="top" wrapText="1"/>
    </xf>
    <xf numFmtId="0" fontId="7" fillId="0" borderId="19" xfId="0" applyFont="1" applyFill="1" applyBorder="1" applyAlignment="1">
      <alignment vertical="top" wrapText="1"/>
    </xf>
    <xf numFmtId="0" fontId="7" fillId="0" borderId="28" xfId="0" applyFont="1" applyFill="1" applyBorder="1" applyAlignment="1">
      <alignment vertical="top" wrapText="1"/>
    </xf>
    <xf numFmtId="0" fontId="0" fillId="0" borderId="14" xfId="0" applyBorder="1" applyAlignment="1">
      <alignment horizontal="center" vertical="center"/>
    </xf>
    <xf numFmtId="166" fontId="0" fillId="0" borderId="30" xfId="0" applyNumberFormat="1" applyFont="1" applyFill="1" applyBorder="1" applyAlignment="1">
      <alignment horizontal="center" vertical="center"/>
    </xf>
    <xf numFmtId="166" fontId="0" fillId="0" borderId="5" xfId="0" applyNumberFormat="1" applyFont="1" applyFill="1" applyBorder="1" applyAlignment="1">
      <alignment horizontal="center" vertical="center"/>
    </xf>
    <xf numFmtId="166" fontId="0" fillId="0" borderId="6" xfId="0" applyNumberFormat="1" applyFont="1" applyFill="1" applyBorder="1" applyAlignment="1">
      <alignment horizontal="center" vertical="center"/>
    </xf>
    <xf numFmtId="166" fontId="0" fillId="0" borderId="31" xfId="0" applyNumberFormat="1" applyFont="1" applyFill="1" applyBorder="1" applyAlignment="1">
      <alignment horizontal="center" vertical="center"/>
    </xf>
    <xf numFmtId="166" fontId="0" fillId="0" borderId="8" xfId="0" applyNumberFormat="1" applyFont="1" applyFill="1" applyBorder="1" applyAlignment="1">
      <alignment horizontal="center" vertical="center"/>
    </xf>
    <xf numFmtId="166" fontId="0" fillId="0" borderId="9" xfId="0" applyNumberFormat="1" applyFont="1" applyFill="1" applyBorder="1" applyAlignment="1">
      <alignment horizontal="center" vertical="center"/>
    </xf>
    <xf numFmtId="0" fontId="0" fillId="0" borderId="7" xfId="0" applyFont="1" applyBorder="1" applyAlignment="1">
      <alignment horizontal="center" vertical="center"/>
    </xf>
    <xf numFmtId="167" fontId="0" fillId="4" borderId="8" xfId="0" applyNumberFormat="1" applyFont="1" applyFill="1" applyBorder="1" applyAlignment="1">
      <alignment horizontal="center" vertical="center"/>
    </xf>
    <xf numFmtId="167" fontId="0" fillId="4" borderId="26" xfId="0" applyNumberFormat="1" applyFont="1" applyFill="1" applyBorder="1" applyAlignment="1">
      <alignment horizontal="center" vertical="center"/>
    </xf>
    <xf numFmtId="166" fontId="0" fillId="4" borderId="34" xfId="0" applyNumberFormat="1" applyFont="1" applyFill="1" applyBorder="1" applyAlignment="1">
      <alignment horizontal="center" vertical="center"/>
    </xf>
    <xf numFmtId="0" fontId="0" fillId="0" borderId="12" xfId="0" applyFont="1" applyFill="1" applyBorder="1" applyAlignment="1">
      <alignment horizontal="left" vertical="top" wrapText="1"/>
    </xf>
    <xf numFmtId="0" fontId="4" fillId="0" borderId="11" xfId="0" applyFont="1" applyBorder="1" applyAlignment="1">
      <alignment horizontal="center"/>
    </xf>
    <xf numFmtId="0" fontId="4" fillId="0" borderId="16" xfId="0" applyFont="1" applyBorder="1" applyAlignment="1">
      <alignment horizontal="center"/>
    </xf>
    <xf numFmtId="0" fontId="4" fillId="0" borderId="17" xfId="0" applyFont="1" applyBorder="1" applyAlignment="1">
      <alignment horizontal="center"/>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5.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4.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1</xdr:col>
      <xdr:colOff>228600</xdr:colOff>
      <xdr:row>19</xdr:row>
      <xdr:rowOff>161925</xdr:rowOff>
    </xdr:from>
    <xdr:to>
      <xdr:col>6</xdr:col>
      <xdr:colOff>117475</xdr:colOff>
      <xdr:row>35</xdr:row>
      <xdr:rowOff>174625</xdr:rowOff>
    </xdr:to>
    <xdr:pic>
      <xdr:nvPicPr>
        <xdr:cNvPr id="5" name="Image 4">
          <a:extLst>
            <a:ext uri="{FF2B5EF4-FFF2-40B4-BE49-F238E27FC236}">
              <a16:creationId xmlns:a16="http://schemas.microsoft.com/office/drawing/2014/main" xmlns="" id="{00000000-0008-0000-00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90600" y="5114925"/>
          <a:ext cx="3784600" cy="30607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24</xdr:row>
      <xdr:rowOff>9525</xdr:rowOff>
    </xdr:from>
    <xdr:to>
      <xdr:col>5</xdr:col>
      <xdr:colOff>0</xdr:colOff>
      <xdr:row>86</xdr:row>
      <xdr:rowOff>0</xdr:rowOff>
    </xdr:to>
    <xdr:sp macro="" textlink="">
      <xdr:nvSpPr>
        <xdr:cNvPr id="2" name="ZoneTexte 1">
          <a:extLst>
            <a:ext uri="{FF2B5EF4-FFF2-40B4-BE49-F238E27FC236}">
              <a16:creationId xmlns:a16="http://schemas.microsoft.com/office/drawing/2014/main" xmlns="" id="{00000000-0008-0000-0100-000002000000}"/>
            </a:ext>
          </a:extLst>
        </xdr:cNvPr>
        <xdr:cNvSpPr txBox="1"/>
      </xdr:nvSpPr>
      <xdr:spPr>
        <a:xfrm>
          <a:off x="0" y="4743450"/>
          <a:ext cx="11296650" cy="118014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fontAlgn="auto" hangingPunct="1"/>
          <a:r>
            <a:rPr lang="fr-BE" sz="1100" b="1" u="none" strike="noStrike">
              <a:solidFill>
                <a:schemeClr val="dk1"/>
              </a:solidFill>
              <a:effectLst/>
              <a:latin typeface="+mn-lt"/>
              <a:ea typeface="+mn-ea"/>
              <a:cs typeface="+mn-cs"/>
            </a:rPr>
            <a:t> </a:t>
          </a:r>
          <a:endParaRPr lang="fr-BE" sz="1100">
            <a:solidFill>
              <a:schemeClr val="dk1"/>
            </a:solidFill>
            <a:effectLst/>
            <a:latin typeface="+mn-lt"/>
            <a:ea typeface="+mn-ea"/>
            <a:cs typeface="+mn-cs"/>
          </a:endParaRPr>
        </a:p>
        <a:p>
          <a:pPr fontAlgn="auto" hangingPunct="1"/>
          <a:r>
            <a:rPr lang="fr-BE" sz="1100" b="1" u="sng">
              <a:solidFill>
                <a:schemeClr val="dk1"/>
              </a:solidFill>
              <a:effectLst/>
              <a:latin typeface="+mn-lt"/>
              <a:ea typeface="+mn-ea"/>
              <a:cs typeface="+mn-cs"/>
            </a:rPr>
            <a:t>Remarques</a:t>
          </a:r>
          <a:r>
            <a:rPr lang="fr-BE" sz="1100">
              <a:solidFill>
                <a:schemeClr val="dk1"/>
              </a:solidFill>
              <a:effectLst/>
              <a:latin typeface="+mn-lt"/>
              <a:ea typeface="+mn-ea"/>
              <a:cs typeface="+mn-cs"/>
            </a:rPr>
            <a:t/>
          </a:r>
          <a:br>
            <a:rPr lang="fr-BE" sz="1100">
              <a:solidFill>
                <a:schemeClr val="dk1"/>
              </a:solidFill>
              <a:effectLst/>
              <a:latin typeface="+mn-lt"/>
              <a:ea typeface="+mn-ea"/>
              <a:cs typeface="+mn-cs"/>
            </a:rPr>
          </a:br>
          <a:r>
            <a:rPr lang="fr-BE" sz="1100" b="1" u="sng">
              <a:solidFill>
                <a:schemeClr val="dk1"/>
              </a:solidFill>
              <a:effectLst/>
              <a:latin typeface="+mn-lt"/>
              <a:ea typeface="+mn-ea"/>
              <a:cs typeface="+mn-cs"/>
            </a:rPr>
            <a:t>Etude d’orientation :</a:t>
          </a:r>
          <a:r>
            <a:rPr lang="fr-BE" sz="1100">
              <a:solidFill>
                <a:schemeClr val="dk1"/>
              </a:solidFill>
              <a:effectLst/>
              <a:latin typeface="+mn-lt"/>
              <a:ea typeface="+mn-ea"/>
              <a:cs typeface="+mn-cs"/>
            </a:rPr>
            <a:t/>
          </a:r>
          <a:br>
            <a:rPr lang="fr-BE" sz="1100">
              <a:solidFill>
                <a:schemeClr val="dk1"/>
              </a:solidFill>
              <a:effectLst/>
              <a:latin typeface="+mn-lt"/>
              <a:ea typeface="+mn-ea"/>
              <a:cs typeface="+mn-cs"/>
            </a:rPr>
          </a:br>
          <a:r>
            <a:rPr lang="fr-BE" sz="1100">
              <a:solidFill>
                <a:schemeClr val="dk1"/>
              </a:solidFill>
              <a:effectLst/>
              <a:latin typeface="+mn-lt"/>
              <a:ea typeface="+mn-ea"/>
              <a:cs typeface="+mn-cs"/>
            </a:rPr>
            <a:t>L’étude d’orientation est applicable sur demande :</a:t>
          </a:r>
          <a:br>
            <a:rPr lang="fr-BE" sz="1100">
              <a:solidFill>
                <a:schemeClr val="dk1"/>
              </a:solidFill>
              <a:effectLst/>
              <a:latin typeface="+mn-lt"/>
              <a:ea typeface="+mn-ea"/>
              <a:cs typeface="+mn-cs"/>
            </a:rPr>
          </a:br>
          <a:r>
            <a:rPr lang="fr-BE" sz="1100">
              <a:solidFill>
                <a:schemeClr val="dk1"/>
              </a:solidFill>
              <a:effectLst/>
              <a:latin typeface="+mn-lt"/>
              <a:ea typeface="+mn-ea"/>
              <a:cs typeface="+mn-cs"/>
            </a:rPr>
            <a:t>• pour tout projet de nouveau raccordement (prélèvement et/ou production avec ou sans injection) ;</a:t>
          </a:r>
          <a:br>
            <a:rPr lang="fr-BE" sz="1100">
              <a:solidFill>
                <a:schemeClr val="dk1"/>
              </a:solidFill>
              <a:effectLst/>
              <a:latin typeface="+mn-lt"/>
              <a:ea typeface="+mn-ea"/>
              <a:cs typeface="+mn-cs"/>
            </a:rPr>
          </a:br>
          <a:r>
            <a:rPr lang="fr-BE" sz="1100">
              <a:solidFill>
                <a:schemeClr val="dk1"/>
              </a:solidFill>
              <a:effectLst/>
              <a:latin typeface="+mn-lt"/>
              <a:ea typeface="+mn-ea"/>
              <a:cs typeface="+mn-cs"/>
            </a:rPr>
            <a:t>• pour tout projet de modification d’un raccordement existant.</a:t>
          </a:r>
          <a:br>
            <a:rPr lang="fr-BE" sz="1100">
              <a:solidFill>
                <a:schemeClr val="dk1"/>
              </a:solidFill>
              <a:effectLst/>
              <a:latin typeface="+mn-lt"/>
              <a:ea typeface="+mn-ea"/>
              <a:cs typeface="+mn-cs"/>
            </a:rPr>
          </a:br>
          <a:r>
            <a:rPr lang="fr-BE" sz="1100">
              <a:solidFill>
                <a:schemeClr val="dk1"/>
              </a:solidFill>
              <a:effectLst/>
              <a:latin typeface="+mn-lt"/>
              <a:ea typeface="+mn-ea"/>
              <a:cs typeface="+mn-cs"/>
            </a:rPr>
            <a:t>L’étude d’orientation permet d’informer le demandeur selon le cas :</a:t>
          </a:r>
          <a:br>
            <a:rPr lang="fr-BE" sz="1100">
              <a:solidFill>
                <a:schemeClr val="dk1"/>
              </a:solidFill>
              <a:effectLst/>
              <a:latin typeface="+mn-lt"/>
              <a:ea typeface="+mn-ea"/>
              <a:cs typeface="+mn-cs"/>
            </a:rPr>
          </a:br>
          <a:r>
            <a:rPr lang="fr-BE" sz="1100">
              <a:solidFill>
                <a:schemeClr val="dk1"/>
              </a:solidFill>
              <a:effectLst/>
              <a:latin typeface="+mn-lt"/>
              <a:ea typeface="+mn-ea"/>
              <a:cs typeface="+mn-cs"/>
            </a:rPr>
            <a:t>• de la faisabilité de la demande ;</a:t>
          </a:r>
          <a:br>
            <a:rPr lang="fr-BE" sz="1100">
              <a:solidFill>
                <a:schemeClr val="dk1"/>
              </a:solidFill>
              <a:effectLst/>
              <a:latin typeface="+mn-lt"/>
              <a:ea typeface="+mn-ea"/>
              <a:cs typeface="+mn-cs"/>
            </a:rPr>
          </a:br>
          <a:r>
            <a:rPr lang="fr-BE" sz="1100">
              <a:solidFill>
                <a:schemeClr val="dk1"/>
              </a:solidFill>
              <a:effectLst/>
              <a:latin typeface="+mn-lt"/>
              <a:ea typeface="+mn-ea"/>
              <a:cs typeface="+mn-cs"/>
            </a:rPr>
            <a:t>• de l’estimation du coût des travaux ;</a:t>
          </a:r>
          <a:br>
            <a:rPr lang="fr-BE" sz="1100">
              <a:solidFill>
                <a:schemeClr val="dk1"/>
              </a:solidFill>
              <a:effectLst/>
              <a:latin typeface="+mn-lt"/>
              <a:ea typeface="+mn-ea"/>
              <a:cs typeface="+mn-cs"/>
            </a:rPr>
          </a:br>
          <a:r>
            <a:rPr lang="fr-BE" sz="1100">
              <a:solidFill>
                <a:schemeClr val="dk1"/>
              </a:solidFill>
              <a:effectLst/>
              <a:latin typeface="+mn-lt"/>
              <a:ea typeface="+mn-ea"/>
              <a:cs typeface="+mn-cs"/>
            </a:rPr>
            <a:t>• de l’estimation du délai de réalisation ;</a:t>
          </a:r>
          <a:br>
            <a:rPr lang="fr-BE" sz="1100">
              <a:solidFill>
                <a:schemeClr val="dk1"/>
              </a:solidFill>
              <a:effectLst/>
              <a:latin typeface="+mn-lt"/>
              <a:ea typeface="+mn-ea"/>
              <a:cs typeface="+mn-cs"/>
            </a:rPr>
          </a:br>
          <a:r>
            <a:rPr lang="fr-BE" sz="1100">
              <a:solidFill>
                <a:schemeClr val="dk1"/>
              </a:solidFill>
              <a:effectLst/>
              <a:latin typeface="+mn-lt"/>
              <a:ea typeface="+mn-ea"/>
              <a:cs typeface="+mn-cs"/>
            </a:rPr>
            <a:t>• du schéma de raccordement ;</a:t>
          </a:r>
          <a:br>
            <a:rPr lang="fr-BE" sz="1100">
              <a:solidFill>
                <a:schemeClr val="dk1"/>
              </a:solidFill>
              <a:effectLst/>
              <a:latin typeface="+mn-lt"/>
              <a:ea typeface="+mn-ea"/>
              <a:cs typeface="+mn-cs"/>
            </a:rPr>
          </a:br>
          <a:r>
            <a:rPr lang="fr-BE" sz="1100">
              <a:solidFill>
                <a:schemeClr val="dk1"/>
              </a:solidFill>
              <a:effectLst/>
              <a:latin typeface="+mn-lt"/>
              <a:ea typeface="+mn-ea"/>
              <a:cs typeface="+mn-cs"/>
            </a:rPr>
            <a:t>• des prescriptions techniques.</a:t>
          </a:r>
          <a:br>
            <a:rPr lang="fr-BE" sz="1100">
              <a:solidFill>
                <a:schemeClr val="dk1"/>
              </a:solidFill>
              <a:effectLst/>
              <a:latin typeface="+mn-lt"/>
              <a:ea typeface="+mn-ea"/>
              <a:cs typeface="+mn-cs"/>
            </a:rPr>
          </a:br>
          <a:r>
            <a:rPr lang="fr-BE" sz="1100">
              <a:solidFill>
                <a:schemeClr val="dk1"/>
              </a:solidFill>
              <a:effectLst/>
              <a:latin typeface="+mn-lt"/>
              <a:ea typeface="+mn-ea"/>
              <a:cs typeface="+mn-cs"/>
            </a:rPr>
            <a:t>Ces informations permettront au demandeur d’évaluer la rentabilité de son projet.</a:t>
          </a:r>
          <a:br>
            <a:rPr lang="fr-BE" sz="1100">
              <a:solidFill>
                <a:schemeClr val="dk1"/>
              </a:solidFill>
              <a:effectLst/>
              <a:latin typeface="+mn-lt"/>
              <a:ea typeface="+mn-ea"/>
              <a:cs typeface="+mn-cs"/>
            </a:rPr>
          </a:br>
          <a:r>
            <a:rPr lang="fr-BE" sz="1100">
              <a:solidFill>
                <a:schemeClr val="dk1"/>
              </a:solidFill>
              <a:effectLst/>
              <a:latin typeface="+mn-lt"/>
              <a:ea typeface="+mn-ea"/>
              <a:cs typeface="+mn-cs"/>
            </a:rPr>
            <a:t>L’étude d’orientation est </a:t>
          </a:r>
          <a:r>
            <a:rPr lang="fr-BE" sz="1100" b="1">
              <a:solidFill>
                <a:schemeClr val="dk1"/>
              </a:solidFill>
              <a:effectLst/>
              <a:latin typeface="+mn-lt"/>
              <a:ea typeface="+mn-ea"/>
              <a:cs typeface="+mn-cs"/>
            </a:rPr>
            <a:t>facultative</a:t>
          </a:r>
          <a:r>
            <a:rPr lang="fr-BE" sz="1100">
              <a:solidFill>
                <a:schemeClr val="dk1"/>
              </a:solidFill>
              <a:effectLst/>
              <a:latin typeface="+mn-lt"/>
              <a:ea typeface="+mn-ea"/>
              <a:cs typeface="+mn-cs"/>
            </a:rPr>
            <a:t> et </a:t>
          </a:r>
          <a:r>
            <a:rPr lang="fr-BE" sz="1100" b="1">
              <a:solidFill>
                <a:schemeClr val="dk1"/>
              </a:solidFill>
              <a:effectLst/>
              <a:latin typeface="+mn-lt"/>
              <a:ea typeface="+mn-ea"/>
              <a:cs typeface="+mn-cs"/>
            </a:rPr>
            <a:t>payante.</a:t>
          </a:r>
          <a:r>
            <a:rPr lang="fr-BE" sz="1100">
              <a:solidFill>
                <a:schemeClr val="dk1"/>
              </a:solidFill>
              <a:effectLst/>
              <a:latin typeface="+mn-lt"/>
              <a:ea typeface="+mn-ea"/>
              <a:cs typeface="+mn-cs"/>
            </a:rPr>
            <a:t/>
          </a:r>
          <a:br>
            <a:rPr lang="fr-BE" sz="1100">
              <a:solidFill>
                <a:schemeClr val="dk1"/>
              </a:solidFill>
              <a:effectLst/>
              <a:latin typeface="+mn-lt"/>
              <a:ea typeface="+mn-ea"/>
              <a:cs typeface="+mn-cs"/>
            </a:rPr>
          </a:br>
          <a:r>
            <a:rPr lang="fr-BE" sz="1100">
              <a:solidFill>
                <a:schemeClr val="dk1"/>
              </a:solidFill>
              <a:effectLst/>
              <a:latin typeface="+mn-lt"/>
              <a:ea typeface="+mn-ea"/>
              <a:cs typeface="+mn-cs"/>
            </a:rPr>
            <a:t>Le coût de l’étude d’orientation est variable selon la puissance finale de prélèvement et/ou de production avec ou sans injection  demandée pour un nouveau raccordement ou pour un raccordement existant.</a:t>
          </a:r>
          <a:br>
            <a:rPr lang="fr-BE" sz="1100">
              <a:solidFill>
                <a:schemeClr val="dk1"/>
              </a:solidFill>
              <a:effectLst/>
              <a:latin typeface="+mn-lt"/>
              <a:ea typeface="+mn-ea"/>
              <a:cs typeface="+mn-cs"/>
            </a:rPr>
          </a:br>
          <a:r>
            <a:rPr lang="fr-BE" sz="1100">
              <a:solidFill>
                <a:schemeClr val="dk1"/>
              </a:solidFill>
              <a:effectLst/>
              <a:latin typeface="+mn-lt"/>
              <a:ea typeface="+mn-ea"/>
              <a:cs typeface="+mn-cs"/>
            </a:rPr>
            <a:t>Le paiement des frais d’étude conditionne le lancement de l’étude d'orientation.</a:t>
          </a:r>
          <a:br>
            <a:rPr lang="fr-BE" sz="1100">
              <a:solidFill>
                <a:schemeClr val="dk1"/>
              </a:solidFill>
              <a:effectLst/>
              <a:latin typeface="+mn-lt"/>
              <a:ea typeface="+mn-ea"/>
              <a:cs typeface="+mn-cs"/>
            </a:rPr>
          </a:br>
          <a:r>
            <a:rPr lang="fr-BE" sz="1100">
              <a:solidFill>
                <a:schemeClr val="dk1"/>
              </a:solidFill>
              <a:effectLst/>
              <a:latin typeface="+mn-lt"/>
              <a:ea typeface="+mn-ea"/>
              <a:cs typeface="+mn-cs"/>
            </a:rPr>
            <a:t>Le résultat de l’étude est communiqué par écrit au demandeur. Il n’engage nullement ni GRD, ni le demandeur. </a:t>
          </a:r>
          <a:br>
            <a:rPr lang="fr-BE" sz="1100">
              <a:solidFill>
                <a:schemeClr val="dk1"/>
              </a:solidFill>
              <a:effectLst/>
              <a:latin typeface="+mn-lt"/>
              <a:ea typeface="+mn-ea"/>
              <a:cs typeface="+mn-cs"/>
            </a:rPr>
          </a:br>
          <a:r>
            <a:rPr lang="fr-BE" sz="1100">
              <a:solidFill>
                <a:schemeClr val="dk1"/>
              </a:solidFill>
              <a:effectLst/>
              <a:latin typeface="+mn-lt"/>
              <a:ea typeface="+mn-ea"/>
              <a:cs typeface="+mn-cs"/>
            </a:rPr>
            <a:t>Sur base de cette étude d’orientation, le demandeur  pourra, s'il souhaite poursuivre son projet, introduire une demande d'étude de détail. Cette dernière est obligatoire et payante dans la majorité des cas. Le montant payé par le demandeur pour l’étude d’orientation sera déduit du coût de l’étude détaillée pour autant que la demande d’étude détaillée concerne un projet identique à celui étudié lors de l’étude d’orientation.</a:t>
          </a:r>
          <a:br>
            <a:rPr lang="fr-BE" sz="1100">
              <a:solidFill>
                <a:schemeClr val="dk1"/>
              </a:solidFill>
              <a:effectLst/>
              <a:latin typeface="+mn-lt"/>
              <a:ea typeface="+mn-ea"/>
              <a:cs typeface="+mn-cs"/>
            </a:rPr>
          </a:br>
          <a:endParaRPr lang="fr-BE" sz="1100">
            <a:solidFill>
              <a:schemeClr val="dk1"/>
            </a:solidFill>
            <a:effectLst/>
            <a:latin typeface="+mn-lt"/>
            <a:ea typeface="+mn-ea"/>
            <a:cs typeface="+mn-cs"/>
          </a:endParaRPr>
        </a:p>
        <a:p>
          <a:pPr fontAlgn="auto" hangingPunct="1"/>
          <a:r>
            <a:rPr lang="fr-BE" sz="1100" b="1">
              <a:solidFill>
                <a:schemeClr val="dk1"/>
              </a:solidFill>
              <a:effectLst/>
              <a:latin typeface="+mn-lt"/>
              <a:ea typeface="+mn-ea"/>
              <a:cs typeface="+mn-cs"/>
            </a:rPr>
            <a:t>Règles particulières d’application :</a:t>
          </a:r>
          <a:r>
            <a:rPr lang="fr-BE" sz="1100">
              <a:solidFill>
                <a:schemeClr val="dk1"/>
              </a:solidFill>
              <a:effectLst/>
              <a:latin typeface="+mn-lt"/>
              <a:ea typeface="+mn-ea"/>
              <a:cs typeface="+mn-cs"/>
            </a:rPr>
            <a:t/>
          </a:r>
          <a:br>
            <a:rPr lang="fr-BE" sz="1100">
              <a:solidFill>
                <a:schemeClr val="dk1"/>
              </a:solidFill>
              <a:effectLst/>
              <a:latin typeface="+mn-lt"/>
              <a:ea typeface="+mn-ea"/>
              <a:cs typeface="+mn-cs"/>
            </a:rPr>
          </a:br>
          <a:r>
            <a:rPr lang="fr-BE" sz="1100">
              <a:solidFill>
                <a:schemeClr val="dk1"/>
              </a:solidFill>
              <a:effectLst/>
              <a:latin typeface="+mn-lt"/>
              <a:ea typeface="+mn-ea"/>
              <a:cs typeface="+mn-cs"/>
            </a:rPr>
            <a:t>• Si la même demande est introduite plusieurs fois (ex. : plusieurs fournisseurs ou installateurs, bureaux d’études), le montant de l’étude sera facturé autant de fois qu’il y a de demandeurs ;</a:t>
          </a:r>
          <a:br>
            <a:rPr lang="fr-BE" sz="1100">
              <a:solidFill>
                <a:schemeClr val="dk1"/>
              </a:solidFill>
              <a:effectLst/>
              <a:latin typeface="+mn-lt"/>
              <a:ea typeface="+mn-ea"/>
              <a:cs typeface="+mn-cs"/>
            </a:rPr>
          </a:br>
          <a:r>
            <a:rPr lang="fr-BE" sz="1100">
              <a:solidFill>
                <a:schemeClr val="dk1"/>
              </a:solidFill>
              <a:effectLst/>
              <a:latin typeface="+mn-lt"/>
              <a:ea typeface="+mn-ea"/>
              <a:cs typeface="+mn-cs"/>
            </a:rPr>
            <a:t>• En cas de demandes de raccordement pouvant mettre en œuvre sur un même site plusieurs raccordements de puissance et de types différents (ex : complexe commercial), les frais d’étude sont calculés  sur base de  la puissance finale de prélèvement et/ou de production avec ou sans injection  demandée par le client.</a:t>
          </a:r>
          <a:br>
            <a:rPr lang="fr-BE" sz="1100">
              <a:solidFill>
                <a:schemeClr val="dk1"/>
              </a:solidFill>
              <a:effectLst/>
              <a:latin typeface="+mn-lt"/>
              <a:ea typeface="+mn-ea"/>
              <a:cs typeface="+mn-cs"/>
            </a:rPr>
          </a:br>
          <a:r>
            <a:rPr lang="fr-BE" sz="1100">
              <a:solidFill>
                <a:schemeClr val="dk1"/>
              </a:solidFill>
              <a:effectLst/>
              <a:latin typeface="+mn-lt"/>
              <a:ea typeface="+mn-ea"/>
              <a:cs typeface="+mn-cs"/>
            </a:rPr>
            <a:t>En cas de demande simultanée pour une puissance de prélèvement et une puissance de production, le coût des frais d'étude à appliquer correspond au coût le plus élevé entre le prélèvement et la production avec ou sans injection.</a:t>
          </a:r>
          <a:br>
            <a:rPr lang="fr-BE" sz="1100">
              <a:solidFill>
                <a:schemeClr val="dk1"/>
              </a:solidFill>
              <a:effectLst/>
              <a:latin typeface="+mn-lt"/>
              <a:ea typeface="+mn-ea"/>
              <a:cs typeface="+mn-cs"/>
            </a:rPr>
          </a:br>
          <a:endParaRPr lang="fr-BE" sz="1100">
            <a:solidFill>
              <a:schemeClr val="dk1"/>
            </a:solidFill>
            <a:effectLst/>
            <a:latin typeface="+mn-lt"/>
            <a:ea typeface="+mn-ea"/>
            <a:cs typeface="+mn-cs"/>
          </a:endParaRPr>
        </a:p>
        <a:p>
          <a:pPr fontAlgn="auto" hangingPunct="1"/>
          <a:r>
            <a:rPr lang="fr-BE" sz="1100" b="1" u="sng">
              <a:solidFill>
                <a:schemeClr val="dk1"/>
              </a:solidFill>
              <a:effectLst/>
              <a:latin typeface="+mn-lt"/>
              <a:ea typeface="+mn-ea"/>
              <a:cs typeface="+mn-cs"/>
            </a:rPr>
            <a:t>Etude de détail :</a:t>
          </a:r>
          <a:r>
            <a:rPr lang="fr-BE" sz="1100">
              <a:solidFill>
                <a:schemeClr val="dk1"/>
              </a:solidFill>
              <a:effectLst/>
              <a:latin typeface="+mn-lt"/>
              <a:ea typeface="+mn-ea"/>
              <a:cs typeface="+mn-cs"/>
            </a:rPr>
            <a:t/>
          </a:r>
          <a:br>
            <a:rPr lang="fr-BE" sz="1100">
              <a:solidFill>
                <a:schemeClr val="dk1"/>
              </a:solidFill>
              <a:effectLst/>
              <a:latin typeface="+mn-lt"/>
              <a:ea typeface="+mn-ea"/>
              <a:cs typeface="+mn-cs"/>
            </a:rPr>
          </a:br>
          <a:r>
            <a:rPr lang="fr-BE" sz="1100">
              <a:solidFill>
                <a:schemeClr val="dk1"/>
              </a:solidFill>
              <a:effectLst/>
              <a:latin typeface="+mn-lt"/>
              <a:ea typeface="+mn-ea"/>
              <a:cs typeface="+mn-cs"/>
            </a:rPr>
            <a:t>L’étude de détail est </a:t>
          </a:r>
          <a:r>
            <a:rPr lang="fr-BE" sz="1100" b="1">
              <a:solidFill>
                <a:schemeClr val="dk1"/>
              </a:solidFill>
              <a:effectLst/>
              <a:latin typeface="+mn-lt"/>
              <a:ea typeface="+mn-ea"/>
              <a:cs typeface="+mn-cs"/>
            </a:rPr>
            <a:t>obligatoire</a:t>
          </a:r>
          <a:r>
            <a:rPr lang="fr-BE" sz="1100">
              <a:solidFill>
                <a:schemeClr val="dk1"/>
              </a:solidFill>
              <a:effectLst/>
              <a:latin typeface="+mn-lt"/>
              <a:ea typeface="+mn-ea"/>
              <a:cs typeface="+mn-cs"/>
            </a:rPr>
            <a:t> et </a:t>
          </a:r>
          <a:r>
            <a:rPr lang="fr-BE" sz="1100" b="1">
              <a:solidFill>
                <a:schemeClr val="dk1"/>
              </a:solidFill>
              <a:effectLst/>
              <a:latin typeface="+mn-lt"/>
              <a:ea typeface="+mn-ea"/>
              <a:cs typeface="+mn-cs"/>
            </a:rPr>
            <a:t>payante</a:t>
          </a:r>
          <a:r>
            <a:rPr lang="fr-BE" sz="1100">
              <a:solidFill>
                <a:schemeClr val="dk1"/>
              </a:solidFill>
              <a:effectLst/>
              <a:latin typeface="+mn-lt"/>
              <a:ea typeface="+mn-ea"/>
              <a:cs typeface="+mn-cs"/>
            </a:rPr>
            <a:t> pour les cas suivants :</a:t>
          </a:r>
          <a:br>
            <a:rPr lang="fr-BE" sz="1100">
              <a:solidFill>
                <a:schemeClr val="dk1"/>
              </a:solidFill>
              <a:effectLst/>
              <a:latin typeface="+mn-lt"/>
              <a:ea typeface="+mn-ea"/>
              <a:cs typeface="+mn-cs"/>
            </a:rPr>
          </a:br>
          <a:r>
            <a:rPr lang="fr-BE" sz="1100">
              <a:solidFill>
                <a:schemeClr val="dk1"/>
              </a:solidFill>
              <a:effectLst/>
              <a:latin typeface="+mn-lt"/>
              <a:ea typeface="+mn-ea"/>
              <a:cs typeface="+mn-cs"/>
            </a:rPr>
            <a:t>• Lors d’une demande d’un nouveau raccordement d’un bâtiment, d’un équipement technique ou assimilé</a:t>
          </a:r>
          <a:br>
            <a:rPr lang="fr-BE" sz="1100">
              <a:solidFill>
                <a:schemeClr val="dk1"/>
              </a:solidFill>
              <a:effectLst/>
              <a:latin typeface="+mn-lt"/>
              <a:ea typeface="+mn-ea"/>
              <a:cs typeface="+mn-cs"/>
            </a:rPr>
          </a:br>
          <a:r>
            <a:rPr lang="fr-BE" sz="1100">
              <a:solidFill>
                <a:schemeClr val="dk1"/>
              </a:solidFill>
              <a:effectLst/>
              <a:latin typeface="+mn-lt"/>
              <a:ea typeface="+mn-ea"/>
              <a:cs typeface="+mn-cs"/>
            </a:rPr>
            <a:t>          - Nécessitant une puissance totale contractuelle en prélèvement &gt; 56 kVA ou</a:t>
          </a:r>
          <a:br>
            <a:rPr lang="fr-BE" sz="1100">
              <a:solidFill>
                <a:schemeClr val="dk1"/>
              </a:solidFill>
              <a:effectLst/>
              <a:latin typeface="+mn-lt"/>
              <a:ea typeface="+mn-ea"/>
              <a:cs typeface="+mn-cs"/>
            </a:rPr>
          </a:br>
          <a:r>
            <a:rPr lang="fr-BE" sz="1100">
              <a:solidFill>
                <a:schemeClr val="dk1"/>
              </a:solidFill>
              <a:effectLst/>
              <a:latin typeface="+mn-lt"/>
              <a:ea typeface="+mn-ea"/>
              <a:cs typeface="+mn-cs"/>
            </a:rPr>
            <a:t>          - Situé hors zone d’habitat ou à plus de 100 m d’une habitation en zone d’extension d’habitat, nécessitant éventuellement une extension ou un renforcement du réseau (quelle que soit la puissance demandée) ou</a:t>
          </a:r>
          <a:br>
            <a:rPr lang="fr-BE" sz="1100">
              <a:solidFill>
                <a:schemeClr val="dk1"/>
              </a:solidFill>
              <a:effectLst/>
              <a:latin typeface="+mn-lt"/>
              <a:ea typeface="+mn-ea"/>
              <a:cs typeface="+mn-cs"/>
            </a:rPr>
          </a:br>
          <a:r>
            <a:rPr lang="fr-BE" sz="1100">
              <a:solidFill>
                <a:schemeClr val="dk1"/>
              </a:solidFill>
              <a:effectLst/>
              <a:latin typeface="+mn-lt"/>
              <a:ea typeface="+mn-ea"/>
              <a:cs typeface="+mn-cs"/>
            </a:rPr>
            <a:t>          - Equipé d’une production décentralisée d’électricité d'une puissance &gt; 10 kVA avec injection ou non sur le réseau .</a:t>
          </a:r>
          <a:br>
            <a:rPr lang="fr-BE" sz="1100">
              <a:solidFill>
                <a:schemeClr val="dk1"/>
              </a:solidFill>
              <a:effectLst/>
              <a:latin typeface="+mn-lt"/>
              <a:ea typeface="+mn-ea"/>
              <a:cs typeface="+mn-cs"/>
            </a:rPr>
          </a:br>
          <a:r>
            <a:rPr lang="fr-BE" sz="1100">
              <a:solidFill>
                <a:schemeClr val="dk1"/>
              </a:solidFill>
              <a:effectLst/>
              <a:latin typeface="+mn-lt"/>
              <a:ea typeface="+mn-ea"/>
              <a:cs typeface="+mn-cs"/>
            </a:rPr>
            <a:t>• Lors d’une demande de modification d’un raccordement existant</a:t>
          </a:r>
          <a:br>
            <a:rPr lang="fr-BE" sz="1100">
              <a:solidFill>
                <a:schemeClr val="dk1"/>
              </a:solidFill>
              <a:effectLst/>
              <a:latin typeface="+mn-lt"/>
              <a:ea typeface="+mn-ea"/>
              <a:cs typeface="+mn-cs"/>
            </a:rPr>
          </a:br>
          <a:r>
            <a:rPr lang="fr-BE" sz="1100">
              <a:solidFill>
                <a:schemeClr val="dk1"/>
              </a:solidFill>
              <a:effectLst/>
              <a:latin typeface="+mn-lt"/>
              <a:ea typeface="+mn-ea"/>
              <a:cs typeface="+mn-cs"/>
            </a:rPr>
            <a:t>          - Avec augmentation de la puissance contractuelle en prélèvement dont la puissance finale &gt; 56 kVA ou</a:t>
          </a:r>
          <a:br>
            <a:rPr lang="fr-BE" sz="1100">
              <a:solidFill>
                <a:schemeClr val="dk1"/>
              </a:solidFill>
              <a:effectLst/>
              <a:latin typeface="+mn-lt"/>
              <a:ea typeface="+mn-ea"/>
              <a:cs typeface="+mn-cs"/>
            </a:rPr>
          </a:br>
          <a:r>
            <a:rPr lang="fr-BE" sz="1100">
              <a:solidFill>
                <a:schemeClr val="dk1"/>
              </a:solidFill>
              <a:effectLst/>
              <a:latin typeface="+mn-lt"/>
              <a:ea typeface="+mn-ea"/>
              <a:cs typeface="+mn-cs"/>
            </a:rPr>
            <a:t>          - Avec augmentation de la puissance contractuelle en prélèvement sur un raccordement MT ou TRANS-MT ou</a:t>
          </a:r>
          <a:br>
            <a:rPr lang="fr-BE" sz="1100">
              <a:solidFill>
                <a:schemeClr val="dk1"/>
              </a:solidFill>
              <a:effectLst/>
              <a:latin typeface="+mn-lt"/>
              <a:ea typeface="+mn-ea"/>
              <a:cs typeface="+mn-cs"/>
            </a:rPr>
          </a:br>
          <a:r>
            <a:rPr lang="fr-BE" sz="1100">
              <a:solidFill>
                <a:schemeClr val="dk1"/>
              </a:solidFill>
              <a:effectLst/>
              <a:latin typeface="+mn-lt"/>
              <a:ea typeface="+mn-ea"/>
              <a:cs typeface="+mn-cs"/>
            </a:rPr>
            <a:t>          - Avec augmentation de la puissance  contractuelle de la production (avec ou sans injection sur le réseau) dont la puissance finale injectée &gt; 10 kVA ou</a:t>
          </a:r>
          <a:br>
            <a:rPr lang="fr-BE" sz="1100">
              <a:solidFill>
                <a:schemeClr val="dk1"/>
              </a:solidFill>
              <a:effectLst/>
              <a:latin typeface="+mn-lt"/>
              <a:ea typeface="+mn-ea"/>
              <a:cs typeface="+mn-cs"/>
            </a:rPr>
          </a:br>
          <a:r>
            <a:rPr lang="fr-BE" sz="1100">
              <a:solidFill>
                <a:schemeClr val="dk1"/>
              </a:solidFill>
              <a:effectLst/>
              <a:latin typeface="+mn-lt"/>
              <a:ea typeface="+mn-ea"/>
              <a:cs typeface="+mn-cs"/>
            </a:rPr>
            <a:t>          - Situé hors zone d’habitat ou à plus de 100 m d’une habitation en zone d’extension d’habitat (quelle que soit la puissance demandée).</a:t>
          </a:r>
          <a:br>
            <a:rPr lang="fr-BE" sz="1100">
              <a:solidFill>
                <a:schemeClr val="dk1"/>
              </a:solidFill>
              <a:effectLst/>
              <a:latin typeface="+mn-lt"/>
              <a:ea typeface="+mn-ea"/>
              <a:cs typeface="+mn-cs"/>
            </a:rPr>
          </a:br>
          <a:r>
            <a:rPr lang="fr-BE" sz="1100">
              <a:solidFill>
                <a:schemeClr val="dk1"/>
              </a:solidFill>
              <a:effectLst/>
              <a:latin typeface="+mn-lt"/>
              <a:ea typeface="+mn-ea"/>
              <a:cs typeface="+mn-cs"/>
            </a:rPr>
            <a:t/>
          </a:r>
          <a:br>
            <a:rPr lang="fr-BE" sz="1100">
              <a:solidFill>
                <a:schemeClr val="dk1"/>
              </a:solidFill>
              <a:effectLst/>
              <a:latin typeface="+mn-lt"/>
              <a:ea typeface="+mn-ea"/>
              <a:cs typeface="+mn-cs"/>
            </a:rPr>
          </a:br>
          <a:r>
            <a:rPr lang="fr-BE" sz="1100">
              <a:solidFill>
                <a:schemeClr val="dk1"/>
              </a:solidFill>
              <a:effectLst/>
              <a:latin typeface="+mn-lt"/>
              <a:ea typeface="+mn-ea"/>
              <a:cs typeface="+mn-cs"/>
            </a:rPr>
            <a:t>L’étude de détail permet d’informer le demandeur :</a:t>
          </a:r>
          <a:br>
            <a:rPr lang="fr-BE" sz="1100">
              <a:solidFill>
                <a:schemeClr val="dk1"/>
              </a:solidFill>
              <a:effectLst/>
              <a:latin typeface="+mn-lt"/>
              <a:ea typeface="+mn-ea"/>
              <a:cs typeface="+mn-cs"/>
            </a:rPr>
          </a:br>
          <a:r>
            <a:rPr lang="fr-BE" sz="1100">
              <a:solidFill>
                <a:schemeClr val="dk1"/>
              </a:solidFill>
              <a:effectLst/>
              <a:latin typeface="+mn-lt"/>
              <a:ea typeface="+mn-ea"/>
              <a:cs typeface="+mn-cs"/>
            </a:rPr>
            <a:t>• du coût des travaux ;</a:t>
          </a:r>
          <a:br>
            <a:rPr lang="fr-BE" sz="1100">
              <a:solidFill>
                <a:schemeClr val="dk1"/>
              </a:solidFill>
              <a:effectLst/>
              <a:latin typeface="+mn-lt"/>
              <a:ea typeface="+mn-ea"/>
              <a:cs typeface="+mn-cs"/>
            </a:rPr>
          </a:br>
          <a:r>
            <a:rPr lang="fr-BE" sz="1100">
              <a:solidFill>
                <a:schemeClr val="dk1"/>
              </a:solidFill>
              <a:effectLst/>
              <a:latin typeface="+mn-lt"/>
              <a:ea typeface="+mn-ea"/>
              <a:cs typeface="+mn-cs"/>
            </a:rPr>
            <a:t>• du délai de réalisation ;</a:t>
          </a:r>
          <a:br>
            <a:rPr lang="fr-BE" sz="1100">
              <a:solidFill>
                <a:schemeClr val="dk1"/>
              </a:solidFill>
              <a:effectLst/>
              <a:latin typeface="+mn-lt"/>
              <a:ea typeface="+mn-ea"/>
              <a:cs typeface="+mn-cs"/>
            </a:rPr>
          </a:br>
          <a:r>
            <a:rPr lang="fr-BE" sz="1100">
              <a:solidFill>
                <a:schemeClr val="dk1"/>
              </a:solidFill>
              <a:effectLst/>
              <a:latin typeface="+mn-lt"/>
              <a:ea typeface="+mn-ea"/>
              <a:cs typeface="+mn-cs"/>
            </a:rPr>
            <a:t>• des conditions de l’offre de prix établie (validité ....,) ;</a:t>
          </a:r>
          <a:br>
            <a:rPr lang="fr-BE" sz="1100">
              <a:solidFill>
                <a:schemeClr val="dk1"/>
              </a:solidFill>
              <a:effectLst/>
              <a:latin typeface="+mn-lt"/>
              <a:ea typeface="+mn-ea"/>
              <a:cs typeface="+mn-cs"/>
            </a:rPr>
          </a:br>
          <a:r>
            <a:rPr lang="fr-BE" sz="1100">
              <a:solidFill>
                <a:schemeClr val="dk1"/>
              </a:solidFill>
              <a:effectLst/>
              <a:latin typeface="+mn-lt"/>
              <a:ea typeface="+mn-ea"/>
              <a:cs typeface="+mn-cs"/>
            </a:rPr>
            <a:t>• des prescriptions techniques et administratives ;</a:t>
          </a:r>
          <a:br>
            <a:rPr lang="fr-BE" sz="1100">
              <a:solidFill>
                <a:schemeClr val="dk1"/>
              </a:solidFill>
              <a:effectLst/>
              <a:latin typeface="+mn-lt"/>
              <a:ea typeface="+mn-ea"/>
              <a:cs typeface="+mn-cs"/>
            </a:rPr>
          </a:br>
          <a:r>
            <a:rPr lang="fr-BE" sz="1100">
              <a:solidFill>
                <a:schemeClr val="dk1"/>
              </a:solidFill>
              <a:effectLst/>
              <a:latin typeface="+mn-lt"/>
              <a:ea typeface="+mn-ea"/>
              <a:cs typeface="+mn-cs"/>
            </a:rPr>
            <a:t>• des conditions du contrat de raccordement ;</a:t>
          </a:r>
          <a:br>
            <a:rPr lang="fr-BE" sz="1100">
              <a:solidFill>
                <a:schemeClr val="dk1"/>
              </a:solidFill>
              <a:effectLst/>
              <a:latin typeface="+mn-lt"/>
              <a:ea typeface="+mn-ea"/>
              <a:cs typeface="+mn-cs"/>
            </a:rPr>
          </a:br>
          <a:r>
            <a:rPr lang="fr-BE" sz="1100">
              <a:solidFill>
                <a:schemeClr val="dk1"/>
              </a:solidFill>
              <a:effectLst/>
              <a:latin typeface="+mn-lt"/>
              <a:ea typeface="+mn-ea"/>
              <a:cs typeface="+mn-cs"/>
            </a:rPr>
            <a:t>• du schéma de raccordement.</a:t>
          </a:r>
          <a:br>
            <a:rPr lang="fr-BE" sz="1100">
              <a:solidFill>
                <a:schemeClr val="dk1"/>
              </a:solidFill>
              <a:effectLst/>
              <a:latin typeface="+mn-lt"/>
              <a:ea typeface="+mn-ea"/>
              <a:cs typeface="+mn-cs"/>
            </a:rPr>
          </a:br>
          <a:r>
            <a:rPr lang="fr-BE" sz="1100">
              <a:solidFill>
                <a:schemeClr val="dk1"/>
              </a:solidFill>
              <a:effectLst/>
              <a:latin typeface="+mn-lt"/>
              <a:ea typeface="+mn-ea"/>
              <a:cs typeface="+mn-cs"/>
            </a:rPr>
            <a:t>Le coût de l’étude de détail est variable selon la puissance de prélèvement et/ou de production (avec ou sans injection) demandée pour un nouveau raccordement ou pour un raccordement existant.</a:t>
          </a:r>
          <a:br>
            <a:rPr lang="fr-BE" sz="1100">
              <a:solidFill>
                <a:schemeClr val="dk1"/>
              </a:solidFill>
              <a:effectLst/>
              <a:latin typeface="+mn-lt"/>
              <a:ea typeface="+mn-ea"/>
              <a:cs typeface="+mn-cs"/>
            </a:rPr>
          </a:br>
          <a:r>
            <a:rPr lang="fr-BE" sz="1100">
              <a:solidFill>
                <a:schemeClr val="dk1"/>
              </a:solidFill>
              <a:effectLst/>
              <a:latin typeface="+mn-lt"/>
              <a:ea typeface="+mn-ea"/>
              <a:cs typeface="+mn-cs"/>
            </a:rPr>
            <a:t>Le paiement des frais d’étude conditionne le lancement de l’étude de détails.</a:t>
          </a:r>
          <a:br>
            <a:rPr lang="fr-BE" sz="1100">
              <a:solidFill>
                <a:schemeClr val="dk1"/>
              </a:solidFill>
              <a:effectLst/>
              <a:latin typeface="+mn-lt"/>
              <a:ea typeface="+mn-ea"/>
              <a:cs typeface="+mn-cs"/>
            </a:rPr>
          </a:br>
          <a:r>
            <a:rPr lang="fr-BE" sz="1100">
              <a:solidFill>
                <a:schemeClr val="dk1"/>
              </a:solidFill>
              <a:effectLst/>
              <a:latin typeface="+mn-lt"/>
              <a:ea typeface="+mn-ea"/>
              <a:cs typeface="+mn-cs"/>
            </a:rPr>
            <a:t>Les frais d’étude de détails sont toujours dus que les travaux soient réalisés ou non.</a:t>
          </a:r>
          <a:br>
            <a:rPr lang="fr-BE" sz="1100">
              <a:solidFill>
                <a:schemeClr val="dk1"/>
              </a:solidFill>
              <a:effectLst/>
              <a:latin typeface="+mn-lt"/>
              <a:ea typeface="+mn-ea"/>
              <a:cs typeface="+mn-cs"/>
            </a:rPr>
          </a:br>
          <a:endParaRPr lang="fr-BE" sz="1100">
            <a:solidFill>
              <a:schemeClr val="dk1"/>
            </a:solidFill>
            <a:effectLst/>
            <a:latin typeface="+mn-lt"/>
            <a:ea typeface="+mn-ea"/>
            <a:cs typeface="+mn-cs"/>
          </a:endParaRPr>
        </a:p>
        <a:p>
          <a:pPr fontAlgn="auto" hangingPunct="1"/>
          <a:r>
            <a:rPr lang="fr-BE" sz="1100" b="1">
              <a:solidFill>
                <a:schemeClr val="dk1"/>
              </a:solidFill>
              <a:effectLst/>
              <a:latin typeface="+mn-lt"/>
              <a:ea typeface="+mn-ea"/>
              <a:cs typeface="+mn-cs"/>
            </a:rPr>
            <a:t>Règles particulières d’application :</a:t>
          </a:r>
          <a:r>
            <a:rPr lang="fr-BE" sz="1100">
              <a:solidFill>
                <a:schemeClr val="dk1"/>
              </a:solidFill>
              <a:effectLst/>
              <a:latin typeface="+mn-lt"/>
              <a:ea typeface="+mn-ea"/>
              <a:cs typeface="+mn-cs"/>
            </a:rPr>
            <a:t/>
          </a:r>
          <a:br>
            <a:rPr lang="fr-BE" sz="1100">
              <a:solidFill>
                <a:schemeClr val="dk1"/>
              </a:solidFill>
              <a:effectLst/>
              <a:latin typeface="+mn-lt"/>
              <a:ea typeface="+mn-ea"/>
              <a:cs typeface="+mn-cs"/>
            </a:rPr>
          </a:br>
          <a:r>
            <a:rPr lang="fr-BE" sz="1100">
              <a:solidFill>
                <a:schemeClr val="dk1"/>
              </a:solidFill>
              <a:effectLst/>
              <a:latin typeface="+mn-lt"/>
              <a:ea typeface="+mn-ea"/>
              <a:cs typeface="+mn-cs"/>
            </a:rPr>
            <a:t>• Si la même demande est introduite plusieurs fois (ex : plusieurs fournisseurs ou installateurs, bureaux d’études), le montant de l’étude sera facturé autant de fois qu’il y a de demandeurs ;</a:t>
          </a:r>
          <a:br>
            <a:rPr lang="fr-BE" sz="1100">
              <a:solidFill>
                <a:schemeClr val="dk1"/>
              </a:solidFill>
              <a:effectLst/>
              <a:latin typeface="+mn-lt"/>
              <a:ea typeface="+mn-ea"/>
              <a:cs typeface="+mn-cs"/>
            </a:rPr>
          </a:br>
          <a:r>
            <a:rPr lang="fr-BE" sz="1100">
              <a:solidFill>
                <a:schemeClr val="dk1"/>
              </a:solidFill>
              <a:effectLst/>
              <a:latin typeface="+mn-lt"/>
              <a:ea typeface="+mn-ea"/>
              <a:cs typeface="+mn-cs"/>
            </a:rPr>
            <a:t>•Au cas où l’étude de détail reprendrait les mêmes paramètres que l’étude d’orientation, le montant payé par le demandeur pour l’étude d’orientation sera déduit de celui de l’étude de détail ;</a:t>
          </a:r>
          <a:br>
            <a:rPr lang="fr-BE" sz="1100">
              <a:solidFill>
                <a:schemeClr val="dk1"/>
              </a:solidFill>
              <a:effectLst/>
              <a:latin typeface="+mn-lt"/>
              <a:ea typeface="+mn-ea"/>
              <a:cs typeface="+mn-cs"/>
            </a:rPr>
          </a:br>
          <a:r>
            <a:rPr lang="fr-BE" sz="1100">
              <a:solidFill>
                <a:schemeClr val="dk1"/>
              </a:solidFill>
              <a:effectLst/>
              <a:latin typeface="+mn-lt"/>
              <a:ea typeface="+mn-ea"/>
              <a:cs typeface="+mn-cs"/>
            </a:rPr>
            <a:t>• En cas de demandes de raccordement pouvant mettre en œuvre sur un même site plusieurs raccordements de puissance et de type différents (ex : complexe commercial), les frais d’étude sont calculés sur base de  la puissance finale de prélèvement et/ou de production (avec ou sans injection) demandée ;</a:t>
          </a:r>
          <a:br>
            <a:rPr lang="fr-BE" sz="1100">
              <a:solidFill>
                <a:schemeClr val="dk1"/>
              </a:solidFill>
              <a:effectLst/>
              <a:latin typeface="+mn-lt"/>
              <a:ea typeface="+mn-ea"/>
              <a:cs typeface="+mn-cs"/>
            </a:rPr>
          </a:br>
          <a:r>
            <a:rPr lang="fr-BE" sz="1100">
              <a:solidFill>
                <a:schemeClr val="dk1"/>
              </a:solidFill>
              <a:effectLst/>
              <a:latin typeface="+mn-lt"/>
              <a:ea typeface="+mn-ea"/>
              <a:cs typeface="+mn-cs"/>
            </a:rPr>
            <a:t>• En cas de réactualisation des prix de l’offre avec modification des paramètres de la demande initiale et/ou modification de la solution technique, une nouvelle étude sera facturée et un nouveau contrat de raccordement sera établi ;</a:t>
          </a:r>
          <a:br>
            <a:rPr lang="fr-BE" sz="1100">
              <a:solidFill>
                <a:schemeClr val="dk1"/>
              </a:solidFill>
              <a:effectLst/>
              <a:latin typeface="+mn-lt"/>
              <a:ea typeface="+mn-ea"/>
              <a:cs typeface="+mn-cs"/>
            </a:rPr>
          </a:br>
          <a:r>
            <a:rPr lang="fr-BE" sz="1100">
              <a:solidFill>
                <a:schemeClr val="dk1"/>
              </a:solidFill>
              <a:effectLst/>
              <a:latin typeface="+mn-lt"/>
              <a:ea typeface="+mn-ea"/>
              <a:cs typeface="+mn-cs"/>
            </a:rPr>
            <a:t>• En cas de réactualisation des prix de l’offre sans modification des paramètres de la demande initiale et sans modification de la solution technique, seuls des frais d'adaptation de l'offre et du contrat de raccordement seront facturés.</a:t>
          </a:r>
          <a:br>
            <a:rPr lang="fr-BE" sz="1100">
              <a:solidFill>
                <a:schemeClr val="dk1"/>
              </a:solidFill>
              <a:effectLst/>
              <a:latin typeface="+mn-lt"/>
              <a:ea typeface="+mn-ea"/>
              <a:cs typeface="+mn-cs"/>
            </a:rPr>
          </a:br>
          <a:r>
            <a:rPr lang="fr-BE" sz="1100">
              <a:solidFill>
                <a:schemeClr val="dk1"/>
              </a:solidFill>
              <a:effectLst/>
              <a:latin typeface="+mn-lt"/>
              <a:ea typeface="+mn-ea"/>
              <a:cs typeface="+mn-cs"/>
            </a:rPr>
            <a:t>En cas de demande simultanée pour une puissance de prélèvement et une puissance de production, le coût des frais d'étude à appliquer correspond au coût le plus élevé entre le prélèvement et la production avec ou sans injection.</a:t>
          </a:r>
        </a:p>
        <a:p>
          <a:endParaRPr lang="fr-BE" sz="110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848500</xdr:colOff>
      <xdr:row>29</xdr:row>
      <xdr:rowOff>152928</xdr:rowOff>
    </xdr:from>
    <xdr:to>
      <xdr:col>1</xdr:col>
      <xdr:colOff>6153283</xdr:colOff>
      <xdr:row>29</xdr:row>
      <xdr:rowOff>5061744</xdr:rowOff>
    </xdr:to>
    <xdr:pic>
      <xdr:nvPicPr>
        <xdr:cNvPr id="8" name="Picture 1">
          <a:extLst>
            <a:ext uri="{FF2B5EF4-FFF2-40B4-BE49-F238E27FC236}">
              <a16:creationId xmlns:a16="http://schemas.microsoft.com/office/drawing/2014/main" xmlns="" id="{00000000-0008-0000-0200-000008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5106175" y="16764528"/>
          <a:ext cx="5304783" cy="4908816"/>
        </a:xfrm>
        <a:prstGeom prst="rect">
          <a:avLst/>
        </a:prstGeom>
        <a:noFill/>
        <a:ln w="1">
          <a:noFill/>
          <a:miter lim="800000"/>
          <a:headEnd/>
          <a:tailEnd type="none" w="med" len="med"/>
        </a:ln>
        <a:effectLst/>
      </xdr:spPr>
    </xdr:pic>
    <xdr:clientData/>
  </xdr:twoCellAnchor>
  <mc:AlternateContent xmlns:mc="http://schemas.openxmlformats.org/markup-compatibility/2006">
    <mc:Choice xmlns:a14="http://schemas.microsoft.com/office/drawing/2010/main" Requires="a14">
      <xdr:twoCellAnchor editAs="oneCell">
        <xdr:from>
          <xdr:col>1</xdr:col>
          <xdr:colOff>1285875</xdr:colOff>
          <xdr:row>33</xdr:row>
          <xdr:rowOff>38100</xdr:rowOff>
        </xdr:from>
        <xdr:to>
          <xdr:col>1</xdr:col>
          <xdr:colOff>7058025</xdr:colOff>
          <xdr:row>51</xdr:row>
          <xdr:rowOff>95250</xdr:rowOff>
        </xdr:to>
        <xdr:sp macro="" textlink="">
          <xdr:nvSpPr>
            <xdr:cNvPr id="21508" name="Object 1" hidden="1">
              <a:extLst>
                <a:ext uri="{63B3BB69-23CF-44E3-9099-C40C66FF867C}">
                  <a14:compatExt spid="_x0000_s21508"/>
                </a:ext>
                <a:ext uri="{FF2B5EF4-FFF2-40B4-BE49-F238E27FC236}">
                  <a16:creationId xmlns:a16="http://schemas.microsoft.com/office/drawing/2014/main" xmlns="" id="{00000000-0008-0000-0200-0000045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0</xdr:col>
      <xdr:colOff>9525</xdr:colOff>
      <xdr:row>0</xdr:row>
      <xdr:rowOff>219076</xdr:rowOff>
    </xdr:from>
    <xdr:to>
      <xdr:col>7</xdr:col>
      <xdr:colOff>1057275</xdr:colOff>
      <xdr:row>5</xdr:row>
      <xdr:rowOff>1</xdr:rowOff>
    </xdr:to>
    <xdr:sp macro="" textlink="">
      <xdr:nvSpPr>
        <xdr:cNvPr id="2" name="ZoneTexte 1">
          <a:extLst>
            <a:ext uri="{FF2B5EF4-FFF2-40B4-BE49-F238E27FC236}">
              <a16:creationId xmlns:a16="http://schemas.microsoft.com/office/drawing/2014/main" xmlns="" id="{00000000-0008-0000-0500-000002000000}"/>
            </a:ext>
          </a:extLst>
        </xdr:cNvPr>
        <xdr:cNvSpPr txBox="1"/>
      </xdr:nvSpPr>
      <xdr:spPr>
        <a:xfrm>
          <a:off x="9525" y="219076"/>
          <a:ext cx="13773150" cy="1019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just"/>
          <a:r>
            <a:rPr lang="fr-BE" sz="1100" b="0" i="0" u="none" strike="noStrike" baseline="0">
              <a:solidFill>
                <a:schemeClr val="dk1"/>
              </a:solidFill>
              <a:latin typeface="+mn-lt"/>
              <a:ea typeface="+mn-ea"/>
              <a:cs typeface="+mn-cs"/>
            </a:rPr>
            <a:t>Le tarif de raccordement forfaitaire est d'application pour des raccordements en basse tension, conformes aux prescriptions techniques de REW, pour autant que le demandeur se soit occupé des fournitures et des travaux qui lui ont été demandés et que les prix de raccordement lui aient été confirmés par écrit par REW.</a:t>
          </a:r>
        </a:p>
        <a:p>
          <a:pPr algn="just"/>
          <a:r>
            <a:rPr lang="fr-BE" sz="1100" b="0" i="0" u="none" strike="noStrike" baseline="0">
              <a:solidFill>
                <a:schemeClr val="dk1"/>
              </a:solidFill>
              <a:latin typeface="+mn-lt"/>
              <a:ea typeface="+mn-ea"/>
              <a:cs typeface="+mn-cs"/>
            </a:rPr>
            <a:t>Les tarifs sont d'application tant pour le prélèvement que pour l'injection pour une intensité maximum de 250 A sous une tension inférieure ou égale à 1 kV.</a:t>
          </a:r>
        </a:p>
        <a:p>
          <a:pPr algn="just"/>
          <a:r>
            <a:rPr lang="fr-BE" sz="1100" b="0" i="0" u="none" strike="noStrike" baseline="0">
              <a:solidFill>
                <a:schemeClr val="dk1"/>
              </a:solidFill>
              <a:latin typeface="+mn-lt"/>
              <a:ea typeface="+mn-ea"/>
              <a:cs typeface="+mn-cs"/>
            </a:rPr>
            <a:t>Prix unitaires en Euros, hors TVA. Ces montants sont des interventions et ne donnent aucun droit de propriété sur les installations qui restent propriété de REW</a:t>
          </a:r>
        </a:p>
        <a:p>
          <a:pPr algn="just"/>
          <a:r>
            <a:rPr lang="fr-BE" sz="1100" b="0" i="0" u="none" strike="noStrike" baseline="0">
              <a:solidFill>
                <a:schemeClr val="dk1"/>
              </a:solidFill>
              <a:latin typeface="+mn-lt"/>
              <a:ea typeface="+mn-ea"/>
              <a:cs typeface="+mn-cs"/>
            </a:rPr>
            <a:t>Pour les nouveaux raccordements, les prescriptions Synergrid, notamment C1/107, C1/110, C1/117 et C10/11, et les compléments REW sont d'application.</a:t>
          </a:r>
          <a:endParaRPr lang="fr-BE" sz="1100"/>
        </a:p>
      </xdr:txBody>
    </xdr:sp>
    <xdr:clientData/>
  </xdr:twoCellAnchor>
  <xdr:twoCellAnchor>
    <xdr:from>
      <xdr:col>0</xdr:col>
      <xdr:colOff>47626</xdr:colOff>
      <xdr:row>8</xdr:row>
      <xdr:rowOff>9525</xdr:rowOff>
    </xdr:from>
    <xdr:to>
      <xdr:col>2</xdr:col>
      <xdr:colOff>2581275</xdr:colOff>
      <xdr:row>48</xdr:row>
      <xdr:rowOff>190500</xdr:rowOff>
    </xdr:to>
    <xdr:sp macro="" textlink="">
      <xdr:nvSpPr>
        <xdr:cNvPr id="3" name="ZoneTexte 2">
          <a:extLst>
            <a:ext uri="{FF2B5EF4-FFF2-40B4-BE49-F238E27FC236}">
              <a16:creationId xmlns:a16="http://schemas.microsoft.com/office/drawing/2014/main" xmlns="" id="{00000000-0008-0000-0500-000003000000}"/>
            </a:ext>
          </a:extLst>
        </xdr:cNvPr>
        <xdr:cNvSpPr txBox="1"/>
      </xdr:nvSpPr>
      <xdr:spPr>
        <a:xfrm>
          <a:off x="47626" y="1838325"/>
          <a:ext cx="4676774" cy="7800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just" defTabSz="914400" eaLnBrk="1" fontAlgn="auto" latinLnBrk="0" hangingPunct="1">
            <a:lnSpc>
              <a:spcPct val="100000"/>
            </a:lnSpc>
            <a:spcBef>
              <a:spcPts val="0"/>
            </a:spcBef>
            <a:spcAft>
              <a:spcPts val="0"/>
            </a:spcAft>
            <a:buClrTx/>
            <a:buSzTx/>
            <a:buFontTx/>
            <a:buNone/>
            <a:tabLst/>
            <a:defRPr/>
          </a:pPr>
          <a:r>
            <a:rPr lang="fr-BE" sz="1100" b="0" i="0" u="none" strike="noStrike" baseline="0">
              <a:solidFill>
                <a:schemeClr val="dk1"/>
              </a:solidFill>
              <a:latin typeface="+mn-lt"/>
              <a:ea typeface="+mn-ea"/>
              <a:cs typeface="+mn-cs"/>
            </a:rPr>
            <a:t>Ce forfait comprend une quote-part pour couvrir les adaptations de réseau situées en amont du point d'accès.</a:t>
          </a:r>
        </a:p>
        <a:p>
          <a:pPr marL="0" marR="0" lvl="0" indent="0" algn="just" defTabSz="914400" eaLnBrk="1" fontAlgn="auto" latinLnBrk="0" hangingPunct="1">
            <a:lnSpc>
              <a:spcPct val="100000"/>
            </a:lnSpc>
            <a:spcBef>
              <a:spcPts val="0"/>
            </a:spcBef>
            <a:spcAft>
              <a:spcPts val="0"/>
            </a:spcAft>
            <a:buClrTx/>
            <a:buSzTx/>
            <a:buFontTx/>
            <a:buNone/>
            <a:tabLst/>
            <a:defRPr/>
          </a:pPr>
          <a:r>
            <a:rPr lang="fr-BE" sz="1100" b="1" i="0" u="sng" strike="noStrike" baseline="0">
              <a:solidFill>
                <a:schemeClr val="dk1"/>
              </a:solidFill>
              <a:latin typeface="+mn-lt"/>
              <a:ea typeface="+mn-ea"/>
              <a:cs typeface="+mn-cs"/>
            </a:rPr>
            <a:t>Remarques:</a:t>
          </a:r>
        </a:p>
        <a:p>
          <a:pPr marL="0" marR="0" lvl="0" indent="0" algn="just" defTabSz="914400" eaLnBrk="1" fontAlgn="auto" latinLnBrk="0" hangingPunct="1">
            <a:lnSpc>
              <a:spcPct val="100000"/>
            </a:lnSpc>
            <a:spcBef>
              <a:spcPts val="0"/>
            </a:spcBef>
            <a:spcAft>
              <a:spcPts val="0"/>
            </a:spcAft>
            <a:buClrTx/>
            <a:buSzTx/>
            <a:buFontTx/>
            <a:buNone/>
            <a:tabLst/>
            <a:defRPr/>
          </a:pPr>
          <a:r>
            <a:rPr lang="fr-BE" sz="1100" b="0" i="0" u="none" strike="noStrike" baseline="0">
              <a:solidFill>
                <a:schemeClr val="dk1"/>
              </a:solidFill>
              <a:latin typeface="+mn-lt"/>
              <a:ea typeface="+mn-ea"/>
              <a:cs typeface="+mn-cs"/>
            </a:rPr>
            <a:t>L'accès au réseau est facturé dès le premier kVA, chaque kVA entraînant le paiement d'un forfait. En cas de demande de renforcement, seul le droit de prélèvement ou d'injection de puissance sera dû pour l'augmentation ainsi que la prestation relative au renforcement de la protection,si:</a:t>
          </a:r>
        </a:p>
        <a:p>
          <a:pPr marL="0" marR="0" lvl="0" indent="0" algn="just" defTabSz="914400" eaLnBrk="1" fontAlgn="auto" latinLnBrk="0" hangingPunct="1">
            <a:lnSpc>
              <a:spcPct val="100000"/>
            </a:lnSpc>
            <a:spcBef>
              <a:spcPts val="0"/>
            </a:spcBef>
            <a:spcAft>
              <a:spcPts val="0"/>
            </a:spcAft>
            <a:buClrTx/>
            <a:buSzTx/>
            <a:buFontTx/>
            <a:buNone/>
            <a:tabLst/>
            <a:defRPr/>
          </a:pPr>
          <a:r>
            <a:rPr lang="fr-BE" sz="1100" b="0" i="0" u="none" strike="noStrike" baseline="0">
              <a:solidFill>
                <a:schemeClr val="dk1"/>
              </a:solidFill>
              <a:latin typeface="+mn-lt"/>
              <a:ea typeface="+mn-ea"/>
              <a:cs typeface="+mn-cs"/>
            </a:rPr>
            <a:t>- le branchement et le module de comptage sont suffisants ;</a:t>
          </a:r>
        </a:p>
        <a:p>
          <a:pPr marL="0" marR="0" lvl="0" indent="0" algn="just" defTabSz="914400" eaLnBrk="1" fontAlgn="auto" latinLnBrk="0" hangingPunct="1">
            <a:lnSpc>
              <a:spcPct val="100000"/>
            </a:lnSpc>
            <a:spcBef>
              <a:spcPts val="0"/>
            </a:spcBef>
            <a:spcAft>
              <a:spcPts val="0"/>
            </a:spcAft>
            <a:buClrTx/>
            <a:buSzTx/>
            <a:buFontTx/>
            <a:buNone/>
            <a:tabLst/>
            <a:defRPr/>
          </a:pPr>
          <a:r>
            <a:rPr lang="fr-BE" sz="1100" b="0" i="0" u="none" strike="noStrike" baseline="0">
              <a:solidFill>
                <a:schemeClr val="dk1"/>
              </a:solidFill>
              <a:latin typeface="+mn-lt"/>
              <a:ea typeface="+mn-ea"/>
              <a:cs typeface="+mn-cs"/>
            </a:rPr>
            <a:t>- le réseau local est suffisant ;</a:t>
          </a:r>
        </a:p>
        <a:p>
          <a:pPr marL="0" marR="0" lvl="0" indent="0" algn="just" defTabSz="914400" eaLnBrk="1" fontAlgn="auto" latinLnBrk="0" hangingPunct="1">
            <a:lnSpc>
              <a:spcPct val="100000"/>
            </a:lnSpc>
            <a:spcBef>
              <a:spcPts val="0"/>
            </a:spcBef>
            <a:spcAft>
              <a:spcPts val="0"/>
            </a:spcAft>
            <a:buClrTx/>
            <a:buSzTx/>
            <a:buFontTx/>
            <a:buNone/>
            <a:tabLst/>
            <a:defRPr/>
          </a:pPr>
          <a:r>
            <a:rPr lang="fr-BE" sz="1100" b="0" i="0" u="none" strike="noStrike" baseline="0">
              <a:solidFill>
                <a:schemeClr val="dk1"/>
              </a:solidFill>
              <a:latin typeface="+mn-lt"/>
              <a:ea typeface="+mn-ea"/>
              <a:cs typeface="+mn-cs"/>
            </a:rPr>
            <a:t>- la disponibilité de capacité sur le réseau BT a été confirmée par REW.</a:t>
          </a:r>
        </a:p>
        <a:p>
          <a:pPr marL="0" marR="0" lvl="0" indent="0" algn="just" defTabSz="914400" eaLnBrk="1" fontAlgn="auto" latinLnBrk="0" hangingPunct="1">
            <a:lnSpc>
              <a:spcPct val="100000"/>
            </a:lnSpc>
            <a:spcBef>
              <a:spcPts val="0"/>
            </a:spcBef>
            <a:spcAft>
              <a:spcPts val="0"/>
            </a:spcAft>
            <a:buClrTx/>
            <a:buSzTx/>
            <a:buFontTx/>
            <a:buNone/>
            <a:tabLst/>
            <a:defRPr/>
          </a:pPr>
          <a:r>
            <a:rPr lang="fr-BE" sz="1100" b="0" i="0" u="none" strike="noStrike" baseline="0">
              <a:solidFill>
                <a:schemeClr val="dk1"/>
              </a:solidFill>
              <a:latin typeface="+mn-lt"/>
              <a:ea typeface="+mn-ea"/>
              <a:cs typeface="+mn-cs"/>
            </a:rPr>
            <a:t>Si ce n'est pas le cas, le renforcement sera traité comme un nouveau raccordement à l'exception du terme A où seul le supplément de puissance sera facturé.</a:t>
          </a:r>
        </a:p>
        <a:p>
          <a:pPr marL="0" marR="0" lvl="0" indent="0" algn="just" defTabSz="914400" eaLnBrk="1" fontAlgn="auto" latinLnBrk="0" hangingPunct="1">
            <a:lnSpc>
              <a:spcPct val="100000"/>
            </a:lnSpc>
            <a:spcBef>
              <a:spcPts val="0"/>
            </a:spcBef>
            <a:spcAft>
              <a:spcPts val="0"/>
            </a:spcAft>
            <a:buClrTx/>
            <a:buSzTx/>
            <a:buFontTx/>
            <a:buNone/>
            <a:tabLst/>
            <a:defRPr/>
          </a:pPr>
          <a:r>
            <a:rPr lang="fr-BE" sz="1100" b="0" i="0" u="none" strike="noStrike" baseline="0">
              <a:solidFill>
                <a:schemeClr val="dk1"/>
              </a:solidFill>
              <a:latin typeface="+mn-lt"/>
              <a:ea typeface="+mn-ea"/>
              <a:cs typeface="+mn-cs"/>
            </a:rPr>
            <a:t>Ce tarif est d'application avec un minimum de 56 kVA. Même si la puissance contractuelle souhaitée par le demandeur est inférieure à cette valeur, ce minimum lui sera facturé.</a:t>
          </a:r>
        </a:p>
        <a:p>
          <a:pPr marL="0" marR="0" lvl="0" indent="0" algn="just" defTabSz="914400" eaLnBrk="1" fontAlgn="auto" latinLnBrk="0" hangingPunct="1">
            <a:lnSpc>
              <a:spcPct val="100000"/>
            </a:lnSpc>
            <a:spcBef>
              <a:spcPts val="0"/>
            </a:spcBef>
            <a:spcAft>
              <a:spcPts val="0"/>
            </a:spcAft>
            <a:buClrTx/>
            <a:buSzTx/>
            <a:buFontTx/>
            <a:buNone/>
            <a:tabLst/>
            <a:defRPr/>
          </a:pPr>
          <a:r>
            <a:rPr lang="fr-BE" sz="1100" b="0" i="0" u="none" strike="noStrike" baseline="0">
              <a:solidFill>
                <a:schemeClr val="dk1"/>
              </a:solidFill>
              <a:latin typeface="+mn-lt"/>
              <a:ea typeface="+mn-ea"/>
              <a:cs typeface="+mn-cs"/>
            </a:rPr>
            <a:t>De manière générale, au vu de la puissance demandée et en fonction de la configuration du réseau, REW peut exiger un raccordement au départ du réseau haute tension.	</a:t>
          </a:r>
        </a:p>
        <a:p>
          <a:endParaRPr lang="fr-BE" sz="1100"/>
        </a:p>
      </xdr:txBody>
    </xdr:sp>
    <xdr:clientData/>
  </xdr:twoCellAnchor>
  <xdr:twoCellAnchor>
    <xdr:from>
      <xdr:col>3</xdr:col>
      <xdr:colOff>47624</xdr:colOff>
      <xdr:row>8</xdr:row>
      <xdr:rowOff>47625</xdr:rowOff>
    </xdr:from>
    <xdr:to>
      <xdr:col>3</xdr:col>
      <xdr:colOff>4019549</xdr:colOff>
      <xdr:row>48</xdr:row>
      <xdr:rowOff>152400</xdr:rowOff>
    </xdr:to>
    <xdr:sp macro="" textlink="">
      <xdr:nvSpPr>
        <xdr:cNvPr id="4" name="ZoneTexte 3">
          <a:extLst>
            <a:ext uri="{FF2B5EF4-FFF2-40B4-BE49-F238E27FC236}">
              <a16:creationId xmlns:a16="http://schemas.microsoft.com/office/drawing/2014/main" xmlns="" id="{00000000-0008-0000-0500-000004000000}"/>
            </a:ext>
          </a:extLst>
        </xdr:cNvPr>
        <xdr:cNvSpPr txBox="1"/>
      </xdr:nvSpPr>
      <xdr:spPr>
        <a:xfrm>
          <a:off x="4924424" y="1876425"/>
          <a:ext cx="3971925" cy="77247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just" defTabSz="914400" eaLnBrk="1" fontAlgn="auto" latinLnBrk="0" hangingPunct="1">
            <a:lnSpc>
              <a:spcPct val="100000"/>
            </a:lnSpc>
            <a:spcBef>
              <a:spcPts val="0"/>
            </a:spcBef>
            <a:spcAft>
              <a:spcPts val="0"/>
            </a:spcAft>
            <a:buClrTx/>
            <a:buSzTx/>
            <a:buFontTx/>
            <a:buNone/>
            <a:tabLst/>
            <a:defRPr/>
          </a:pPr>
          <a:r>
            <a:rPr lang="fr-BE" sz="1100" b="1" i="0" u="sng" strike="noStrike" baseline="0">
              <a:solidFill>
                <a:schemeClr val="dk1"/>
              </a:solidFill>
              <a:latin typeface="+mn-lt"/>
              <a:ea typeface="+mn-ea"/>
              <a:cs typeface="+mn-cs"/>
            </a:rPr>
            <a:t>Ce forfait comprend les travaux suivants réalisés par REW:</a:t>
          </a:r>
        </a:p>
        <a:p>
          <a:pPr marL="0" marR="0" lvl="0" indent="0" algn="just" defTabSz="914400" eaLnBrk="1" fontAlgn="auto" latinLnBrk="0" hangingPunct="1">
            <a:lnSpc>
              <a:spcPct val="100000"/>
            </a:lnSpc>
            <a:spcBef>
              <a:spcPts val="0"/>
            </a:spcBef>
            <a:spcAft>
              <a:spcPts val="0"/>
            </a:spcAft>
            <a:buClrTx/>
            <a:buSzTx/>
            <a:buFontTx/>
            <a:buNone/>
            <a:tabLst/>
            <a:defRPr/>
          </a:pPr>
          <a:r>
            <a:rPr lang="fr-BE" sz="1100" b="0" i="0" u="none" strike="noStrike" baseline="0">
              <a:solidFill>
                <a:schemeClr val="dk1"/>
              </a:solidFill>
              <a:latin typeface="+mn-lt"/>
              <a:ea typeface="+mn-ea"/>
              <a:cs typeface="+mn-cs"/>
            </a:rPr>
            <a:t>- la fourniture et la pose de câble dans des gaines d'attente, en tranchée ouverte par le client en domaine privé, du câble de raccordement (longueur max: 25 m entre le coffret de comptage et la limite de propriété privée/publique),</a:t>
          </a:r>
        </a:p>
        <a:p>
          <a:pPr marL="0" marR="0" lvl="0" indent="0" algn="just" defTabSz="914400" eaLnBrk="1" fontAlgn="auto" latinLnBrk="0" hangingPunct="1">
            <a:lnSpc>
              <a:spcPct val="100000"/>
            </a:lnSpc>
            <a:spcBef>
              <a:spcPts val="0"/>
            </a:spcBef>
            <a:spcAft>
              <a:spcPts val="0"/>
            </a:spcAft>
            <a:buClrTx/>
            <a:buSzTx/>
            <a:buFontTx/>
            <a:buNone/>
            <a:tabLst/>
            <a:defRPr/>
          </a:pPr>
          <a:r>
            <a:rPr lang="fr-BE" sz="1100" b="0" i="0" u="none" strike="noStrike" baseline="0">
              <a:solidFill>
                <a:schemeClr val="dk1"/>
              </a:solidFill>
              <a:latin typeface="+mn-lt"/>
              <a:ea typeface="+mn-ea"/>
              <a:cs typeface="+mn-cs"/>
            </a:rPr>
            <a:t>- la fourniture et la pose du matériel de fixation du câble au support, de la gaine rétractable et des accessoires, </a:t>
          </a:r>
        </a:p>
        <a:p>
          <a:pPr marL="0" marR="0" lvl="0" indent="0" algn="just" defTabSz="914400" eaLnBrk="1" fontAlgn="auto" latinLnBrk="0" hangingPunct="1">
            <a:lnSpc>
              <a:spcPct val="100000"/>
            </a:lnSpc>
            <a:spcBef>
              <a:spcPts val="0"/>
            </a:spcBef>
            <a:spcAft>
              <a:spcPts val="0"/>
            </a:spcAft>
            <a:buClrTx/>
            <a:buSzTx/>
            <a:buFontTx/>
            <a:buNone/>
            <a:tabLst/>
            <a:defRPr/>
          </a:pPr>
          <a:r>
            <a:rPr lang="fr-BE" sz="1100" b="0" i="0" u="none" strike="noStrike" baseline="0">
              <a:solidFill>
                <a:schemeClr val="dk1"/>
              </a:solidFill>
              <a:latin typeface="+mn-lt"/>
              <a:ea typeface="+mn-ea"/>
              <a:cs typeface="+mn-cs"/>
            </a:rPr>
            <a:t>- la fourniture et la pose du câble à l'intérieur de l'immeuble jusqu'au coffret de comptage (max 3 m),</a:t>
          </a:r>
        </a:p>
        <a:p>
          <a:pPr marL="0" marR="0" lvl="0" indent="0" algn="just" defTabSz="914400" eaLnBrk="1" fontAlgn="auto" latinLnBrk="0" hangingPunct="1">
            <a:lnSpc>
              <a:spcPct val="100000"/>
            </a:lnSpc>
            <a:spcBef>
              <a:spcPts val="0"/>
            </a:spcBef>
            <a:spcAft>
              <a:spcPts val="0"/>
            </a:spcAft>
            <a:buClrTx/>
            <a:buSzTx/>
            <a:buFontTx/>
            <a:buNone/>
            <a:tabLst/>
            <a:defRPr/>
          </a:pPr>
          <a:r>
            <a:rPr lang="fr-BE" sz="1100" b="0" i="0" u="none" strike="noStrike" baseline="0">
              <a:solidFill>
                <a:schemeClr val="dk1"/>
              </a:solidFill>
              <a:latin typeface="+mn-lt"/>
              <a:ea typeface="+mn-ea"/>
              <a:cs typeface="+mn-cs"/>
            </a:rPr>
            <a:t>- la fourniture et la pose des fusibles pour la protection du câble de raccordement dans la cabine de distribution,</a:t>
          </a:r>
        </a:p>
        <a:p>
          <a:pPr marL="0" marR="0" lvl="0" indent="0" algn="just" defTabSz="914400" eaLnBrk="1" fontAlgn="auto" latinLnBrk="0" hangingPunct="1">
            <a:lnSpc>
              <a:spcPct val="100000"/>
            </a:lnSpc>
            <a:spcBef>
              <a:spcPts val="0"/>
            </a:spcBef>
            <a:spcAft>
              <a:spcPts val="0"/>
            </a:spcAft>
            <a:buClrTx/>
            <a:buSzTx/>
            <a:buFontTx/>
            <a:buNone/>
            <a:tabLst/>
            <a:defRPr/>
          </a:pPr>
          <a:r>
            <a:rPr lang="fr-BE" sz="1100" b="0" i="0" u="none" strike="noStrike" baseline="0">
              <a:solidFill>
                <a:schemeClr val="dk1"/>
              </a:solidFill>
              <a:latin typeface="+mn-lt"/>
              <a:ea typeface="+mn-ea"/>
              <a:cs typeface="+mn-cs"/>
            </a:rPr>
            <a:t> - le raccordement du câble au sectionneur,</a:t>
          </a:r>
        </a:p>
        <a:p>
          <a:pPr marL="0" marR="0" lvl="0" indent="0" algn="just" defTabSz="914400" eaLnBrk="1" fontAlgn="auto" latinLnBrk="0" hangingPunct="1">
            <a:lnSpc>
              <a:spcPct val="100000"/>
            </a:lnSpc>
            <a:spcBef>
              <a:spcPts val="0"/>
            </a:spcBef>
            <a:spcAft>
              <a:spcPts val="0"/>
            </a:spcAft>
            <a:buClrTx/>
            <a:buSzTx/>
            <a:buFontTx/>
            <a:buNone/>
            <a:tabLst/>
            <a:defRPr/>
          </a:pPr>
          <a:r>
            <a:rPr lang="fr-BE" sz="1100" b="0" i="0" u="none" strike="noStrike" baseline="0">
              <a:solidFill>
                <a:schemeClr val="dk1"/>
              </a:solidFill>
              <a:latin typeface="+mn-lt"/>
              <a:ea typeface="+mn-ea"/>
              <a:cs typeface="+mn-cs"/>
            </a:rPr>
            <a:t> - la fourniture et la pose de la réglette sur tableau général BT dans la cabine de distribution et le raccordement du câble. </a:t>
          </a:r>
        </a:p>
        <a:p>
          <a:pPr marL="0" marR="0" lvl="0" indent="0" algn="just" defTabSz="914400" eaLnBrk="1" fontAlgn="auto" latinLnBrk="0" hangingPunct="1">
            <a:lnSpc>
              <a:spcPct val="100000"/>
            </a:lnSpc>
            <a:spcBef>
              <a:spcPts val="0"/>
            </a:spcBef>
            <a:spcAft>
              <a:spcPts val="0"/>
            </a:spcAft>
            <a:buClrTx/>
            <a:buSzTx/>
            <a:buFontTx/>
            <a:buNone/>
            <a:tabLst/>
            <a:defRPr/>
          </a:pPr>
          <a:endParaRPr lang="fr-BE" sz="1100" b="0" i="0" u="none" strike="noStrike" baseline="0">
            <a:solidFill>
              <a:schemeClr val="dk1"/>
            </a:solidFill>
            <a:latin typeface="+mn-lt"/>
            <a:ea typeface="+mn-ea"/>
            <a:cs typeface="+mn-cs"/>
          </a:endParaRPr>
        </a:p>
        <a:p>
          <a:pPr marL="0" marR="0" lvl="0" indent="0" algn="just" defTabSz="914400" eaLnBrk="1" fontAlgn="auto" latinLnBrk="0" hangingPunct="1">
            <a:lnSpc>
              <a:spcPct val="100000"/>
            </a:lnSpc>
            <a:spcBef>
              <a:spcPts val="0"/>
            </a:spcBef>
            <a:spcAft>
              <a:spcPts val="0"/>
            </a:spcAft>
            <a:buClrTx/>
            <a:buSzTx/>
            <a:buFontTx/>
            <a:buNone/>
            <a:tabLst/>
            <a:defRPr/>
          </a:pPr>
          <a:r>
            <a:rPr lang="fr-BE" sz="1100" b="1" i="0" u="sng" strike="noStrike" baseline="0">
              <a:solidFill>
                <a:schemeClr val="dk1"/>
              </a:solidFill>
              <a:latin typeface="+mn-lt"/>
              <a:ea typeface="+mn-ea"/>
              <a:cs typeface="+mn-cs"/>
            </a:rPr>
            <a:t>Ce forfait ne comprend pas:</a:t>
          </a:r>
        </a:p>
        <a:p>
          <a:pPr marL="0" marR="0" lvl="0" indent="0" algn="just" defTabSz="914400" eaLnBrk="1" fontAlgn="auto" latinLnBrk="0" hangingPunct="1">
            <a:lnSpc>
              <a:spcPct val="100000"/>
            </a:lnSpc>
            <a:spcBef>
              <a:spcPts val="0"/>
            </a:spcBef>
            <a:spcAft>
              <a:spcPts val="0"/>
            </a:spcAft>
            <a:buClrTx/>
            <a:buSzTx/>
            <a:buFontTx/>
            <a:buNone/>
            <a:tabLst/>
            <a:defRPr/>
          </a:pPr>
          <a:r>
            <a:rPr lang="fr-BE" sz="1100" b="0" i="0" u="none" strike="noStrike" baseline="0">
              <a:solidFill>
                <a:schemeClr val="dk1"/>
              </a:solidFill>
              <a:latin typeface="+mn-lt"/>
              <a:ea typeface="+mn-ea"/>
              <a:cs typeface="+mn-cs"/>
            </a:rPr>
            <a:t>- le remplacement des pavages spéciaux,</a:t>
          </a:r>
        </a:p>
        <a:p>
          <a:pPr marL="0" marR="0" lvl="0" indent="0" algn="just" defTabSz="914400" eaLnBrk="1" fontAlgn="auto" latinLnBrk="0" hangingPunct="1">
            <a:lnSpc>
              <a:spcPct val="100000"/>
            </a:lnSpc>
            <a:spcBef>
              <a:spcPts val="0"/>
            </a:spcBef>
            <a:spcAft>
              <a:spcPts val="0"/>
            </a:spcAft>
            <a:buClrTx/>
            <a:buSzTx/>
            <a:buFontTx/>
            <a:buNone/>
            <a:tabLst/>
            <a:defRPr/>
          </a:pPr>
          <a:r>
            <a:rPr lang="fr-BE" sz="1100" b="0" i="0" u="none" strike="noStrike" baseline="0">
              <a:solidFill>
                <a:schemeClr val="dk1"/>
              </a:solidFill>
              <a:latin typeface="+mn-lt"/>
              <a:ea typeface="+mn-ea"/>
              <a:cs typeface="+mn-cs"/>
            </a:rPr>
            <a:t>- la réalisation des niches de terrassement en terrain privé, </a:t>
          </a:r>
        </a:p>
        <a:p>
          <a:pPr marL="0" marR="0" lvl="0" indent="0" algn="just" defTabSz="914400" eaLnBrk="1" fontAlgn="auto" latinLnBrk="0" hangingPunct="1">
            <a:lnSpc>
              <a:spcPct val="100000"/>
            </a:lnSpc>
            <a:spcBef>
              <a:spcPts val="0"/>
            </a:spcBef>
            <a:spcAft>
              <a:spcPts val="0"/>
            </a:spcAft>
            <a:buClrTx/>
            <a:buSzTx/>
            <a:buFontTx/>
            <a:buNone/>
            <a:tabLst/>
            <a:defRPr/>
          </a:pPr>
          <a:r>
            <a:rPr lang="fr-BE" sz="1100" b="0" i="0" u="none" strike="noStrike" baseline="0">
              <a:solidFill>
                <a:schemeClr val="dk1"/>
              </a:solidFill>
              <a:latin typeface="+mn-lt"/>
              <a:ea typeface="+mn-ea"/>
              <a:cs typeface="+mn-cs"/>
            </a:rPr>
            <a:t>- la percée du mur extérieur pour le passage du câble d'alimentation et le ragréage après travaux,</a:t>
          </a:r>
        </a:p>
        <a:p>
          <a:pPr marL="0" marR="0" lvl="0" indent="0" algn="just" defTabSz="914400" eaLnBrk="1" fontAlgn="auto" latinLnBrk="0" hangingPunct="1">
            <a:lnSpc>
              <a:spcPct val="100000"/>
            </a:lnSpc>
            <a:spcBef>
              <a:spcPts val="0"/>
            </a:spcBef>
            <a:spcAft>
              <a:spcPts val="0"/>
            </a:spcAft>
            <a:buClrTx/>
            <a:buSzTx/>
            <a:buFontTx/>
            <a:buNone/>
            <a:tabLst/>
            <a:defRPr/>
          </a:pPr>
          <a:r>
            <a:rPr lang="fr-BE" sz="1100" b="0" i="0" u="none" strike="noStrike" baseline="0">
              <a:solidFill>
                <a:schemeClr val="dk1"/>
              </a:solidFill>
              <a:latin typeface="+mn-lt"/>
              <a:ea typeface="+mn-ea"/>
              <a:cs typeface="+mn-cs"/>
            </a:rPr>
            <a:t>- les travaux de terrassement et le placement des gaines d'attente avec tire-fils en domaine privé perpendiculairement à la voirie.</a:t>
          </a:r>
        </a:p>
        <a:p>
          <a:pPr marL="0" marR="0" lvl="0" indent="0" algn="just" defTabSz="914400" eaLnBrk="1" fontAlgn="auto" latinLnBrk="0" hangingPunct="1">
            <a:lnSpc>
              <a:spcPct val="100000"/>
            </a:lnSpc>
            <a:spcBef>
              <a:spcPts val="0"/>
            </a:spcBef>
            <a:spcAft>
              <a:spcPts val="0"/>
            </a:spcAft>
            <a:buClrTx/>
            <a:buSzTx/>
            <a:buFontTx/>
            <a:buNone/>
            <a:tabLst/>
            <a:defRPr/>
          </a:pPr>
          <a:r>
            <a:rPr lang="fr-BE" sz="1100" b="0" i="0" u="none" strike="noStrike" baseline="0">
              <a:solidFill>
                <a:schemeClr val="dk1"/>
              </a:solidFill>
              <a:latin typeface="+mn-lt"/>
              <a:ea typeface="+mn-ea"/>
              <a:cs typeface="+mn-cs"/>
            </a:rPr>
            <a:t>Ce travail peut être exécuté par REW moyennant un supplément de prix présenté en Divers. </a:t>
          </a:r>
        </a:p>
        <a:p>
          <a:pPr marL="0" marR="0" lvl="0" indent="0" algn="just" defTabSz="914400" eaLnBrk="1" fontAlgn="auto" latinLnBrk="0" hangingPunct="1">
            <a:lnSpc>
              <a:spcPct val="100000"/>
            </a:lnSpc>
            <a:spcBef>
              <a:spcPts val="0"/>
            </a:spcBef>
            <a:spcAft>
              <a:spcPts val="0"/>
            </a:spcAft>
            <a:buClrTx/>
            <a:buSzTx/>
            <a:buFontTx/>
            <a:buNone/>
            <a:tabLst/>
            <a:defRPr/>
          </a:pPr>
          <a:endParaRPr lang="fr-BE" sz="1100" b="0" i="0" u="none" strike="noStrike" baseline="0">
            <a:solidFill>
              <a:schemeClr val="dk1"/>
            </a:solidFill>
            <a:latin typeface="+mn-lt"/>
            <a:ea typeface="+mn-ea"/>
            <a:cs typeface="+mn-cs"/>
          </a:endParaRPr>
        </a:p>
        <a:p>
          <a:pPr marL="0" marR="0" lvl="0" indent="0" algn="just" defTabSz="914400" eaLnBrk="1" fontAlgn="auto" latinLnBrk="0" hangingPunct="1">
            <a:lnSpc>
              <a:spcPct val="100000"/>
            </a:lnSpc>
            <a:spcBef>
              <a:spcPts val="0"/>
            </a:spcBef>
            <a:spcAft>
              <a:spcPts val="0"/>
            </a:spcAft>
            <a:buClrTx/>
            <a:buSzTx/>
            <a:buFontTx/>
            <a:buNone/>
            <a:tabLst/>
            <a:defRPr/>
          </a:pPr>
          <a:r>
            <a:rPr lang="fr-BE" sz="1100" b="1" i="0" u="sng" strike="noStrike" baseline="0">
              <a:solidFill>
                <a:schemeClr val="dk1"/>
              </a:solidFill>
              <a:latin typeface="+mn-lt"/>
              <a:ea typeface="+mn-ea"/>
              <a:cs typeface="+mn-cs"/>
            </a:rPr>
            <a:t>Non compris dans le forfait, mais réalisé par REW:</a:t>
          </a:r>
        </a:p>
        <a:p>
          <a:pPr marL="0" marR="0" lvl="0" indent="0" algn="just" defTabSz="914400" eaLnBrk="1" fontAlgn="auto" latinLnBrk="0" hangingPunct="1">
            <a:lnSpc>
              <a:spcPct val="100000"/>
            </a:lnSpc>
            <a:spcBef>
              <a:spcPts val="0"/>
            </a:spcBef>
            <a:spcAft>
              <a:spcPts val="0"/>
            </a:spcAft>
            <a:buClrTx/>
            <a:buSzTx/>
            <a:buFontTx/>
            <a:buNone/>
            <a:tabLst/>
            <a:defRPr/>
          </a:pPr>
          <a:r>
            <a:rPr lang="fr-BE" sz="1100" b="0" i="0" u="none" strike="noStrike" baseline="0">
              <a:solidFill>
                <a:schemeClr val="dk1"/>
              </a:solidFill>
              <a:latin typeface="+mn-lt"/>
              <a:ea typeface="+mn-ea"/>
              <a:cs typeface="+mn-cs"/>
            </a:rPr>
            <a:t>- les mètres de câbles supplémentaires en domaine privé (&gt; 25 m), - </a:t>
          </a:r>
          <a:r>
            <a:rPr lang="fr-BE" sz="1100" b="0" i="0" u="none" strike="noStrike" baseline="0">
              <a:solidFill>
                <a:sysClr val="windowText" lastClr="000000"/>
              </a:solidFill>
              <a:latin typeface="+mn-lt"/>
              <a:ea typeface="+mn-ea"/>
              <a:cs typeface="+mn-cs"/>
            </a:rPr>
            <a:t>la fourniture et pose du câble de liaison entre le compteur et le tableau basse tension de la cabine de distribution.</a:t>
          </a:r>
          <a:endParaRPr lang="fr-BE" sz="1100">
            <a:solidFill>
              <a:sysClr val="windowText" lastClr="000000"/>
            </a:solidFill>
          </a:endParaRPr>
        </a:p>
      </xdr:txBody>
    </xdr:sp>
    <xdr:clientData/>
  </xdr:twoCellAnchor>
  <xdr:twoCellAnchor>
    <xdr:from>
      <xdr:col>4</xdr:col>
      <xdr:colOff>38100</xdr:colOff>
      <xdr:row>8</xdr:row>
      <xdr:rowOff>57150</xdr:rowOff>
    </xdr:from>
    <xdr:to>
      <xdr:col>5</xdr:col>
      <xdr:colOff>3219450</xdr:colOff>
      <xdr:row>48</xdr:row>
      <xdr:rowOff>152400</xdr:rowOff>
    </xdr:to>
    <xdr:sp macro="" textlink="">
      <xdr:nvSpPr>
        <xdr:cNvPr id="5" name="ZoneTexte 4">
          <a:extLst>
            <a:ext uri="{FF2B5EF4-FFF2-40B4-BE49-F238E27FC236}">
              <a16:creationId xmlns:a16="http://schemas.microsoft.com/office/drawing/2014/main" xmlns="" id="{00000000-0008-0000-0500-000005000000}"/>
            </a:ext>
          </a:extLst>
        </xdr:cNvPr>
        <xdr:cNvSpPr txBox="1"/>
      </xdr:nvSpPr>
      <xdr:spPr>
        <a:xfrm>
          <a:off x="9039225" y="1885950"/>
          <a:ext cx="3724275" cy="77152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just" defTabSz="914400" eaLnBrk="1" fontAlgn="auto" latinLnBrk="0" hangingPunct="1">
            <a:lnSpc>
              <a:spcPct val="100000"/>
            </a:lnSpc>
            <a:spcBef>
              <a:spcPts val="0"/>
            </a:spcBef>
            <a:spcAft>
              <a:spcPts val="0"/>
            </a:spcAft>
            <a:buClrTx/>
            <a:buSzTx/>
            <a:buFontTx/>
            <a:buNone/>
            <a:tabLst/>
            <a:defRPr/>
          </a:pPr>
          <a:r>
            <a:rPr lang="fr-BE" sz="1100" b="1" i="0" u="sng" strike="noStrike" baseline="0">
              <a:solidFill>
                <a:schemeClr val="dk1"/>
              </a:solidFill>
              <a:latin typeface="+mn-lt"/>
              <a:ea typeface="+mn-ea"/>
              <a:cs typeface="+mn-cs"/>
            </a:rPr>
            <a:t>Ce forfait comprend les travaux suivants réalisés par REW:</a:t>
          </a:r>
        </a:p>
        <a:p>
          <a:pPr marL="0" marR="0" lvl="0" indent="0" algn="just" defTabSz="914400" eaLnBrk="1" fontAlgn="auto" latinLnBrk="0" hangingPunct="1">
            <a:lnSpc>
              <a:spcPct val="100000"/>
            </a:lnSpc>
            <a:spcBef>
              <a:spcPts val="0"/>
            </a:spcBef>
            <a:spcAft>
              <a:spcPts val="0"/>
            </a:spcAft>
            <a:buClrTx/>
            <a:buSzTx/>
            <a:buFontTx/>
            <a:buNone/>
            <a:tabLst/>
            <a:defRPr/>
          </a:pPr>
          <a:r>
            <a:rPr lang="fr-BE" sz="1100" b="0" i="0" u="none" strike="noStrike" baseline="0">
              <a:solidFill>
                <a:schemeClr val="dk1"/>
              </a:solidFill>
              <a:latin typeface="+mn-lt"/>
              <a:ea typeface="+mn-ea"/>
              <a:cs typeface="+mn-cs"/>
            </a:rPr>
            <a:t>- la mise à disposition des impulsions pour l'utilisateur de réseau,</a:t>
          </a:r>
        </a:p>
        <a:p>
          <a:pPr marL="0" marR="0" lvl="0" indent="0" algn="just" defTabSz="914400" eaLnBrk="1" fontAlgn="auto" latinLnBrk="0" hangingPunct="1">
            <a:lnSpc>
              <a:spcPct val="100000"/>
            </a:lnSpc>
            <a:spcBef>
              <a:spcPts val="0"/>
            </a:spcBef>
            <a:spcAft>
              <a:spcPts val="0"/>
            </a:spcAft>
            <a:buClrTx/>
            <a:buSzTx/>
            <a:buFontTx/>
            <a:buNone/>
            <a:tabLst/>
            <a:defRPr/>
          </a:pPr>
          <a:r>
            <a:rPr lang="fr-BE" sz="1100" b="0" i="0" u="none" strike="noStrike" baseline="0">
              <a:solidFill>
                <a:schemeClr val="dk1"/>
              </a:solidFill>
              <a:latin typeface="+mn-lt"/>
              <a:ea typeface="+mn-ea"/>
              <a:cs typeface="+mn-cs"/>
            </a:rPr>
            <a:t>- la fourniture du coffret de comptage pré-câblé et équipé d’un disjoncteur de calibre égal à la puissance contractuelle demandée et des transformateurs de courant,</a:t>
          </a:r>
        </a:p>
        <a:p>
          <a:pPr marL="0" marR="0" lvl="0" indent="0" algn="just" defTabSz="914400" eaLnBrk="1" fontAlgn="auto" latinLnBrk="0" hangingPunct="1">
            <a:lnSpc>
              <a:spcPct val="100000"/>
            </a:lnSpc>
            <a:spcBef>
              <a:spcPts val="0"/>
            </a:spcBef>
            <a:spcAft>
              <a:spcPts val="0"/>
            </a:spcAft>
            <a:buClrTx/>
            <a:buSzTx/>
            <a:buFontTx/>
            <a:buNone/>
            <a:tabLst/>
            <a:defRPr/>
          </a:pPr>
          <a:r>
            <a:rPr lang="fr-BE" sz="1100" b="0" i="0" u="none" strike="noStrike" baseline="0">
              <a:solidFill>
                <a:schemeClr val="dk1"/>
              </a:solidFill>
              <a:latin typeface="+mn-lt"/>
              <a:ea typeface="+mn-ea"/>
              <a:cs typeface="+mn-cs"/>
            </a:rPr>
            <a:t>- la connexion du câble de l'installation du client,</a:t>
          </a:r>
        </a:p>
        <a:p>
          <a:pPr marL="0" marR="0" lvl="0" indent="0" algn="just" defTabSz="914400" eaLnBrk="1" fontAlgn="auto" latinLnBrk="0" hangingPunct="1">
            <a:lnSpc>
              <a:spcPct val="100000"/>
            </a:lnSpc>
            <a:spcBef>
              <a:spcPts val="0"/>
            </a:spcBef>
            <a:spcAft>
              <a:spcPts val="0"/>
            </a:spcAft>
            <a:buClrTx/>
            <a:buSzTx/>
            <a:buFontTx/>
            <a:buNone/>
            <a:tabLst/>
            <a:defRPr/>
          </a:pPr>
          <a:r>
            <a:rPr lang="fr-BE" sz="1100" b="0" i="0" u="none" strike="noStrike" baseline="0">
              <a:solidFill>
                <a:schemeClr val="dk1"/>
              </a:solidFill>
              <a:latin typeface="+mn-lt"/>
              <a:ea typeface="+mn-ea"/>
              <a:cs typeface="+mn-cs"/>
            </a:rPr>
            <a:t>- le premier contrôle avant mise en service, </a:t>
          </a:r>
        </a:p>
        <a:p>
          <a:pPr marL="0" marR="0" lvl="0" indent="0" algn="just" defTabSz="914400" eaLnBrk="1" fontAlgn="auto" latinLnBrk="0" hangingPunct="1">
            <a:lnSpc>
              <a:spcPct val="100000"/>
            </a:lnSpc>
            <a:spcBef>
              <a:spcPts val="0"/>
            </a:spcBef>
            <a:spcAft>
              <a:spcPts val="0"/>
            </a:spcAft>
            <a:buClrTx/>
            <a:buSzTx/>
            <a:buFontTx/>
            <a:buNone/>
            <a:tabLst/>
            <a:defRPr/>
          </a:pPr>
          <a:r>
            <a:rPr lang="fr-BE" sz="1100" b="0" i="0" u="none" strike="noStrike" baseline="0">
              <a:solidFill>
                <a:schemeClr val="dk1"/>
              </a:solidFill>
              <a:latin typeface="+mn-lt"/>
              <a:ea typeface="+mn-ea"/>
              <a:cs typeface="+mn-cs"/>
            </a:rPr>
            <a:t>- la première mise en service. </a:t>
          </a:r>
        </a:p>
        <a:p>
          <a:pPr marL="0" marR="0" lvl="0" indent="0" algn="just" defTabSz="914400" eaLnBrk="1" fontAlgn="auto" latinLnBrk="0" hangingPunct="1">
            <a:lnSpc>
              <a:spcPct val="100000"/>
            </a:lnSpc>
            <a:spcBef>
              <a:spcPts val="0"/>
            </a:spcBef>
            <a:spcAft>
              <a:spcPts val="0"/>
            </a:spcAft>
            <a:buClrTx/>
            <a:buSzTx/>
            <a:buFontTx/>
            <a:buNone/>
            <a:tabLst/>
            <a:defRPr/>
          </a:pPr>
          <a:endParaRPr lang="fr-BE" sz="1100" b="0" i="0" u="none" strike="noStrike" baseline="0">
            <a:solidFill>
              <a:schemeClr val="dk1"/>
            </a:solidFill>
            <a:latin typeface="+mn-lt"/>
            <a:ea typeface="+mn-ea"/>
            <a:cs typeface="+mn-cs"/>
          </a:endParaRPr>
        </a:p>
        <a:p>
          <a:pPr marL="0" marR="0" lvl="0" indent="0" algn="just" defTabSz="914400" eaLnBrk="1" fontAlgn="auto" latinLnBrk="0" hangingPunct="1">
            <a:lnSpc>
              <a:spcPct val="100000"/>
            </a:lnSpc>
            <a:spcBef>
              <a:spcPts val="0"/>
            </a:spcBef>
            <a:spcAft>
              <a:spcPts val="0"/>
            </a:spcAft>
            <a:buClrTx/>
            <a:buSzTx/>
            <a:buFontTx/>
            <a:buNone/>
            <a:tabLst/>
            <a:defRPr/>
          </a:pPr>
          <a:r>
            <a:rPr lang="fr-BE" sz="1100" b="1" i="0" u="sng" strike="noStrike" baseline="0">
              <a:solidFill>
                <a:schemeClr val="dk1"/>
              </a:solidFill>
              <a:latin typeface="+mn-lt"/>
              <a:ea typeface="+mn-ea"/>
              <a:cs typeface="+mn-cs"/>
            </a:rPr>
            <a:t>Ce forfait ne comprend pas:</a:t>
          </a:r>
        </a:p>
        <a:p>
          <a:pPr marL="0" marR="0" lvl="0" indent="0" algn="just" defTabSz="914400" eaLnBrk="1" fontAlgn="auto" latinLnBrk="0" hangingPunct="1">
            <a:lnSpc>
              <a:spcPct val="100000"/>
            </a:lnSpc>
            <a:spcBef>
              <a:spcPts val="0"/>
            </a:spcBef>
            <a:spcAft>
              <a:spcPts val="0"/>
            </a:spcAft>
            <a:buClrTx/>
            <a:buSzTx/>
            <a:buFontTx/>
            <a:buNone/>
            <a:tabLst/>
            <a:defRPr/>
          </a:pPr>
          <a:r>
            <a:rPr lang="fr-BE" sz="1100" b="0" i="0" u="none" strike="noStrike" baseline="0">
              <a:solidFill>
                <a:schemeClr val="dk1"/>
              </a:solidFill>
              <a:latin typeface="+mn-lt"/>
              <a:ea typeface="+mn-ea"/>
              <a:cs typeface="+mn-cs"/>
            </a:rPr>
            <a:t>- la redevance de location pour le compteur,</a:t>
          </a:r>
        </a:p>
        <a:p>
          <a:pPr marL="0" marR="0" lvl="0" indent="0" algn="just" defTabSz="914400" eaLnBrk="1" fontAlgn="auto" latinLnBrk="0" hangingPunct="1">
            <a:lnSpc>
              <a:spcPct val="100000"/>
            </a:lnSpc>
            <a:spcBef>
              <a:spcPts val="0"/>
            </a:spcBef>
            <a:spcAft>
              <a:spcPts val="0"/>
            </a:spcAft>
            <a:buClrTx/>
            <a:buSzTx/>
            <a:buFontTx/>
            <a:buNone/>
            <a:tabLst/>
            <a:defRPr/>
          </a:pPr>
          <a:r>
            <a:rPr lang="fr-BE" sz="1100" b="0" i="0" u="none" strike="noStrike" baseline="0">
              <a:solidFill>
                <a:schemeClr val="dk1"/>
              </a:solidFill>
              <a:latin typeface="+mn-lt"/>
              <a:ea typeface="+mn-ea"/>
              <a:cs typeface="+mn-cs"/>
            </a:rPr>
            <a:t>- la pose du coffret pré-câblé,- la réalisation de la liaison du coffret au tableau divisionnaire,</a:t>
          </a:r>
        </a:p>
        <a:p>
          <a:pPr marL="0" marR="0" lvl="0" indent="0" algn="just" defTabSz="914400" eaLnBrk="1" fontAlgn="auto" latinLnBrk="0" hangingPunct="1">
            <a:lnSpc>
              <a:spcPct val="100000"/>
            </a:lnSpc>
            <a:spcBef>
              <a:spcPts val="0"/>
            </a:spcBef>
            <a:spcAft>
              <a:spcPts val="0"/>
            </a:spcAft>
            <a:buClrTx/>
            <a:buSzTx/>
            <a:buFontTx/>
            <a:buNone/>
            <a:tabLst/>
            <a:defRPr/>
          </a:pPr>
          <a:r>
            <a:rPr lang="fr-BE" sz="1100" b="0" i="0" u="none" strike="noStrike" baseline="0">
              <a:solidFill>
                <a:schemeClr val="dk1"/>
              </a:solidFill>
              <a:latin typeface="+mn-lt"/>
              <a:ea typeface="+mn-ea"/>
              <a:cs typeface="+mn-cs"/>
            </a:rPr>
            <a:t>- l'inspection de l'installation en vue de sa réception par un organisme agréé et de sa mise en service,</a:t>
          </a:r>
        </a:p>
        <a:p>
          <a:pPr marL="0" marR="0" lvl="0" indent="0" algn="just" defTabSz="914400" eaLnBrk="1" fontAlgn="auto" latinLnBrk="0" hangingPunct="1">
            <a:lnSpc>
              <a:spcPct val="100000"/>
            </a:lnSpc>
            <a:spcBef>
              <a:spcPts val="0"/>
            </a:spcBef>
            <a:spcAft>
              <a:spcPts val="0"/>
            </a:spcAft>
            <a:buClrTx/>
            <a:buSzTx/>
            <a:buFontTx/>
            <a:buNone/>
            <a:tabLst/>
            <a:defRPr/>
          </a:pPr>
          <a:r>
            <a:rPr lang="fr-BE" sz="1100" b="0" i="0" u="none" strike="noStrike" baseline="0">
              <a:solidFill>
                <a:schemeClr val="dk1"/>
              </a:solidFill>
              <a:latin typeface="+mn-lt"/>
              <a:ea typeface="+mn-ea"/>
              <a:cs typeface="+mn-cs"/>
            </a:rPr>
            <a:t>- les contrôles avant mise en service supplémentaires.</a:t>
          </a:r>
        </a:p>
        <a:p>
          <a:pPr marL="0" marR="0" lvl="0" indent="0" algn="just" defTabSz="914400" eaLnBrk="1" fontAlgn="auto" latinLnBrk="0" hangingPunct="1">
            <a:lnSpc>
              <a:spcPct val="100000"/>
            </a:lnSpc>
            <a:spcBef>
              <a:spcPts val="0"/>
            </a:spcBef>
            <a:spcAft>
              <a:spcPts val="0"/>
            </a:spcAft>
            <a:buClrTx/>
            <a:buSzTx/>
            <a:buFontTx/>
            <a:buNone/>
            <a:tabLst/>
            <a:defRPr/>
          </a:pPr>
          <a:endParaRPr lang="fr-BE" sz="1100" b="0" i="0" u="none" strike="noStrike" baseline="0">
            <a:solidFill>
              <a:schemeClr val="dk1"/>
            </a:solidFill>
            <a:latin typeface="+mn-lt"/>
            <a:ea typeface="+mn-ea"/>
            <a:cs typeface="+mn-cs"/>
          </a:endParaRPr>
        </a:p>
        <a:p>
          <a:pPr marL="0" marR="0" lvl="0" indent="0" algn="just" defTabSz="914400" eaLnBrk="1" fontAlgn="auto" latinLnBrk="0" hangingPunct="1">
            <a:lnSpc>
              <a:spcPct val="100000"/>
            </a:lnSpc>
            <a:spcBef>
              <a:spcPts val="0"/>
            </a:spcBef>
            <a:spcAft>
              <a:spcPts val="0"/>
            </a:spcAft>
            <a:buClrTx/>
            <a:buSzTx/>
            <a:buFontTx/>
            <a:buNone/>
            <a:tabLst/>
            <a:defRPr/>
          </a:pPr>
          <a:r>
            <a:rPr lang="fr-BE" sz="1100" b="1" i="0" u="sng" strike="noStrike" baseline="0">
              <a:solidFill>
                <a:schemeClr val="dk1"/>
              </a:solidFill>
              <a:latin typeface="+mn-lt"/>
              <a:ea typeface="+mn-ea"/>
              <a:cs typeface="+mn-cs"/>
            </a:rPr>
            <a:t>Remarques:</a:t>
          </a:r>
        </a:p>
        <a:p>
          <a:pPr marL="0" marR="0" lvl="0" indent="0" algn="just" defTabSz="914400" eaLnBrk="1" fontAlgn="auto" latinLnBrk="0" hangingPunct="1">
            <a:lnSpc>
              <a:spcPct val="100000"/>
            </a:lnSpc>
            <a:spcBef>
              <a:spcPts val="0"/>
            </a:spcBef>
            <a:spcAft>
              <a:spcPts val="0"/>
            </a:spcAft>
            <a:buClrTx/>
            <a:buSzTx/>
            <a:buFontTx/>
            <a:buNone/>
            <a:tabLst/>
            <a:defRPr/>
          </a:pPr>
          <a:r>
            <a:rPr lang="fr-BE" sz="1100" b="0" i="0" u="none" strike="noStrike" baseline="0">
              <a:solidFill>
                <a:schemeClr val="dk1"/>
              </a:solidFill>
              <a:latin typeface="+mn-lt"/>
              <a:ea typeface="+mn-ea"/>
              <a:cs typeface="+mn-cs"/>
            </a:rPr>
            <a:t>L'ensemble des prescriptions techniques établies parREW doit être respecté.Le compteur sera installé dans un emplacement sec et facile d'accès aussi proche que possible de la voie publique chez l'utilisateur de réseau.</a:t>
          </a:r>
        </a:p>
        <a:p>
          <a:pPr marL="0" marR="0" lvl="0" indent="0" algn="just" defTabSz="914400" eaLnBrk="1" fontAlgn="auto" latinLnBrk="0" hangingPunct="1">
            <a:lnSpc>
              <a:spcPct val="100000"/>
            </a:lnSpc>
            <a:spcBef>
              <a:spcPts val="0"/>
            </a:spcBef>
            <a:spcAft>
              <a:spcPts val="0"/>
            </a:spcAft>
            <a:buClrTx/>
            <a:buSzTx/>
            <a:buFontTx/>
            <a:buNone/>
            <a:tabLst/>
            <a:defRPr/>
          </a:pPr>
          <a:r>
            <a:rPr lang="fr-BE" sz="1100" b="0" i="0" u="none" strike="noStrike" baseline="0">
              <a:solidFill>
                <a:schemeClr val="dk1"/>
              </a:solidFill>
              <a:latin typeface="+mn-lt"/>
              <a:ea typeface="+mn-ea"/>
              <a:cs typeface="+mn-cs"/>
            </a:rPr>
            <a:t>Les compteurs restent propriété de REW. Les comptages sont mesurés en basse tension. </a:t>
          </a:r>
        </a:p>
        <a:p>
          <a:pPr marL="0" marR="0" lvl="0" indent="0" algn="just" defTabSz="914400" eaLnBrk="1" fontAlgn="auto" latinLnBrk="0" hangingPunct="1">
            <a:lnSpc>
              <a:spcPct val="100000"/>
            </a:lnSpc>
            <a:spcBef>
              <a:spcPts val="0"/>
            </a:spcBef>
            <a:spcAft>
              <a:spcPts val="0"/>
            </a:spcAft>
            <a:buClrTx/>
            <a:buSzTx/>
            <a:buFontTx/>
            <a:buNone/>
            <a:tabLst/>
            <a:defRPr/>
          </a:pPr>
          <a:r>
            <a:rPr lang="fr-BE" sz="1100" b="0" i="0" u="none" strike="noStrike" baseline="0">
              <a:solidFill>
                <a:schemeClr val="dk1"/>
              </a:solidFill>
              <a:latin typeface="+mn-lt"/>
              <a:ea typeface="+mn-ea"/>
              <a:cs typeface="+mn-cs"/>
            </a:rPr>
            <a:t>Pour des puissances ≥ 100 kVA: comptage de type AMR (télérelève quotidienne). Pour des puissances &lt; 100 kVA: comptage de type TMMR (télérelève mensuelle).	</a:t>
          </a:r>
        </a:p>
        <a:p>
          <a:endParaRPr lang="fr-BE"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33618</xdr:colOff>
      <xdr:row>1</xdr:row>
      <xdr:rowOff>22411</xdr:rowOff>
    </xdr:from>
    <xdr:to>
      <xdr:col>7</xdr:col>
      <xdr:colOff>1568823</xdr:colOff>
      <xdr:row>4</xdr:row>
      <xdr:rowOff>168088</xdr:rowOff>
    </xdr:to>
    <xdr:sp macro="" textlink="">
      <xdr:nvSpPr>
        <xdr:cNvPr id="2" name="ZoneTexte 1">
          <a:extLst>
            <a:ext uri="{FF2B5EF4-FFF2-40B4-BE49-F238E27FC236}">
              <a16:creationId xmlns:a16="http://schemas.microsoft.com/office/drawing/2014/main" xmlns="" id="{00000000-0008-0000-0600-000002000000}"/>
            </a:ext>
          </a:extLst>
        </xdr:cNvPr>
        <xdr:cNvSpPr txBox="1"/>
      </xdr:nvSpPr>
      <xdr:spPr>
        <a:xfrm>
          <a:off x="33618" y="257735"/>
          <a:ext cx="19262911" cy="7171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BE" sz="1100"/>
            <a:t>Le tarif de raccordement est d'application pour des raccordements au réseau moyenne tension, conformes aux prescriptions techniques de REW, pour autant que le demandeur se soit occupé des fournitures et des travaux préparatoires qui lui ont été demandés et que les prix de raccordement lui aient été confirmés par écrit par REW.</a:t>
          </a:r>
        </a:p>
        <a:p>
          <a:r>
            <a:rPr lang="fr-BE" sz="1100" b="0" i="0" u="none" strike="noStrike">
              <a:solidFill>
                <a:schemeClr val="dk1"/>
              </a:solidFill>
              <a:effectLst/>
              <a:latin typeface="+mn-lt"/>
              <a:ea typeface="+mn-ea"/>
              <a:cs typeface="+mn-cs"/>
            </a:rPr>
            <a:t>Les tarifs sont applicables tant pour le prélèvement que pour l'injection.Prix unitaires en Euros, hors TVA. Ces montants sont des interventions et ne donnent aucun droit de propriété sur les installations qui restent propriété de REW.</a:t>
          </a:r>
          <a:r>
            <a:rPr lang="fr-BE"/>
            <a:t> </a:t>
          </a:r>
        </a:p>
        <a:p>
          <a:r>
            <a:rPr lang="fr-BE" sz="1100" b="0" i="0" u="none" strike="noStrike">
              <a:solidFill>
                <a:schemeClr val="dk1"/>
              </a:solidFill>
              <a:effectLst/>
              <a:latin typeface="+mn-lt"/>
              <a:ea typeface="+mn-ea"/>
              <a:cs typeface="+mn-cs"/>
            </a:rPr>
            <a:t>Les prescriptions Synergrid et les compléments REW sont d'application.</a:t>
          </a:r>
          <a:r>
            <a:rPr lang="fr-BE"/>
            <a:t> </a:t>
          </a:r>
          <a:endParaRPr lang="fr-BE" sz="1100"/>
        </a:p>
      </xdr:txBody>
    </xdr:sp>
    <xdr:clientData/>
  </xdr:twoCellAnchor>
  <xdr:twoCellAnchor>
    <xdr:from>
      <xdr:col>0</xdr:col>
      <xdr:colOff>56030</xdr:colOff>
      <xdr:row>8</xdr:row>
      <xdr:rowOff>56030</xdr:rowOff>
    </xdr:from>
    <xdr:to>
      <xdr:col>2</xdr:col>
      <xdr:colOff>1389530</xdr:colOff>
      <xdr:row>48</xdr:row>
      <xdr:rowOff>100854</xdr:rowOff>
    </xdr:to>
    <xdr:sp macro="" textlink="">
      <xdr:nvSpPr>
        <xdr:cNvPr id="3" name="ZoneTexte 2">
          <a:extLst>
            <a:ext uri="{FF2B5EF4-FFF2-40B4-BE49-F238E27FC236}">
              <a16:creationId xmlns:a16="http://schemas.microsoft.com/office/drawing/2014/main" xmlns="" id="{00000000-0008-0000-0600-000003000000}"/>
            </a:ext>
          </a:extLst>
        </xdr:cNvPr>
        <xdr:cNvSpPr txBox="1"/>
      </xdr:nvSpPr>
      <xdr:spPr>
        <a:xfrm>
          <a:off x="56030" y="1680883"/>
          <a:ext cx="6902824" cy="76648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BE" sz="1100" b="0" i="0" u="none" strike="noStrike">
              <a:solidFill>
                <a:schemeClr val="dk1"/>
              </a:solidFill>
              <a:effectLst/>
              <a:latin typeface="+mn-lt"/>
              <a:ea typeface="+mn-ea"/>
              <a:cs typeface="+mn-cs"/>
            </a:rPr>
            <a:t>Ce forfait comprend une quote-part pour couvrir les adaptations de réseau situées en amont du point d'accès. </a:t>
          </a:r>
        </a:p>
        <a:p>
          <a:endParaRPr lang="fr-BE" sz="1100" b="0" i="0" u="none" strike="noStrike">
            <a:solidFill>
              <a:schemeClr val="dk1"/>
            </a:solidFill>
            <a:effectLst/>
            <a:latin typeface="+mn-lt"/>
            <a:ea typeface="+mn-ea"/>
            <a:cs typeface="+mn-cs"/>
          </a:endParaRPr>
        </a:p>
        <a:p>
          <a:r>
            <a:rPr lang="fr-BE" b="1" u="sng"/>
            <a:t> </a:t>
          </a:r>
          <a:r>
            <a:rPr lang="fr-BE" sz="1100" b="1" i="0" u="sng" strike="noStrike">
              <a:solidFill>
                <a:schemeClr val="dk1"/>
              </a:solidFill>
              <a:effectLst/>
              <a:latin typeface="+mn-lt"/>
              <a:ea typeface="+mn-ea"/>
              <a:cs typeface="+mn-cs"/>
            </a:rPr>
            <a:t>Non compris dans le forfait, mais réalisé par REW :</a:t>
          </a:r>
          <a:r>
            <a:rPr lang="fr-BE" b="1" u="sng"/>
            <a:t> </a:t>
          </a:r>
        </a:p>
        <a:p>
          <a:r>
            <a:rPr lang="fr-BE" sz="1100" b="0" i="0" u="none" strike="noStrike">
              <a:solidFill>
                <a:schemeClr val="dk1"/>
              </a:solidFill>
              <a:effectLst/>
              <a:latin typeface="+mn-lt"/>
              <a:ea typeface="+mn-ea"/>
              <a:cs typeface="+mn-cs"/>
            </a:rPr>
            <a:t>- le forage sous éléments structurels (ponts, cours d'eau, chemin de fer, autoroute…).</a:t>
          </a:r>
          <a:r>
            <a:rPr lang="fr-BE"/>
            <a:t> </a:t>
          </a:r>
        </a:p>
        <a:p>
          <a:endParaRPr lang="fr-BE"/>
        </a:p>
        <a:p>
          <a:r>
            <a:rPr lang="fr-BE" sz="1100" b="1" i="0" u="sng" strike="noStrike">
              <a:solidFill>
                <a:schemeClr val="dk1"/>
              </a:solidFill>
              <a:effectLst/>
              <a:latin typeface="+mn-lt"/>
              <a:ea typeface="+mn-ea"/>
              <a:cs typeface="+mn-cs"/>
            </a:rPr>
            <a:t>Remarques :</a:t>
          </a:r>
          <a:r>
            <a:rPr lang="fr-BE" b="1" u="sng"/>
            <a:t> </a:t>
          </a:r>
        </a:p>
        <a:p>
          <a:r>
            <a:rPr lang="fr-BE" sz="1100" b="0" i="0" u="none" strike="noStrike">
              <a:solidFill>
                <a:schemeClr val="dk1"/>
              </a:solidFill>
              <a:effectLst/>
              <a:latin typeface="+mn-lt"/>
              <a:ea typeface="+mn-ea"/>
              <a:cs typeface="+mn-cs"/>
            </a:rPr>
            <a:t>Le demandeur paie un forfait par kVA utilisé dès le premier kVA à concurrence de la puissance contractuelle qu'il demande. Il en est de même pour les demandes d'augmentation de puissance contractuelle où chaque kVA supplémentaire entraîne le paiement d'un forfait par kVA.</a:t>
          </a:r>
          <a:r>
            <a:rPr lang="fr-BE"/>
            <a:t> </a:t>
          </a:r>
          <a:r>
            <a:rPr lang="fr-BE" sz="1100" b="0" i="0" u="none" strike="noStrike">
              <a:solidFill>
                <a:schemeClr val="dk1"/>
              </a:solidFill>
              <a:effectLst/>
              <a:latin typeface="+mn-lt"/>
              <a:ea typeface="+mn-ea"/>
              <a:cs typeface="+mn-cs"/>
            </a:rPr>
            <a:t>Ce terme est gratuit pour les nouveaux clients s'installant dans un zoning équipé grâce à des subsides de la Région Wallonne (max 5 MVA). </a:t>
          </a:r>
          <a:r>
            <a:rPr lang="fr-BE"/>
            <a:t> </a:t>
          </a:r>
          <a:r>
            <a:rPr lang="fr-BE" sz="1100" b="0" i="0" u="none" strike="noStrike">
              <a:solidFill>
                <a:schemeClr val="dk1"/>
              </a:solidFill>
              <a:effectLst/>
              <a:latin typeface="+mn-lt"/>
              <a:ea typeface="+mn-ea"/>
              <a:cs typeface="+mn-cs"/>
            </a:rPr>
            <a:t>Ce tarif est d'application avec un minimum de 100 kVA. Même si la puissance contractuelle souhaitée par le demandeur est inférieure à cette valeur, ce minimum lui sera facturé. </a:t>
          </a:r>
          <a:r>
            <a:rPr lang="fr-BE"/>
            <a:t> </a:t>
          </a:r>
        </a:p>
        <a:p>
          <a:endParaRPr lang="fr-BE"/>
        </a:p>
        <a:p>
          <a:r>
            <a:rPr lang="fr-BE" sz="1100" b="1" i="0" u="sng" strike="noStrike">
              <a:solidFill>
                <a:schemeClr val="dk1"/>
              </a:solidFill>
              <a:effectLst/>
              <a:latin typeface="+mn-lt"/>
              <a:ea typeface="+mn-ea"/>
              <a:cs typeface="+mn-cs"/>
            </a:rPr>
            <a:t>Pour les raccordements provisoires de chantiers:</a:t>
          </a:r>
        </a:p>
        <a:p>
          <a:r>
            <a:rPr lang="fr-BE" sz="1100" b="0" i="0" u="none" strike="noStrike">
              <a:solidFill>
                <a:schemeClr val="dk1"/>
              </a:solidFill>
              <a:effectLst/>
              <a:latin typeface="+mn-lt"/>
              <a:ea typeface="+mn-ea"/>
              <a:cs typeface="+mn-cs"/>
            </a:rPr>
            <a:t>Le demandeur paie 50 % du terme A en fonction de la puissance demandée.Pour le passage de provisoire vers définitif, la quote part de 50 % du terme A est déduite du terme A du raccordement définitif. </a:t>
          </a:r>
          <a:r>
            <a:rPr lang="fr-BE"/>
            <a:t> </a:t>
          </a:r>
          <a:endParaRPr lang="fr-BE" sz="1100"/>
        </a:p>
      </xdr:txBody>
    </xdr:sp>
    <xdr:clientData/>
  </xdr:twoCellAnchor>
  <xdr:twoCellAnchor>
    <xdr:from>
      <xdr:col>3</xdr:col>
      <xdr:colOff>56030</xdr:colOff>
      <xdr:row>8</xdr:row>
      <xdr:rowOff>56030</xdr:rowOff>
    </xdr:from>
    <xdr:to>
      <xdr:col>3</xdr:col>
      <xdr:colOff>5558118</xdr:colOff>
      <xdr:row>48</xdr:row>
      <xdr:rowOff>123266</xdr:rowOff>
    </xdr:to>
    <xdr:sp macro="" textlink="">
      <xdr:nvSpPr>
        <xdr:cNvPr id="4" name="ZoneTexte 3">
          <a:extLst>
            <a:ext uri="{FF2B5EF4-FFF2-40B4-BE49-F238E27FC236}">
              <a16:creationId xmlns:a16="http://schemas.microsoft.com/office/drawing/2014/main" xmlns="" id="{00000000-0008-0000-0600-000004000000}"/>
            </a:ext>
          </a:extLst>
        </xdr:cNvPr>
        <xdr:cNvSpPr txBox="1"/>
      </xdr:nvSpPr>
      <xdr:spPr>
        <a:xfrm>
          <a:off x="7070912" y="1680883"/>
          <a:ext cx="5502088" cy="76872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just"/>
          <a:r>
            <a:rPr lang="fr-BE" sz="1100" b="1" u="sng">
              <a:solidFill>
                <a:schemeClr val="dk1"/>
              </a:solidFill>
              <a:effectLst/>
              <a:latin typeface="+mn-lt"/>
              <a:ea typeface="+mn-ea"/>
              <a:cs typeface="+mn-cs"/>
            </a:rPr>
            <a:t>Ce forfait comprend les travaux suivants réalisés par REW:</a:t>
          </a:r>
          <a:endParaRPr lang="fr-BE" b="1" u="sng">
            <a:effectLst/>
          </a:endParaRPr>
        </a:p>
        <a:p>
          <a:pPr algn="just"/>
          <a:r>
            <a:rPr lang="fr-BE" sz="1100">
              <a:solidFill>
                <a:schemeClr val="dk1"/>
              </a:solidFill>
              <a:effectLst/>
              <a:latin typeface="+mn-lt"/>
              <a:ea typeface="+mn-ea"/>
              <a:cs typeface="+mn-cs"/>
            </a:rPr>
            <a:t>- la fourniture et la pose du branchement souterrain standard par entrée/sortie (ou en antenne) incluant maximum 2x3x10 m de câble en domaine privé en tranchée ouverte ou gaine d'attente et 5 m max en cabine, </a:t>
          </a:r>
          <a:endParaRPr lang="fr-BE">
            <a:effectLst/>
          </a:endParaRPr>
        </a:p>
        <a:p>
          <a:pPr algn="just"/>
          <a:r>
            <a:rPr lang="fr-BE" sz="1100">
              <a:solidFill>
                <a:schemeClr val="dk1"/>
              </a:solidFill>
              <a:effectLst/>
              <a:latin typeface="+mn-lt"/>
              <a:ea typeface="+mn-ea"/>
              <a:cs typeface="+mn-cs"/>
            </a:rPr>
            <a:t>- la fourniture et la réalisation des jonctions sur le réseau et des terminales dans la cabine de l'utilisateur, </a:t>
          </a:r>
          <a:endParaRPr lang="fr-BE">
            <a:effectLst/>
          </a:endParaRPr>
        </a:p>
        <a:p>
          <a:pPr algn="just"/>
          <a:r>
            <a:rPr lang="fr-BE" sz="1100">
              <a:solidFill>
                <a:schemeClr val="dk1"/>
              </a:solidFill>
              <a:effectLst/>
              <a:latin typeface="+mn-lt"/>
              <a:ea typeface="+mn-ea"/>
              <a:cs typeface="+mn-cs"/>
            </a:rPr>
            <a:t>- les manoeuvres sur le réseau,</a:t>
          </a:r>
          <a:endParaRPr lang="fr-BE">
            <a:effectLst/>
          </a:endParaRPr>
        </a:p>
        <a:p>
          <a:pPr algn="just"/>
          <a:r>
            <a:rPr lang="fr-BE" sz="1100">
              <a:solidFill>
                <a:schemeClr val="dk1"/>
              </a:solidFill>
              <a:effectLst/>
              <a:latin typeface="+mn-lt"/>
              <a:ea typeface="+mn-ea"/>
              <a:cs typeface="+mn-cs"/>
            </a:rPr>
            <a:t>- la fourniture et la pose des indicateurs de courant de défaut,</a:t>
          </a:r>
          <a:endParaRPr lang="fr-BE">
            <a:effectLst/>
          </a:endParaRPr>
        </a:p>
        <a:p>
          <a:pPr algn="just"/>
          <a:r>
            <a:rPr lang="fr-BE" sz="1100">
              <a:solidFill>
                <a:schemeClr val="dk1"/>
              </a:solidFill>
              <a:effectLst/>
              <a:latin typeface="+mn-lt"/>
              <a:ea typeface="+mn-ea"/>
              <a:cs typeface="+mn-cs"/>
            </a:rPr>
            <a:t>- la pose du câble de communication pour la « smartisation » de la cabine telle que décrite dans les prescriptions techniques.</a:t>
          </a:r>
        </a:p>
        <a:p>
          <a:pPr algn="just"/>
          <a:endParaRPr lang="fr-BE">
            <a:effectLst/>
          </a:endParaRPr>
        </a:p>
        <a:p>
          <a:pPr algn="just"/>
          <a:r>
            <a:rPr lang="fr-BE" sz="1100" b="1" u="sng">
              <a:solidFill>
                <a:schemeClr val="dk1"/>
              </a:solidFill>
              <a:effectLst/>
              <a:latin typeface="+mn-lt"/>
              <a:ea typeface="+mn-ea"/>
              <a:cs typeface="+mn-cs"/>
            </a:rPr>
            <a:t>Ce forfait ne comprend pas :</a:t>
          </a:r>
          <a:endParaRPr lang="fr-BE" b="1" u="sng">
            <a:effectLst/>
          </a:endParaRPr>
        </a:p>
        <a:p>
          <a:pPr algn="just"/>
          <a:r>
            <a:rPr lang="fr-BE" sz="1100">
              <a:solidFill>
                <a:schemeClr val="dk1"/>
              </a:solidFill>
              <a:effectLst/>
              <a:latin typeface="+mn-lt"/>
              <a:ea typeface="+mn-ea"/>
              <a:cs typeface="+mn-cs"/>
            </a:rPr>
            <a:t>- les travaux de terrassement et le placement des gaines d'attente en domaine privé, Ces travaux peuvent être réalisés par REW à la demande de l'utilisateur de réseau moyennant un supplément de prix repris en Divers.</a:t>
          </a:r>
          <a:endParaRPr lang="fr-BE">
            <a:effectLst/>
          </a:endParaRPr>
        </a:p>
        <a:p>
          <a:pPr algn="just"/>
          <a:r>
            <a:rPr lang="fr-BE" sz="1100">
              <a:solidFill>
                <a:schemeClr val="dk1"/>
              </a:solidFill>
              <a:effectLst/>
              <a:latin typeface="+mn-lt"/>
              <a:ea typeface="+mn-ea"/>
              <a:cs typeface="+mn-cs"/>
            </a:rPr>
            <a:t>- les travaux de remblais, déblais, assainissement du sol, réparation de revêtement en terrain privé, la réalisation des traversées de façade et leur étanchéité, …,</a:t>
          </a:r>
          <a:endParaRPr lang="fr-BE">
            <a:effectLst/>
          </a:endParaRPr>
        </a:p>
        <a:p>
          <a:pPr algn="just"/>
          <a:r>
            <a:rPr lang="fr-BE" sz="1100">
              <a:solidFill>
                <a:schemeClr val="dk1"/>
              </a:solidFill>
              <a:effectLst/>
              <a:latin typeface="+mn-lt"/>
              <a:ea typeface="+mn-ea"/>
              <a:cs typeface="+mn-cs"/>
            </a:rPr>
            <a:t>- l'installation et l'équipement de la cabine de l'utilisateur dont les plans doivent être soumis à l'approbation de REW, </a:t>
          </a:r>
          <a:endParaRPr lang="fr-BE">
            <a:effectLst/>
          </a:endParaRPr>
        </a:p>
        <a:p>
          <a:pPr algn="just"/>
          <a:r>
            <a:rPr lang="fr-BE" sz="1100">
              <a:solidFill>
                <a:schemeClr val="dk1"/>
              </a:solidFill>
              <a:effectLst/>
              <a:latin typeface="+mn-lt"/>
              <a:ea typeface="+mn-ea"/>
              <a:cs typeface="+mn-cs"/>
            </a:rPr>
            <a:t>- l'inspection de la cabine par un organisme agréé en vue de sa réception et de sa mise en service.</a:t>
          </a:r>
          <a:endParaRPr lang="fr-BE">
            <a:effectLst/>
          </a:endParaRPr>
        </a:p>
        <a:p>
          <a:pPr algn="just"/>
          <a:r>
            <a:rPr lang="fr-BE" sz="1100">
              <a:solidFill>
                <a:schemeClr val="dk1"/>
              </a:solidFill>
              <a:effectLst/>
              <a:latin typeface="+mn-lt"/>
              <a:ea typeface="+mn-ea"/>
              <a:cs typeface="+mn-cs"/>
            </a:rPr>
            <a:t>Si un équipement smartgrid doit être placé, son installation et son câblage sur l’installation du client ne sont pas comprises.</a:t>
          </a:r>
        </a:p>
        <a:p>
          <a:pPr algn="just"/>
          <a:endParaRPr lang="fr-BE">
            <a:effectLst/>
          </a:endParaRPr>
        </a:p>
        <a:p>
          <a:pPr algn="just"/>
          <a:r>
            <a:rPr lang="fr-BE" sz="1100" b="1" u="sng">
              <a:solidFill>
                <a:schemeClr val="dk1"/>
              </a:solidFill>
              <a:effectLst/>
              <a:latin typeface="+mn-lt"/>
              <a:ea typeface="+mn-ea"/>
              <a:cs typeface="+mn-cs"/>
            </a:rPr>
            <a:t>Non compris dans le forfait, mais réalisé par REW :</a:t>
          </a:r>
          <a:endParaRPr lang="fr-BE" b="1" u="sng">
            <a:effectLst/>
          </a:endParaRPr>
        </a:p>
        <a:p>
          <a:pPr algn="just"/>
          <a:r>
            <a:rPr lang="fr-BE" sz="1100">
              <a:solidFill>
                <a:schemeClr val="dk1"/>
              </a:solidFill>
              <a:effectLst/>
              <a:latin typeface="+mn-lt"/>
              <a:ea typeface="+mn-ea"/>
              <a:cs typeface="+mn-cs"/>
            </a:rPr>
            <a:t>- les mètres de câbles supplémentaires en domaine privé (&gt; 10 m)</a:t>
          </a:r>
        </a:p>
        <a:p>
          <a:pPr algn="just"/>
          <a:r>
            <a:rPr lang="fr-BE" sz="1100">
              <a:solidFill>
                <a:schemeClr val="dk1"/>
              </a:solidFill>
              <a:effectLst/>
              <a:latin typeface="+mn-lt"/>
              <a:ea typeface="+mn-ea"/>
              <a:cs typeface="+mn-cs"/>
            </a:rPr>
            <a:t>- les mètres</a:t>
          </a:r>
          <a:r>
            <a:rPr lang="fr-BE" sz="1100" baseline="0">
              <a:solidFill>
                <a:schemeClr val="dk1"/>
              </a:solidFill>
              <a:effectLst/>
              <a:latin typeface="+mn-lt"/>
              <a:ea typeface="+mn-ea"/>
              <a:cs typeface="+mn-cs"/>
            </a:rPr>
            <a:t> de câbles supplémentaires en domaine public au delà de 100 mètres</a:t>
          </a:r>
          <a:endParaRPr lang="fr-BE" sz="1100">
            <a:solidFill>
              <a:schemeClr val="dk1"/>
            </a:solidFill>
            <a:effectLst/>
            <a:latin typeface="+mn-lt"/>
            <a:ea typeface="+mn-ea"/>
            <a:cs typeface="+mn-cs"/>
          </a:endParaRPr>
        </a:p>
        <a:p>
          <a:pPr algn="just"/>
          <a:endParaRPr lang="fr-BE">
            <a:effectLst/>
          </a:endParaRPr>
        </a:p>
        <a:p>
          <a:pPr algn="just"/>
          <a:r>
            <a:rPr lang="fr-BE" sz="1100" b="1" u="sng">
              <a:solidFill>
                <a:schemeClr val="dk1"/>
              </a:solidFill>
              <a:effectLst/>
              <a:latin typeface="+mn-lt"/>
              <a:ea typeface="+mn-ea"/>
              <a:cs typeface="+mn-cs"/>
            </a:rPr>
            <a:t>Remarques :</a:t>
          </a:r>
          <a:endParaRPr lang="fr-BE" b="1" u="sng">
            <a:effectLst/>
          </a:endParaRPr>
        </a:p>
        <a:p>
          <a:pPr algn="just"/>
          <a:r>
            <a:rPr lang="fr-BE" sz="1100">
              <a:solidFill>
                <a:schemeClr val="dk1"/>
              </a:solidFill>
              <a:effectLst/>
              <a:latin typeface="+mn-lt"/>
              <a:ea typeface="+mn-ea"/>
              <a:cs typeface="+mn-cs"/>
            </a:rPr>
            <a:t>L'emplacement, les plans et les modalités particulières utiles à la réalisation de la cabine moyenne tension doivent être conformes au cahier des charges Synergrid (C2/112) et soumis à l'approbation de REW.</a:t>
          </a:r>
          <a:endParaRPr lang="fr-BE">
            <a:effectLst/>
          </a:endParaRPr>
        </a:p>
        <a:p>
          <a:endParaRPr lang="fr-BE" sz="1100"/>
        </a:p>
      </xdr:txBody>
    </xdr:sp>
    <xdr:clientData/>
  </xdr:twoCellAnchor>
  <xdr:twoCellAnchor>
    <xdr:from>
      <xdr:col>4</xdr:col>
      <xdr:colOff>66675</xdr:colOff>
      <xdr:row>8</xdr:row>
      <xdr:rowOff>38100</xdr:rowOff>
    </xdr:from>
    <xdr:to>
      <xdr:col>6</xdr:col>
      <xdr:colOff>619125</xdr:colOff>
      <xdr:row>48</xdr:row>
      <xdr:rowOff>142875</xdr:rowOff>
    </xdr:to>
    <xdr:sp macro="" textlink="">
      <xdr:nvSpPr>
        <xdr:cNvPr id="5" name="ZoneTexte 4">
          <a:extLst>
            <a:ext uri="{FF2B5EF4-FFF2-40B4-BE49-F238E27FC236}">
              <a16:creationId xmlns:a16="http://schemas.microsoft.com/office/drawing/2014/main" xmlns="" id="{00000000-0008-0000-0600-000005000000}"/>
            </a:ext>
          </a:extLst>
        </xdr:cNvPr>
        <xdr:cNvSpPr txBox="1"/>
      </xdr:nvSpPr>
      <xdr:spPr>
        <a:xfrm>
          <a:off x="12773025" y="1657350"/>
          <a:ext cx="4924425" cy="77247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BE" sz="1100" b="1">
              <a:solidFill>
                <a:schemeClr val="dk1"/>
              </a:solidFill>
              <a:effectLst/>
              <a:latin typeface="+mn-lt"/>
              <a:ea typeface="+mn-ea"/>
              <a:cs typeface="+mn-cs"/>
            </a:rPr>
            <a:t>Ce forfait comprend les travaux suivants réalisés par REW:</a:t>
          </a:r>
          <a:endParaRPr lang="fr-BE" b="1">
            <a:effectLst/>
          </a:endParaRPr>
        </a:p>
        <a:p>
          <a:r>
            <a:rPr lang="fr-BE" sz="1100">
              <a:solidFill>
                <a:schemeClr val="dk1"/>
              </a:solidFill>
              <a:effectLst/>
              <a:latin typeface="+mn-lt"/>
              <a:ea typeface="+mn-ea"/>
              <a:cs typeface="+mn-cs"/>
            </a:rPr>
            <a:t>- la fourniture du coffret de comptage en fonction de la puissance, </a:t>
          </a:r>
          <a:endParaRPr lang="fr-BE">
            <a:effectLst/>
          </a:endParaRPr>
        </a:p>
        <a:p>
          <a:r>
            <a:rPr lang="fr-BE" sz="1100">
              <a:solidFill>
                <a:schemeClr val="dk1"/>
              </a:solidFill>
              <a:effectLst/>
              <a:latin typeface="+mn-lt"/>
              <a:ea typeface="+mn-ea"/>
              <a:cs typeface="+mn-cs"/>
            </a:rPr>
            <a:t>- la mise en service, - la mise à disposition d'impulsions pour l'utilisateur de réseau, sur le lieu de comptage,</a:t>
          </a:r>
          <a:endParaRPr lang="fr-BE">
            <a:effectLst/>
          </a:endParaRPr>
        </a:p>
        <a:p>
          <a:r>
            <a:rPr lang="fr-BE" sz="1100">
              <a:solidFill>
                <a:schemeClr val="dk1"/>
              </a:solidFill>
              <a:effectLst/>
              <a:latin typeface="+mn-lt"/>
              <a:ea typeface="+mn-ea"/>
              <a:cs typeface="+mn-cs"/>
            </a:rPr>
            <a:t>- le premier contrôle avant mise en service en heures ouvrables. </a:t>
          </a:r>
        </a:p>
        <a:p>
          <a:endParaRPr lang="fr-BE">
            <a:effectLst/>
          </a:endParaRPr>
        </a:p>
        <a:p>
          <a:r>
            <a:rPr lang="fr-BE" sz="1100" b="1" u="sng">
              <a:solidFill>
                <a:schemeClr val="dk1"/>
              </a:solidFill>
              <a:effectLst/>
              <a:latin typeface="+mn-lt"/>
              <a:ea typeface="+mn-ea"/>
              <a:cs typeface="+mn-cs"/>
            </a:rPr>
            <a:t>Ce forfait ne comprend pas :</a:t>
          </a:r>
          <a:endParaRPr lang="fr-BE" b="1" u="sng">
            <a:effectLst/>
          </a:endParaRPr>
        </a:p>
        <a:p>
          <a:r>
            <a:rPr lang="fr-BE" sz="1100">
              <a:solidFill>
                <a:schemeClr val="dk1"/>
              </a:solidFill>
              <a:effectLst/>
              <a:latin typeface="+mn-lt"/>
              <a:ea typeface="+mn-ea"/>
              <a:cs typeface="+mn-cs"/>
            </a:rPr>
            <a:t>- la redevance de location pour le compteur, </a:t>
          </a:r>
          <a:endParaRPr lang="fr-BE">
            <a:effectLst/>
          </a:endParaRPr>
        </a:p>
        <a:p>
          <a:r>
            <a:rPr lang="fr-BE" sz="1100">
              <a:solidFill>
                <a:schemeClr val="dk1"/>
              </a:solidFill>
              <a:effectLst/>
              <a:latin typeface="+mn-lt"/>
              <a:ea typeface="+mn-ea"/>
              <a:cs typeface="+mn-cs"/>
            </a:rPr>
            <a:t>- la fourniture et le placement des transformateurs de courant et de tension suivant les spécifications Synergrid (C2/112), </a:t>
          </a:r>
          <a:endParaRPr lang="fr-BE">
            <a:effectLst/>
          </a:endParaRPr>
        </a:p>
        <a:p>
          <a:r>
            <a:rPr lang="fr-BE" sz="1100">
              <a:solidFill>
                <a:schemeClr val="dk1"/>
              </a:solidFill>
              <a:effectLst/>
              <a:latin typeface="+mn-lt"/>
              <a:ea typeface="+mn-ea"/>
              <a:cs typeface="+mn-cs"/>
            </a:rPr>
            <a:t>- la pose du coffret, - la fourniture et la pose du câblage entre les transformateurs de courant/tension et la dalle de comptage. </a:t>
          </a:r>
        </a:p>
        <a:p>
          <a:endParaRPr lang="fr-BE">
            <a:effectLst/>
          </a:endParaRPr>
        </a:p>
        <a:p>
          <a:r>
            <a:rPr lang="fr-BE" sz="1100" b="1" u="sng">
              <a:solidFill>
                <a:schemeClr val="dk1"/>
              </a:solidFill>
              <a:effectLst/>
              <a:latin typeface="+mn-lt"/>
              <a:ea typeface="+mn-ea"/>
              <a:cs typeface="+mn-cs"/>
            </a:rPr>
            <a:t>Remarques :</a:t>
          </a:r>
          <a:endParaRPr lang="fr-BE" b="1" u="sng">
            <a:effectLst/>
          </a:endParaRPr>
        </a:p>
        <a:p>
          <a:r>
            <a:rPr lang="fr-BE" sz="1100">
              <a:solidFill>
                <a:schemeClr val="dk1"/>
              </a:solidFill>
              <a:effectLst/>
              <a:latin typeface="+mn-lt"/>
              <a:ea typeface="+mn-ea"/>
              <a:cs typeface="+mn-cs"/>
            </a:rPr>
            <a:t>En ce qui concerne le type de comptage:</a:t>
          </a:r>
          <a:endParaRPr lang="fr-BE">
            <a:effectLst/>
          </a:endParaRPr>
        </a:p>
        <a:p>
          <a:r>
            <a:rPr lang="fr-BE" sz="1100">
              <a:solidFill>
                <a:schemeClr val="dk1"/>
              </a:solidFill>
              <a:effectLst/>
              <a:latin typeface="+mn-lt"/>
              <a:ea typeface="+mn-ea"/>
              <a:cs typeface="+mn-cs"/>
            </a:rPr>
            <a:t>- Pour des puissances ≥ 100 kVA, on utilise le comptage de type AMR (télérelève quotidienne) sur TC (transformateurs de courant) et, dans certains cas, sur TT (transformateurs de tension).</a:t>
          </a:r>
          <a:endParaRPr lang="fr-BE">
            <a:effectLst/>
          </a:endParaRPr>
        </a:p>
        <a:p>
          <a:r>
            <a:rPr lang="fr-BE" sz="1100">
              <a:solidFill>
                <a:schemeClr val="dk1"/>
              </a:solidFill>
              <a:effectLst/>
              <a:latin typeface="+mn-lt"/>
              <a:ea typeface="+mn-ea"/>
              <a:cs typeface="+mn-cs"/>
            </a:rPr>
            <a:t>- Pour des puissances ≥ 250 kVA, on utilise toujours le comptage de type AMR (télérelève quotidienne) sur TC (transformateurs de courant) et TT (transformateurs de tension).</a:t>
          </a:r>
          <a:endParaRPr lang="fr-BE">
            <a:effectLst/>
          </a:endParaRPr>
        </a:p>
        <a:p>
          <a:r>
            <a:rPr lang="fr-BE" sz="1100">
              <a:solidFill>
                <a:schemeClr val="dk1"/>
              </a:solidFill>
              <a:effectLst/>
              <a:latin typeface="+mn-lt"/>
              <a:ea typeface="+mn-ea"/>
              <a:cs typeface="+mn-cs"/>
            </a:rPr>
            <a:t>Le compteur sera installé dans un emplacement sec et facile d'accès aussi près que possible de la voirie publique à défaut d'être dans la cabine.</a:t>
          </a:r>
          <a:endParaRPr lang="fr-BE">
            <a:effectLst/>
          </a:endParaRPr>
        </a:p>
        <a:p>
          <a:endParaRPr lang="fr-BE"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rewavre-my.sharepoint.com/06_0067/02_Budget_Tarifs/01_Tarifs_non_periodiques/01_Electricite/Working/Fichier%20source%20Elec%20-%20L6P%20-%20Tarif%20unique%202017.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cde\Desktop\Copie%20de%20TARIF%20AIEG_2018_080818(530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rewavre-my.sharepoint.com/RWA003/LLN/AM/2.%20Gestion%20des%20investissements/3.10%20Working/FPOT/Tarif%20elec/calcul/Lotissement%202007%20Final_2008061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rewavre-my.sharepoint.com/06_0008/01_AM/03_Investiss/04_Tarifs_CREG/Gaz/Working/Fichier%20source%20Gaz.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rewavre-my.sharepoint.com/06_0008/01_AM/03_Investiss/04_Tarifs_CREG/Base%20de%20donn&#233;es/2012/modif%20Base%20de%20donn&#233;es%202012%20tarifs%202009-2012.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ètre de calcul"/>
      <sheetName val="Forfait annulation terme A"/>
      <sheetName val="Travaux postes"/>
      <sheetName val="Metering"/>
      <sheetName val="Metering L6P"/>
      <sheetName val="RTU"/>
      <sheetName val="Tarifs forains "/>
      <sheetName val="Prix moyens budgétaires ELEC"/>
      <sheetName val="Tranchées"/>
      <sheetName val="Fraude"/>
      <sheetName val="Comptage"/>
      <sheetName val="Etude"/>
      <sheetName val="Drop complexe HT et BT"/>
      <sheetName val="Calcul Trans BT B et C"/>
      <sheetName val="Calcul Trans HT A et C"/>
      <sheetName val="Calcul BT C"/>
      <sheetName val="Calcul HT B"/>
      <sheetName val="Moyenne Terme A HT, TransBT, BT"/>
      <sheetName val="Moyenne du B en BT"/>
      <sheetName val="SynthèseTerme A, B et C calculé"/>
      <sheetName val="Historique prix officiels A,B,C"/>
      <sheetName val="Acompte réservat° inject°"/>
      <sheetName val="plantation poteau"/>
      <sheetName val="Prix complémentaires BT"/>
      <sheetName val="Prix complémentaires HT"/>
      <sheetName val="Tarifs All-IN"/>
      <sheetName val="Tarifs all-in Résultat"/>
      <sheetName val="Calcul du terme A "/>
      <sheetName val="kVA"/>
      <sheetName val="Lotissements"/>
      <sheetName val="Lotissements "/>
      <sheetName val="Activités std lotissements"/>
      <sheetName val="Activités standards"/>
      <sheetName val="Articles services unique"/>
      <sheetName val="Article service"/>
      <sheetName val="Articles stock"/>
      <sheetName val="Etudes"/>
      <sheetName val="Annexe 1"/>
      <sheetName val="Annexe 2"/>
      <sheetName val="Annexe 3"/>
      <sheetName val="Annexe 4"/>
      <sheetName val="Annexe 5"/>
      <sheetName val="Annexe 6"/>
      <sheetName val="Annexe 7"/>
      <sheetName val="Annexe 8"/>
      <sheetName val="Annexe 9"/>
      <sheetName val="Annexe 10"/>
      <sheetName val="Annexe 11"/>
      <sheetName val="BD des prix"/>
      <sheetName val="Base de données"/>
      <sheetName val="N-ALLO"/>
      <sheetName val="GRD"/>
      <sheetName val="Traduction"/>
      <sheetName val="Inv-Expl"/>
      <sheetName val="Plan de gestion"/>
      <sheetName val="Gp-Imput"/>
      <sheetName val="TVA GP3"/>
      <sheetName val="Libéllés BD"/>
      <sheetName val="Feuil1"/>
    </sheetNames>
    <sheetDataSet>
      <sheetData sheetId="0">
        <row r="31">
          <cell r="B31">
            <v>2017</v>
          </cell>
        </row>
        <row r="32">
          <cell r="B32">
            <v>2016</v>
          </cell>
        </row>
        <row r="33">
          <cell r="B33">
            <v>3</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row r="2">
          <cell r="A2" t="str">
            <v>sur devis</v>
          </cell>
        </row>
        <row r="4">
          <cell r="A4" t="str">
            <v>B</v>
          </cell>
        </row>
        <row r="5">
          <cell r="A5" t="str">
            <v>C</v>
          </cell>
        </row>
        <row r="7">
          <cell r="A7" t="str">
            <v>A + B + C</v>
          </cell>
        </row>
        <row r="8">
          <cell r="A8" t="str">
            <v>A + B</v>
          </cell>
        </row>
        <row r="10">
          <cell r="A10" t="str">
            <v>A + C</v>
          </cell>
        </row>
        <row r="12">
          <cell r="A12" t="str">
            <v>Gratuit</v>
          </cell>
        </row>
        <row r="13">
          <cell r="A13" t="str">
            <v>pas d'application</v>
          </cell>
        </row>
        <row r="14">
          <cell r="A14" t="str">
            <v>Coût opérateur téléphonique</v>
          </cell>
        </row>
        <row r="15">
          <cell r="A15" t="str">
            <v>100 € TVAC</v>
          </cell>
        </row>
      </sheetData>
      <sheetData sheetId="53"/>
      <sheetData sheetId="54"/>
      <sheetData sheetId="55"/>
      <sheetData sheetId="56"/>
      <sheetData sheetId="57"/>
      <sheetData sheetId="5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ge 1"/>
      <sheetName val="communes"/>
      <sheetName val="_Taux  Horaire "/>
      <sheetName val="_Etudes_Justif_Old"/>
      <sheetName val="_Etudes_Justif "/>
      <sheetName val="Etudes_old"/>
      <sheetName val="Etudes"/>
      <sheetName val="_Client BT_Justif"/>
      <sheetName val="Clients BT_Branchement"/>
      <sheetName val="Clients BT_Branchement_OLD"/>
      <sheetName val="Clients BT_devis "/>
      <sheetName val="_MT_Justif"/>
      <sheetName val="Client MT.TBT_Devis"/>
      <sheetName val="Remarques MT"/>
      <sheetName val="_TMT_Justif"/>
      <sheetName val="Client TMT_Devis"/>
      <sheetName val="Remarques TMT"/>
      <sheetName val="Imm_à-App_Justif"/>
      <sheetName val="Imm_à_app"/>
      <sheetName val="Viabilisation - travail"/>
      <sheetName val="Viabilisation"/>
      <sheetName val="Page de garde"/>
      <sheetName val="Infrastructure"/>
      <sheetName val="Prestations BT"/>
      <sheetName val="Prestations HT"/>
      <sheetName val="Secours"/>
    </sheetNames>
    <sheetDataSet>
      <sheetData sheetId="0"/>
      <sheetData sheetId="1"/>
      <sheetData sheetId="2">
        <row r="2">
          <cell r="B2">
            <v>1</v>
          </cell>
        </row>
        <row r="4">
          <cell r="B4">
            <v>59.82</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
      <sheetName val="D"/>
      <sheetName val="F"/>
      <sheetName val="Description Prix"/>
      <sheetName val="Immeubles"/>
      <sheetName val="Lotissement "/>
      <sheetName val="Lotissement (all in)"/>
      <sheetName val="8"/>
      <sheetName val="Lotissement (tranch ouverte)"/>
      <sheetName val="PRIX MOYENS "/>
      <sheetName val="PRIX MOYENS Gaz"/>
      <sheetName val="Tranchées 2005"/>
      <sheetName val="Ideg"/>
      <sheetName val="Ieh"/>
      <sheetName val="Interlux"/>
      <sheetName val="Intermosane"/>
      <sheetName val="Interest"/>
      <sheetName val="Sedilec"/>
      <sheetName val="Simogel"/>
      <sheetName val="K"/>
      <sheetName val="Current"/>
      <sheetName val="Nbre Lots2007"/>
    </sheetNames>
    <sheetDataSet>
      <sheetData sheetId="0" refreshError="1">
        <row r="1">
          <cell r="F1" t="str">
            <v xml:space="preserve">E.D.L. - INTERMOSANE- BUDGET DE 1er ETABLISSEMENT ELECTRICITE DU SECTEUR I POUR L'ANNEE 2003 (x 1000 EUR) </v>
          </cell>
          <cell r="AZ1" t="str">
            <v>B02ELLG</v>
          </cell>
          <cell r="BJ1" t="e">
            <v>#REF!</v>
          </cell>
        </row>
        <row r="2">
          <cell r="F2" t="str">
            <v>INFRASTRUCTURE</v>
          </cell>
        </row>
        <row r="3">
          <cell r="A3" t="str">
            <v>-</v>
          </cell>
          <cell r="B3" t="str">
            <v>-</v>
          </cell>
          <cell r="C3" t="str">
            <v>-</v>
          </cell>
          <cell r="D3" t="str">
            <v>-</v>
          </cell>
          <cell r="E3" t="str">
            <v>-</v>
          </cell>
          <cell r="F3" t="str">
            <v>-</v>
          </cell>
          <cell r="G3" t="str">
            <v>-</v>
          </cell>
          <cell r="H3" t="str">
            <v>-</v>
          </cell>
          <cell r="I3" t="str">
            <v>-</v>
          </cell>
          <cell r="J3" t="str">
            <v>-</v>
          </cell>
          <cell r="K3" t="str">
            <v>-</v>
          </cell>
          <cell r="L3" t="str">
            <v>-</v>
          </cell>
          <cell r="M3" t="str">
            <v>-</v>
          </cell>
          <cell r="N3" t="str">
            <v>-</v>
          </cell>
          <cell r="O3" t="str">
            <v>-</v>
          </cell>
          <cell r="P3" t="str">
            <v>-</v>
          </cell>
          <cell r="Q3" t="str">
            <v>-</v>
          </cell>
          <cell r="R3" t="str">
            <v>-</v>
          </cell>
          <cell r="S3" t="str">
            <v>-</v>
          </cell>
          <cell r="T3" t="str">
            <v>-</v>
          </cell>
          <cell r="U3" t="str">
            <v>-</v>
          </cell>
          <cell r="V3" t="str">
            <v>-</v>
          </cell>
          <cell r="W3" t="str">
            <v>-</v>
          </cell>
          <cell r="X3" t="str">
            <v>-</v>
          </cell>
          <cell r="Y3" t="str">
            <v>-</v>
          </cell>
          <cell r="Z3" t="str">
            <v>-</v>
          </cell>
          <cell r="AA3" t="str">
            <v>-</v>
          </cell>
          <cell r="AB3" t="str">
            <v>-</v>
          </cell>
          <cell r="AC3" t="str">
            <v>-</v>
          </cell>
          <cell r="AD3" t="str">
            <v>-</v>
          </cell>
          <cell r="AE3" t="str">
            <v>-</v>
          </cell>
          <cell r="AF3" t="str">
            <v>-</v>
          </cell>
          <cell r="AG3" t="str">
            <v>-</v>
          </cell>
          <cell r="AH3" t="str">
            <v>-</v>
          </cell>
          <cell r="AI3" t="str">
            <v>-</v>
          </cell>
          <cell r="AJ3" t="str">
            <v>-</v>
          </cell>
          <cell r="AK3" t="str">
            <v>-</v>
          </cell>
          <cell r="AL3" t="str">
            <v>-</v>
          </cell>
          <cell r="AM3" t="str">
            <v>-</v>
          </cell>
          <cell r="AN3" t="str">
            <v>-</v>
          </cell>
          <cell r="AO3" t="str">
            <v>-</v>
          </cell>
          <cell r="AP3" t="str">
            <v>-</v>
          </cell>
          <cell r="AQ3" t="str">
            <v>-</v>
          </cell>
          <cell r="AR3" t="str">
            <v>-</v>
          </cell>
          <cell r="AS3" t="str">
            <v>-</v>
          </cell>
          <cell r="AT3" t="str">
            <v>-</v>
          </cell>
          <cell r="AU3" t="str">
            <v>-</v>
          </cell>
          <cell r="AV3" t="str">
            <v>-</v>
          </cell>
          <cell r="AW3" t="str">
            <v>-</v>
          </cell>
          <cell r="AX3" t="str">
            <v>-</v>
          </cell>
          <cell r="AY3" t="str">
            <v>-</v>
          </cell>
          <cell r="AZ3" t="str">
            <v>-</v>
          </cell>
          <cell r="BA3" t="str">
            <v>-</v>
          </cell>
          <cell r="BB3" t="str">
            <v>-</v>
          </cell>
          <cell r="BC3" t="str">
            <v>-</v>
          </cell>
          <cell r="BD3" t="str">
            <v>-</v>
          </cell>
          <cell r="BE3" t="str">
            <v>-</v>
          </cell>
          <cell r="BF3" t="str">
            <v>-</v>
          </cell>
          <cell r="BG3" t="str">
            <v>-</v>
          </cell>
          <cell r="BH3" t="str">
            <v>-</v>
          </cell>
          <cell r="BI3" t="str">
            <v>-</v>
          </cell>
          <cell r="BJ3" t="str">
            <v>-</v>
          </cell>
          <cell r="BK3" t="str">
            <v xml:space="preserve"> </v>
          </cell>
        </row>
        <row r="4">
          <cell r="A4" t="str">
            <v>|</v>
          </cell>
          <cell r="C4" t="str">
            <v>|</v>
          </cell>
          <cell r="E4" t="str">
            <v>|</v>
          </cell>
          <cell r="G4" t="str">
            <v>|</v>
          </cell>
          <cell r="H4" t="str">
            <v>POSTES</v>
          </cell>
          <cell r="I4" t="str">
            <v>|</v>
          </cell>
          <cell r="K4" t="str">
            <v xml:space="preserve"> </v>
          </cell>
          <cell r="N4" t="str">
            <v>RESEAU MT</v>
          </cell>
          <cell r="U4" t="str">
            <v>|</v>
          </cell>
          <cell r="W4" t="str">
            <v xml:space="preserve"> </v>
          </cell>
          <cell r="X4" t="str">
            <v xml:space="preserve"> </v>
          </cell>
          <cell r="Y4" t="str">
            <v xml:space="preserve"> </v>
          </cell>
          <cell r="AA4" t="str">
            <v xml:space="preserve"> </v>
          </cell>
          <cell r="AC4" t="str">
            <v>CABINES</v>
          </cell>
          <cell r="AI4" t="str">
            <v xml:space="preserve"> </v>
          </cell>
          <cell r="AJ4" t="str">
            <v xml:space="preserve"> </v>
          </cell>
          <cell r="AK4" t="str">
            <v>|</v>
          </cell>
          <cell r="AM4" t="str">
            <v xml:space="preserve"> </v>
          </cell>
          <cell r="AN4" t="str">
            <v xml:space="preserve">    RESEAU BT</v>
          </cell>
          <cell r="AS4" t="str">
            <v>|</v>
          </cell>
          <cell r="AT4" t="str">
            <v xml:space="preserve">  RACCORD.</v>
          </cell>
          <cell r="AW4" t="str">
            <v>|</v>
          </cell>
          <cell r="AZ4" t="str">
            <v xml:space="preserve">COMPTAGES </v>
          </cell>
          <cell r="BE4" t="str">
            <v>|</v>
          </cell>
          <cell r="BF4" t="str">
            <v>EMET.</v>
          </cell>
          <cell r="BG4" t="str">
            <v>|</v>
          </cell>
          <cell r="BH4" t="str">
            <v>DISPAT.</v>
          </cell>
          <cell r="BI4" t="str">
            <v>|</v>
          </cell>
          <cell r="BK4" t="str">
            <v>|</v>
          </cell>
        </row>
        <row r="5">
          <cell r="A5" t="str">
            <v>|</v>
          </cell>
          <cell r="C5" t="str">
            <v>|</v>
          </cell>
          <cell r="E5" t="str">
            <v>|</v>
          </cell>
          <cell r="G5" t="str">
            <v>|</v>
          </cell>
          <cell r="H5" t="str">
            <v>SOURCES</v>
          </cell>
          <cell r="I5" t="str">
            <v>|</v>
          </cell>
          <cell r="J5" t="str">
            <v>-</v>
          </cell>
          <cell r="K5" t="str">
            <v>-</v>
          </cell>
          <cell r="L5" t="str">
            <v>-</v>
          </cell>
          <cell r="M5" t="str">
            <v>-</v>
          </cell>
          <cell r="N5" t="str">
            <v>-</v>
          </cell>
          <cell r="O5" t="str">
            <v>-</v>
          </cell>
          <cell r="P5" t="str">
            <v>-</v>
          </cell>
          <cell r="Q5" t="str">
            <v>-</v>
          </cell>
          <cell r="R5" t="str">
            <v>-</v>
          </cell>
          <cell r="S5" t="str">
            <v>-</v>
          </cell>
          <cell r="T5" t="str">
            <v>-</v>
          </cell>
          <cell r="U5" t="str">
            <v>|</v>
          </cell>
          <cell r="V5" t="str">
            <v>-</v>
          </cell>
          <cell r="W5" t="str">
            <v>-</v>
          </cell>
          <cell r="X5" t="str">
            <v>-</v>
          </cell>
          <cell r="Y5" t="str">
            <v>-</v>
          </cell>
          <cell r="Z5" t="str">
            <v>-</v>
          </cell>
          <cell r="AA5" t="str">
            <v>-</v>
          </cell>
          <cell r="AB5" t="str">
            <v>-</v>
          </cell>
          <cell r="AC5" t="str">
            <v>-</v>
          </cell>
          <cell r="AD5" t="str">
            <v>-</v>
          </cell>
          <cell r="AE5" t="str">
            <v>-</v>
          </cell>
          <cell r="AF5" t="str">
            <v>-</v>
          </cell>
          <cell r="AG5" t="str">
            <v>-</v>
          </cell>
          <cell r="AH5" t="str">
            <v>-</v>
          </cell>
          <cell r="AI5" t="str">
            <v>-</v>
          </cell>
          <cell r="AJ5" t="str">
            <v>-</v>
          </cell>
          <cell r="AK5" t="str">
            <v>|</v>
          </cell>
          <cell r="AL5" t="str">
            <v>-</v>
          </cell>
          <cell r="AM5" t="str">
            <v>-</v>
          </cell>
          <cell r="AN5" t="str">
            <v>-</v>
          </cell>
          <cell r="AO5" t="str">
            <v>-</v>
          </cell>
          <cell r="AP5" t="str">
            <v>-</v>
          </cell>
          <cell r="AQ5" t="str">
            <v>-</v>
          </cell>
          <cell r="AR5" t="str">
            <v>-</v>
          </cell>
          <cell r="AS5" t="str">
            <v>|</v>
          </cell>
          <cell r="AT5" t="str">
            <v>-</v>
          </cell>
          <cell r="AU5" t="str">
            <v>-</v>
          </cell>
          <cell r="AV5" t="str">
            <v>-</v>
          </cell>
          <cell r="AW5" t="str">
            <v>|</v>
          </cell>
          <cell r="AX5" t="str">
            <v>-</v>
          </cell>
          <cell r="AY5" t="str">
            <v>-</v>
          </cell>
          <cell r="AZ5" t="str">
            <v>-</v>
          </cell>
          <cell r="BA5" t="str">
            <v>-</v>
          </cell>
          <cell r="BB5" t="str">
            <v>-</v>
          </cell>
          <cell r="BC5" t="str">
            <v>-</v>
          </cell>
          <cell r="BD5" t="str">
            <v>-</v>
          </cell>
          <cell r="BE5" t="str">
            <v>|</v>
          </cell>
          <cell r="BF5" t="str">
            <v>-</v>
          </cell>
          <cell r="BG5" t="str">
            <v>|</v>
          </cell>
          <cell r="BH5" t="str">
            <v>-</v>
          </cell>
          <cell r="BI5" t="str">
            <v>|</v>
          </cell>
          <cell r="BK5" t="str">
            <v>|</v>
          </cell>
        </row>
        <row r="6">
          <cell r="A6" t="str">
            <v>|</v>
          </cell>
          <cell r="C6" t="str">
            <v>|</v>
          </cell>
          <cell r="E6" t="str">
            <v>|</v>
          </cell>
          <cell r="G6" t="str">
            <v>|</v>
          </cell>
          <cell r="H6" t="str">
            <v>EQUIP.MT</v>
          </cell>
          <cell r="I6" t="str">
            <v>|</v>
          </cell>
          <cell r="K6" t="str">
            <v>SOUTER.</v>
          </cell>
          <cell r="M6" t="str">
            <v>|</v>
          </cell>
          <cell r="O6" t="str">
            <v>SIGNAL.</v>
          </cell>
          <cell r="Q6" t="str">
            <v>|</v>
          </cell>
          <cell r="S6" t="str">
            <v>AERIEN</v>
          </cell>
          <cell r="U6" t="str">
            <v>|</v>
          </cell>
          <cell r="W6" t="str">
            <v>TERRAIN</v>
          </cell>
          <cell r="Y6" t="str">
            <v>|</v>
          </cell>
          <cell r="Z6" t="str">
            <v>BATIMENT</v>
          </cell>
          <cell r="AC6" t="str">
            <v>|</v>
          </cell>
          <cell r="AD6" t="str">
            <v>EQUIPEMENT</v>
          </cell>
          <cell r="AG6" t="str">
            <v>|</v>
          </cell>
          <cell r="AH6" t="str">
            <v>TRANSFO</v>
          </cell>
          <cell r="AK6" t="str">
            <v>|</v>
          </cell>
          <cell r="AL6" t="str">
            <v>SOUTERRAIN</v>
          </cell>
          <cell r="AO6" t="str">
            <v>|</v>
          </cell>
          <cell r="AQ6" t="str">
            <v>AERIEN</v>
          </cell>
          <cell r="AS6" t="str">
            <v>|</v>
          </cell>
          <cell r="AW6" t="str">
            <v>|</v>
          </cell>
          <cell r="AY6" t="str">
            <v>M.T./B.T.</v>
          </cell>
          <cell r="BA6" t="str">
            <v>|</v>
          </cell>
          <cell r="BB6" t="str">
            <v xml:space="preserve">  ECHANGE</v>
          </cell>
          <cell r="BE6" t="str">
            <v>|</v>
          </cell>
          <cell r="BF6" t="str">
            <v>TCC</v>
          </cell>
          <cell r="BG6" t="str">
            <v>|</v>
          </cell>
          <cell r="BH6" t="str">
            <v>PCZ</v>
          </cell>
          <cell r="BI6" t="str">
            <v>|</v>
          </cell>
          <cell r="BK6" t="str">
            <v>|</v>
          </cell>
        </row>
        <row r="7">
          <cell r="A7" t="str">
            <v>|</v>
          </cell>
          <cell r="C7" t="str">
            <v>|</v>
          </cell>
          <cell r="E7" t="str">
            <v>|</v>
          </cell>
          <cell r="G7" t="str">
            <v>|</v>
          </cell>
          <cell r="I7" t="str">
            <v>|</v>
          </cell>
          <cell r="M7" t="str">
            <v>|</v>
          </cell>
          <cell r="Q7" t="str">
            <v>|</v>
          </cell>
          <cell r="U7" t="str">
            <v>|</v>
          </cell>
          <cell r="Y7" t="str">
            <v>|</v>
          </cell>
          <cell r="Z7" t="str">
            <v xml:space="preserve"> </v>
          </cell>
          <cell r="AC7" t="str">
            <v>|</v>
          </cell>
          <cell r="AG7" t="str">
            <v>|</v>
          </cell>
          <cell r="AK7" t="str">
            <v>|</v>
          </cell>
          <cell r="AO7" t="str">
            <v>|</v>
          </cell>
          <cell r="AP7" t="str">
            <v xml:space="preserve"> </v>
          </cell>
          <cell r="AS7" t="str">
            <v>|</v>
          </cell>
          <cell r="AW7" t="str">
            <v>|</v>
          </cell>
          <cell r="AX7" t="str">
            <v xml:space="preserve"> </v>
          </cell>
          <cell r="BA7" t="str">
            <v>|</v>
          </cell>
          <cell r="BE7" t="str">
            <v>|</v>
          </cell>
          <cell r="BG7" t="str">
            <v>|</v>
          </cell>
          <cell r="BI7" t="str">
            <v>|</v>
          </cell>
          <cell r="BJ7" t="str">
            <v xml:space="preserve"> TOTAL</v>
          </cell>
          <cell r="BK7" t="str">
            <v>|</v>
          </cell>
        </row>
        <row r="8">
          <cell r="A8" t="str">
            <v>|</v>
          </cell>
          <cell r="B8" t="str">
            <v>PROJECT</v>
          </cell>
          <cell r="C8" t="str">
            <v>|</v>
          </cell>
          <cell r="D8" t="str">
            <v>COMMUNE</v>
          </cell>
          <cell r="E8" t="str">
            <v>|</v>
          </cell>
          <cell r="G8" t="str">
            <v>|</v>
          </cell>
          <cell r="H8" t="str">
            <v>E13AA</v>
          </cell>
          <cell r="I8" t="str">
            <v>|</v>
          </cell>
          <cell r="J8" t="str">
            <v xml:space="preserve">  </v>
          </cell>
          <cell r="K8" t="str">
            <v xml:space="preserve"> </v>
          </cell>
          <cell r="L8" t="str">
            <v>E21..</v>
          </cell>
          <cell r="M8" t="str">
            <v>|</v>
          </cell>
          <cell r="N8" t="str">
            <v xml:space="preserve">  </v>
          </cell>
          <cell r="O8" t="str">
            <v xml:space="preserve"> </v>
          </cell>
          <cell r="P8" t="str">
            <v>E21..</v>
          </cell>
          <cell r="Q8" t="str">
            <v>|</v>
          </cell>
          <cell r="R8" t="str">
            <v xml:space="preserve">  </v>
          </cell>
          <cell r="S8" t="str">
            <v xml:space="preserve"> </v>
          </cell>
          <cell r="T8" t="str">
            <v>E22..</v>
          </cell>
          <cell r="U8" t="str">
            <v>|</v>
          </cell>
          <cell r="V8" t="str">
            <v xml:space="preserve">  </v>
          </cell>
          <cell r="W8" t="str">
            <v xml:space="preserve"> </v>
          </cell>
          <cell r="X8" t="str">
            <v>E31..</v>
          </cell>
          <cell r="Y8" t="str">
            <v>|</v>
          </cell>
          <cell r="Z8" t="str">
            <v xml:space="preserve">  </v>
          </cell>
          <cell r="AA8" t="str">
            <v xml:space="preserve"> </v>
          </cell>
          <cell r="AB8" t="str">
            <v>E32..</v>
          </cell>
          <cell r="AC8" t="str">
            <v>|</v>
          </cell>
          <cell r="AD8" t="str">
            <v xml:space="preserve">  </v>
          </cell>
          <cell r="AE8" t="str">
            <v xml:space="preserve"> </v>
          </cell>
          <cell r="AF8" t="str">
            <v>E33..</v>
          </cell>
          <cell r="AG8" t="str">
            <v>|</v>
          </cell>
          <cell r="AH8" t="str">
            <v xml:space="preserve">  </v>
          </cell>
          <cell r="AJ8" t="str">
            <v>E3...</v>
          </cell>
          <cell r="AK8" t="str">
            <v>|</v>
          </cell>
          <cell r="AL8" t="str">
            <v xml:space="preserve">  </v>
          </cell>
          <cell r="AN8" t="str">
            <v>E41..</v>
          </cell>
          <cell r="AO8" t="str">
            <v>|</v>
          </cell>
          <cell r="AP8" t="str">
            <v xml:space="preserve">  </v>
          </cell>
          <cell r="AR8" t="str">
            <v>E42..</v>
          </cell>
          <cell r="AS8" t="str">
            <v>|</v>
          </cell>
          <cell r="AV8" t="str">
            <v>E5...</v>
          </cell>
          <cell r="AW8" t="str">
            <v>|</v>
          </cell>
          <cell r="AX8" t="str">
            <v xml:space="preserve"> </v>
          </cell>
          <cell r="AZ8" t="str">
            <v>E6...</v>
          </cell>
          <cell r="BA8" t="str">
            <v>|</v>
          </cell>
          <cell r="BC8" t="str">
            <v xml:space="preserve"> </v>
          </cell>
          <cell r="BD8" t="str">
            <v>E63A.</v>
          </cell>
          <cell r="BE8" t="str">
            <v>|</v>
          </cell>
          <cell r="BF8" t="str">
            <v>ED1A1</v>
          </cell>
          <cell r="BG8" t="str">
            <v>|</v>
          </cell>
          <cell r="BH8" t="str">
            <v>MD1A4</v>
          </cell>
          <cell r="BI8" t="str">
            <v>|</v>
          </cell>
          <cell r="BK8" t="str">
            <v>|</v>
          </cell>
        </row>
        <row r="9">
          <cell r="A9" t="str">
            <v>|</v>
          </cell>
          <cell r="B9" t="str">
            <v>No</v>
          </cell>
          <cell r="C9" t="str">
            <v>|</v>
          </cell>
          <cell r="E9" t="str">
            <v>|</v>
          </cell>
          <cell r="G9" t="str">
            <v>|</v>
          </cell>
          <cell r="H9" t="str">
            <v>-</v>
          </cell>
          <cell r="I9" t="str">
            <v>|</v>
          </cell>
          <cell r="K9" t="str">
            <v>-</v>
          </cell>
          <cell r="L9" t="str">
            <v>-</v>
          </cell>
          <cell r="M9" t="str">
            <v>|</v>
          </cell>
          <cell r="O9" t="str">
            <v>-</v>
          </cell>
          <cell r="P9" t="str">
            <v>-</v>
          </cell>
          <cell r="Q9" t="str">
            <v>|</v>
          </cell>
          <cell r="S9" t="str">
            <v>-</v>
          </cell>
          <cell r="T9" t="str">
            <v>-</v>
          </cell>
          <cell r="U9" t="str">
            <v>|</v>
          </cell>
          <cell r="W9" t="str">
            <v>-</v>
          </cell>
          <cell r="X9" t="str">
            <v>-</v>
          </cell>
          <cell r="Y9" t="str">
            <v>|</v>
          </cell>
          <cell r="AA9" t="str">
            <v>-</v>
          </cell>
          <cell r="AB9" t="str">
            <v>-</v>
          </cell>
          <cell r="AC9" t="str">
            <v>|</v>
          </cell>
          <cell r="AE9" t="str">
            <v>-</v>
          </cell>
          <cell r="AF9" t="str">
            <v>-</v>
          </cell>
          <cell r="AG9" t="str">
            <v>|</v>
          </cell>
          <cell r="AI9" t="str">
            <v>-</v>
          </cell>
          <cell r="AJ9" t="str">
            <v>-</v>
          </cell>
          <cell r="AK9" t="str">
            <v>|</v>
          </cell>
          <cell r="AM9" t="str">
            <v>-</v>
          </cell>
          <cell r="AN9" t="str">
            <v>-</v>
          </cell>
          <cell r="AO9" t="str">
            <v>|</v>
          </cell>
          <cell r="AQ9" t="str">
            <v>-</v>
          </cell>
          <cell r="AR9" t="str">
            <v>-</v>
          </cell>
          <cell r="AS9" t="str">
            <v>|</v>
          </cell>
          <cell r="AU9" t="str">
            <v>|</v>
          </cell>
          <cell r="AV9" t="str">
            <v>-</v>
          </cell>
          <cell r="AW9" t="str">
            <v>|</v>
          </cell>
          <cell r="AY9" t="str">
            <v>-</v>
          </cell>
          <cell r="AZ9" t="str">
            <v>-</v>
          </cell>
          <cell r="BA9" t="str">
            <v>|</v>
          </cell>
          <cell r="BC9" t="str">
            <v>-</v>
          </cell>
          <cell r="BD9" t="str">
            <v>-</v>
          </cell>
          <cell r="BE9" t="str">
            <v>|</v>
          </cell>
          <cell r="BF9" t="str">
            <v>-</v>
          </cell>
          <cell r="BG9" t="str">
            <v>|</v>
          </cell>
          <cell r="BH9" t="str">
            <v>-</v>
          </cell>
          <cell r="BI9" t="str">
            <v>|</v>
          </cell>
          <cell r="BJ9" t="str">
            <v>GENERAL</v>
          </cell>
          <cell r="BK9" t="str">
            <v>|</v>
          </cell>
        </row>
        <row r="10">
          <cell r="A10" t="str">
            <v>|</v>
          </cell>
          <cell r="C10" t="str">
            <v>|</v>
          </cell>
          <cell r="E10" t="str">
            <v>|</v>
          </cell>
          <cell r="G10" t="str">
            <v>|</v>
          </cell>
          <cell r="I10" t="str">
            <v>|</v>
          </cell>
          <cell r="K10" t="str">
            <v>|</v>
          </cell>
          <cell r="M10" t="str">
            <v>|</v>
          </cell>
          <cell r="O10" t="str">
            <v>|</v>
          </cell>
          <cell r="Q10" t="str">
            <v>|</v>
          </cell>
          <cell r="S10" t="str">
            <v>|</v>
          </cell>
          <cell r="U10" t="str">
            <v>|</v>
          </cell>
          <cell r="W10" t="str">
            <v>|</v>
          </cell>
          <cell r="Y10" t="str">
            <v>|</v>
          </cell>
          <cell r="AA10" t="str">
            <v>|</v>
          </cell>
          <cell r="AC10" t="str">
            <v>|</v>
          </cell>
          <cell r="AE10" t="str">
            <v>|</v>
          </cell>
          <cell r="AG10" t="str">
            <v>|</v>
          </cell>
          <cell r="AI10" t="str">
            <v>|</v>
          </cell>
          <cell r="AK10" t="str">
            <v>|</v>
          </cell>
          <cell r="AM10" t="str">
            <v>|</v>
          </cell>
          <cell r="AO10" t="str">
            <v>|</v>
          </cell>
          <cell r="AQ10" t="str">
            <v>|</v>
          </cell>
          <cell r="AS10" t="str">
            <v>|</v>
          </cell>
          <cell r="AU10" t="str">
            <v>|</v>
          </cell>
          <cell r="AW10" t="str">
            <v>|</v>
          </cell>
          <cell r="AY10" t="str">
            <v>|</v>
          </cell>
          <cell r="BA10" t="str">
            <v>|</v>
          </cell>
          <cell r="BC10" t="str">
            <v>|</v>
          </cell>
          <cell r="BE10" t="str">
            <v>|</v>
          </cell>
          <cell r="BG10" t="str">
            <v>|</v>
          </cell>
          <cell r="BI10" t="str">
            <v>|</v>
          </cell>
          <cell r="BK10" t="str">
            <v>|</v>
          </cell>
        </row>
        <row r="11">
          <cell r="A11" t="str">
            <v>|</v>
          </cell>
          <cell r="C11" t="str">
            <v>|</v>
          </cell>
          <cell r="E11" t="str">
            <v>|</v>
          </cell>
          <cell r="G11" t="str">
            <v>|</v>
          </cell>
          <cell r="H11" t="str">
            <v>COUT</v>
          </cell>
          <cell r="I11" t="str">
            <v>|</v>
          </cell>
          <cell r="K11" t="str">
            <v>|</v>
          </cell>
          <cell r="L11" t="str">
            <v>COUT</v>
          </cell>
          <cell r="M11" t="str">
            <v>|</v>
          </cell>
          <cell r="O11" t="str">
            <v>|</v>
          </cell>
          <cell r="P11" t="str">
            <v>COUT</v>
          </cell>
          <cell r="Q11" t="str">
            <v>|</v>
          </cell>
          <cell r="S11" t="str">
            <v>|</v>
          </cell>
          <cell r="T11" t="str">
            <v>COUT</v>
          </cell>
          <cell r="U11" t="str">
            <v>|</v>
          </cell>
          <cell r="W11" t="str">
            <v>|</v>
          </cell>
          <cell r="X11" t="str">
            <v>COUT</v>
          </cell>
          <cell r="Y11" t="str">
            <v>|</v>
          </cell>
          <cell r="AA11" t="str">
            <v>|</v>
          </cell>
          <cell r="AB11" t="str">
            <v>COUT</v>
          </cell>
          <cell r="AC11" t="str">
            <v>|</v>
          </cell>
          <cell r="AE11" t="str">
            <v>|</v>
          </cell>
          <cell r="AF11" t="str">
            <v>COUT</v>
          </cell>
          <cell r="AG11" t="str">
            <v>|</v>
          </cell>
          <cell r="AI11" t="str">
            <v>|</v>
          </cell>
          <cell r="AJ11" t="str">
            <v>COUT</v>
          </cell>
          <cell r="AK11" t="str">
            <v>|</v>
          </cell>
          <cell r="AM11" t="str">
            <v>|</v>
          </cell>
          <cell r="AN11" t="str">
            <v>COUT</v>
          </cell>
          <cell r="AO11" t="str">
            <v>|</v>
          </cell>
          <cell r="AQ11" t="str">
            <v>|</v>
          </cell>
          <cell r="AR11" t="str">
            <v>COUT</v>
          </cell>
          <cell r="AS11" t="str">
            <v>|</v>
          </cell>
          <cell r="AU11" t="str">
            <v>|</v>
          </cell>
          <cell r="AV11" t="str">
            <v>COUT</v>
          </cell>
          <cell r="AW11" t="str">
            <v>|</v>
          </cell>
          <cell r="AY11" t="str">
            <v>|</v>
          </cell>
          <cell r="AZ11" t="str">
            <v>COUT</v>
          </cell>
          <cell r="BA11" t="str">
            <v>|</v>
          </cell>
          <cell r="BC11" t="str">
            <v>|</v>
          </cell>
          <cell r="BD11" t="str">
            <v>COUT</v>
          </cell>
          <cell r="BE11" t="str">
            <v>|</v>
          </cell>
          <cell r="BF11" t="str">
            <v>COUT</v>
          </cell>
          <cell r="BG11" t="str">
            <v>|</v>
          </cell>
          <cell r="BH11" t="str">
            <v>COUT</v>
          </cell>
          <cell r="BI11" t="str">
            <v>|</v>
          </cell>
          <cell r="BK11" t="str">
            <v>|</v>
          </cell>
        </row>
        <row r="12">
          <cell r="A12" t="str">
            <v>|</v>
          </cell>
          <cell r="C12" t="str">
            <v>|</v>
          </cell>
          <cell r="E12" t="str">
            <v>|</v>
          </cell>
          <cell r="G12" t="str">
            <v>|</v>
          </cell>
          <cell r="I12" t="str">
            <v>|</v>
          </cell>
          <cell r="K12" t="str">
            <v>|</v>
          </cell>
          <cell r="M12" t="str">
            <v>|</v>
          </cell>
          <cell r="O12" t="str">
            <v>|</v>
          </cell>
          <cell r="Q12" t="str">
            <v>|</v>
          </cell>
          <cell r="S12" t="str">
            <v>|</v>
          </cell>
          <cell r="U12" t="str">
            <v>|</v>
          </cell>
          <cell r="W12" t="str">
            <v>|</v>
          </cell>
          <cell r="Y12" t="str">
            <v>|</v>
          </cell>
          <cell r="AA12" t="str">
            <v>|</v>
          </cell>
          <cell r="AC12" t="str">
            <v>|</v>
          </cell>
          <cell r="AE12" t="str">
            <v>|</v>
          </cell>
          <cell r="AG12" t="str">
            <v>|</v>
          </cell>
          <cell r="AI12" t="str">
            <v>|</v>
          </cell>
          <cell r="AK12" t="str">
            <v>|</v>
          </cell>
          <cell r="AM12" t="str">
            <v>|</v>
          </cell>
          <cell r="AO12" t="str">
            <v>|</v>
          </cell>
          <cell r="AQ12" t="str">
            <v>|</v>
          </cell>
          <cell r="AS12" t="str">
            <v>|</v>
          </cell>
          <cell r="AU12" t="str">
            <v>|</v>
          </cell>
          <cell r="AW12" t="str">
            <v>|</v>
          </cell>
          <cell r="AY12" t="str">
            <v>|</v>
          </cell>
          <cell r="BA12" t="str">
            <v>|</v>
          </cell>
          <cell r="BC12" t="str">
            <v>|</v>
          </cell>
          <cell r="BE12" t="str">
            <v>|</v>
          </cell>
          <cell r="BG12" t="str">
            <v>|</v>
          </cell>
          <cell r="BI12" t="str">
            <v>|</v>
          </cell>
          <cell r="BK12" t="str">
            <v>|</v>
          </cell>
        </row>
        <row r="13">
          <cell r="A13" t="str">
            <v>|</v>
          </cell>
          <cell r="B13" t="str">
            <v>-</v>
          </cell>
          <cell r="C13" t="str">
            <v>|</v>
          </cell>
          <cell r="D13" t="str">
            <v>-</v>
          </cell>
          <cell r="E13" t="str">
            <v>|</v>
          </cell>
          <cell r="F13" t="str">
            <v>-</v>
          </cell>
          <cell r="G13" t="str">
            <v>|</v>
          </cell>
          <cell r="H13" t="str">
            <v>-</v>
          </cell>
          <cell r="I13" t="str">
            <v>|</v>
          </cell>
          <cell r="J13" t="str">
            <v>-</v>
          </cell>
          <cell r="K13" t="str">
            <v>|</v>
          </cell>
          <cell r="L13" t="str">
            <v>-</v>
          </cell>
          <cell r="M13" t="str">
            <v>|</v>
          </cell>
          <cell r="N13" t="str">
            <v>-</v>
          </cell>
          <cell r="O13" t="str">
            <v>|</v>
          </cell>
          <cell r="P13" t="str">
            <v>-</v>
          </cell>
          <cell r="Q13" t="str">
            <v>|</v>
          </cell>
          <cell r="R13" t="str">
            <v>-</v>
          </cell>
          <cell r="S13" t="str">
            <v>|</v>
          </cell>
          <cell r="T13" t="str">
            <v>-</v>
          </cell>
          <cell r="U13" t="str">
            <v>|</v>
          </cell>
          <cell r="V13" t="str">
            <v>-</v>
          </cell>
          <cell r="W13" t="str">
            <v>|</v>
          </cell>
          <cell r="X13" t="str">
            <v>-</v>
          </cell>
          <cell r="Y13" t="str">
            <v>|</v>
          </cell>
          <cell r="Z13" t="str">
            <v>-</v>
          </cell>
          <cell r="AA13" t="str">
            <v>|</v>
          </cell>
          <cell r="AB13" t="str">
            <v>-</v>
          </cell>
          <cell r="AC13" t="str">
            <v>|</v>
          </cell>
          <cell r="AD13" t="str">
            <v>-</v>
          </cell>
          <cell r="AE13" t="str">
            <v>|</v>
          </cell>
          <cell r="AF13" t="str">
            <v>-</v>
          </cell>
          <cell r="AG13" t="str">
            <v>|</v>
          </cell>
          <cell r="AH13" t="str">
            <v>-</v>
          </cell>
          <cell r="AI13" t="str">
            <v>|</v>
          </cell>
          <cell r="AJ13" t="str">
            <v>-</v>
          </cell>
          <cell r="AK13" t="str">
            <v>|</v>
          </cell>
          <cell r="AL13" t="str">
            <v>-</v>
          </cell>
          <cell r="AM13" t="str">
            <v>|</v>
          </cell>
          <cell r="AN13" t="str">
            <v>-</v>
          </cell>
          <cell r="AO13" t="str">
            <v>|</v>
          </cell>
          <cell r="AP13" t="str">
            <v>-</v>
          </cell>
          <cell r="AQ13" t="str">
            <v>|</v>
          </cell>
          <cell r="AR13" t="str">
            <v>-</v>
          </cell>
          <cell r="AS13" t="str">
            <v>|</v>
          </cell>
          <cell r="AT13" t="str">
            <v>-</v>
          </cell>
          <cell r="AU13" t="str">
            <v>|</v>
          </cell>
          <cell r="AV13" t="str">
            <v>-</v>
          </cell>
          <cell r="AW13" t="str">
            <v>|</v>
          </cell>
          <cell r="AX13" t="str">
            <v>-</v>
          </cell>
          <cell r="AY13" t="str">
            <v>|</v>
          </cell>
          <cell r="AZ13" t="str">
            <v>-</v>
          </cell>
          <cell r="BA13" t="str">
            <v>|</v>
          </cell>
          <cell r="BB13" t="str">
            <v>-</v>
          </cell>
          <cell r="BC13" t="str">
            <v>|</v>
          </cell>
          <cell r="BD13" t="str">
            <v>-</v>
          </cell>
          <cell r="BE13" t="str">
            <v>|</v>
          </cell>
          <cell r="BF13" t="str">
            <v>-</v>
          </cell>
          <cell r="BG13" t="str">
            <v>|</v>
          </cell>
          <cell r="BH13" t="str">
            <v>-</v>
          </cell>
          <cell r="BI13" t="str">
            <v>|</v>
          </cell>
          <cell r="BJ13" t="str">
            <v>-</v>
          </cell>
          <cell r="BK13" t="str">
            <v>|</v>
          </cell>
        </row>
        <row r="14">
          <cell r="A14" t="str">
            <v>|</v>
          </cell>
          <cell r="C14" t="str">
            <v>|</v>
          </cell>
          <cell r="E14" t="str">
            <v>|</v>
          </cell>
          <cell r="G14" t="str">
            <v>|</v>
          </cell>
          <cell r="I14" t="str">
            <v>|</v>
          </cell>
          <cell r="K14" t="str">
            <v>|</v>
          </cell>
          <cell r="M14" t="str">
            <v>|</v>
          </cell>
          <cell r="O14" t="str">
            <v>|</v>
          </cell>
          <cell r="Q14" t="str">
            <v>|</v>
          </cell>
          <cell r="S14" t="str">
            <v>|</v>
          </cell>
          <cell r="U14" t="str">
            <v>|</v>
          </cell>
          <cell r="W14" t="str">
            <v>|</v>
          </cell>
          <cell r="Y14" t="str">
            <v>|</v>
          </cell>
          <cell r="AA14" t="str">
            <v>|</v>
          </cell>
          <cell r="AC14" t="str">
            <v>|</v>
          </cell>
          <cell r="AE14" t="str">
            <v>|</v>
          </cell>
          <cell r="AG14" t="str">
            <v>|</v>
          </cell>
          <cell r="AI14" t="str">
            <v>|</v>
          </cell>
          <cell r="AK14" t="str">
            <v>|</v>
          </cell>
          <cell r="AM14" t="str">
            <v>|</v>
          </cell>
          <cell r="AO14" t="str">
            <v>|</v>
          </cell>
          <cell r="AQ14" t="str">
            <v>|</v>
          </cell>
          <cell r="AS14" t="str">
            <v>|</v>
          </cell>
          <cell r="AU14" t="str">
            <v>|</v>
          </cell>
          <cell r="AW14" t="str">
            <v>|</v>
          </cell>
          <cell r="AY14" t="str">
            <v>|</v>
          </cell>
          <cell r="BA14" t="str">
            <v>|</v>
          </cell>
          <cell r="BC14" t="str">
            <v>|</v>
          </cell>
          <cell r="BE14" t="str">
            <v>|</v>
          </cell>
          <cell r="BG14" t="str">
            <v>|</v>
          </cell>
          <cell r="BI14" t="str">
            <v>|</v>
          </cell>
          <cell r="BJ14">
            <v>0</v>
          </cell>
          <cell r="BK14" t="str">
            <v>|</v>
          </cell>
        </row>
        <row r="15">
          <cell r="A15" t="str">
            <v>|</v>
          </cell>
          <cell r="C15" t="str">
            <v>|</v>
          </cell>
          <cell r="E15" t="str">
            <v>|</v>
          </cell>
          <cell r="G15" t="str">
            <v>|</v>
          </cell>
          <cell r="I15" t="str">
            <v>|</v>
          </cell>
          <cell r="K15" t="str">
            <v>|</v>
          </cell>
          <cell r="M15" t="str">
            <v>|</v>
          </cell>
          <cell r="O15" t="str">
            <v>|</v>
          </cell>
          <cell r="Q15" t="str">
            <v>|</v>
          </cell>
          <cell r="S15" t="str">
            <v>|</v>
          </cell>
          <cell r="U15" t="str">
            <v>|</v>
          </cell>
          <cell r="W15" t="str">
            <v>|</v>
          </cell>
          <cell r="Y15" t="str">
            <v>|</v>
          </cell>
          <cell r="AA15" t="str">
            <v>|</v>
          </cell>
          <cell r="AC15" t="str">
            <v>|</v>
          </cell>
          <cell r="AE15" t="str">
            <v>|</v>
          </cell>
          <cell r="AG15" t="str">
            <v>|</v>
          </cell>
          <cell r="AI15" t="str">
            <v>|</v>
          </cell>
          <cell r="AK15" t="str">
            <v>|</v>
          </cell>
          <cell r="AM15" t="str">
            <v>|</v>
          </cell>
          <cell r="AO15" t="str">
            <v>|</v>
          </cell>
          <cell r="AQ15" t="str">
            <v>|</v>
          </cell>
          <cell r="AS15" t="str">
            <v>|</v>
          </cell>
          <cell r="AU15" t="str">
            <v>|</v>
          </cell>
          <cell r="AW15" t="str">
            <v>|</v>
          </cell>
          <cell r="AY15" t="str">
            <v>|</v>
          </cell>
          <cell r="BA15" t="str">
            <v>|</v>
          </cell>
          <cell r="BC15" t="str">
            <v>|</v>
          </cell>
          <cell r="BE15" t="str">
            <v>|</v>
          </cell>
          <cell r="BG15" t="str">
            <v>|</v>
          </cell>
          <cell r="BI15" t="str">
            <v>|</v>
          </cell>
          <cell r="BJ15">
            <v>0</v>
          </cell>
          <cell r="BK15" t="str">
            <v>|</v>
          </cell>
        </row>
        <row r="16">
          <cell r="A16" t="str">
            <v>|</v>
          </cell>
          <cell r="C16" t="str">
            <v>|</v>
          </cell>
          <cell r="E16" t="str">
            <v>|</v>
          </cell>
          <cell r="G16" t="str">
            <v>|</v>
          </cell>
          <cell r="I16" t="str">
            <v>|</v>
          </cell>
          <cell r="K16" t="str">
            <v>|</v>
          </cell>
          <cell r="M16" t="str">
            <v>|</v>
          </cell>
          <cell r="O16" t="str">
            <v>|</v>
          </cell>
          <cell r="Q16" t="str">
            <v>|</v>
          </cell>
          <cell r="S16" t="str">
            <v>|</v>
          </cell>
          <cell r="U16" t="str">
            <v>|</v>
          </cell>
          <cell r="W16" t="str">
            <v>|</v>
          </cell>
          <cell r="X16">
            <v>0</v>
          </cell>
          <cell r="Y16" t="str">
            <v>|</v>
          </cell>
          <cell r="AA16" t="str">
            <v>|</v>
          </cell>
          <cell r="AC16" t="str">
            <v>|</v>
          </cell>
          <cell r="AE16" t="str">
            <v>|</v>
          </cell>
          <cell r="AG16" t="str">
            <v>|</v>
          </cell>
          <cell r="AI16" t="str">
            <v>|</v>
          </cell>
          <cell r="AK16" t="str">
            <v>|</v>
          </cell>
          <cell r="AM16" t="str">
            <v>|</v>
          </cell>
          <cell r="AO16" t="str">
            <v>|</v>
          </cell>
          <cell r="AQ16" t="str">
            <v>|</v>
          </cell>
          <cell r="AS16" t="str">
            <v>|</v>
          </cell>
          <cell r="AU16" t="str">
            <v>|</v>
          </cell>
          <cell r="AW16" t="str">
            <v>|</v>
          </cell>
          <cell r="AY16" t="str">
            <v>|</v>
          </cell>
          <cell r="BA16" t="str">
            <v>|</v>
          </cell>
          <cell r="BC16" t="str">
            <v>|</v>
          </cell>
          <cell r="BE16" t="str">
            <v>|</v>
          </cell>
          <cell r="BG16" t="str">
            <v>|</v>
          </cell>
          <cell r="BI16" t="str">
            <v>|</v>
          </cell>
          <cell r="BJ16">
            <v>0</v>
          </cell>
          <cell r="BK16" t="str">
            <v>|</v>
          </cell>
        </row>
        <row r="17">
          <cell r="A17" t="str">
            <v>|</v>
          </cell>
          <cell r="C17" t="str">
            <v>|</v>
          </cell>
          <cell r="E17" t="str">
            <v>|</v>
          </cell>
          <cell r="G17" t="str">
            <v>|</v>
          </cell>
          <cell r="I17" t="str">
            <v>|</v>
          </cell>
          <cell r="K17" t="str">
            <v>|</v>
          </cell>
          <cell r="M17" t="str">
            <v>|</v>
          </cell>
          <cell r="O17" t="str">
            <v>|</v>
          </cell>
          <cell r="Q17" t="str">
            <v>|</v>
          </cell>
          <cell r="S17" t="str">
            <v>|</v>
          </cell>
          <cell r="U17" t="str">
            <v>|</v>
          </cell>
          <cell r="W17" t="str">
            <v>|</v>
          </cell>
          <cell r="Y17" t="str">
            <v>|</v>
          </cell>
          <cell r="AA17" t="str">
            <v>|</v>
          </cell>
          <cell r="AB17">
            <v>0</v>
          </cell>
          <cell r="AC17" t="str">
            <v>|</v>
          </cell>
          <cell r="AE17" t="str">
            <v>|</v>
          </cell>
          <cell r="AG17" t="str">
            <v>|</v>
          </cell>
          <cell r="AI17" t="str">
            <v>|</v>
          </cell>
          <cell r="AK17" t="str">
            <v>|</v>
          </cell>
          <cell r="AM17" t="str">
            <v>|</v>
          </cell>
          <cell r="AO17" t="str">
            <v>|</v>
          </cell>
          <cell r="AQ17" t="str">
            <v>|</v>
          </cell>
          <cell r="AS17" t="str">
            <v>|</v>
          </cell>
          <cell r="AU17" t="str">
            <v>|</v>
          </cell>
          <cell r="AW17" t="str">
            <v>|</v>
          </cell>
          <cell r="AY17" t="str">
            <v>|</v>
          </cell>
          <cell r="BA17" t="str">
            <v>|</v>
          </cell>
          <cell r="BC17" t="str">
            <v>|</v>
          </cell>
          <cell r="BE17" t="str">
            <v>|</v>
          </cell>
          <cell r="BG17" t="str">
            <v>|</v>
          </cell>
          <cell r="BI17" t="str">
            <v>|</v>
          </cell>
          <cell r="BJ17">
            <v>0</v>
          </cell>
          <cell r="BK17" t="str">
            <v>|</v>
          </cell>
        </row>
        <row r="18">
          <cell r="A18" t="str">
            <v>|</v>
          </cell>
          <cell r="C18" t="str">
            <v>|</v>
          </cell>
          <cell r="E18" t="str">
            <v>|</v>
          </cell>
          <cell r="G18" t="str">
            <v>|</v>
          </cell>
          <cell r="I18" t="str">
            <v>|</v>
          </cell>
          <cell r="K18" t="str">
            <v>|</v>
          </cell>
          <cell r="M18" t="str">
            <v>|</v>
          </cell>
          <cell r="O18" t="str">
            <v>|</v>
          </cell>
          <cell r="Q18" t="str">
            <v>|</v>
          </cell>
          <cell r="S18" t="str">
            <v>|</v>
          </cell>
          <cell r="U18" t="str">
            <v>|</v>
          </cell>
          <cell r="W18" t="str">
            <v>|</v>
          </cell>
          <cell r="Y18" t="str">
            <v>|</v>
          </cell>
          <cell r="AA18" t="str">
            <v>|</v>
          </cell>
          <cell r="AC18" t="str">
            <v>|</v>
          </cell>
          <cell r="AE18" t="str">
            <v>|</v>
          </cell>
          <cell r="AG18" t="str">
            <v>|</v>
          </cell>
          <cell r="AI18" t="str">
            <v>|</v>
          </cell>
          <cell r="AK18" t="str">
            <v>|</v>
          </cell>
          <cell r="AM18" t="str">
            <v>|</v>
          </cell>
          <cell r="AO18" t="str">
            <v>|</v>
          </cell>
          <cell r="AQ18" t="str">
            <v>|</v>
          </cell>
          <cell r="AS18" t="str">
            <v>|</v>
          </cell>
          <cell r="AU18" t="str">
            <v>|</v>
          </cell>
          <cell r="AW18" t="str">
            <v>|</v>
          </cell>
          <cell r="AY18" t="str">
            <v>|</v>
          </cell>
          <cell r="BA18" t="str">
            <v>|</v>
          </cell>
          <cell r="BC18" t="str">
            <v>|</v>
          </cell>
          <cell r="BE18" t="str">
            <v>|</v>
          </cell>
          <cell r="BG18" t="str">
            <v>|</v>
          </cell>
          <cell r="BI18" t="str">
            <v>|</v>
          </cell>
          <cell r="BJ18">
            <v>0</v>
          </cell>
          <cell r="BK18" t="str">
            <v>|</v>
          </cell>
        </row>
        <row r="19">
          <cell r="A19" t="str">
            <v>|</v>
          </cell>
          <cell r="C19" t="str">
            <v>|</v>
          </cell>
          <cell r="E19" t="str">
            <v>|</v>
          </cell>
          <cell r="G19" t="str">
            <v>|</v>
          </cell>
          <cell r="I19" t="str">
            <v>|</v>
          </cell>
          <cell r="K19" t="str">
            <v>|</v>
          </cell>
          <cell r="M19" t="str">
            <v>|</v>
          </cell>
          <cell r="O19" t="str">
            <v>|</v>
          </cell>
          <cell r="Q19" t="str">
            <v>|</v>
          </cell>
          <cell r="S19" t="str">
            <v>|</v>
          </cell>
          <cell r="U19" t="str">
            <v>|</v>
          </cell>
          <cell r="W19" t="str">
            <v>|</v>
          </cell>
          <cell r="Y19" t="str">
            <v>|</v>
          </cell>
          <cell r="AA19" t="str">
            <v>|</v>
          </cell>
          <cell r="AC19" t="str">
            <v>|</v>
          </cell>
          <cell r="AE19" t="str">
            <v>|</v>
          </cell>
          <cell r="AG19" t="str">
            <v>|</v>
          </cell>
          <cell r="AI19" t="str">
            <v>|</v>
          </cell>
          <cell r="AK19" t="str">
            <v>|</v>
          </cell>
          <cell r="AM19" t="str">
            <v>|</v>
          </cell>
          <cell r="AO19" t="str">
            <v>|</v>
          </cell>
          <cell r="AQ19" t="str">
            <v>|</v>
          </cell>
          <cell r="AS19" t="str">
            <v>|</v>
          </cell>
          <cell r="AU19" t="str">
            <v>|</v>
          </cell>
          <cell r="AW19" t="str">
            <v>|</v>
          </cell>
          <cell r="AY19" t="str">
            <v>|</v>
          </cell>
          <cell r="BA19" t="str">
            <v>|</v>
          </cell>
          <cell r="BC19" t="str">
            <v>|</v>
          </cell>
          <cell r="BE19" t="str">
            <v>|</v>
          </cell>
          <cell r="BG19" t="str">
            <v>|</v>
          </cell>
          <cell r="BI19" t="str">
            <v>|</v>
          </cell>
          <cell r="BJ19">
            <v>0</v>
          </cell>
          <cell r="BK19" t="str">
            <v>|</v>
          </cell>
        </row>
        <row r="20">
          <cell r="A20" t="str">
            <v>|</v>
          </cell>
          <cell r="C20" t="str">
            <v>|</v>
          </cell>
          <cell r="E20" t="str">
            <v>|</v>
          </cell>
          <cell r="G20" t="str">
            <v>|</v>
          </cell>
          <cell r="I20" t="str">
            <v>|</v>
          </cell>
          <cell r="K20" t="str">
            <v>|</v>
          </cell>
          <cell r="M20" t="str">
            <v>|</v>
          </cell>
          <cell r="O20" t="str">
            <v>|</v>
          </cell>
          <cell r="Q20" t="str">
            <v>|</v>
          </cell>
          <cell r="S20" t="str">
            <v>|</v>
          </cell>
          <cell r="U20" t="str">
            <v>|</v>
          </cell>
          <cell r="W20" t="str">
            <v>|</v>
          </cell>
          <cell r="X20">
            <v>0</v>
          </cell>
          <cell r="Y20" t="str">
            <v>|</v>
          </cell>
          <cell r="AA20" t="str">
            <v>|</v>
          </cell>
          <cell r="AC20" t="str">
            <v>|</v>
          </cell>
          <cell r="AE20" t="str">
            <v>|</v>
          </cell>
          <cell r="AG20" t="str">
            <v>|</v>
          </cell>
          <cell r="AI20" t="str">
            <v>|</v>
          </cell>
          <cell r="AK20" t="str">
            <v>|</v>
          </cell>
          <cell r="AM20" t="str">
            <v>|</v>
          </cell>
          <cell r="AO20" t="str">
            <v>|</v>
          </cell>
          <cell r="AQ20" t="str">
            <v>|</v>
          </cell>
          <cell r="AS20" t="str">
            <v>|</v>
          </cell>
          <cell r="AU20" t="str">
            <v>|</v>
          </cell>
          <cell r="AW20" t="str">
            <v>|</v>
          </cell>
          <cell r="AY20" t="str">
            <v>|</v>
          </cell>
          <cell r="BA20" t="str">
            <v>|</v>
          </cell>
          <cell r="BC20" t="str">
            <v>|</v>
          </cell>
          <cell r="BE20" t="str">
            <v>|</v>
          </cell>
          <cell r="BG20" t="str">
            <v>|</v>
          </cell>
          <cell r="BI20" t="str">
            <v>|</v>
          </cell>
          <cell r="BJ20">
            <v>0</v>
          </cell>
          <cell r="BK20" t="str">
            <v>|</v>
          </cell>
        </row>
        <row r="21">
          <cell r="A21" t="str">
            <v>|</v>
          </cell>
          <cell r="C21" t="str">
            <v>|</v>
          </cell>
          <cell r="E21" t="str">
            <v>|</v>
          </cell>
          <cell r="G21" t="str">
            <v>|</v>
          </cell>
          <cell r="I21" t="str">
            <v>|</v>
          </cell>
          <cell r="K21" t="str">
            <v>|</v>
          </cell>
          <cell r="M21" t="str">
            <v>|</v>
          </cell>
          <cell r="O21" t="str">
            <v>|</v>
          </cell>
          <cell r="Q21" t="str">
            <v>|</v>
          </cell>
          <cell r="S21" t="str">
            <v>|</v>
          </cell>
          <cell r="U21" t="str">
            <v>|</v>
          </cell>
          <cell r="W21" t="str">
            <v>|</v>
          </cell>
          <cell r="Y21" t="str">
            <v>|</v>
          </cell>
          <cell r="AA21" t="str">
            <v>|</v>
          </cell>
          <cell r="AC21" t="str">
            <v>|</v>
          </cell>
          <cell r="AE21" t="str">
            <v>|</v>
          </cell>
          <cell r="AG21" t="str">
            <v>|</v>
          </cell>
          <cell r="AI21" t="str">
            <v>|</v>
          </cell>
          <cell r="AK21" t="str">
            <v>|</v>
          </cell>
          <cell r="AM21" t="str">
            <v>|</v>
          </cell>
          <cell r="AO21" t="str">
            <v>|</v>
          </cell>
          <cell r="AQ21" t="str">
            <v>|</v>
          </cell>
          <cell r="AS21" t="str">
            <v>|</v>
          </cell>
          <cell r="AU21" t="str">
            <v>|</v>
          </cell>
          <cell r="AW21" t="str">
            <v>|</v>
          </cell>
          <cell r="AY21" t="str">
            <v>|</v>
          </cell>
          <cell r="BA21" t="str">
            <v>|</v>
          </cell>
          <cell r="BC21" t="str">
            <v>|</v>
          </cell>
          <cell r="BE21" t="str">
            <v>|</v>
          </cell>
          <cell r="BG21" t="str">
            <v>|</v>
          </cell>
          <cell r="BI21" t="str">
            <v>|</v>
          </cell>
          <cell r="BJ21">
            <v>0</v>
          </cell>
          <cell r="BK21" t="str">
            <v>|</v>
          </cell>
        </row>
        <row r="22">
          <cell r="A22" t="str">
            <v>|</v>
          </cell>
          <cell r="C22" t="str">
            <v>|</v>
          </cell>
          <cell r="E22" t="str">
            <v>|</v>
          </cell>
          <cell r="G22" t="str">
            <v>|</v>
          </cell>
          <cell r="I22" t="str">
            <v>|</v>
          </cell>
          <cell r="K22" t="str">
            <v>|</v>
          </cell>
          <cell r="M22" t="str">
            <v>|</v>
          </cell>
          <cell r="O22" t="str">
            <v>|</v>
          </cell>
          <cell r="Q22" t="str">
            <v>|</v>
          </cell>
          <cell r="S22" t="str">
            <v>|</v>
          </cell>
          <cell r="U22" t="str">
            <v>|</v>
          </cell>
          <cell r="W22" t="str">
            <v>|</v>
          </cell>
          <cell r="Y22" t="str">
            <v>|</v>
          </cell>
          <cell r="AA22" t="str">
            <v>|</v>
          </cell>
          <cell r="AC22" t="str">
            <v>|</v>
          </cell>
          <cell r="AE22" t="str">
            <v>|</v>
          </cell>
          <cell r="AG22" t="str">
            <v>|</v>
          </cell>
          <cell r="AI22" t="str">
            <v>|</v>
          </cell>
          <cell r="AK22" t="str">
            <v>|</v>
          </cell>
          <cell r="AM22" t="str">
            <v>|</v>
          </cell>
          <cell r="AO22" t="str">
            <v>|</v>
          </cell>
          <cell r="AQ22" t="str">
            <v>|</v>
          </cell>
          <cell r="AS22" t="str">
            <v>|</v>
          </cell>
          <cell r="AU22" t="str">
            <v>|</v>
          </cell>
          <cell r="AW22" t="str">
            <v>|</v>
          </cell>
          <cell r="AY22" t="str">
            <v>|</v>
          </cell>
          <cell r="BA22" t="str">
            <v>|</v>
          </cell>
          <cell r="BC22" t="str">
            <v>|</v>
          </cell>
          <cell r="BE22" t="str">
            <v>|</v>
          </cell>
          <cell r="BG22" t="str">
            <v>|</v>
          </cell>
          <cell r="BI22" t="str">
            <v>|</v>
          </cell>
          <cell r="BJ22">
            <v>0</v>
          </cell>
          <cell r="BK22" t="str">
            <v>|</v>
          </cell>
        </row>
        <row r="23">
          <cell r="A23" t="str">
            <v>|</v>
          </cell>
          <cell r="C23" t="str">
            <v>|</v>
          </cell>
          <cell r="E23" t="str">
            <v>|</v>
          </cell>
          <cell r="G23" t="str">
            <v>|</v>
          </cell>
          <cell r="I23" t="str">
            <v>|</v>
          </cell>
          <cell r="K23" t="str">
            <v>|</v>
          </cell>
          <cell r="M23" t="str">
            <v>|</v>
          </cell>
          <cell r="O23" t="str">
            <v>|</v>
          </cell>
          <cell r="Q23" t="str">
            <v>|</v>
          </cell>
          <cell r="S23" t="str">
            <v>|</v>
          </cell>
          <cell r="U23" t="str">
            <v>|</v>
          </cell>
          <cell r="W23" t="str">
            <v>|</v>
          </cell>
          <cell r="Y23" t="str">
            <v>|</v>
          </cell>
          <cell r="AA23" t="str">
            <v>|</v>
          </cell>
          <cell r="AC23" t="str">
            <v>|</v>
          </cell>
          <cell r="AE23" t="str">
            <v>|</v>
          </cell>
          <cell r="AG23" t="str">
            <v>|</v>
          </cell>
          <cell r="AI23" t="str">
            <v>|</v>
          </cell>
          <cell r="AK23" t="str">
            <v>|</v>
          </cell>
          <cell r="AM23" t="str">
            <v>|</v>
          </cell>
          <cell r="AO23" t="str">
            <v>|</v>
          </cell>
          <cell r="AQ23" t="str">
            <v>|</v>
          </cell>
          <cell r="AS23" t="str">
            <v>|</v>
          </cell>
          <cell r="AU23" t="str">
            <v>|</v>
          </cell>
          <cell r="AW23" t="str">
            <v>|</v>
          </cell>
          <cell r="AY23" t="str">
            <v>|</v>
          </cell>
          <cell r="BA23" t="str">
            <v>|</v>
          </cell>
          <cell r="BC23" t="str">
            <v>|</v>
          </cell>
          <cell r="BE23" t="str">
            <v>|</v>
          </cell>
          <cell r="BG23" t="str">
            <v>|</v>
          </cell>
          <cell r="BI23" t="str">
            <v>|</v>
          </cell>
          <cell r="BJ23">
            <v>0</v>
          </cell>
          <cell r="BK23" t="str">
            <v>|</v>
          </cell>
        </row>
        <row r="24">
          <cell r="A24" t="str">
            <v>|</v>
          </cell>
          <cell r="C24" t="str">
            <v>|</v>
          </cell>
          <cell r="E24" t="str">
            <v>|</v>
          </cell>
          <cell r="G24" t="str">
            <v>|</v>
          </cell>
          <cell r="I24" t="str">
            <v>|</v>
          </cell>
          <cell r="K24" t="str">
            <v>|</v>
          </cell>
          <cell r="M24" t="str">
            <v>|</v>
          </cell>
          <cell r="O24" t="str">
            <v>|</v>
          </cell>
          <cell r="Q24" t="str">
            <v>|</v>
          </cell>
          <cell r="S24" t="str">
            <v>|</v>
          </cell>
          <cell r="U24" t="str">
            <v>|</v>
          </cell>
          <cell r="W24" t="str">
            <v>|</v>
          </cell>
          <cell r="Y24" t="str">
            <v>|</v>
          </cell>
          <cell r="AA24" t="str">
            <v>|</v>
          </cell>
          <cell r="AC24" t="str">
            <v>|</v>
          </cell>
          <cell r="AE24" t="str">
            <v>|</v>
          </cell>
          <cell r="AG24" t="str">
            <v>|</v>
          </cell>
          <cell r="AI24" t="str">
            <v>|</v>
          </cell>
          <cell r="AK24" t="str">
            <v>|</v>
          </cell>
          <cell r="AM24" t="str">
            <v>|</v>
          </cell>
          <cell r="AO24" t="str">
            <v>|</v>
          </cell>
          <cell r="AQ24" t="str">
            <v>|</v>
          </cell>
          <cell r="AS24" t="str">
            <v>|</v>
          </cell>
          <cell r="AU24" t="str">
            <v>|</v>
          </cell>
          <cell r="AW24" t="str">
            <v>|</v>
          </cell>
          <cell r="AY24" t="str">
            <v>|</v>
          </cell>
          <cell r="BA24" t="str">
            <v>|</v>
          </cell>
          <cell r="BC24" t="str">
            <v>|</v>
          </cell>
          <cell r="BE24" t="str">
            <v>|</v>
          </cell>
          <cell r="BG24" t="str">
            <v>|</v>
          </cell>
          <cell r="BI24" t="str">
            <v>|</v>
          </cell>
          <cell r="BJ24">
            <v>0</v>
          </cell>
          <cell r="BK24" t="str">
            <v>|</v>
          </cell>
        </row>
        <row r="25">
          <cell r="A25" t="str">
            <v>|</v>
          </cell>
          <cell r="C25" t="str">
            <v>|</v>
          </cell>
          <cell r="E25" t="str">
            <v>|</v>
          </cell>
          <cell r="G25" t="str">
            <v>|</v>
          </cell>
          <cell r="I25" t="str">
            <v>|</v>
          </cell>
          <cell r="K25" t="str">
            <v>|</v>
          </cell>
          <cell r="M25" t="str">
            <v>|</v>
          </cell>
          <cell r="O25" t="str">
            <v>|</v>
          </cell>
          <cell r="Q25" t="str">
            <v>|</v>
          </cell>
          <cell r="S25" t="str">
            <v>|</v>
          </cell>
          <cell r="U25" t="str">
            <v>|</v>
          </cell>
          <cell r="W25" t="str">
            <v>|</v>
          </cell>
          <cell r="Y25" t="str">
            <v>|</v>
          </cell>
          <cell r="AA25" t="str">
            <v>|</v>
          </cell>
          <cell r="AC25" t="str">
            <v>|</v>
          </cell>
          <cell r="AE25" t="str">
            <v>|</v>
          </cell>
          <cell r="AG25" t="str">
            <v>|</v>
          </cell>
          <cell r="AI25" t="str">
            <v>|</v>
          </cell>
          <cell r="AK25" t="str">
            <v>|</v>
          </cell>
          <cell r="AM25" t="str">
            <v>|</v>
          </cell>
          <cell r="AO25" t="str">
            <v>|</v>
          </cell>
          <cell r="AQ25" t="str">
            <v>|</v>
          </cell>
          <cell r="AS25" t="str">
            <v>|</v>
          </cell>
          <cell r="AU25" t="str">
            <v>|</v>
          </cell>
          <cell r="AW25" t="str">
            <v>|</v>
          </cell>
          <cell r="AY25" t="str">
            <v>|</v>
          </cell>
          <cell r="BA25" t="str">
            <v>|</v>
          </cell>
          <cell r="BC25" t="str">
            <v>|</v>
          </cell>
          <cell r="BE25" t="str">
            <v>|</v>
          </cell>
          <cell r="BG25" t="str">
            <v>|</v>
          </cell>
          <cell r="BI25" t="str">
            <v>|</v>
          </cell>
          <cell r="BJ25">
            <v>0</v>
          </cell>
          <cell r="BK25" t="str">
            <v>|</v>
          </cell>
        </row>
        <row r="26">
          <cell r="A26" t="str">
            <v>|</v>
          </cell>
          <cell r="C26" t="str">
            <v>|</v>
          </cell>
          <cell r="E26" t="str">
            <v>|</v>
          </cell>
          <cell r="G26" t="str">
            <v>|</v>
          </cell>
          <cell r="I26" t="str">
            <v>|</v>
          </cell>
          <cell r="K26" t="str">
            <v>|</v>
          </cell>
          <cell r="M26" t="str">
            <v>|</v>
          </cell>
          <cell r="O26" t="str">
            <v>|</v>
          </cell>
          <cell r="Q26" t="str">
            <v>|</v>
          </cell>
          <cell r="S26" t="str">
            <v>|</v>
          </cell>
          <cell r="U26" t="str">
            <v>|</v>
          </cell>
          <cell r="W26" t="str">
            <v>|</v>
          </cell>
          <cell r="Y26" t="str">
            <v>|</v>
          </cell>
          <cell r="AA26" t="str">
            <v>|</v>
          </cell>
          <cell r="AC26" t="str">
            <v>|</v>
          </cell>
          <cell r="AE26" t="str">
            <v>|</v>
          </cell>
          <cell r="AG26" t="str">
            <v>|</v>
          </cell>
          <cell r="AI26" t="str">
            <v>|</v>
          </cell>
          <cell r="AK26" t="str">
            <v>|</v>
          </cell>
          <cell r="AM26" t="str">
            <v>|</v>
          </cell>
          <cell r="AO26" t="str">
            <v>|</v>
          </cell>
          <cell r="AQ26" t="str">
            <v>|</v>
          </cell>
          <cell r="AS26" t="str">
            <v>|</v>
          </cell>
          <cell r="AU26" t="str">
            <v>|</v>
          </cell>
          <cell r="AW26" t="str">
            <v>|</v>
          </cell>
          <cell r="AY26" t="str">
            <v>|</v>
          </cell>
          <cell r="BA26" t="str">
            <v>|</v>
          </cell>
          <cell r="BC26" t="str">
            <v>|</v>
          </cell>
          <cell r="BE26" t="str">
            <v>|</v>
          </cell>
          <cell r="BG26" t="str">
            <v>|</v>
          </cell>
          <cell r="BI26" t="str">
            <v>|</v>
          </cell>
          <cell r="BJ26">
            <v>0</v>
          </cell>
          <cell r="BK26" t="str">
            <v>|</v>
          </cell>
        </row>
        <row r="27">
          <cell r="A27" t="str">
            <v>|</v>
          </cell>
          <cell r="C27" t="str">
            <v>|</v>
          </cell>
          <cell r="E27" t="str">
            <v>|</v>
          </cell>
          <cell r="G27" t="str">
            <v>|</v>
          </cell>
          <cell r="I27" t="str">
            <v>|</v>
          </cell>
          <cell r="K27" t="str">
            <v>|</v>
          </cell>
          <cell r="M27" t="str">
            <v>|</v>
          </cell>
          <cell r="O27" t="str">
            <v>|</v>
          </cell>
          <cell r="Q27" t="str">
            <v>|</v>
          </cell>
          <cell r="S27" t="str">
            <v>|</v>
          </cell>
          <cell r="U27" t="str">
            <v>|</v>
          </cell>
          <cell r="W27" t="str">
            <v>|</v>
          </cell>
          <cell r="Y27" t="str">
            <v>|</v>
          </cell>
          <cell r="AA27" t="str">
            <v>|</v>
          </cell>
          <cell r="AC27" t="str">
            <v>|</v>
          </cell>
          <cell r="AE27" t="str">
            <v>|</v>
          </cell>
          <cell r="AG27" t="str">
            <v>|</v>
          </cell>
          <cell r="AI27" t="str">
            <v>|</v>
          </cell>
          <cell r="AK27" t="str">
            <v>|</v>
          </cell>
          <cell r="AM27" t="str">
            <v>|</v>
          </cell>
          <cell r="AO27" t="str">
            <v>|</v>
          </cell>
          <cell r="AQ27" t="str">
            <v>|</v>
          </cell>
          <cell r="AS27" t="str">
            <v>|</v>
          </cell>
          <cell r="AU27" t="str">
            <v>|</v>
          </cell>
          <cell r="AW27" t="str">
            <v>|</v>
          </cell>
          <cell r="AY27" t="str">
            <v>|</v>
          </cell>
          <cell r="BA27" t="str">
            <v>|</v>
          </cell>
          <cell r="BC27" t="str">
            <v>|</v>
          </cell>
          <cell r="BE27" t="str">
            <v>|</v>
          </cell>
          <cell r="BG27" t="str">
            <v>|</v>
          </cell>
          <cell r="BI27" t="str">
            <v>|</v>
          </cell>
          <cell r="BJ27">
            <v>0</v>
          </cell>
          <cell r="BK27" t="str">
            <v>|</v>
          </cell>
        </row>
        <row r="28">
          <cell r="A28" t="str">
            <v>|</v>
          </cell>
          <cell r="C28" t="str">
            <v>|</v>
          </cell>
          <cell r="E28" t="str">
            <v>|</v>
          </cell>
          <cell r="G28" t="str">
            <v>|</v>
          </cell>
          <cell r="I28" t="str">
            <v>|</v>
          </cell>
          <cell r="K28" t="str">
            <v>|</v>
          </cell>
          <cell r="M28" t="str">
            <v>|</v>
          </cell>
          <cell r="O28" t="str">
            <v>|</v>
          </cell>
          <cell r="Q28" t="str">
            <v>|</v>
          </cell>
          <cell r="S28" t="str">
            <v>|</v>
          </cell>
          <cell r="U28" t="str">
            <v>|</v>
          </cell>
          <cell r="W28" t="str">
            <v>|</v>
          </cell>
          <cell r="Y28" t="str">
            <v>|</v>
          </cell>
          <cell r="AA28" t="str">
            <v>|</v>
          </cell>
          <cell r="AC28" t="str">
            <v>|</v>
          </cell>
          <cell r="AE28" t="str">
            <v>|</v>
          </cell>
          <cell r="AG28" t="str">
            <v>|</v>
          </cell>
          <cell r="AI28" t="str">
            <v>|</v>
          </cell>
          <cell r="AK28" t="str">
            <v>|</v>
          </cell>
          <cell r="AM28" t="str">
            <v>|</v>
          </cell>
          <cell r="AO28" t="str">
            <v>|</v>
          </cell>
          <cell r="AQ28" t="str">
            <v>|</v>
          </cell>
          <cell r="AS28" t="str">
            <v>|</v>
          </cell>
          <cell r="AU28" t="str">
            <v>|</v>
          </cell>
          <cell r="AW28" t="str">
            <v>|</v>
          </cell>
          <cell r="AY28" t="str">
            <v>|</v>
          </cell>
          <cell r="BA28" t="str">
            <v>|</v>
          </cell>
          <cell r="BC28" t="str">
            <v>|</v>
          </cell>
          <cell r="BE28" t="str">
            <v>|</v>
          </cell>
          <cell r="BG28" t="str">
            <v>|</v>
          </cell>
          <cell r="BI28" t="str">
            <v>|</v>
          </cell>
          <cell r="BJ28">
            <v>0</v>
          </cell>
          <cell r="BK28" t="str">
            <v>|</v>
          </cell>
        </row>
        <row r="29">
          <cell r="A29" t="str">
            <v>|</v>
          </cell>
          <cell r="C29" t="str">
            <v>|</v>
          </cell>
          <cell r="E29" t="str">
            <v>|</v>
          </cell>
          <cell r="G29" t="str">
            <v>|</v>
          </cell>
          <cell r="I29" t="str">
            <v>|</v>
          </cell>
          <cell r="K29" t="str">
            <v>|</v>
          </cell>
          <cell r="M29" t="str">
            <v>|</v>
          </cell>
          <cell r="O29" t="str">
            <v>|</v>
          </cell>
          <cell r="Q29" t="str">
            <v>|</v>
          </cell>
          <cell r="S29" t="str">
            <v>|</v>
          </cell>
          <cell r="U29" t="str">
            <v>|</v>
          </cell>
          <cell r="W29" t="str">
            <v>|</v>
          </cell>
          <cell r="Y29" t="str">
            <v>|</v>
          </cell>
          <cell r="AA29" t="str">
            <v>|</v>
          </cell>
          <cell r="AC29" t="str">
            <v>|</v>
          </cell>
          <cell r="AE29" t="str">
            <v>|</v>
          </cell>
          <cell r="AG29" t="str">
            <v>|</v>
          </cell>
          <cell r="AI29" t="str">
            <v>|</v>
          </cell>
          <cell r="AK29" t="str">
            <v>|</v>
          </cell>
          <cell r="AM29" t="str">
            <v>|</v>
          </cell>
          <cell r="AO29" t="str">
            <v>|</v>
          </cell>
          <cell r="AQ29" t="str">
            <v>|</v>
          </cell>
          <cell r="AS29" t="str">
            <v>|</v>
          </cell>
          <cell r="AU29" t="str">
            <v>|</v>
          </cell>
          <cell r="AW29" t="str">
            <v>|</v>
          </cell>
          <cell r="AY29" t="str">
            <v>|</v>
          </cell>
          <cell r="BA29" t="str">
            <v>|</v>
          </cell>
          <cell r="BC29" t="str">
            <v>|</v>
          </cell>
          <cell r="BE29" t="str">
            <v>|</v>
          </cell>
          <cell r="BG29" t="str">
            <v>|</v>
          </cell>
          <cell r="BI29" t="str">
            <v>|</v>
          </cell>
          <cell r="BJ29">
            <v>0</v>
          </cell>
          <cell r="BK29" t="str">
            <v>|</v>
          </cell>
        </row>
        <row r="30">
          <cell r="A30" t="str">
            <v>|</v>
          </cell>
          <cell r="C30" t="str">
            <v>|</v>
          </cell>
          <cell r="E30" t="str">
            <v>|</v>
          </cell>
          <cell r="G30" t="str">
            <v>|</v>
          </cell>
          <cell r="I30" t="str">
            <v>|</v>
          </cell>
          <cell r="K30" t="str">
            <v>|</v>
          </cell>
          <cell r="M30" t="str">
            <v>|</v>
          </cell>
          <cell r="O30" t="str">
            <v>|</v>
          </cell>
          <cell r="Q30" t="str">
            <v>|</v>
          </cell>
          <cell r="S30" t="str">
            <v>|</v>
          </cell>
          <cell r="U30" t="str">
            <v>|</v>
          </cell>
          <cell r="W30" t="str">
            <v>|</v>
          </cell>
          <cell r="Y30" t="str">
            <v>|</v>
          </cell>
          <cell r="AA30" t="str">
            <v>|</v>
          </cell>
          <cell r="AC30" t="str">
            <v>|</v>
          </cell>
          <cell r="AE30" t="str">
            <v>|</v>
          </cell>
          <cell r="AG30" t="str">
            <v>|</v>
          </cell>
          <cell r="AI30" t="str">
            <v>|</v>
          </cell>
          <cell r="AK30" t="str">
            <v>|</v>
          </cell>
          <cell r="AM30" t="str">
            <v>|</v>
          </cell>
          <cell r="AO30" t="str">
            <v>|</v>
          </cell>
          <cell r="AQ30" t="str">
            <v>|</v>
          </cell>
          <cell r="AS30" t="str">
            <v>|</v>
          </cell>
          <cell r="AU30" t="str">
            <v>|</v>
          </cell>
          <cell r="AW30" t="str">
            <v>|</v>
          </cell>
          <cell r="AY30" t="str">
            <v>|</v>
          </cell>
          <cell r="BA30" t="str">
            <v>|</v>
          </cell>
          <cell r="BC30" t="str">
            <v>|</v>
          </cell>
          <cell r="BE30" t="str">
            <v>|</v>
          </cell>
          <cell r="BG30" t="str">
            <v>|</v>
          </cell>
          <cell r="BI30" t="str">
            <v>|</v>
          </cell>
          <cell r="BJ30">
            <v>0</v>
          </cell>
          <cell r="BK30" t="str">
            <v>|</v>
          </cell>
        </row>
        <row r="31">
          <cell r="A31" t="str">
            <v>|</v>
          </cell>
          <cell r="C31" t="str">
            <v>|</v>
          </cell>
          <cell r="E31" t="str">
            <v>|</v>
          </cell>
          <cell r="G31" t="str">
            <v>|</v>
          </cell>
          <cell r="I31" t="str">
            <v>|</v>
          </cell>
          <cell r="K31" t="str">
            <v>|</v>
          </cell>
          <cell r="M31" t="str">
            <v>|</v>
          </cell>
          <cell r="O31" t="str">
            <v>|</v>
          </cell>
          <cell r="Q31" t="str">
            <v>|</v>
          </cell>
          <cell r="S31" t="str">
            <v>|</v>
          </cell>
          <cell r="U31" t="str">
            <v>|</v>
          </cell>
          <cell r="W31" t="str">
            <v>|</v>
          </cell>
          <cell r="Y31" t="str">
            <v>|</v>
          </cell>
          <cell r="AA31" t="str">
            <v>|</v>
          </cell>
          <cell r="AC31" t="str">
            <v>|</v>
          </cell>
          <cell r="AE31" t="str">
            <v>|</v>
          </cell>
          <cell r="AG31" t="str">
            <v>|</v>
          </cell>
          <cell r="AI31" t="str">
            <v>|</v>
          </cell>
          <cell r="AK31" t="str">
            <v>|</v>
          </cell>
          <cell r="AM31" t="str">
            <v>|</v>
          </cell>
          <cell r="AO31" t="str">
            <v>|</v>
          </cell>
          <cell r="AQ31" t="str">
            <v>|</v>
          </cell>
          <cell r="AS31" t="str">
            <v>|</v>
          </cell>
          <cell r="AU31" t="str">
            <v>|</v>
          </cell>
          <cell r="AW31" t="str">
            <v>|</v>
          </cell>
          <cell r="AY31" t="str">
            <v>|</v>
          </cell>
          <cell r="BA31" t="str">
            <v>|</v>
          </cell>
          <cell r="BC31" t="str">
            <v>|</v>
          </cell>
          <cell r="BE31" t="str">
            <v>|</v>
          </cell>
          <cell r="BG31" t="str">
            <v>|</v>
          </cell>
          <cell r="BI31" t="str">
            <v>|</v>
          </cell>
          <cell r="BJ31">
            <v>0</v>
          </cell>
          <cell r="BK31" t="str">
            <v>|</v>
          </cell>
        </row>
        <row r="32">
          <cell r="A32" t="str">
            <v>|</v>
          </cell>
          <cell r="C32" t="str">
            <v>|</v>
          </cell>
          <cell r="E32" t="str">
            <v>|</v>
          </cell>
          <cell r="G32" t="str">
            <v>|</v>
          </cell>
          <cell r="I32" t="str">
            <v>|</v>
          </cell>
          <cell r="K32" t="str">
            <v>|</v>
          </cell>
          <cell r="M32" t="str">
            <v>|</v>
          </cell>
          <cell r="O32" t="str">
            <v>|</v>
          </cell>
          <cell r="Q32" t="str">
            <v>|</v>
          </cell>
          <cell r="S32" t="str">
            <v>|</v>
          </cell>
          <cell r="U32" t="str">
            <v>|</v>
          </cell>
          <cell r="W32" t="str">
            <v>|</v>
          </cell>
          <cell r="Y32" t="str">
            <v>|</v>
          </cell>
          <cell r="AA32" t="str">
            <v>|</v>
          </cell>
          <cell r="AC32" t="str">
            <v>|</v>
          </cell>
          <cell r="AE32" t="str">
            <v>|</v>
          </cell>
          <cell r="AG32" t="str">
            <v>|</v>
          </cell>
          <cell r="AI32" t="str">
            <v>|</v>
          </cell>
          <cell r="AK32" t="str">
            <v>|</v>
          </cell>
          <cell r="AM32" t="str">
            <v>|</v>
          </cell>
          <cell r="AO32" t="str">
            <v>|</v>
          </cell>
          <cell r="AQ32" t="str">
            <v>|</v>
          </cell>
          <cell r="AS32" t="str">
            <v>|</v>
          </cell>
          <cell r="AU32" t="str">
            <v>|</v>
          </cell>
          <cell r="AW32" t="str">
            <v>|</v>
          </cell>
          <cell r="AY32" t="str">
            <v>|</v>
          </cell>
          <cell r="BA32" t="str">
            <v>|</v>
          </cell>
          <cell r="BC32" t="str">
            <v>|</v>
          </cell>
          <cell r="BE32" t="str">
            <v>|</v>
          </cell>
          <cell r="BG32" t="str">
            <v>|</v>
          </cell>
          <cell r="BI32" t="str">
            <v>|</v>
          </cell>
          <cell r="BJ32">
            <v>0</v>
          </cell>
          <cell r="BK32" t="str">
            <v>|</v>
          </cell>
        </row>
        <row r="33">
          <cell r="A33" t="str">
            <v>|</v>
          </cell>
          <cell r="C33" t="str">
            <v>|</v>
          </cell>
          <cell r="E33" t="str">
            <v>|</v>
          </cell>
          <cell r="G33" t="str">
            <v>|</v>
          </cell>
          <cell r="I33" t="str">
            <v>|</v>
          </cell>
          <cell r="K33" t="str">
            <v>|</v>
          </cell>
          <cell r="M33" t="str">
            <v>|</v>
          </cell>
          <cell r="O33" t="str">
            <v>|</v>
          </cell>
          <cell r="Q33" t="str">
            <v>|</v>
          </cell>
          <cell r="S33" t="str">
            <v>|</v>
          </cell>
          <cell r="U33" t="str">
            <v>|</v>
          </cell>
          <cell r="W33" t="str">
            <v>|</v>
          </cell>
          <cell r="Y33" t="str">
            <v>|</v>
          </cell>
          <cell r="AA33" t="str">
            <v>|</v>
          </cell>
          <cell r="AC33" t="str">
            <v>|</v>
          </cell>
          <cell r="AE33" t="str">
            <v>|</v>
          </cell>
          <cell r="AG33" t="str">
            <v>|</v>
          </cell>
          <cell r="AI33" t="str">
            <v>|</v>
          </cell>
          <cell r="AK33" t="str">
            <v>|</v>
          </cell>
          <cell r="AM33" t="str">
            <v>|</v>
          </cell>
          <cell r="AO33" t="str">
            <v>|</v>
          </cell>
          <cell r="AQ33" t="str">
            <v>|</v>
          </cell>
          <cell r="AS33" t="str">
            <v>|</v>
          </cell>
          <cell r="AU33" t="str">
            <v>|</v>
          </cell>
          <cell r="AW33" t="str">
            <v>|</v>
          </cell>
          <cell r="AY33" t="str">
            <v>|</v>
          </cell>
          <cell r="BA33" t="str">
            <v>|</v>
          </cell>
          <cell r="BC33" t="str">
            <v>|</v>
          </cell>
          <cell r="BE33" t="str">
            <v>|</v>
          </cell>
          <cell r="BG33" t="str">
            <v>|</v>
          </cell>
          <cell r="BI33" t="str">
            <v>|</v>
          </cell>
          <cell r="BJ33">
            <v>0</v>
          </cell>
          <cell r="BK33" t="str">
            <v>|</v>
          </cell>
        </row>
        <row r="34">
          <cell r="A34" t="str">
            <v>|</v>
          </cell>
          <cell r="C34" t="str">
            <v>|</v>
          </cell>
          <cell r="E34" t="str">
            <v>|</v>
          </cell>
          <cell r="G34" t="str">
            <v>|</v>
          </cell>
          <cell r="I34" t="str">
            <v>|</v>
          </cell>
          <cell r="K34" t="str">
            <v>|</v>
          </cell>
          <cell r="M34" t="str">
            <v>|</v>
          </cell>
          <cell r="O34" t="str">
            <v>|</v>
          </cell>
          <cell r="Q34" t="str">
            <v>|</v>
          </cell>
          <cell r="S34" t="str">
            <v>|</v>
          </cell>
          <cell r="U34" t="str">
            <v>|</v>
          </cell>
          <cell r="W34" t="str">
            <v>|</v>
          </cell>
          <cell r="Y34" t="str">
            <v>|</v>
          </cell>
          <cell r="AA34" t="str">
            <v>|</v>
          </cell>
          <cell r="AC34" t="str">
            <v>|</v>
          </cell>
          <cell r="AE34" t="str">
            <v>|</v>
          </cell>
          <cell r="AG34" t="str">
            <v>|</v>
          </cell>
          <cell r="AI34" t="str">
            <v>|</v>
          </cell>
          <cell r="AK34" t="str">
            <v>|</v>
          </cell>
          <cell r="AM34" t="str">
            <v>|</v>
          </cell>
          <cell r="AO34" t="str">
            <v>|</v>
          </cell>
          <cell r="AQ34" t="str">
            <v>|</v>
          </cell>
          <cell r="AS34" t="str">
            <v>|</v>
          </cell>
          <cell r="AU34" t="str">
            <v>|</v>
          </cell>
          <cell r="AW34" t="str">
            <v>|</v>
          </cell>
          <cell r="AY34" t="str">
            <v>|</v>
          </cell>
          <cell r="BA34" t="str">
            <v>|</v>
          </cell>
          <cell r="BC34" t="str">
            <v>|</v>
          </cell>
          <cell r="BE34" t="str">
            <v>|</v>
          </cell>
          <cell r="BG34" t="str">
            <v>|</v>
          </cell>
          <cell r="BI34" t="str">
            <v>|</v>
          </cell>
          <cell r="BJ34">
            <v>0</v>
          </cell>
          <cell r="BK34" t="str">
            <v>|</v>
          </cell>
        </row>
        <row r="35">
          <cell r="A35" t="str">
            <v>|</v>
          </cell>
          <cell r="C35" t="str">
            <v>|</v>
          </cell>
          <cell r="E35" t="str">
            <v>|</v>
          </cell>
          <cell r="G35" t="str">
            <v>|</v>
          </cell>
          <cell r="I35" t="str">
            <v>|</v>
          </cell>
          <cell r="K35" t="str">
            <v>|</v>
          </cell>
          <cell r="M35" t="str">
            <v>|</v>
          </cell>
          <cell r="O35" t="str">
            <v>|</v>
          </cell>
          <cell r="Q35" t="str">
            <v>|</v>
          </cell>
          <cell r="S35" t="str">
            <v>|</v>
          </cell>
          <cell r="U35" t="str">
            <v>|</v>
          </cell>
          <cell r="W35" t="str">
            <v>|</v>
          </cell>
          <cell r="Y35" t="str">
            <v>|</v>
          </cell>
          <cell r="AA35" t="str">
            <v>|</v>
          </cell>
          <cell r="AC35" t="str">
            <v>|</v>
          </cell>
          <cell r="AE35" t="str">
            <v>|</v>
          </cell>
          <cell r="AG35" t="str">
            <v>|</v>
          </cell>
          <cell r="AI35" t="str">
            <v>|</v>
          </cell>
          <cell r="AK35" t="str">
            <v>|</v>
          </cell>
          <cell r="AM35" t="str">
            <v>|</v>
          </cell>
          <cell r="AO35" t="str">
            <v>|</v>
          </cell>
          <cell r="AQ35" t="str">
            <v>|</v>
          </cell>
          <cell r="AS35" t="str">
            <v>|</v>
          </cell>
          <cell r="AU35" t="str">
            <v>|</v>
          </cell>
          <cell r="AW35" t="str">
            <v>|</v>
          </cell>
          <cell r="AY35" t="str">
            <v>|</v>
          </cell>
          <cell r="BA35" t="str">
            <v>|</v>
          </cell>
          <cell r="BC35" t="str">
            <v>|</v>
          </cell>
          <cell r="BE35" t="str">
            <v>|</v>
          </cell>
          <cell r="BG35" t="str">
            <v>|</v>
          </cell>
          <cell r="BI35" t="str">
            <v>|</v>
          </cell>
          <cell r="BJ35">
            <v>0</v>
          </cell>
          <cell r="BK35" t="str">
            <v>|</v>
          </cell>
        </row>
        <row r="36">
          <cell r="A36" t="str">
            <v>|</v>
          </cell>
          <cell r="C36" t="str">
            <v>|</v>
          </cell>
          <cell r="E36" t="str">
            <v>|</v>
          </cell>
          <cell r="G36" t="str">
            <v>|</v>
          </cell>
          <cell r="I36" t="str">
            <v>|</v>
          </cell>
          <cell r="K36" t="str">
            <v>|</v>
          </cell>
          <cell r="M36" t="str">
            <v>|</v>
          </cell>
          <cell r="O36" t="str">
            <v>|</v>
          </cell>
          <cell r="Q36" t="str">
            <v>|</v>
          </cell>
          <cell r="S36" t="str">
            <v>|</v>
          </cell>
          <cell r="U36" t="str">
            <v>|</v>
          </cell>
          <cell r="W36" t="str">
            <v>|</v>
          </cell>
          <cell r="Y36" t="str">
            <v>|</v>
          </cell>
          <cell r="AA36" t="str">
            <v>|</v>
          </cell>
          <cell r="AC36" t="str">
            <v>|</v>
          </cell>
          <cell r="AE36" t="str">
            <v>|</v>
          </cell>
          <cell r="AG36" t="str">
            <v>|</v>
          </cell>
          <cell r="AI36" t="str">
            <v>|</v>
          </cell>
          <cell r="AK36" t="str">
            <v>|</v>
          </cell>
          <cell r="AM36" t="str">
            <v>|</v>
          </cell>
          <cell r="AO36" t="str">
            <v>|</v>
          </cell>
          <cell r="AQ36" t="str">
            <v>|</v>
          </cell>
          <cell r="AS36" t="str">
            <v>|</v>
          </cell>
          <cell r="AU36" t="str">
            <v>|</v>
          </cell>
          <cell r="AW36" t="str">
            <v>|</v>
          </cell>
          <cell r="AY36" t="str">
            <v>|</v>
          </cell>
          <cell r="BA36" t="str">
            <v>|</v>
          </cell>
          <cell r="BC36" t="str">
            <v>|</v>
          </cell>
          <cell r="BE36" t="str">
            <v>|</v>
          </cell>
          <cell r="BG36" t="str">
            <v>|</v>
          </cell>
          <cell r="BI36" t="str">
            <v>|</v>
          </cell>
          <cell r="BJ36">
            <v>0</v>
          </cell>
          <cell r="BK36" t="str">
            <v>|</v>
          </cell>
        </row>
        <row r="37">
          <cell r="A37" t="str">
            <v>|</v>
          </cell>
          <cell r="C37" t="str">
            <v>|</v>
          </cell>
          <cell r="E37" t="str">
            <v>|</v>
          </cell>
          <cell r="G37" t="str">
            <v>|</v>
          </cell>
          <cell r="I37" t="str">
            <v>|</v>
          </cell>
          <cell r="K37" t="str">
            <v>|</v>
          </cell>
          <cell r="M37" t="str">
            <v>|</v>
          </cell>
          <cell r="O37" t="str">
            <v>|</v>
          </cell>
          <cell r="Q37" t="str">
            <v>|</v>
          </cell>
          <cell r="S37" t="str">
            <v>|</v>
          </cell>
          <cell r="U37" t="str">
            <v>|</v>
          </cell>
          <cell r="W37" t="str">
            <v>|</v>
          </cell>
          <cell r="Y37" t="str">
            <v>|</v>
          </cell>
          <cell r="AA37" t="str">
            <v>|</v>
          </cell>
          <cell r="AC37" t="str">
            <v>|</v>
          </cell>
          <cell r="AE37" t="str">
            <v>|</v>
          </cell>
          <cell r="AG37" t="str">
            <v>|</v>
          </cell>
          <cell r="AI37" t="str">
            <v>|</v>
          </cell>
          <cell r="AK37" t="str">
            <v>|</v>
          </cell>
          <cell r="AM37" t="str">
            <v>|</v>
          </cell>
          <cell r="AO37" t="str">
            <v>|</v>
          </cell>
          <cell r="AQ37" t="str">
            <v>|</v>
          </cell>
          <cell r="AS37" t="str">
            <v>|</v>
          </cell>
          <cell r="AU37" t="str">
            <v>|</v>
          </cell>
          <cell r="AW37" t="str">
            <v>|</v>
          </cell>
          <cell r="AY37" t="str">
            <v>|</v>
          </cell>
          <cell r="BA37" t="str">
            <v>|</v>
          </cell>
          <cell r="BC37" t="str">
            <v>|</v>
          </cell>
          <cell r="BE37" t="str">
            <v>|</v>
          </cell>
          <cell r="BG37" t="str">
            <v>|</v>
          </cell>
          <cell r="BI37" t="str">
            <v>|</v>
          </cell>
          <cell r="BJ37">
            <v>0</v>
          </cell>
          <cell r="BK37" t="str">
            <v>|</v>
          </cell>
        </row>
        <row r="38">
          <cell r="A38" t="str">
            <v>|</v>
          </cell>
          <cell r="C38" t="str">
            <v>|</v>
          </cell>
          <cell r="E38" t="str">
            <v>|</v>
          </cell>
          <cell r="G38" t="str">
            <v>|</v>
          </cell>
          <cell r="I38" t="str">
            <v>|</v>
          </cell>
          <cell r="K38" t="str">
            <v>|</v>
          </cell>
          <cell r="M38" t="str">
            <v>|</v>
          </cell>
          <cell r="O38" t="str">
            <v>|</v>
          </cell>
          <cell r="Q38" t="str">
            <v>|</v>
          </cell>
          <cell r="S38" t="str">
            <v>|</v>
          </cell>
          <cell r="U38" t="str">
            <v>|</v>
          </cell>
          <cell r="W38" t="str">
            <v>|</v>
          </cell>
          <cell r="Y38" t="str">
            <v>|</v>
          </cell>
          <cell r="AA38" t="str">
            <v>|</v>
          </cell>
          <cell r="AC38" t="str">
            <v>|</v>
          </cell>
          <cell r="AE38" t="str">
            <v>|</v>
          </cell>
          <cell r="AG38" t="str">
            <v>|</v>
          </cell>
          <cell r="AI38" t="str">
            <v>|</v>
          </cell>
          <cell r="AK38" t="str">
            <v>|</v>
          </cell>
          <cell r="AM38" t="str">
            <v>|</v>
          </cell>
          <cell r="AO38" t="str">
            <v>|</v>
          </cell>
          <cell r="AQ38" t="str">
            <v>|</v>
          </cell>
          <cell r="AS38" t="str">
            <v>|</v>
          </cell>
          <cell r="AU38" t="str">
            <v>|</v>
          </cell>
          <cell r="AW38" t="str">
            <v>|</v>
          </cell>
          <cell r="AY38" t="str">
            <v>|</v>
          </cell>
          <cell r="BA38" t="str">
            <v>|</v>
          </cell>
          <cell r="BC38" t="str">
            <v>|</v>
          </cell>
          <cell r="BE38" t="str">
            <v>|</v>
          </cell>
          <cell r="BG38" t="str">
            <v>|</v>
          </cell>
          <cell r="BI38" t="str">
            <v>|</v>
          </cell>
          <cell r="BJ38">
            <v>0</v>
          </cell>
          <cell r="BK38" t="str">
            <v>|</v>
          </cell>
        </row>
        <row r="39">
          <cell r="A39" t="str">
            <v>|</v>
          </cell>
          <cell r="C39" t="str">
            <v>|</v>
          </cell>
          <cell r="E39" t="str">
            <v>|</v>
          </cell>
          <cell r="G39" t="str">
            <v>|</v>
          </cell>
          <cell r="I39" t="str">
            <v>|</v>
          </cell>
          <cell r="K39" t="str">
            <v>|</v>
          </cell>
          <cell r="M39" t="str">
            <v>|</v>
          </cell>
          <cell r="O39" t="str">
            <v>|</v>
          </cell>
          <cell r="Q39" t="str">
            <v>|</v>
          </cell>
          <cell r="S39" t="str">
            <v>|</v>
          </cell>
          <cell r="U39" t="str">
            <v>|</v>
          </cell>
          <cell r="W39" t="str">
            <v>|</v>
          </cell>
          <cell r="Y39" t="str">
            <v>|</v>
          </cell>
          <cell r="AA39" t="str">
            <v>|</v>
          </cell>
          <cell r="AC39" t="str">
            <v>|</v>
          </cell>
          <cell r="AE39" t="str">
            <v>|</v>
          </cell>
          <cell r="AG39" t="str">
            <v>|</v>
          </cell>
          <cell r="AI39" t="str">
            <v>|</v>
          </cell>
          <cell r="AK39" t="str">
            <v>|</v>
          </cell>
          <cell r="AM39" t="str">
            <v>|</v>
          </cell>
          <cell r="AO39" t="str">
            <v>|</v>
          </cell>
          <cell r="AQ39" t="str">
            <v>|</v>
          </cell>
          <cell r="AS39" t="str">
            <v>|</v>
          </cell>
          <cell r="AU39" t="str">
            <v>|</v>
          </cell>
          <cell r="AW39" t="str">
            <v>|</v>
          </cell>
          <cell r="AY39" t="str">
            <v>|</v>
          </cell>
          <cell r="BA39" t="str">
            <v>|</v>
          </cell>
          <cell r="BC39" t="str">
            <v>|</v>
          </cell>
          <cell r="BE39" t="str">
            <v>|</v>
          </cell>
          <cell r="BG39" t="str">
            <v>|</v>
          </cell>
          <cell r="BI39" t="str">
            <v>|</v>
          </cell>
          <cell r="BJ39">
            <v>0</v>
          </cell>
          <cell r="BK39" t="str">
            <v>|</v>
          </cell>
        </row>
        <row r="40">
          <cell r="A40" t="str">
            <v>|</v>
          </cell>
          <cell r="C40" t="str">
            <v>|</v>
          </cell>
          <cell r="E40" t="str">
            <v>|</v>
          </cell>
          <cell r="G40" t="str">
            <v>|</v>
          </cell>
          <cell r="I40" t="str">
            <v>|</v>
          </cell>
          <cell r="K40" t="str">
            <v>|</v>
          </cell>
          <cell r="M40" t="str">
            <v>|</v>
          </cell>
          <cell r="O40" t="str">
            <v>|</v>
          </cell>
          <cell r="Q40" t="str">
            <v>|</v>
          </cell>
          <cell r="S40" t="str">
            <v>|</v>
          </cell>
          <cell r="U40" t="str">
            <v>|</v>
          </cell>
          <cell r="W40" t="str">
            <v>|</v>
          </cell>
          <cell r="Y40" t="str">
            <v>|</v>
          </cell>
          <cell r="AA40" t="str">
            <v>|</v>
          </cell>
          <cell r="AC40" t="str">
            <v>|</v>
          </cell>
          <cell r="AE40" t="str">
            <v>|</v>
          </cell>
          <cell r="AG40" t="str">
            <v>|</v>
          </cell>
          <cell r="AI40" t="str">
            <v>|</v>
          </cell>
          <cell r="AK40" t="str">
            <v>|</v>
          </cell>
          <cell r="AM40" t="str">
            <v>|</v>
          </cell>
          <cell r="AO40" t="str">
            <v>|</v>
          </cell>
          <cell r="AQ40" t="str">
            <v>|</v>
          </cell>
          <cell r="AS40" t="str">
            <v>|</v>
          </cell>
          <cell r="AU40" t="str">
            <v>|</v>
          </cell>
          <cell r="AW40" t="str">
            <v>|</v>
          </cell>
          <cell r="AY40" t="str">
            <v>|</v>
          </cell>
          <cell r="BA40" t="str">
            <v>|</v>
          </cell>
          <cell r="BC40" t="str">
            <v>|</v>
          </cell>
          <cell r="BE40" t="str">
            <v>|</v>
          </cell>
          <cell r="BG40" t="str">
            <v>|</v>
          </cell>
          <cell r="BI40" t="str">
            <v>|</v>
          </cell>
          <cell r="BJ40">
            <v>0</v>
          </cell>
          <cell r="BK40" t="str">
            <v>|</v>
          </cell>
        </row>
        <row r="41">
          <cell r="A41" t="str">
            <v>|</v>
          </cell>
          <cell r="C41" t="str">
            <v>|</v>
          </cell>
          <cell r="E41" t="str">
            <v>|</v>
          </cell>
          <cell r="G41" t="str">
            <v>|</v>
          </cell>
          <cell r="I41" t="str">
            <v>|</v>
          </cell>
          <cell r="K41" t="str">
            <v>|</v>
          </cell>
          <cell r="M41" t="str">
            <v>|</v>
          </cell>
          <cell r="O41" t="str">
            <v>|</v>
          </cell>
          <cell r="Q41" t="str">
            <v>|</v>
          </cell>
          <cell r="S41" t="str">
            <v>|</v>
          </cell>
          <cell r="U41" t="str">
            <v>|</v>
          </cell>
          <cell r="W41" t="str">
            <v>|</v>
          </cell>
          <cell r="Y41" t="str">
            <v>|</v>
          </cell>
          <cell r="AA41" t="str">
            <v>|</v>
          </cell>
          <cell r="AC41" t="str">
            <v>|</v>
          </cell>
          <cell r="AE41" t="str">
            <v>|</v>
          </cell>
          <cell r="AG41" t="str">
            <v>|</v>
          </cell>
          <cell r="AI41" t="str">
            <v>|</v>
          </cell>
          <cell r="AK41" t="str">
            <v>|</v>
          </cell>
          <cell r="AM41" t="str">
            <v>|</v>
          </cell>
          <cell r="AO41" t="str">
            <v>|</v>
          </cell>
          <cell r="AQ41" t="str">
            <v>|</v>
          </cell>
          <cell r="AS41" t="str">
            <v>|</v>
          </cell>
          <cell r="AU41" t="str">
            <v>|</v>
          </cell>
          <cell r="AW41" t="str">
            <v>|</v>
          </cell>
          <cell r="AY41" t="str">
            <v>|</v>
          </cell>
          <cell r="BA41" t="str">
            <v>|</v>
          </cell>
          <cell r="BC41" t="str">
            <v>|</v>
          </cell>
          <cell r="BE41" t="str">
            <v>|</v>
          </cell>
          <cell r="BG41" t="str">
            <v>|</v>
          </cell>
          <cell r="BI41" t="str">
            <v>|</v>
          </cell>
          <cell r="BJ41">
            <v>0</v>
          </cell>
          <cell r="BK41" t="str">
            <v>|</v>
          </cell>
        </row>
        <row r="42">
          <cell r="A42" t="str">
            <v>|</v>
          </cell>
          <cell r="C42" t="str">
            <v>|</v>
          </cell>
          <cell r="E42" t="str">
            <v>|</v>
          </cell>
          <cell r="G42" t="str">
            <v>|</v>
          </cell>
          <cell r="I42" t="str">
            <v>|</v>
          </cell>
          <cell r="K42" t="str">
            <v>|</v>
          </cell>
          <cell r="M42" t="str">
            <v>|</v>
          </cell>
          <cell r="O42" t="str">
            <v>|</v>
          </cell>
          <cell r="Q42" t="str">
            <v>|</v>
          </cell>
          <cell r="S42" t="str">
            <v>|</v>
          </cell>
          <cell r="U42" t="str">
            <v>|</v>
          </cell>
          <cell r="W42" t="str">
            <v>|</v>
          </cell>
          <cell r="Y42" t="str">
            <v>|</v>
          </cell>
          <cell r="AA42" t="str">
            <v>|</v>
          </cell>
          <cell r="AC42" t="str">
            <v>|</v>
          </cell>
          <cell r="AE42" t="str">
            <v>|</v>
          </cell>
          <cell r="AG42" t="str">
            <v>|</v>
          </cell>
          <cell r="AI42" t="str">
            <v>|</v>
          </cell>
          <cell r="AK42" t="str">
            <v>|</v>
          </cell>
          <cell r="AM42" t="str">
            <v>|</v>
          </cell>
          <cell r="AO42" t="str">
            <v>|</v>
          </cell>
          <cell r="AQ42" t="str">
            <v>|</v>
          </cell>
          <cell r="AS42" t="str">
            <v>|</v>
          </cell>
          <cell r="AU42" t="str">
            <v>|</v>
          </cell>
          <cell r="AW42" t="str">
            <v>|</v>
          </cell>
          <cell r="AY42" t="str">
            <v>|</v>
          </cell>
          <cell r="BA42" t="str">
            <v>|</v>
          </cell>
          <cell r="BC42" t="str">
            <v>|</v>
          </cell>
          <cell r="BE42" t="str">
            <v>|</v>
          </cell>
          <cell r="BG42" t="str">
            <v>|</v>
          </cell>
          <cell r="BI42" t="str">
            <v>|</v>
          </cell>
          <cell r="BJ42">
            <v>0</v>
          </cell>
          <cell r="BK42" t="str">
            <v>|</v>
          </cell>
        </row>
        <row r="43">
          <cell r="A43" t="str">
            <v>|</v>
          </cell>
          <cell r="C43" t="str">
            <v>|</v>
          </cell>
          <cell r="E43" t="str">
            <v>|</v>
          </cell>
          <cell r="G43" t="str">
            <v>|</v>
          </cell>
          <cell r="I43" t="str">
            <v>|</v>
          </cell>
          <cell r="K43" t="str">
            <v>|</v>
          </cell>
          <cell r="M43" t="str">
            <v>|</v>
          </cell>
          <cell r="O43" t="str">
            <v>|</v>
          </cell>
          <cell r="Q43" t="str">
            <v>|</v>
          </cell>
          <cell r="S43" t="str">
            <v>|</v>
          </cell>
          <cell r="U43" t="str">
            <v>|</v>
          </cell>
          <cell r="W43" t="str">
            <v>|</v>
          </cell>
          <cell r="Y43" t="str">
            <v>|</v>
          </cell>
          <cell r="AA43" t="str">
            <v>|</v>
          </cell>
          <cell r="AC43" t="str">
            <v>|</v>
          </cell>
          <cell r="AE43" t="str">
            <v>|</v>
          </cell>
          <cell r="AG43" t="str">
            <v>|</v>
          </cell>
          <cell r="AI43" t="str">
            <v>|</v>
          </cell>
          <cell r="AK43" t="str">
            <v>|</v>
          </cell>
          <cell r="AM43" t="str">
            <v>|</v>
          </cell>
          <cell r="AO43" t="str">
            <v>|</v>
          </cell>
          <cell r="AQ43" t="str">
            <v>|</v>
          </cell>
          <cell r="AS43" t="str">
            <v>|</v>
          </cell>
          <cell r="AU43" t="str">
            <v>|</v>
          </cell>
          <cell r="AW43" t="str">
            <v>|</v>
          </cell>
          <cell r="AY43" t="str">
            <v>|</v>
          </cell>
          <cell r="BA43" t="str">
            <v>|</v>
          </cell>
          <cell r="BC43" t="str">
            <v>|</v>
          </cell>
          <cell r="BE43" t="str">
            <v>|</v>
          </cell>
          <cell r="BG43" t="str">
            <v>|</v>
          </cell>
          <cell r="BI43" t="str">
            <v>|</v>
          </cell>
          <cell r="BJ43">
            <v>0</v>
          </cell>
          <cell r="BK43" t="str">
            <v>|</v>
          </cell>
        </row>
        <row r="44">
          <cell r="A44" t="str">
            <v>|</v>
          </cell>
          <cell r="C44" t="str">
            <v>|</v>
          </cell>
          <cell r="E44" t="str">
            <v>|</v>
          </cell>
          <cell r="G44" t="str">
            <v>|</v>
          </cell>
          <cell r="I44" t="str">
            <v>|</v>
          </cell>
          <cell r="K44" t="str">
            <v>|</v>
          </cell>
          <cell r="M44" t="str">
            <v>|</v>
          </cell>
          <cell r="O44" t="str">
            <v>|</v>
          </cell>
          <cell r="Q44" t="str">
            <v>|</v>
          </cell>
          <cell r="S44" t="str">
            <v>|</v>
          </cell>
          <cell r="U44" t="str">
            <v>|</v>
          </cell>
          <cell r="W44" t="str">
            <v>|</v>
          </cell>
          <cell r="Y44" t="str">
            <v>|</v>
          </cell>
          <cell r="AA44" t="str">
            <v>|</v>
          </cell>
          <cell r="AC44" t="str">
            <v>|</v>
          </cell>
          <cell r="AE44" t="str">
            <v>|</v>
          </cell>
          <cell r="AG44" t="str">
            <v>|</v>
          </cell>
          <cell r="AI44" t="str">
            <v>|</v>
          </cell>
          <cell r="AK44" t="str">
            <v>|</v>
          </cell>
          <cell r="AM44" t="str">
            <v>|</v>
          </cell>
          <cell r="AO44" t="str">
            <v>|</v>
          </cell>
          <cell r="AQ44" t="str">
            <v>|</v>
          </cell>
          <cell r="AS44" t="str">
            <v>|</v>
          </cell>
          <cell r="AU44" t="str">
            <v>|</v>
          </cell>
          <cell r="AW44" t="str">
            <v>|</v>
          </cell>
          <cell r="AY44" t="str">
            <v>|</v>
          </cell>
          <cell r="BA44" t="str">
            <v>|</v>
          </cell>
          <cell r="BC44" t="str">
            <v>|</v>
          </cell>
          <cell r="BE44" t="str">
            <v>|</v>
          </cell>
          <cell r="BG44" t="str">
            <v>|</v>
          </cell>
          <cell r="BI44" t="str">
            <v>|</v>
          </cell>
          <cell r="BJ44">
            <v>0</v>
          </cell>
          <cell r="BK44" t="str">
            <v>|</v>
          </cell>
        </row>
        <row r="45">
          <cell r="A45" t="str">
            <v>|</v>
          </cell>
          <cell r="C45" t="str">
            <v>|</v>
          </cell>
          <cell r="E45" t="str">
            <v>|</v>
          </cell>
          <cell r="G45" t="str">
            <v>|</v>
          </cell>
          <cell r="I45" t="str">
            <v>|</v>
          </cell>
          <cell r="K45" t="str">
            <v>|</v>
          </cell>
          <cell r="M45" t="str">
            <v>|</v>
          </cell>
          <cell r="O45" t="str">
            <v>|</v>
          </cell>
          <cell r="Q45" t="str">
            <v>|</v>
          </cell>
          <cell r="S45" t="str">
            <v>|</v>
          </cell>
          <cell r="U45" t="str">
            <v>|</v>
          </cell>
          <cell r="W45" t="str">
            <v>|</v>
          </cell>
          <cell r="Y45" t="str">
            <v>|</v>
          </cell>
          <cell r="AA45" t="str">
            <v>|</v>
          </cell>
          <cell r="AC45" t="str">
            <v>|</v>
          </cell>
          <cell r="AE45" t="str">
            <v>|</v>
          </cell>
          <cell r="AG45" t="str">
            <v>|</v>
          </cell>
          <cell r="AI45" t="str">
            <v>|</v>
          </cell>
          <cell r="AK45" t="str">
            <v>|</v>
          </cell>
          <cell r="AM45" t="str">
            <v>|</v>
          </cell>
          <cell r="AO45" t="str">
            <v>|</v>
          </cell>
          <cell r="AQ45" t="str">
            <v>|</v>
          </cell>
          <cell r="AS45" t="str">
            <v>|</v>
          </cell>
          <cell r="AU45" t="str">
            <v>|</v>
          </cell>
          <cell r="AW45" t="str">
            <v>|</v>
          </cell>
          <cell r="AY45" t="str">
            <v>|</v>
          </cell>
          <cell r="BA45" t="str">
            <v>|</v>
          </cell>
          <cell r="BC45" t="str">
            <v>|</v>
          </cell>
          <cell r="BE45" t="str">
            <v>|</v>
          </cell>
          <cell r="BG45" t="str">
            <v>|</v>
          </cell>
          <cell r="BI45" t="str">
            <v>|</v>
          </cell>
          <cell r="BJ45">
            <v>0</v>
          </cell>
          <cell r="BK45" t="str">
            <v>|</v>
          </cell>
        </row>
        <row r="46">
          <cell r="A46" t="str">
            <v>|</v>
          </cell>
          <cell r="C46" t="str">
            <v>|</v>
          </cell>
          <cell r="E46" t="str">
            <v>|</v>
          </cell>
          <cell r="G46" t="str">
            <v>|</v>
          </cell>
          <cell r="I46" t="str">
            <v>|</v>
          </cell>
          <cell r="K46" t="str">
            <v>|</v>
          </cell>
          <cell r="M46" t="str">
            <v>|</v>
          </cell>
          <cell r="O46" t="str">
            <v>|</v>
          </cell>
          <cell r="Q46" t="str">
            <v>|</v>
          </cell>
          <cell r="S46" t="str">
            <v>|</v>
          </cell>
          <cell r="U46" t="str">
            <v>|</v>
          </cell>
          <cell r="W46" t="str">
            <v>|</v>
          </cell>
          <cell r="Y46" t="str">
            <v>|</v>
          </cell>
          <cell r="AA46" t="str">
            <v>|</v>
          </cell>
          <cell r="AC46" t="str">
            <v>|</v>
          </cell>
          <cell r="AE46" t="str">
            <v>|</v>
          </cell>
          <cell r="AG46" t="str">
            <v>|</v>
          </cell>
          <cell r="AI46" t="str">
            <v>|</v>
          </cell>
          <cell r="AK46" t="str">
            <v>|</v>
          </cell>
          <cell r="AM46" t="str">
            <v>|</v>
          </cell>
          <cell r="AO46" t="str">
            <v>|</v>
          </cell>
          <cell r="AQ46" t="str">
            <v>|</v>
          </cell>
          <cell r="AS46" t="str">
            <v>|</v>
          </cell>
          <cell r="AU46" t="str">
            <v>|</v>
          </cell>
          <cell r="AW46" t="str">
            <v>|</v>
          </cell>
          <cell r="AY46" t="str">
            <v>|</v>
          </cell>
          <cell r="BA46" t="str">
            <v>|</v>
          </cell>
          <cell r="BC46" t="str">
            <v>|</v>
          </cell>
          <cell r="BE46" t="str">
            <v>|</v>
          </cell>
          <cell r="BG46" t="str">
            <v>|</v>
          </cell>
          <cell r="BI46" t="str">
            <v>|</v>
          </cell>
          <cell r="BJ46">
            <v>0</v>
          </cell>
          <cell r="BK46" t="str">
            <v>|</v>
          </cell>
        </row>
        <row r="47">
          <cell r="A47" t="str">
            <v>|</v>
          </cell>
          <cell r="C47" t="str">
            <v>|</v>
          </cell>
          <cell r="E47" t="str">
            <v>|</v>
          </cell>
          <cell r="G47" t="str">
            <v>|</v>
          </cell>
          <cell r="I47" t="str">
            <v>|</v>
          </cell>
          <cell r="K47" t="str">
            <v>|</v>
          </cell>
          <cell r="M47" t="str">
            <v>|</v>
          </cell>
          <cell r="O47" t="str">
            <v>|</v>
          </cell>
          <cell r="Q47" t="str">
            <v>|</v>
          </cell>
          <cell r="S47" t="str">
            <v>|</v>
          </cell>
          <cell r="U47" t="str">
            <v>|</v>
          </cell>
          <cell r="W47" t="str">
            <v>|</v>
          </cell>
          <cell r="Y47" t="str">
            <v>|</v>
          </cell>
          <cell r="AA47" t="str">
            <v>|</v>
          </cell>
          <cell r="AC47" t="str">
            <v>|</v>
          </cell>
          <cell r="AE47" t="str">
            <v>|</v>
          </cell>
          <cell r="AG47" t="str">
            <v>|</v>
          </cell>
          <cell r="AI47" t="str">
            <v>|</v>
          </cell>
          <cell r="AK47" t="str">
            <v>|</v>
          </cell>
          <cell r="AM47" t="str">
            <v>|</v>
          </cell>
          <cell r="AO47" t="str">
            <v>|</v>
          </cell>
          <cell r="AQ47" t="str">
            <v>|</v>
          </cell>
          <cell r="AS47" t="str">
            <v>|</v>
          </cell>
          <cell r="AU47" t="str">
            <v>|</v>
          </cell>
          <cell r="AW47" t="str">
            <v>|</v>
          </cell>
          <cell r="AY47" t="str">
            <v>|</v>
          </cell>
          <cell r="BA47" t="str">
            <v>|</v>
          </cell>
          <cell r="BC47" t="str">
            <v>|</v>
          </cell>
          <cell r="BE47" t="str">
            <v>|</v>
          </cell>
          <cell r="BG47" t="str">
            <v>|</v>
          </cell>
          <cell r="BI47" t="str">
            <v>|</v>
          </cell>
          <cell r="BJ47">
            <v>0</v>
          </cell>
          <cell r="BK47" t="str">
            <v>|</v>
          </cell>
        </row>
        <row r="48">
          <cell r="A48" t="str">
            <v>|</v>
          </cell>
          <cell r="C48" t="str">
            <v>|</v>
          </cell>
          <cell r="E48" t="str">
            <v>|</v>
          </cell>
          <cell r="G48" t="str">
            <v>|</v>
          </cell>
          <cell r="I48" t="str">
            <v>|</v>
          </cell>
          <cell r="K48" t="str">
            <v>|</v>
          </cell>
          <cell r="M48" t="str">
            <v>|</v>
          </cell>
          <cell r="O48" t="str">
            <v>|</v>
          </cell>
          <cell r="Q48" t="str">
            <v>|</v>
          </cell>
          <cell r="S48" t="str">
            <v>|</v>
          </cell>
          <cell r="U48" t="str">
            <v>|</v>
          </cell>
          <cell r="W48" t="str">
            <v>|</v>
          </cell>
          <cell r="Y48" t="str">
            <v>|</v>
          </cell>
          <cell r="AA48" t="str">
            <v>|</v>
          </cell>
          <cell r="AC48" t="str">
            <v>|</v>
          </cell>
          <cell r="AE48" t="str">
            <v>|</v>
          </cell>
          <cell r="AG48" t="str">
            <v>|</v>
          </cell>
          <cell r="AI48" t="str">
            <v>|</v>
          </cell>
          <cell r="AK48" t="str">
            <v>|</v>
          </cell>
          <cell r="AM48" t="str">
            <v>|</v>
          </cell>
          <cell r="AO48" t="str">
            <v>|</v>
          </cell>
          <cell r="AQ48" t="str">
            <v>|</v>
          </cell>
          <cell r="AS48" t="str">
            <v>|</v>
          </cell>
          <cell r="AU48" t="str">
            <v>|</v>
          </cell>
          <cell r="AW48" t="str">
            <v>|</v>
          </cell>
          <cell r="AY48" t="str">
            <v>|</v>
          </cell>
          <cell r="BA48" t="str">
            <v>|</v>
          </cell>
          <cell r="BC48" t="str">
            <v>|</v>
          </cell>
          <cell r="BE48" t="str">
            <v>|</v>
          </cell>
          <cell r="BG48" t="str">
            <v>|</v>
          </cell>
          <cell r="BI48" t="str">
            <v>|</v>
          </cell>
          <cell r="BJ48">
            <v>0</v>
          </cell>
          <cell r="BK48" t="str">
            <v>|</v>
          </cell>
        </row>
        <row r="49">
          <cell r="A49" t="str">
            <v>|</v>
          </cell>
          <cell r="C49" t="str">
            <v>|</v>
          </cell>
          <cell r="E49" t="str">
            <v>|</v>
          </cell>
          <cell r="G49" t="str">
            <v>|</v>
          </cell>
          <cell r="I49" t="str">
            <v>|</v>
          </cell>
          <cell r="K49" t="str">
            <v>|</v>
          </cell>
          <cell r="M49" t="str">
            <v>|</v>
          </cell>
          <cell r="O49" t="str">
            <v>|</v>
          </cell>
          <cell r="Q49" t="str">
            <v>|</v>
          </cell>
          <cell r="S49" t="str">
            <v>|</v>
          </cell>
          <cell r="U49" t="str">
            <v>|</v>
          </cell>
          <cell r="W49" t="str">
            <v>|</v>
          </cell>
          <cell r="Y49" t="str">
            <v>|</v>
          </cell>
          <cell r="AA49" t="str">
            <v>|</v>
          </cell>
          <cell r="AC49" t="str">
            <v>|</v>
          </cell>
          <cell r="AE49" t="str">
            <v>|</v>
          </cell>
          <cell r="AG49" t="str">
            <v>|</v>
          </cell>
          <cell r="AI49" t="str">
            <v>|</v>
          </cell>
          <cell r="AK49" t="str">
            <v>|</v>
          </cell>
          <cell r="AM49" t="str">
            <v>|</v>
          </cell>
          <cell r="AO49" t="str">
            <v>|</v>
          </cell>
          <cell r="AQ49" t="str">
            <v>|</v>
          </cell>
          <cell r="AS49" t="str">
            <v>|</v>
          </cell>
          <cell r="AU49" t="str">
            <v>|</v>
          </cell>
          <cell r="AW49" t="str">
            <v>|</v>
          </cell>
          <cell r="AY49" t="str">
            <v>|</v>
          </cell>
          <cell r="BA49" t="str">
            <v>|</v>
          </cell>
          <cell r="BC49" t="str">
            <v>|</v>
          </cell>
          <cell r="BE49" t="str">
            <v>|</v>
          </cell>
          <cell r="BG49" t="str">
            <v>|</v>
          </cell>
          <cell r="BI49" t="str">
            <v>|</v>
          </cell>
          <cell r="BJ49">
            <v>0</v>
          </cell>
          <cell r="BK49" t="str">
            <v>|</v>
          </cell>
        </row>
        <row r="50">
          <cell r="A50" t="str">
            <v>|</v>
          </cell>
          <cell r="C50" t="str">
            <v>|</v>
          </cell>
          <cell r="E50" t="str">
            <v>|</v>
          </cell>
          <cell r="G50" t="str">
            <v>|</v>
          </cell>
          <cell r="I50" t="str">
            <v>|</v>
          </cell>
          <cell r="K50" t="str">
            <v>|</v>
          </cell>
          <cell r="M50" t="str">
            <v>|</v>
          </cell>
          <cell r="O50" t="str">
            <v>|</v>
          </cell>
          <cell r="Q50" t="str">
            <v>|</v>
          </cell>
          <cell r="S50" t="str">
            <v>|</v>
          </cell>
          <cell r="U50" t="str">
            <v>|</v>
          </cell>
          <cell r="W50" t="str">
            <v>|</v>
          </cell>
          <cell r="Y50" t="str">
            <v>|</v>
          </cell>
          <cell r="AA50" t="str">
            <v>|</v>
          </cell>
          <cell r="AC50" t="str">
            <v>|</v>
          </cell>
          <cell r="AE50" t="str">
            <v>|</v>
          </cell>
          <cell r="AG50" t="str">
            <v>|</v>
          </cell>
          <cell r="AI50" t="str">
            <v>|</v>
          </cell>
          <cell r="AK50" t="str">
            <v>|</v>
          </cell>
          <cell r="AM50" t="str">
            <v>|</v>
          </cell>
          <cell r="AO50" t="str">
            <v>|</v>
          </cell>
          <cell r="AQ50" t="str">
            <v>|</v>
          </cell>
          <cell r="AS50" t="str">
            <v>|</v>
          </cell>
          <cell r="AU50" t="str">
            <v>|</v>
          </cell>
          <cell r="AW50" t="str">
            <v>|</v>
          </cell>
          <cell r="AY50" t="str">
            <v>|</v>
          </cell>
          <cell r="BA50" t="str">
            <v>|</v>
          </cell>
          <cell r="BC50" t="str">
            <v>|</v>
          </cell>
          <cell r="BE50" t="str">
            <v>|</v>
          </cell>
          <cell r="BG50" t="str">
            <v>|</v>
          </cell>
          <cell r="BI50" t="str">
            <v>|</v>
          </cell>
          <cell r="BJ50">
            <v>0</v>
          </cell>
          <cell r="BK50" t="str">
            <v>|</v>
          </cell>
        </row>
        <row r="51">
          <cell r="A51" t="str">
            <v>|</v>
          </cell>
          <cell r="C51" t="str">
            <v>|</v>
          </cell>
          <cell r="E51" t="str">
            <v>|</v>
          </cell>
          <cell r="G51" t="str">
            <v>|</v>
          </cell>
          <cell r="I51" t="str">
            <v>|</v>
          </cell>
          <cell r="K51" t="str">
            <v>|</v>
          </cell>
          <cell r="M51" t="str">
            <v>|</v>
          </cell>
          <cell r="O51" t="str">
            <v>|</v>
          </cell>
          <cell r="Q51" t="str">
            <v>|</v>
          </cell>
          <cell r="S51" t="str">
            <v>|</v>
          </cell>
          <cell r="U51" t="str">
            <v>|</v>
          </cell>
          <cell r="W51" t="str">
            <v>|</v>
          </cell>
          <cell r="Y51" t="str">
            <v>|</v>
          </cell>
          <cell r="AA51" t="str">
            <v>|</v>
          </cell>
          <cell r="AC51" t="str">
            <v>|</v>
          </cell>
          <cell r="AE51" t="str">
            <v>|</v>
          </cell>
          <cell r="AG51" t="str">
            <v>|</v>
          </cell>
          <cell r="AI51" t="str">
            <v>|</v>
          </cell>
          <cell r="AK51" t="str">
            <v>|</v>
          </cell>
          <cell r="AM51" t="str">
            <v>|</v>
          </cell>
          <cell r="AO51" t="str">
            <v>|</v>
          </cell>
          <cell r="AQ51" t="str">
            <v>|</v>
          </cell>
          <cell r="AS51" t="str">
            <v>|</v>
          </cell>
          <cell r="AU51" t="str">
            <v>|</v>
          </cell>
          <cell r="AW51" t="str">
            <v>|</v>
          </cell>
          <cell r="AY51" t="str">
            <v>|</v>
          </cell>
          <cell r="BA51" t="str">
            <v>|</v>
          </cell>
          <cell r="BC51" t="str">
            <v>|</v>
          </cell>
          <cell r="BE51" t="str">
            <v>|</v>
          </cell>
          <cell r="BG51" t="str">
            <v>|</v>
          </cell>
          <cell r="BI51" t="str">
            <v>|</v>
          </cell>
          <cell r="BJ51">
            <v>0</v>
          </cell>
          <cell r="BK51" t="str">
            <v>|</v>
          </cell>
        </row>
        <row r="52">
          <cell r="A52" t="str">
            <v>|</v>
          </cell>
          <cell r="C52" t="str">
            <v>|</v>
          </cell>
          <cell r="E52" t="str">
            <v>|</v>
          </cell>
          <cell r="G52" t="str">
            <v>|</v>
          </cell>
          <cell r="I52" t="str">
            <v>|</v>
          </cell>
          <cell r="K52" t="str">
            <v>|</v>
          </cell>
          <cell r="M52" t="str">
            <v>|</v>
          </cell>
          <cell r="O52" t="str">
            <v>|</v>
          </cell>
          <cell r="Q52" t="str">
            <v>|</v>
          </cell>
          <cell r="S52" t="str">
            <v>|</v>
          </cell>
          <cell r="U52" t="str">
            <v>|</v>
          </cell>
          <cell r="W52" t="str">
            <v>|</v>
          </cell>
          <cell r="Y52" t="str">
            <v>|</v>
          </cell>
          <cell r="AA52" t="str">
            <v>|</v>
          </cell>
          <cell r="AC52" t="str">
            <v>|</v>
          </cell>
          <cell r="AE52" t="str">
            <v>|</v>
          </cell>
          <cell r="AG52" t="str">
            <v>|</v>
          </cell>
          <cell r="AI52" t="str">
            <v>|</v>
          </cell>
          <cell r="AK52" t="str">
            <v>|</v>
          </cell>
          <cell r="AM52" t="str">
            <v>|</v>
          </cell>
          <cell r="AO52" t="str">
            <v>|</v>
          </cell>
          <cell r="AQ52" t="str">
            <v>|</v>
          </cell>
          <cell r="AS52" t="str">
            <v>|</v>
          </cell>
          <cell r="AU52" t="str">
            <v>|</v>
          </cell>
          <cell r="AW52" t="str">
            <v>|</v>
          </cell>
          <cell r="AY52" t="str">
            <v>|</v>
          </cell>
          <cell r="BA52" t="str">
            <v>|</v>
          </cell>
          <cell r="BC52" t="str">
            <v>|</v>
          </cell>
          <cell r="BE52" t="str">
            <v>|</v>
          </cell>
          <cell r="BG52" t="str">
            <v>|</v>
          </cell>
          <cell r="BI52" t="str">
            <v>|</v>
          </cell>
          <cell r="BJ52">
            <v>0</v>
          </cell>
          <cell r="BK52" t="str">
            <v>|</v>
          </cell>
        </row>
        <row r="53">
          <cell r="A53" t="str">
            <v>|</v>
          </cell>
          <cell r="C53" t="str">
            <v>|</v>
          </cell>
          <cell r="E53" t="str">
            <v>|</v>
          </cell>
          <cell r="G53" t="str">
            <v>|</v>
          </cell>
          <cell r="I53" t="str">
            <v>|</v>
          </cell>
          <cell r="K53" t="str">
            <v>|</v>
          </cell>
          <cell r="M53" t="str">
            <v>|</v>
          </cell>
          <cell r="O53" t="str">
            <v>|</v>
          </cell>
          <cell r="Q53" t="str">
            <v>|</v>
          </cell>
          <cell r="S53" t="str">
            <v>|</v>
          </cell>
          <cell r="U53" t="str">
            <v>|</v>
          </cell>
          <cell r="W53" t="str">
            <v>|</v>
          </cell>
          <cell r="Y53" t="str">
            <v>|</v>
          </cell>
          <cell r="AA53" t="str">
            <v>|</v>
          </cell>
          <cell r="AC53" t="str">
            <v>|</v>
          </cell>
          <cell r="AE53" t="str">
            <v>|</v>
          </cell>
          <cell r="AG53" t="str">
            <v>|</v>
          </cell>
          <cell r="AI53" t="str">
            <v>|</v>
          </cell>
          <cell r="AK53" t="str">
            <v>|</v>
          </cell>
          <cell r="AM53" t="str">
            <v>|</v>
          </cell>
          <cell r="AO53" t="str">
            <v>|</v>
          </cell>
          <cell r="AQ53" t="str">
            <v>|</v>
          </cell>
          <cell r="AS53" t="str">
            <v>|</v>
          </cell>
          <cell r="AU53" t="str">
            <v>|</v>
          </cell>
          <cell r="AW53" t="str">
            <v>|</v>
          </cell>
          <cell r="AY53" t="str">
            <v>|</v>
          </cell>
          <cell r="BA53" t="str">
            <v>|</v>
          </cell>
          <cell r="BC53" t="str">
            <v>|</v>
          </cell>
          <cell r="BE53" t="str">
            <v>|</v>
          </cell>
          <cell r="BG53" t="str">
            <v>|</v>
          </cell>
          <cell r="BI53" t="str">
            <v>|</v>
          </cell>
          <cell r="BJ53">
            <v>0</v>
          </cell>
          <cell r="BK53" t="str">
            <v>|</v>
          </cell>
        </row>
        <row r="54">
          <cell r="A54" t="str">
            <v>|</v>
          </cell>
          <cell r="C54" t="str">
            <v>|</v>
          </cell>
          <cell r="E54" t="str">
            <v>|</v>
          </cell>
          <cell r="G54" t="str">
            <v>|</v>
          </cell>
          <cell r="I54" t="str">
            <v>|</v>
          </cell>
          <cell r="K54" t="str">
            <v>|</v>
          </cell>
          <cell r="M54" t="str">
            <v>|</v>
          </cell>
          <cell r="O54" t="str">
            <v>|</v>
          </cell>
          <cell r="Q54" t="str">
            <v>|</v>
          </cell>
          <cell r="S54" t="str">
            <v>|</v>
          </cell>
          <cell r="U54" t="str">
            <v>|</v>
          </cell>
          <cell r="W54" t="str">
            <v>|</v>
          </cell>
          <cell r="Y54" t="str">
            <v>|</v>
          </cell>
          <cell r="AA54" t="str">
            <v>|</v>
          </cell>
          <cell r="AC54" t="str">
            <v>|</v>
          </cell>
          <cell r="AE54" t="str">
            <v>|</v>
          </cell>
          <cell r="AG54" t="str">
            <v>|</v>
          </cell>
          <cell r="AI54" t="str">
            <v>|</v>
          </cell>
          <cell r="AK54" t="str">
            <v>|</v>
          </cell>
          <cell r="AM54" t="str">
            <v>|</v>
          </cell>
          <cell r="AO54" t="str">
            <v>|</v>
          </cell>
          <cell r="AQ54" t="str">
            <v>|</v>
          </cell>
          <cell r="AS54" t="str">
            <v>|</v>
          </cell>
          <cell r="AU54" t="str">
            <v>|</v>
          </cell>
          <cell r="AW54" t="str">
            <v>|</v>
          </cell>
          <cell r="AY54" t="str">
            <v>|</v>
          </cell>
          <cell r="BA54" t="str">
            <v>|</v>
          </cell>
          <cell r="BC54" t="str">
            <v>|</v>
          </cell>
          <cell r="BE54" t="str">
            <v>|</v>
          </cell>
          <cell r="BG54" t="str">
            <v>|</v>
          </cell>
          <cell r="BI54" t="str">
            <v>|</v>
          </cell>
          <cell r="BJ54">
            <v>0</v>
          </cell>
          <cell r="BK54" t="str">
            <v>|</v>
          </cell>
        </row>
        <row r="55">
          <cell r="A55" t="str">
            <v>|</v>
          </cell>
          <cell r="C55" t="str">
            <v>|</v>
          </cell>
          <cell r="E55" t="str">
            <v>|</v>
          </cell>
          <cell r="G55" t="str">
            <v>|</v>
          </cell>
          <cell r="I55" t="str">
            <v>|</v>
          </cell>
          <cell r="K55" t="str">
            <v>|</v>
          </cell>
          <cell r="M55" t="str">
            <v>|</v>
          </cell>
          <cell r="O55" t="str">
            <v>|</v>
          </cell>
          <cell r="Q55" t="str">
            <v>|</v>
          </cell>
          <cell r="S55" t="str">
            <v>|</v>
          </cell>
          <cell r="U55" t="str">
            <v>|</v>
          </cell>
          <cell r="W55" t="str">
            <v>|</v>
          </cell>
          <cell r="Y55" t="str">
            <v>|</v>
          </cell>
          <cell r="AA55" t="str">
            <v>|</v>
          </cell>
          <cell r="AC55" t="str">
            <v>|</v>
          </cell>
          <cell r="AE55" t="str">
            <v>|</v>
          </cell>
          <cell r="AG55" t="str">
            <v>|</v>
          </cell>
          <cell r="AI55" t="str">
            <v>|</v>
          </cell>
          <cell r="AK55" t="str">
            <v>|</v>
          </cell>
          <cell r="AM55" t="str">
            <v>|</v>
          </cell>
          <cell r="AO55" t="str">
            <v>|</v>
          </cell>
          <cell r="AQ55" t="str">
            <v>|</v>
          </cell>
          <cell r="AS55" t="str">
            <v>|</v>
          </cell>
          <cell r="AU55" t="str">
            <v>|</v>
          </cell>
          <cell r="AW55" t="str">
            <v>|</v>
          </cell>
          <cell r="AY55" t="str">
            <v>|</v>
          </cell>
          <cell r="BA55" t="str">
            <v>|</v>
          </cell>
          <cell r="BC55" t="str">
            <v>|</v>
          </cell>
          <cell r="BE55" t="str">
            <v>|</v>
          </cell>
          <cell r="BG55" t="str">
            <v>|</v>
          </cell>
          <cell r="BI55" t="str">
            <v>|</v>
          </cell>
          <cell r="BJ55">
            <v>0</v>
          </cell>
          <cell r="BK55" t="str">
            <v>|</v>
          </cell>
        </row>
        <row r="56">
          <cell r="A56" t="str">
            <v>|</v>
          </cell>
          <cell r="C56" t="str">
            <v>|</v>
          </cell>
          <cell r="E56" t="str">
            <v>|</v>
          </cell>
          <cell r="G56" t="str">
            <v>|</v>
          </cell>
          <cell r="I56" t="str">
            <v>|</v>
          </cell>
          <cell r="K56" t="str">
            <v>|</v>
          </cell>
          <cell r="M56" t="str">
            <v>|</v>
          </cell>
          <cell r="O56" t="str">
            <v>|</v>
          </cell>
          <cell r="Q56" t="str">
            <v>|</v>
          </cell>
          <cell r="S56" t="str">
            <v>|</v>
          </cell>
          <cell r="U56" t="str">
            <v>|</v>
          </cell>
          <cell r="W56" t="str">
            <v>|</v>
          </cell>
          <cell r="Y56" t="str">
            <v>|</v>
          </cell>
          <cell r="AA56" t="str">
            <v>|</v>
          </cell>
          <cell r="AC56" t="str">
            <v>|</v>
          </cell>
          <cell r="AE56" t="str">
            <v>|</v>
          </cell>
          <cell r="AG56" t="str">
            <v>|</v>
          </cell>
          <cell r="AI56" t="str">
            <v>|</v>
          </cell>
          <cell r="AK56" t="str">
            <v>|</v>
          </cell>
          <cell r="AM56" t="str">
            <v>|</v>
          </cell>
          <cell r="AO56" t="str">
            <v>|</v>
          </cell>
          <cell r="AQ56" t="str">
            <v>|</v>
          </cell>
          <cell r="AS56" t="str">
            <v>|</v>
          </cell>
          <cell r="AU56" t="str">
            <v>|</v>
          </cell>
          <cell r="AW56" t="str">
            <v>|</v>
          </cell>
          <cell r="AY56" t="str">
            <v>|</v>
          </cell>
          <cell r="BA56" t="str">
            <v>|</v>
          </cell>
          <cell r="BC56" t="str">
            <v>|</v>
          </cell>
          <cell r="BE56" t="str">
            <v>|</v>
          </cell>
          <cell r="BG56" t="str">
            <v>|</v>
          </cell>
          <cell r="BI56" t="str">
            <v>|</v>
          </cell>
          <cell r="BJ56">
            <v>0</v>
          </cell>
          <cell r="BK56" t="str">
            <v>|</v>
          </cell>
        </row>
        <row r="57">
          <cell r="A57" t="str">
            <v>|</v>
          </cell>
          <cell r="C57" t="str">
            <v>|</v>
          </cell>
          <cell r="E57" t="str">
            <v>|</v>
          </cell>
          <cell r="G57" t="str">
            <v>|</v>
          </cell>
          <cell r="I57" t="str">
            <v>|</v>
          </cell>
          <cell r="K57" t="str">
            <v>|</v>
          </cell>
          <cell r="M57" t="str">
            <v>|</v>
          </cell>
          <cell r="O57" t="str">
            <v>|</v>
          </cell>
          <cell r="Q57" t="str">
            <v>|</v>
          </cell>
          <cell r="S57" t="str">
            <v>|</v>
          </cell>
          <cell r="U57" t="str">
            <v>|</v>
          </cell>
          <cell r="W57" t="str">
            <v>|</v>
          </cell>
          <cell r="Y57" t="str">
            <v>|</v>
          </cell>
          <cell r="AA57" t="str">
            <v>|</v>
          </cell>
          <cell r="AC57" t="str">
            <v>|</v>
          </cell>
          <cell r="AE57" t="str">
            <v>|</v>
          </cell>
          <cell r="AG57" t="str">
            <v>|</v>
          </cell>
          <cell r="AI57" t="str">
            <v>|</v>
          </cell>
          <cell r="AK57" t="str">
            <v>|</v>
          </cell>
          <cell r="AM57" t="str">
            <v>|</v>
          </cell>
          <cell r="AO57" t="str">
            <v>|</v>
          </cell>
          <cell r="AQ57" t="str">
            <v>|</v>
          </cell>
          <cell r="AS57" t="str">
            <v>|</v>
          </cell>
          <cell r="AU57" t="str">
            <v>|</v>
          </cell>
          <cell r="AW57" t="str">
            <v>|</v>
          </cell>
          <cell r="AY57" t="str">
            <v>|</v>
          </cell>
          <cell r="BA57" t="str">
            <v>|</v>
          </cell>
          <cell r="BC57" t="str">
            <v>|</v>
          </cell>
          <cell r="BE57" t="str">
            <v>|</v>
          </cell>
          <cell r="BG57" t="str">
            <v>|</v>
          </cell>
          <cell r="BI57" t="str">
            <v>|</v>
          </cell>
          <cell r="BJ57">
            <v>0</v>
          </cell>
          <cell r="BK57" t="str">
            <v>|</v>
          </cell>
        </row>
        <row r="58">
          <cell r="A58" t="str">
            <v>-</v>
          </cell>
          <cell r="B58" t="str">
            <v>-</v>
          </cell>
          <cell r="C58" t="str">
            <v>-</v>
          </cell>
          <cell r="D58" t="str">
            <v>-</v>
          </cell>
          <cell r="E58" t="str">
            <v>-</v>
          </cell>
          <cell r="F58" t="str">
            <v>-</v>
          </cell>
          <cell r="G58" t="str">
            <v>|</v>
          </cell>
          <cell r="H58" t="str">
            <v>-</v>
          </cell>
          <cell r="I58" t="str">
            <v>|</v>
          </cell>
          <cell r="J58" t="str">
            <v>-</v>
          </cell>
          <cell r="K58" t="str">
            <v>|</v>
          </cell>
          <cell r="L58" t="str">
            <v>-</v>
          </cell>
          <cell r="M58" t="str">
            <v>|</v>
          </cell>
          <cell r="N58" t="str">
            <v>-</v>
          </cell>
          <cell r="O58" t="str">
            <v>|</v>
          </cell>
          <cell r="P58" t="str">
            <v>-</v>
          </cell>
          <cell r="Q58" t="str">
            <v>|</v>
          </cell>
          <cell r="R58" t="str">
            <v>-</v>
          </cell>
          <cell r="S58" t="str">
            <v>|</v>
          </cell>
          <cell r="T58" t="str">
            <v>-</v>
          </cell>
          <cell r="U58" t="str">
            <v>|</v>
          </cell>
          <cell r="V58" t="str">
            <v>-</v>
          </cell>
          <cell r="W58" t="str">
            <v>|</v>
          </cell>
          <cell r="X58" t="str">
            <v>-</v>
          </cell>
          <cell r="Y58" t="str">
            <v>|</v>
          </cell>
          <cell r="Z58" t="str">
            <v>-</v>
          </cell>
          <cell r="AA58" t="str">
            <v>|</v>
          </cell>
          <cell r="AB58" t="str">
            <v>-</v>
          </cell>
          <cell r="AC58" t="str">
            <v>|</v>
          </cell>
          <cell r="AD58" t="str">
            <v>-</v>
          </cell>
          <cell r="AE58" t="str">
            <v>|</v>
          </cell>
          <cell r="AF58" t="str">
            <v>-</v>
          </cell>
          <cell r="AG58" t="str">
            <v>|</v>
          </cell>
          <cell r="AH58" t="str">
            <v>-</v>
          </cell>
          <cell r="AI58" t="str">
            <v>|</v>
          </cell>
          <cell r="AJ58" t="str">
            <v>-</v>
          </cell>
          <cell r="AK58" t="str">
            <v>|</v>
          </cell>
          <cell r="AL58" t="str">
            <v>-</v>
          </cell>
          <cell r="AM58" t="str">
            <v>|</v>
          </cell>
          <cell r="AN58" t="str">
            <v>-</v>
          </cell>
          <cell r="AO58" t="str">
            <v>|</v>
          </cell>
          <cell r="AP58" t="str">
            <v>-</v>
          </cell>
          <cell r="AQ58" t="str">
            <v>|</v>
          </cell>
          <cell r="AR58" t="str">
            <v>-</v>
          </cell>
          <cell r="AS58" t="str">
            <v>|</v>
          </cell>
          <cell r="AT58" t="str">
            <v>-</v>
          </cell>
          <cell r="AU58" t="str">
            <v>|</v>
          </cell>
          <cell r="AV58" t="str">
            <v>-</v>
          </cell>
          <cell r="AW58" t="str">
            <v>|</v>
          </cell>
          <cell r="AX58" t="str">
            <v>-</v>
          </cell>
          <cell r="AY58" t="str">
            <v>|</v>
          </cell>
          <cell r="AZ58" t="str">
            <v>-</v>
          </cell>
          <cell r="BA58" t="str">
            <v>|</v>
          </cell>
          <cell r="BB58" t="str">
            <v>-</v>
          </cell>
          <cell r="BC58" t="str">
            <v>|</v>
          </cell>
          <cell r="BD58" t="str">
            <v>-</v>
          </cell>
          <cell r="BE58" t="str">
            <v>|</v>
          </cell>
          <cell r="BF58" t="str">
            <v>-</v>
          </cell>
          <cell r="BG58" t="str">
            <v>|</v>
          </cell>
          <cell r="BH58" t="str">
            <v>-</v>
          </cell>
          <cell r="BI58" t="str">
            <v>|</v>
          </cell>
          <cell r="BJ58" t="str">
            <v>-</v>
          </cell>
          <cell r="BK58" t="str">
            <v>|</v>
          </cell>
        </row>
        <row r="59">
          <cell r="A59" t="str">
            <v>|</v>
          </cell>
          <cell r="C59" t="str">
            <v xml:space="preserve"> </v>
          </cell>
          <cell r="E59" t="str">
            <v xml:space="preserve"> </v>
          </cell>
          <cell r="F59" t="str">
            <v>SOUS - TOTAUX</v>
          </cell>
          <cell r="G59" t="str">
            <v>|</v>
          </cell>
          <cell r="H59">
            <v>0</v>
          </cell>
          <cell r="I59" t="str">
            <v>|</v>
          </cell>
          <cell r="K59" t="str">
            <v>|</v>
          </cell>
          <cell r="L59">
            <v>0</v>
          </cell>
          <cell r="M59" t="str">
            <v>|</v>
          </cell>
          <cell r="O59" t="str">
            <v>|</v>
          </cell>
          <cell r="P59">
            <v>0</v>
          </cell>
          <cell r="Q59" t="str">
            <v>|</v>
          </cell>
          <cell r="S59" t="str">
            <v>|</v>
          </cell>
          <cell r="T59">
            <v>0</v>
          </cell>
          <cell r="U59" t="str">
            <v>|</v>
          </cell>
          <cell r="W59" t="str">
            <v>|</v>
          </cell>
          <cell r="X59">
            <v>0</v>
          </cell>
          <cell r="Y59" t="str">
            <v>|</v>
          </cell>
          <cell r="AA59" t="str">
            <v>|</v>
          </cell>
          <cell r="AB59">
            <v>0</v>
          </cell>
          <cell r="AC59" t="str">
            <v>|</v>
          </cell>
          <cell r="AE59" t="str">
            <v>|</v>
          </cell>
          <cell r="AF59">
            <v>0</v>
          </cell>
          <cell r="AG59" t="str">
            <v>|</v>
          </cell>
          <cell r="AI59" t="str">
            <v>|</v>
          </cell>
          <cell r="AJ59">
            <v>0</v>
          </cell>
          <cell r="AK59" t="str">
            <v>|</v>
          </cell>
          <cell r="AM59" t="str">
            <v>|</v>
          </cell>
          <cell r="AN59">
            <v>0</v>
          </cell>
          <cell r="AO59" t="str">
            <v>|</v>
          </cell>
          <cell r="AQ59" t="str">
            <v>|</v>
          </cell>
          <cell r="AR59">
            <v>0</v>
          </cell>
          <cell r="AS59" t="str">
            <v>|</v>
          </cell>
          <cell r="AU59" t="str">
            <v>|</v>
          </cell>
          <cell r="AV59">
            <v>0</v>
          </cell>
          <cell r="AW59" t="str">
            <v>|</v>
          </cell>
          <cell r="AY59" t="str">
            <v>|</v>
          </cell>
          <cell r="AZ59">
            <v>0</v>
          </cell>
          <cell r="BA59" t="str">
            <v>|</v>
          </cell>
          <cell r="BC59" t="str">
            <v>|</v>
          </cell>
          <cell r="BD59">
            <v>0</v>
          </cell>
          <cell r="BE59" t="str">
            <v>|</v>
          </cell>
          <cell r="BF59">
            <v>0</v>
          </cell>
          <cell r="BG59" t="str">
            <v>|</v>
          </cell>
          <cell r="BH59">
            <v>0</v>
          </cell>
          <cell r="BI59" t="str">
            <v>|</v>
          </cell>
          <cell r="BJ59">
            <v>0</v>
          </cell>
          <cell r="BK59" t="str">
            <v>|</v>
          </cell>
        </row>
        <row r="60">
          <cell r="A60" t="str">
            <v>-</v>
          </cell>
          <cell r="B60" t="str">
            <v>-</v>
          </cell>
          <cell r="C60" t="str">
            <v>-</v>
          </cell>
          <cell r="D60" t="str">
            <v>-</v>
          </cell>
          <cell r="E60" t="str">
            <v>-</v>
          </cell>
          <cell r="F60" t="str">
            <v>-</v>
          </cell>
          <cell r="G60" t="str">
            <v>-</v>
          </cell>
          <cell r="H60" t="str">
            <v>-</v>
          </cell>
          <cell r="I60" t="str">
            <v>-</v>
          </cell>
          <cell r="J60" t="str">
            <v>-</v>
          </cell>
          <cell r="K60" t="str">
            <v>-</v>
          </cell>
          <cell r="L60" t="str">
            <v>-</v>
          </cell>
          <cell r="M60" t="str">
            <v>-</v>
          </cell>
          <cell r="N60" t="str">
            <v>-</v>
          </cell>
          <cell r="O60" t="str">
            <v>-</v>
          </cell>
          <cell r="P60" t="str">
            <v>-</v>
          </cell>
          <cell r="Q60" t="str">
            <v>-</v>
          </cell>
          <cell r="R60" t="str">
            <v>-</v>
          </cell>
          <cell r="S60" t="str">
            <v>-</v>
          </cell>
          <cell r="T60" t="str">
            <v>-</v>
          </cell>
          <cell r="U60" t="str">
            <v>-</v>
          </cell>
          <cell r="V60" t="str">
            <v>-</v>
          </cell>
          <cell r="W60" t="str">
            <v>-</v>
          </cell>
          <cell r="X60" t="str">
            <v>-</v>
          </cell>
          <cell r="Y60" t="str">
            <v>-</v>
          </cell>
          <cell r="Z60" t="str">
            <v>-</v>
          </cell>
          <cell r="AA60" t="str">
            <v>-</v>
          </cell>
          <cell r="AB60" t="str">
            <v>-</v>
          </cell>
          <cell r="AC60" t="str">
            <v>-</v>
          </cell>
          <cell r="AD60" t="str">
            <v>-</v>
          </cell>
          <cell r="AE60" t="str">
            <v>-</v>
          </cell>
          <cell r="AF60" t="str">
            <v>-</v>
          </cell>
          <cell r="AG60" t="str">
            <v>-</v>
          </cell>
          <cell r="AH60" t="str">
            <v>-</v>
          </cell>
          <cell r="AI60" t="str">
            <v>-</v>
          </cell>
          <cell r="AJ60" t="str">
            <v>-</v>
          </cell>
          <cell r="AK60" t="str">
            <v>-</v>
          </cell>
          <cell r="AL60" t="str">
            <v>-</v>
          </cell>
          <cell r="AM60" t="str">
            <v>-</v>
          </cell>
          <cell r="AN60" t="str">
            <v>-</v>
          </cell>
          <cell r="AO60" t="str">
            <v>-</v>
          </cell>
          <cell r="AP60" t="str">
            <v>-</v>
          </cell>
          <cell r="AQ60" t="str">
            <v>-</v>
          </cell>
          <cell r="AR60" t="str">
            <v>-</v>
          </cell>
          <cell r="AS60" t="str">
            <v>-</v>
          </cell>
          <cell r="AT60" t="str">
            <v>-</v>
          </cell>
          <cell r="AU60" t="str">
            <v>-</v>
          </cell>
          <cell r="AV60" t="str">
            <v>-</v>
          </cell>
          <cell r="AW60" t="str">
            <v>-</v>
          </cell>
          <cell r="AX60" t="str">
            <v>-</v>
          </cell>
          <cell r="AY60" t="str">
            <v>-</v>
          </cell>
          <cell r="AZ60" t="str">
            <v>-</v>
          </cell>
          <cell r="BA60" t="str">
            <v>-</v>
          </cell>
          <cell r="BB60" t="str">
            <v>-</v>
          </cell>
          <cell r="BC60" t="str">
            <v>-</v>
          </cell>
          <cell r="BD60" t="str">
            <v>-</v>
          </cell>
          <cell r="BE60" t="str">
            <v>-</v>
          </cell>
          <cell r="BF60" t="str">
            <v>-</v>
          </cell>
          <cell r="BG60" t="str">
            <v>-</v>
          </cell>
          <cell r="BH60" t="str">
            <v>-</v>
          </cell>
          <cell r="BI60" t="str">
            <v>-</v>
          </cell>
          <cell r="BJ60" t="str">
            <v>-</v>
          </cell>
          <cell r="BK60" t="str">
            <v>-</v>
          </cell>
        </row>
        <row r="65">
          <cell r="A65" t="str">
            <v>|::</v>
          </cell>
        </row>
      </sheetData>
      <sheetData sheetId="1" refreshError="1">
        <row r="1">
          <cell r="F1" t="e">
            <v>#REF!</v>
          </cell>
          <cell r="BJ1" t="e">
            <v>#REF!</v>
          </cell>
        </row>
        <row r="2">
          <cell r="F2" t="str">
            <v>INFRASTRUCTURE</v>
          </cell>
        </row>
        <row r="3">
          <cell r="A3" t="str">
            <v>-</v>
          </cell>
          <cell r="B3" t="str">
            <v>-</v>
          </cell>
          <cell r="C3" t="str">
            <v>-</v>
          </cell>
          <cell r="D3" t="str">
            <v>-</v>
          </cell>
          <cell r="E3" t="str">
            <v>-</v>
          </cell>
          <cell r="F3" t="str">
            <v>-</v>
          </cell>
          <cell r="G3" t="str">
            <v>-</v>
          </cell>
          <cell r="H3" t="str">
            <v>-</v>
          </cell>
          <cell r="I3" t="str">
            <v>-</v>
          </cell>
          <cell r="J3" t="str">
            <v>-</v>
          </cell>
          <cell r="K3" t="str">
            <v>-</v>
          </cell>
          <cell r="L3" t="str">
            <v>-</v>
          </cell>
          <cell r="M3" t="str">
            <v>-</v>
          </cell>
          <cell r="N3" t="str">
            <v>-</v>
          </cell>
          <cell r="O3" t="str">
            <v>-</v>
          </cell>
          <cell r="P3" t="str">
            <v>-</v>
          </cell>
          <cell r="Q3" t="str">
            <v>-</v>
          </cell>
          <cell r="R3" t="str">
            <v>-</v>
          </cell>
          <cell r="S3" t="str">
            <v>-</v>
          </cell>
          <cell r="T3" t="str">
            <v>-</v>
          </cell>
          <cell r="U3" t="str">
            <v>-</v>
          </cell>
          <cell r="V3" t="str">
            <v>-</v>
          </cell>
          <cell r="W3" t="str">
            <v>-</v>
          </cell>
          <cell r="X3" t="str">
            <v>-</v>
          </cell>
          <cell r="Y3" t="str">
            <v>-</v>
          </cell>
          <cell r="Z3" t="str">
            <v>-</v>
          </cell>
          <cell r="AA3" t="str">
            <v>-</v>
          </cell>
          <cell r="AB3" t="str">
            <v>-</v>
          </cell>
          <cell r="AC3" t="str">
            <v>-</v>
          </cell>
          <cell r="AD3" t="str">
            <v>-</v>
          </cell>
          <cell r="AE3" t="str">
            <v>-</v>
          </cell>
          <cell r="AF3" t="str">
            <v>-</v>
          </cell>
          <cell r="AG3" t="str">
            <v>-</v>
          </cell>
          <cell r="AH3" t="str">
            <v>-</v>
          </cell>
          <cell r="AI3" t="str">
            <v>-</v>
          </cell>
          <cell r="AJ3" t="str">
            <v>-</v>
          </cell>
          <cell r="AK3" t="str">
            <v>-</v>
          </cell>
          <cell r="AL3" t="str">
            <v>-</v>
          </cell>
          <cell r="AM3" t="str">
            <v>-</v>
          </cell>
          <cell r="AN3" t="str">
            <v>-</v>
          </cell>
          <cell r="AO3" t="str">
            <v>-</v>
          </cell>
          <cell r="AP3" t="str">
            <v>-</v>
          </cell>
          <cell r="AQ3" t="str">
            <v>-</v>
          </cell>
          <cell r="AR3" t="str">
            <v>-</v>
          </cell>
          <cell r="AS3" t="str">
            <v>-</v>
          </cell>
          <cell r="AT3" t="str">
            <v>-</v>
          </cell>
          <cell r="AU3" t="str">
            <v>-</v>
          </cell>
          <cell r="AV3" t="str">
            <v>-</v>
          </cell>
          <cell r="AW3" t="str">
            <v>-</v>
          </cell>
          <cell r="AX3" t="str">
            <v>-</v>
          </cell>
          <cell r="AY3" t="str">
            <v>-</v>
          </cell>
          <cell r="AZ3" t="str">
            <v>-</v>
          </cell>
          <cell r="BA3" t="str">
            <v>-</v>
          </cell>
          <cell r="BB3" t="str">
            <v>-</v>
          </cell>
          <cell r="BC3" t="str">
            <v>-</v>
          </cell>
          <cell r="BD3" t="str">
            <v>-</v>
          </cell>
          <cell r="BE3" t="str">
            <v>-</v>
          </cell>
          <cell r="BF3" t="str">
            <v>-</v>
          </cell>
          <cell r="BG3" t="str">
            <v>-</v>
          </cell>
          <cell r="BH3" t="str">
            <v>-</v>
          </cell>
          <cell r="BI3" t="str">
            <v>-</v>
          </cell>
          <cell r="BJ3" t="str">
            <v>-</v>
          </cell>
          <cell r="BK3" t="str">
            <v xml:space="preserve"> </v>
          </cell>
        </row>
        <row r="4">
          <cell r="A4" t="str">
            <v>|</v>
          </cell>
          <cell r="C4" t="str">
            <v>|</v>
          </cell>
          <cell r="E4" t="str">
            <v>|</v>
          </cell>
          <cell r="G4" t="str">
            <v>|</v>
          </cell>
          <cell r="H4" t="str">
            <v>POSTES</v>
          </cell>
          <cell r="I4" t="str">
            <v>|</v>
          </cell>
          <cell r="K4" t="str">
            <v xml:space="preserve"> </v>
          </cell>
          <cell r="N4" t="str">
            <v>RESEAU MT</v>
          </cell>
          <cell r="U4" t="str">
            <v>|</v>
          </cell>
          <cell r="W4" t="str">
            <v xml:space="preserve"> </v>
          </cell>
          <cell r="X4" t="str">
            <v xml:space="preserve"> </v>
          </cell>
          <cell r="Y4" t="str">
            <v xml:space="preserve"> </v>
          </cell>
          <cell r="AA4" t="str">
            <v xml:space="preserve"> </v>
          </cell>
          <cell r="AC4" t="str">
            <v>CABINES</v>
          </cell>
          <cell r="AI4" t="str">
            <v xml:space="preserve"> </v>
          </cell>
          <cell r="AJ4" t="str">
            <v xml:space="preserve"> </v>
          </cell>
          <cell r="AK4" t="str">
            <v>|</v>
          </cell>
          <cell r="AM4" t="str">
            <v xml:space="preserve"> </v>
          </cell>
          <cell r="AN4" t="str">
            <v xml:space="preserve">    RESEAU BT</v>
          </cell>
          <cell r="AS4" t="str">
            <v>|</v>
          </cell>
          <cell r="AT4" t="str">
            <v xml:space="preserve">  RACCORD.</v>
          </cell>
          <cell r="AW4" t="str">
            <v>|</v>
          </cell>
          <cell r="AZ4" t="str">
            <v xml:space="preserve">COMPTAGES </v>
          </cell>
          <cell r="BE4" t="str">
            <v>|</v>
          </cell>
          <cell r="BF4" t="str">
            <v>EMETTEUR</v>
          </cell>
          <cell r="BG4" t="str">
            <v>|</v>
          </cell>
          <cell r="BH4" t="str">
            <v>DISPATCH.</v>
          </cell>
          <cell r="BI4" t="str">
            <v>|</v>
          </cell>
          <cell r="BK4" t="str">
            <v>|</v>
          </cell>
        </row>
        <row r="5">
          <cell r="A5" t="str">
            <v>|</v>
          </cell>
          <cell r="C5" t="str">
            <v>|</v>
          </cell>
          <cell r="E5" t="str">
            <v>|</v>
          </cell>
          <cell r="G5" t="str">
            <v>|</v>
          </cell>
          <cell r="H5" t="str">
            <v>SOURCES</v>
          </cell>
          <cell r="I5" t="str">
            <v>|</v>
          </cell>
          <cell r="J5" t="str">
            <v>-</v>
          </cell>
          <cell r="K5" t="str">
            <v>-</v>
          </cell>
          <cell r="L5" t="str">
            <v>-</v>
          </cell>
          <cell r="M5" t="str">
            <v>-</v>
          </cell>
          <cell r="N5" t="str">
            <v>-</v>
          </cell>
          <cell r="O5" t="str">
            <v>-</v>
          </cell>
          <cell r="P5" t="str">
            <v>-</v>
          </cell>
          <cell r="Q5" t="str">
            <v>-</v>
          </cell>
          <cell r="R5" t="str">
            <v>-</v>
          </cell>
          <cell r="S5" t="str">
            <v>-</v>
          </cell>
          <cell r="T5" t="str">
            <v>-</v>
          </cell>
          <cell r="U5" t="str">
            <v>|</v>
          </cell>
          <cell r="V5" t="str">
            <v>-</v>
          </cell>
          <cell r="W5" t="str">
            <v>-</v>
          </cell>
          <cell r="X5" t="str">
            <v>-</v>
          </cell>
          <cell r="Y5" t="str">
            <v>-</v>
          </cell>
          <cell r="Z5" t="str">
            <v>-</v>
          </cell>
          <cell r="AA5" t="str">
            <v>-</v>
          </cell>
          <cell r="AB5" t="str">
            <v>-</v>
          </cell>
          <cell r="AC5" t="str">
            <v>-</v>
          </cell>
          <cell r="AD5" t="str">
            <v>-</v>
          </cell>
          <cell r="AE5" t="str">
            <v>-</v>
          </cell>
          <cell r="AF5" t="str">
            <v>-</v>
          </cell>
          <cell r="AG5" t="str">
            <v>-</v>
          </cell>
          <cell r="AH5" t="str">
            <v>-</v>
          </cell>
          <cell r="AI5" t="str">
            <v>-</v>
          </cell>
          <cell r="AJ5" t="str">
            <v>-</v>
          </cell>
          <cell r="AK5" t="str">
            <v>|</v>
          </cell>
          <cell r="AL5" t="str">
            <v>-</v>
          </cell>
          <cell r="AM5" t="str">
            <v>-</v>
          </cell>
          <cell r="AN5" t="str">
            <v>-</v>
          </cell>
          <cell r="AO5" t="str">
            <v>-</v>
          </cell>
          <cell r="AP5" t="str">
            <v>-</v>
          </cell>
          <cell r="AQ5" t="str">
            <v>-</v>
          </cell>
          <cell r="AR5" t="str">
            <v>-</v>
          </cell>
          <cell r="AS5" t="str">
            <v>|</v>
          </cell>
          <cell r="AT5" t="str">
            <v>-</v>
          </cell>
          <cell r="AU5" t="str">
            <v>-</v>
          </cell>
          <cell r="AV5" t="str">
            <v>-</v>
          </cell>
          <cell r="AW5" t="str">
            <v>|</v>
          </cell>
          <cell r="AX5" t="str">
            <v>-</v>
          </cell>
          <cell r="AY5" t="str">
            <v>-</v>
          </cell>
          <cell r="AZ5" t="str">
            <v>-</v>
          </cell>
          <cell r="BA5" t="str">
            <v>-</v>
          </cell>
          <cell r="BB5" t="str">
            <v>-</v>
          </cell>
          <cell r="BC5" t="str">
            <v>-</v>
          </cell>
          <cell r="BD5" t="str">
            <v>-</v>
          </cell>
          <cell r="BE5" t="str">
            <v>|</v>
          </cell>
          <cell r="BF5" t="str">
            <v>-</v>
          </cell>
          <cell r="BG5" t="str">
            <v>|</v>
          </cell>
          <cell r="BH5" t="str">
            <v>-</v>
          </cell>
          <cell r="BI5" t="str">
            <v>|</v>
          </cell>
          <cell r="BK5" t="str">
            <v>|</v>
          </cell>
        </row>
        <row r="6">
          <cell r="A6" t="str">
            <v>|</v>
          </cell>
          <cell r="C6" t="str">
            <v>|</v>
          </cell>
          <cell r="E6" t="str">
            <v>|</v>
          </cell>
          <cell r="G6" t="str">
            <v>|</v>
          </cell>
          <cell r="H6" t="str">
            <v>EQUIP.MT</v>
          </cell>
          <cell r="I6" t="str">
            <v>|</v>
          </cell>
          <cell r="K6" t="str">
            <v>SOUTER.</v>
          </cell>
          <cell r="M6" t="str">
            <v>|</v>
          </cell>
          <cell r="O6" t="str">
            <v>SIGNAL.</v>
          </cell>
          <cell r="Q6" t="str">
            <v>|</v>
          </cell>
          <cell r="S6" t="str">
            <v>AERIEN</v>
          </cell>
          <cell r="U6" t="str">
            <v>|</v>
          </cell>
          <cell r="W6" t="str">
            <v>TERRAIN</v>
          </cell>
          <cell r="Y6" t="str">
            <v>|</v>
          </cell>
          <cell r="Z6" t="str">
            <v>BATIMENT</v>
          </cell>
          <cell r="AC6" t="str">
            <v>|</v>
          </cell>
          <cell r="AD6" t="str">
            <v>EQUIPEMENT</v>
          </cell>
          <cell r="AG6" t="str">
            <v>|</v>
          </cell>
          <cell r="AH6" t="str">
            <v>TRANSFO</v>
          </cell>
          <cell r="AK6" t="str">
            <v>|</v>
          </cell>
          <cell r="AL6" t="str">
            <v>SOUTERRAIN</v>
          </cell>
          <cell r="AO6" t="str">
            <v>|</v>
          </cell>
          <cell r="AQ6" t="str">
            <v>AERIEN</v>
          </cell>
          <cell r="AS6" t="str">
            <v>|</v>
          </cell>
          <cell r="AW6" t="str">
            <v>|</v>
          </cell>
          <cell r="AY6" t="str">
            <v>M.T./B.T.</v>
          </cell>
          <cell r="BA6" t="str">
            <v>|</v>
          </cell>
          <cell r="BB6" t="str">
            <v xml:space="preserve">  ECHANGE</v>
          </cell>
          <cell r="BE6" t="str">
            <v>|</v>
          </cell>
          <cell r="BF6" t="str">
            <v>TCC</v>
          </cell>
          <cell r="BG6" t="str">
            <v>|</v>
          </cell>
          <cell r="BH6" t="str">
            <v>PCZ</v>
          </cell>
          <cell r="BI6" t="str">
            <v>|</v>
          </cell>
          <cell r="BK6" t="str">
            <v>|</v>
          </cell>
        </row>
        <row r="7">
          <cell r="A7" t="str">
            <v>|</v>
          </cell>
          <cell r="C7" t="str">
            <v>|</v>
          </cell>
          <cell r="E7" t="str">
            <v>|</v>
          </cell>
          <cell r="G7" t="str">
            <v>|</v>
          </cell>
          <cell r="I7" t="str">
            <v>|</v>
          </cell>
          <cell r="M7" t="str">
            <v>|</v>
          </cell>
          <cell r="Q7" t="str">
            <v>|</v>
          </cell>
          <cell r="U7" t="str">
            <v>|</v>
          </cell>
          <cell r="Y7" t="str">
            <v>|</v>
          </cell>
          <cell r="Z7" t="str">
            <v xml:space="preserve"> </v>
          </cell>
          <cell r="AC7" t="str">
            <v>|</v>
          </cell>
          <cell r="AG7" t="str">
            <v>|</v>
          </cell>
          <cell r="AK7" t="str">
            <v>|</v>
          </cell>
          <cell r="AO7" t="str">
            <v>|</v>
          </cell>
          <cell r="AP7" t="str">
            <v xml:space="preserve"> </v>
          </cell>
          <cell r="AS7" t="str">
            <v>|</v>
          </cell>
          <cell r="AW7" t="str">
            <v>|</v>
          </cell>
          <cell r="AX7" t="str">
            <v xml:space="preserve"> </v>
          </cell>
          <cell r="BA7" t="str">
            <v>|</v>
          </cell>
          <cell r="BE7" t="str">
            <v>|</v>
          </cell>
          <cell r="BG7" t="str">
            <v>|</v>
          </cell>
          <cell r="BI7" t="str">
            <v>|</v>
          </cell>
          <cell r="BJ7" t="str">
            <v xml:space="preserve"> TOTAL</v>
          </cell>
          <cell r="BK7" t="str">
            <v>|</v>
          </cell>
        </row>
        <row r="8">
          <cell r="A8" t="str">
            <v>|</v>
          </cell>
          <cell r="B8" t="str">
            <v>PROJECT</v>
          </cell>
          <cell r="C8" t="str">
            <v>|</v>
          </cell>
          <cell r="D8" t="str">
            <v>COMMUNE</v>
          </cell>
          <cell r="E8" t="str">
            <v>|</v>
          </cell>
          <cell r="G8" t="str">
            <v>|</v>
          </cell>
          <cell r="H8" t="str">
            <v>E13AA</v>
          </cell>
          <cell r="I8" t="str">
            <v>|</v>
          </cell>
          <cell r="J8" t="str">
            <v xml:space="preserve">  </v>
          </cell>
          <cell r="K8" t="str">
            <v xml:space="preserve"> </v>
          </cell>
          <cell r="L8" t="str">
            <v>E21..</v>
          </cell>
          <cell r="M8" t="str">
            <v>|</v>
          </cell>
          <cell r="N8" t="str">
            <v xml:space="preserve">  </v>
          </cell>
          <cell r="O8" t="str">
            <v xml:space="preserve"> </v>
          </cell>
          <cell r="P8" t="str">
            <v>E21..</v>
          </cell>
          <cell r="Q8" t="str">
            <v>|</v>
          </cell>
          <cell r="R8" t="str">
            <v xml:space="preserve">  </v>
          </cell>
          <cell r="S8" t="str">
            <v xml:space="preserve"> </v>
          </cell>
          <cell r="T8" t="str">
            <v>E22..</v>
          </cell>
          <cell r="U8" t="str">
            <v>|</v>
          </cell>
          <cell r="V8" t="str">
            <v xml:space="preserve">  </v>
          </cell>
          <cell r="W8" t="str">
            <v xml:space="preserve"> </v>
          </cell>
          <cell r="X8" t="str">
            <v>E31..</v>
          </cell>
          <cell r="Y8" t="str">
            <v>|</v>
          </cell>
          <cell r="Z8" t="str">
            <v xml:space="preserve">  </v>
          </cell>
          <cell r="AA8" t="str">
            <v xml:space="preserve"> </v>
          </cell>
          <cell r="AB8" t="str">
            <v>E32..</v>
          </cell>
          <cell r="AC8" t="str">
            <v>|</v>
          </cell>
          <cell r="AD8" t="str">
            <v xml:space="preserve">  </v>
          </cell>
          <cell r="AE8" t="str">
            <v xml:space="preserve"> </v>
          </cell>
          <cell r="AF8" t="str">
            <v>E33..</v>
          </cell>
          <cell r="AG8" t="str">
            <v>|</v>
          </cell>
          <cell r="AH8" t="str">
            <v xml:space="preserve">  </v>
          </cell>
          <cell r="AJ8" t="str">
            <v>E3...</v>
          </cell>
          <cell r="AK8" t="str">
            <v>|</v>
          </cell>
          <cell r="AL8" t="str">
            <v xml:space="preserve">  </v>
          </cell>
          <cell r="AN8" t="str">
            <v>E41..</v>
          </cell>
          <cell r="AO8" t="str">
            <v>|</v>
          </cell>
          <cell r="AP8" t="str">
            <v xml:space="preserve">  </v>
          </cell>
          <cell r="AR8" t="str">
            <v>E42..</v>
          </cell>
          <cell r="AS8" t="str">
            <v>|</v>
          </cell>
          <cell r="AV8" t="str">
            <v>E5...</v>
          </cell>
          <cell r="AW8" t="str">
            <v>|</v>
          </cell>
          <cell r="AX8" t="str">
            <v xml:space="preserve"> </v>
          </cell>
          <cell r="AZ8" t="str">
            <v>E6...</v>
          </cell>
          <cell r="BA8" t="str">
            <v>|</v>
          </cell>
          <cell r="BC8" t="str">
            <v xml:space="preserve"> </v>
          </cell>
          <cell r="BD8" t="str">
            <v>E63A.</v>
          </cell>
          <cell r="BE8" t="str">
            <v>|</v>
          </cell>
          <cell r="BF8" t="str">
            <v>ED1A1</v>
          </cell>
          <cell r="BG8" t="str">
            <v>|</v>
          </cell>
          <cell r="BH8" t="str">
            <v>MD1A4</v>
          </cell>
          <cell r="BI8" t="str">
            <v>|</v>
          </cell>
          <cell r="BK8" t="str">
            <v>|</v>
          </cell>
        </row>
        <row r="9">
          <cell r="A9" t="str">
            <v>|</v>
          </cell>
          <cell r="B9" t="str">
            <v>No</v>
          </cell>
          <cell r="C9" t="str">
            <v>|</v>
          </cell>
          <cell r="E9" t="str">
            <v>|</v>
          </cell>
          <cell r="G9" t="str">
            <v>|</v>
          </cell>
          <cell r="H9" t="str">
            <v>-</v>
          </cell>
          <cell r="I9" t="str">
            <v>|</v>
          </cell>
          <cell r="K9" t="str">
            <v>-</v>
          </cell>
          <cell r="L9" t="str">
            <v>-</v>
          </cell>
          <cell r="M9" t="str">
            <v>|</v>
          </cell>
          <cell r="O9" t="str">
            <v>-</v>
          </cell>
          <cell r="P9" t="str">
            <v>-</v>
          </cell>
          <cell r="Q9" t="str">
            <v>|</v>
          </cell>
          <cell r="S9" t="str">
            <v>-</v>
          </cell>
          <cell r="T9" t="str">
            <v>-</v>
          </cell>
          <cell r="U9" t="str">
            <v>|</v>
          </cell>
          <cell r="W9" t="str">
            <v>-</v>
          </cell>
          <cell r="X9" t="str">
            <v>-</v>
          </cell>
          <cell r="Y9" t="str">
            <v>|</v>
          </cell>
          <cell r="AA9" t="str">
            <v>-</v>
          </cell>
          <cell r="AB9" t="str">
            <v>-</v>
          </cell>
          <cell r="AC9" t="str">
            <v>|</v>
          </cell>
          <cell r="AE9" t="str">
            <v>-</v>
          </cell>
          <cell r="AF9" t="str">
            <v>-</v>
          </cell>
          <cell r="AG9" t="str">
            <v>|</v>
          </cell>
          <cell r="AI9" t="str">
            <v>-</v>
          </cell>
          <cell r="AJ9" t="str">
            <v>-</v>
          </cell>
          <cell r="AK9" t="str">
            <v>|</v>
          </cell>
          <cell r="AM9" t="str">
            <v>-</v>
          </cell>
          <cell r="AN9" t="str">
            <v>-</v>
          </cell>
          <cell r="AO9" t="str">
            <v>|</v>
          </cell>
          <cell r="AQ9" t="str">
            <v>-</v>
          </cell>
          <cell r="AR9" t="str">
            <v>-</v>
          </cell>
          <cell r="AS9" t="str">
            <v>|</v>
          </cell>
          <cell r="AU9" t="str">
            <v>|</v>
          </cell>
          <cell r="AV9" t="str">
            <v>-</v>
          </cell>
          <cell r="AW9" t="str">
            <v>|</v>
          </cell>
          <cell r="AY9" t="str">
            <v>-</v>
          </cell>
          <cell r="AZ9" t="str">
            <v>-</v>
          </cell>
          <cell r="BA9" t="str">
            <v>|</v>
          </cell>
          <cell r="BC9" t="str">
            <v>-</v>
          </cell>
          <cell r="BD9" t="str">
            <v>-</v>
          </cell>
          <cell r="BE9" t="str">
            <v>|</v>
          </cell>
          <cell r="BF9" t="str">
            <v>-</v>
          </cell>
          <cell r="BG9" t="str">
            <v>|</v>
          </cell>
          <cell r="BH9" t="str">
            <v>-</v>
          </cell>
          <cell r="BI9" t="str">
            <v>|</v>
          </cell>
          <cell r="BJ9" t="str">
            <v>GENERAL</v>
          </cell>
          <cell r="BK9" t="str">
            <v>|</v>
          </cell>
        </row>
        <row r="10">
          <cell r="A10" t="str">
            <v>|</v>
          </cell>
          <cell r="C10" t="str">
            <v>|</v>
          </cell>
          <cell r="E10" t="str">
            <v>|</v>
          </cell>
          <cell r="G10" t="str">
            <v>|</v>
          </cell>
          <cell r="I10" t="str">
            <v>|</v>
          </cell>
          <cell r="K10" t="str">
            <v>|</v>
          </cell>
          <cell r="M10" t="str">
            <v>|</v>
          </cell>
          <cell r="O10" t="str">
            <v>|</v>
          </cell>
          <cell r="Q10" t="str">
            <v>|</v>
          </cell>
          <cell r="S10" t="str">
            <v>|</v>
          </cell>
          <cell r="U10" t="str">
            <v>|</v>
          </cell>
          <cell r="W10" t="str">
            <v>|</v>
          </cell>
          <cell r="Y10" t="str">
            <v>|</v>
          </cell>
          <cell r="AA10" t="str">
            <v>|</v>
          </cell>
          <cell r="AC10" t="str">
            <v>|</v>
          </cell>
          <cell r="AE10" t="str">
            <v>|</v>
          </cell>
          <cell r="AG10" t="str">
            <v>|</v>
          </cell>
          <cell r="AI10" t="str">
            <v>|</v>
          </cell>
          <cell r="AK10" t="str">
            <v>|</v>
          </cell>
          <cell r="AM10" t="str">
            <v>|</v>
          </cell>
          <cell r="AO10" t="str">
            <v>|</v>
          </cell>
          <cell r="AQ10" t="str">
            <v>|</v>
          </cell>
          <cell r="AS10" t="str">
            <v>|</v>
          </cell>
          <cell r="AU10" t="str">
            <v>|</v>
          </cell>
          <cell r="AW10" t="str">
            <v>|</v>
          </cell>
          <cell r="AY10" t="str">
            <v>|</v>
          </cell>
          <cell r="BA10" t="str">
            <v>|</v>
          </cell>
          <cell r="BC10" t="str">
            <v>|</v>
          </cell>
          <cell r="BE10" t="str">
            <v>|</v>
          </cell>
          <cell r="BG10" t="str">
            <v>|</v>
          </cell>
          <cell r="BI10" t="str">
            <v>|</v>
          </cell>
          <cell r="BK10" t="str">
            <v>|</v>
          </cell>
        </row>
        <row r="11">
          <cell r="A11" t="str">
            <v>|</v>
          </cell>
          <cell r="C11" t="str">
            <v>|</v>
          </cell>
          <cell r="E11" t="str">
            <v>|</v>
          </cell>
          <cell r="G11" t="str">
            <v>|</v>
          </cell>
          <cell r="H11" t="str">
            <v>COUT</v>
          </cell>
          <cell r="I11" t="str">
            <v>|</v>
          </cell>
          <cell r="K11" t="str">
            <v>|</v>
          </cell>
          <cell r="L11" t="str">
            <v>COUT</v>
          </cell>
          <cell r="M11" t="str">
            <v>|</v>
          </cell>
          <cell r="O11" t="str">
            <v>|</v>
          </cell>
          <cell r="P11" t="str">
            <v>COUT</v>
          </cell>
          <cell r="Q11" t="str">
            <v>|</v>
          </cell>
          <cell r="S11" t="str">
            <v>|</v>
          </cell>
          <cell r="T11" t="str">
            <v>COUT</v>
          </cell>
          <cell r="U11" t="str">
            <v>|</v>
          </cell>
          <cell r="W11" t="str">
            <v>|</v>
          </cell>
          <cell r="X11" t="str">
            <v>COUT</v>
          </cell>
          <cell r="Y11" t="str">
            <v>|</v>
          </cell>
          <cell r="AA11" t="str">
            <v>|</v>
          </cell>
          <cell r="AB11" t="str">
            <v>COUT</v>
          </cell>
          <cell r="AC11" t="str">
            <v>|</v>
          </cell>
          <cell r="AE11" t="str">
            <v>|</v>
          </cell>
          <cell r="AF11" t="str">
            <v>COUT</v>
          </cell>
          <cell r="AG11" t="str">
            <v>|</v>
          </cell>
          <cell r="AI11" t="str">
            <v>|</v>
          </cell>
          <cell r="AJ11" t="str">
            <v>COUT</v>
          </cell>
          <cell r="AK11" t="str">
            <v>|</v>
          </cell>
          <cell r="AM11" t="str">
            <v>|</v>
          </cell>
          <cell r="AN11" t="str">
            <v>COUT</v>
          </cell>
          <cell r="AO11" t="str">
            <v>|</v>
          </cell>
          <cell r="AQ11" t="str">
            <v>|</v>
          </cell>
          <cell r="AR11" t="str">
            <v>COUT</v>
          </cell>
          <cell r="AS11" t="str">
            <v>|</v>
          </cell>
          <cell r="AU11" t="str">
            <v>|</v>
          </cell>
          <cell r="AV11" t="str">
            <v>COUT</v>
          </cell>
          <cell r="AW11" t="str">
            <v>|</v>
          </cell>
          <cell r="AY11" t="str">
            <v>|</v>
          </cell>
          <cell r="AZ11" t="str">
            <v>COUT</v>
          </cell>
          <cell r="BA11" t="str">
            <v>|</v>
          </cell>
          <cell r="BC11" t="str">
            <v>|</v>
          </cell>
          <cell r="BD11" t="str">
            <v>COUT</v>
          </cell>
          <cell r="BE11" t="str">
            <v>|</v>
          </cell>
          <cell r="BF11" t="str">
            <v>COUT</v>
          </cell>
          <cell r="BG11" t="str">
            <v>|</v>
          </cell>
          <cell r="BH11" t="str">
            <v>COUT</v>
          </cell>
          <cell r="BI11" t="str">
            <v>|</v>
          </cell>
          <cell r="BK11" t="str">
            <v>|</v>
          </cell>
        </row>
        <row r="12">
          <cell r="A12" t="str">
            <v>|</v>
          </cell>
          <cell r="C12" t="str">
            <v>|</v>
          </cell>
          <cell r="E12" t="str">
            <v>|</v>
          </cell>
          <cell r="G12" t="str">
            <v>|</v>
          </cell>
          <cell r="I12" t="str">
            <v>|</v>
          </cell>
          <cell r="K12" t="str">
            <v>|</v>
          </cell>
          <cell r="M12" t="str">
            <v>|</v>
          </cell>
          <cell r="O12" t="str">
            <v>|</v>
          </cell>
          <cell r="Q12" t="str">
            <v>|</v>
          </cell>
          <cell r="S12" t="str">
            <v>|</v>
          </cell>
          <cell r="U12" t="str">
            <v>|</v>
          </cell>
          <cell r="W12" t="str">
            <v>|</v>
          </cell>
          <cell r="Y12" t="str">
            <v>|</v>
          </cell>
          <cell r="AA12" t="str">
            <v>|</v>
          </cell>
          <cell r="AC12" t="str">
            <v>|</v>
          </cell>
          <cell r="AE12" t="str">
            <v>|</v>
          </cell>
          <cell r="AG12" t="str">
            <v>|</v>
          </cell>
          <cell r="AI12" t="str">
            <v>|</v>
          </cell>
          <cell r="AK12" t="str">
            <v>|</v>
          </cell>
          <cell r="AM12" t="str">
            <v>|</v>
          </cell>
          <cell r="AO12" t="str">
            <v>|</v>
          </cell>
          <cell r="AQ12" t="str">
            <v>|</v>
          </cell>
          <cell r="AS12" t="str">
            <v>|</v>
          </cell>
          <cell r="AU12" t="str">
            <v>|</v>
          </cell>
          <cell r="AW12" t="str">
            <v>|</v>
          </cell>
          <cell r="AY12" t="str">
            <v>|</v>
          </cell>
          <cell r="BA12" t="str">
            <v>|</v>
          </cell>
          <cell r="BC12" t="str">
            <v>|</v>
          </cell>
          <cell r="BE12" t="str">
            <v>|</v>
          </cell>
          <cell r="BG12" t="str">
            <v>|</v>
          </cell>
          <cell r="BI12" t="str">
            <v>|</v>
          </cell>
          <cell r="BK12" t="str">
            <v>|</v>
          </cell>
        </row>
        <row r="13">
          <cell r="A13" t="str">
            <v>|</v>
          </cell>
          <cell r="B13" t="str">
            <v>-</v>
          </cell>
          <cell r="C13" t="str">
            <v>|</v>
          </cell>
          <cell r="D13" t="str">
            <v>-</v>
          </cell>
          <cell r="E13" t="str">
            <v>|</v>
          </cell>
          <cell r="F13" t="str">
            <v>-</v>
          </cell>
          <cell r="G13" t="str">
            <v>|</v>
          </cell>
          <cell r="H13" t="str">
            <v>-</v>
          </cell>
          <cell r="I13" t="str">
            <v>|</v>
          </cell>
          <cell r="J13" t="str">
            <v>-</v>
          </cell>
          <cell r="K13" t="str">
            <v>|</v>
          </cell>
          <cell r="L13" t="str">
            <v>-</v>
          </cell>
          <cell r="M13" t="str">
            <v>|</v>
          </cell>
          <cell r="N13" t="str">
            <v>-</v>
          </cell>
          <cell r="O13" t="str">
            <v>|</v>
          </cell>
          <cell r="P13" t="str">
            <v>-</v>
          </cell>
          <cell r="Q13" t="str">
            <v>|</v>
          </cell>
          <cell r="R13" t="str">
            <v>-</v>
          </cell>
          <cell r="S13" t="str">
            <v>|</v>
          </cell>
          <cell r="T13" t="str">
            <v>-</v>
          </cell>
          <cell r="U13" t="str">
            <v>|</v>
          </cell>
          <cell r="V13" t="str">
            <v>-</v>
          </cell>
          <cell r="W13" t="str">
            <v>|</v>
          </cell>
          <cell r="X13" t="str">
            <v>-</v>
          </cell>
          <cell r="Y13" t="str">
            <v>|</v>
          </cell>
          <cell r="Z13" t="str">
            <v>-</v>
          </cell>
          <cell r="AA13" t="str">
            <v>|</v>
          </cell>
          <cell r="AB13" t="str">
            <v>-</v>
          </cell>
          <cell r="AC13" t="str">
            <v>|</v>
          </cell>
          <cell r="AD13" t="str">
            <v>-</v>
          </cell>
          <cell r="AE13" t="str">
            <v>|</v>
          </cell>
          <cell r="AF13" t="str">
            <v>-</v>
          </cell>
          <cell r="AG13" t="str">
            <v>|</v>
          </cell>
          <cell r="AH13" t="str">
            <v>-</v>
          </cell>
          <cell r="AI13" t="str">
            <v>|</v>
          </cell>
          <cell r="AJ13" t="str">
            <v>-</v>
          </cell>
          <cell r="AK13" t="str">
            <v>|</v>
          </cell>
          <cell r="AL13" t="str">
            <v>-</v>
          </cell>
          <cell r="AM13" t="str">
            <v>|</v>
          </cell>
          <cell r="AN13" t="str">
            <v>-</v>
          </cell>
          <cell r="AO13" t="str">
            <v>|</v>
          </cell>
          <cell r="AP13" t="str">
            <v>-</v>
          </cell>
          <cell r="AQ13" t="str">
            <v>|</v>
          </cell>
          <cell r="AR13" t="str">
            <v>-</v>
          </cell>
          <cell r="AS13" t="str">
            <v>|</v>
          </cell>
          <cell r="AT13" t="str">
            <v>-</v>
          </cell>
          <cell r="AU13" t="str">
            <v>|</v>
          </cell>
          <cell r="AV13" t="str">
            <v>-</v>
          </cell>
          <cell r="AW13" t="str">
            <v>|</v>
          </cell>
          <cell r="AX13" t="str">
            <v>-</v>
          </cell>
          <cell r="AY13" t="str">
            <v>|</v>
          </cell>
          <cell r="AZ13" t="str">
            <v>-</v>
          </cell>
          <cell r="BA13" t="str">
            <v>|</v>
          </cell>
          <cell r="BB13" t="str">
            <v>-</v>
          </cell>
          <cell r="BC13" t="str">
            <v>|</v>
          </cell>
          <cell r="BD13" t="str">
            <v>-</v>
          </cell>
          <cell r="BE13" t="str">
            <v>|</v>
          </cell>
          <cell r="BF13" t="str">
            <v>-</v>
          </cell>
          <cell r="BG13" t="str">
            <v>|</v>
          </cell>
          <cell r="BH13" t="str">
            <v>-</v>
          </cell>
          <cell r="BI13" t="str">
            <v>|</v>
          </cell>
          <cell r="BJ13" t="str">
            <v>-</v>
          </cell>
          <cell r="BK13" t="str">
            <v>|</v>
          </cell>
        </row>
        <row r="14">
          <cell r="A14" t="str">
            <v>|</v>
          </cell>
          <cell r="C14" t="str">
            <v>|</v>
          </cell>
          <cell r="E14" t="str">
            <v>|</v>
          </cell>
          <cell r="G14" t="str">
            <v>|</v>
          </cell>
          <cell r="I14" t="str">
            <v>|</v>
          </cell>
          <cell r="K14" t="str">
            <v>|</v>
          </cell>
          <cell r="M14" t="str">
            <v>|</v>
          </cell>
          <cell r="O14" t="str">
            <v>|</v>
          </cell>
          <cell r="Q14" t="str">
            <v>|</v>
          </cell>
          <cell r="S14" t="str">
            <v>|</v>
          </cell>
          <cell r="U14" t="str">
            <v>|</v>
          </cell>
          <cell r="W14" t="str">
            <v>|</v>
          </cell>
          <cell r="Y14" t="str">
            <v>|</v>
          </cell>
          <cell r="AA14" t="str">
            <v>|</v>
          </cell>
          <cell r="AC14" t="str">
            <v>|</v>
          </cell>
          <cell r="AE14" t="str">
            <v>|</v>
          </cell>
          <cell r="AG14" t="str">
            <v>|</v>
          </cell>
          <cell r="AI14" t="str">
            <v>|</v>
          </cell>
          <cell r="AK14" t="str">
            <v>|</v>
          </cell>
          <cell r="AM14" t="str">
            <v>|</v>
          </cell>
          <cell r="AO14" t="str">
            <v>|</v>
          </cell>
          <cell r="AQ14" t="str">
            <v>|</v>
          </cell>
          <cell r="AS14" t="str">
            <v>|</v>
          </cell>
          <cell r="AU14" t="str">
            <v>|</v>
          </cell>
          <cell r="AW14" t="str">
            <v>|</v>
          </cell>
          <cell r="AY14" t="str">
            <v>|</v>
          </cell>
          <cell r="BA14" t="str">
            <v>|</v>
          </cell>
          <cell r="BC14" t="str">
            <v>|</v>
          </cell>
          <cell r="BE14" t="str">
            <v>|</v>
          </cell>
          <cell r="BG14" t="str">
            <v>|</v>
          </cell>
          <cell r="BI14" t="str">
            <v>|</v>
          </cell>
          <cell r="BJ14">
            <v>0</v>
          </cell>
          <cell r="BK14" t="str">
            <v>|</v>
          </cell>
        </row>
        <row r="15">
          <cell r="A15" t="str">
            <v>|</v>
          </cell>
          <cell r="C15" t="str">
            <v>|</v>
          </cell>
          <cell r="E15" t="str">
            <v>|</v>
          </cell>
          <cell r="G15" t="str">
            <v>|</v>
          </cell>
          <cell r="I15" t="str">
            <v>|</v>
          </cell>
          <cell r="K15" t="str">
            <v>|</v>
          </cell>
          <cell r="M15" t="str">
            <v>|</v>
          </cell>
          <cell r="O15" t="str">
            <v>|</v>
          </cell>
          <cell r="Q15" t="str">
            <v>|</v>
          </cell>
          <cell r="S15" t="str">
            <v>|</v>
          </cell>
          <cell r="U15" t="str">
            <v>|</v>
          </cell>
          <cell r="W15" t="str">
            <v>|</v>
          </cell>
          <cell r="Y15" t="str">
            <v>|</v>
          </cell>
          <cell r="AA15" t="str">
            <v>|</v>
          </cell>
          <cell r="AC15" t="str">
            <v>|</v>
          </cell>
          <cell r="AE15" t="str">
            <v>|</v>
          </cell>
          <cell r="AG15" t="str">
            <v>|</v>
          </cell>
          <cell r="AI15" t="str">
            <v>|</v>
          </cell>
          <cell r="AK15" t="str">
            <v>|</v>
          </cell>
          <cell r="AM15" t="str">
            <v>|</v>
          </cell>
          <cell r="AO15" t="str">
            <v>|</v>
          </cell>
          <cell r="AQ15" t="str">
            <v>|</v>
          </cell>
          <cell r="AS15" t="str">
            <v>|</v>
          </cell>
          <cell r="AU15" t="str">
            <v>|</v>
          </cell>
          <cell r="AW15" t="str">
            <v>|</v>
          </cell>
          <cell r="AY15" t="str">
            <v>|</v>
          </cell>
          <cell r="BA15" t="str">
            <v>|</v>
          </cell>
          <cell r="BC15" t="str">
            <v>|</v>
          </cell>
          <cell r="BE15" t="str">
            <v>|</v>
          </cell>
          <cell r="BG15" t="str">
            <v>|</v>
          </cell>
          <cell r="BI15" t="str">
            <v>|</v>
          </cell>
          <cell r="BJ15">
            <v>0</v>
          </cell>
          <cell r="BK15" t="str">
            <v>|</v>
          </cell>
        </row>
        <row r="16">
          <cell r="A16" t="str">
            <v>|</v>
          </cell>
          <cell r="C16" t="str">
            <v>|</v>
          </cell>
          <cell r="E16" t="str">
            <v>|</v>
          </cell>
          <cell r="G16" t="str">
            <v>|</v>
          </cell>
          <cell r="I16" t="str">
            <v>|</v>
          </cell>
          <cell r="K16" t="str">
            <v>|</v>
          </cell>
          <cell r="M16" t="str">
            <v>|</v>
          </cell>
          <cell r="O16" t="str">
            <v>|</v>
          </cell>
          <cell r="Q16" t="str">
            <v>|</v>
          </cell>
          <cell r="S16" t="str">
            <v>|</v>
          </cell>
          <cell r="U16" t="str">
            <v>|</v>
          </cell>
          <cell r="W16" t="str">
            <v>|</v>
          </cell>
          <cell r="Y16" t="str">
            <v>|</v>
          </cell>
          <cell r="AA16" t="str">
            <v>|</v>
          </cell>
          <cell r="AC16" t="str">
            <v>|</v>
          </cell>
          <cell r="AE16" t="str">
            <v>|</v>
          </cell>
          <cell r="AG16" t="str">
            <v>|</v>
          </cell>
          <cell r="AI16" t="str">
            <v>|</v>
          </cell>
          <cell r="AK16" t="str">
            <v>|</v>
          </cell>
          <cell r="AM16" t="str">
            <v>|</v>
          </cell>
          <cell r="AO16" t="str">
            <v>|</v>
          </cell>
          <cell r="AQ16" t="str">
            <v>|</v>
          </cell>
          <cell r="AS16" t="str">
            <v>|</v>
          </cell>
          <cell r="AU16" t="str">
            <v>|</v>
          </cell>
          <cell r="AW16" t="str">
            <v>|</v>
          </cell>
          <cell r="AY16" t="str">
            <v>|</v>
          </cell>
          <cell r="BA16" t="str">
            <v>|</v>
          </cell>
          <cell r="BC16" t="str">
            <v>|</v>
          </cell>
          <cell r="BE16" t="str">
            <v>|</v>
          </cell>
          <cell r="BG16" t="str">
            <v>|</v>
          </cell>
          <cell r="BI16" t="str">
            <v>|</v>
          </cell>
          <cell r="BJ16">
            <v>0</v>
          </cell>
          <cell r="BK16" t="str">
            <v>|</v>
          </cell>
        </row>
        <row r="17">
          <cell r="A17" t="str">
            <v>|</v>
          </cell>
          <cell r="C17" t="str">
            <v>|</v>
          </cell>
          <cell r="E17" t="str">
            <v>|</v>
          </cell>
          <cell r="G17" t="str">
            <v>|</v>
          </cell>
          <cell r="I17" t="str">
            <v>|</v>
          </cell>
          <cell r="K17" t="str">
            <v>|</v>
          </cell>
          <cell r="M17" t="str">
            <v>|</v>
          </cell>
          <cell r="O17" t="str">
            <v>|</v>
          </cell>
          <cell r="Q17" t="str">
            <v>|</v>
          </cell>
          <cell r="S17" t="str">
            <v>|</v>
          </cell>
          <cell r="U17" t="str">
            <v>|</v>
          </cell>
          <cell r="W17" t="str">
            <v>|</v>
          </cell>
          <cell r="Y17" t="str">
            <v>|</v>
          </cell>
          <cell r="AA17" t="str">
            <v>|</v>
          </cell>
          <cell r="AC17" t="str">
            <v>|</v>
          </cell>
          <cell r="AE17" t="str">
            <v>|</v>
          </cell>
          <cell r="AG17" t="str">
            <v>|</v>
          </cell>
          <cell r="AI17" t="str">
            <v>|</v>
          </cell>
          <cell r="AK17" t="str">
            <v>|</v>
          </cell>
          <cell r="AM17" t="str">
            <v>|</v>
          </cell>
          <cell r="AO17" t="str">
            <v>|</v>
          </cell>
          <cell r="AQ17" t="str">
            <v>|</v>
          </cell>
          <cell r="AS17" t="str">
            <v>|</v>
          </cell>
          <cell r="AU17" t="str">
            <v>|</v>
          </cell>
          <cell r="AW17" t="str">
            <v>|</v>
          </cell>
          <cell r="AY17" t="str">
            <v>|</v>
          </cell>
          <cell r="BA17" t="str">
            <v>|</v>
          </cell>
          <cell r="BC17" t="str">
            <v>|</v>
          </cell>
          <cell r="BE17" t="str">
            <v>|</v>
          </cell>
          <cell r="BG17" t="str">
            <v>|</v>
          </cell>
          <cell r="BI17" t="str">
            <v>|</v>
          </cell>
          <cell r="BJ17">
            <v>0</v>
          </cell>
          <cell r="BK17" t="str">
            <v>|</v>
          </cell>
        </row>
        <row r="18">
          <cell r="A18" t="str">
            <v>|</v>
          </cell>
          <cell r="C18" t="str">
            <v>|</v>
          </cell>
          <cell r="E18" t="str">
            <v>|</v>
          </cell>
          <cell r="G18" t="str">
            <v>|</v>
          </cell>
          <cell r="I18" t="str">
            <v>|</v>
          </cell>
          <cell r="K18" t="str">
            <v>|</v>
          </cell>
          <cell r="M18" t="str">
            <v>|</v>
          </cell>
          <cell r="O18" t="str">
            <v>|</v>
          </cell>
          <cell r="Q18" t="str">
            <v>|</v>
          </cell>
          <cell r="S18" t="str">
            <v>|</v>
          </cell>
          <cell r="U18" t="str">
            <v>|</v>
          </cell>
          <cell r="W18" t="str">
            <v>|</v>
          </cell>
          <cell r="Y18" t="str">
            <v>|</v>
          </cell>
          <cell r="AA18" t="str">
            <v>|</v>
          </cell>
          <cell r="AC18" t="str">
            <v>|</v>
          </cell>
          <cell r="AE18" t="str">
            <v>|</v>
          </cell>
          <cell r="AG18" t="str">
            <v>|</v>
          </cell>
          <cell r="AI18" t="str">
            <v>|</v>
          </cell>
          <cell r="AK18" t="str">
            <v>|</v>
          </cell>
          <cell r="AM18" t="str">
            <v>|</v>
          </cell>
          <cell r="AO18" t="str">
            <v>|</v>
          </cell>
          <cell r="AQ18" t="str">
            <v>|</v>
          </cell>
          <cell r="AS18" t="str">
            <v>|</v>
          </cell>
          <cell r="AU18" t="str">
            <v>|</v>
          </cell>
          <cell r="AW18" t="str">
            <v>|</v>
          </cell>
          <cell r="AY18" t="str">
            <v>|</v>
          </cell>
          <cell r="BA18" t="str">
            <v>|</v>
          </cell>
          <cell r="BC18" t="str">
            <v>|</v>
          </cell>
          <cell r="BE18" t="str">
            <v>|</v>
          </cell>
          <cell r="BG18" t="str">
            <v>|</v>
          </cell>
          <cell r="BI18" t="str">
            <v>|</v>
          </cell>
          <cell r="BJ18">
            <v>0</v>
          </cell>
          <cell r="BK18" t="str">
            <v>|</v>
          </cell>
        </row>
        <row r="19">
          <cell r="A19" t="str">
            <v>|</v>
          </cell>
          <cell r="C19" t="str">
            <v>|</v>
          </cell>
          <cell r="E19" t="str">
            <v>|</v>
          </cell>
          <cell r="G19" t="str">
            <v>|</v>
          </cell>
          <cell r="I19" t="str">
            <v>|</v>
          </cell>
          <cell r="K19" t="str">
            <v>|</v>
          </cell>
          <cell r="M19" t="str">
            <v>|</v>
          </cell>
          <cell r="O19" t="str">
            <v>|</v>
          </cell>
          <cell r="Q19" t="str">
            <v>|</v>
          </cell>
          <cell r="S19" t="str">
            <v>|</v>
          </cell>
          <cell r="U19" t="str">
            <v>|</v>
          </cell>
          <cell r="W19" t="str">
            <v>|</v>
          </cell>
          <cell r="Y19" t="str">
            <v>|</v>
          </cell>
          <cell r="AA19" t="str">
            <v>|</v>
          </cell>
          <cell r="AC19" t="str">
            <v>|</v>
          </cell>
          <cell r="AE19" t="str">
            <v>|</v>
          </cell>
          <cell r="AG19" t="str">
            <v>|</v>
          </cell>
          <cell r="AI19" t="str">
            <v>|</v>
          </cell>
          <cell r="AK19" t="str">
            <v>|</v>
          </cell>
          <cell r="AM19" t="str">
            <v>|</v>
          </cell>
          <cell r="AO19" t="str">
            <v>|</v>
          </cell>
          <cell r="AQ19" t="str">
            <v>|</v>
          </cell>
          <cell r="AS19" t="str">
            <v>|</v>
          </cell>
          <cell r="AU19" t="str">
            <v>|</v>
          </cell>
          <cell r="AW19" t="str">
            <v>|</v>
          </cell>
          <cell r="AY19" t="str">
            <v>|</v>
          </cell>
          <cell r="BA19" t="str">
            <v>|</v>
          </cell>
          <cell r="BC19" t="str">
            <v>|</v>
          </cell>
          <cell r="BE19" t="str">
            <v>|</v>
          </cell>
          <cell r="BG19" t="str">
            <v>|</v>
          </cell>
          <cell r="BI19" t="str">
            <v>|</v>
          </cell>
          <cell r="BJ19">
            <v>0</v>
          </cell>
          <cell r="BK19" t="str">
            <v>|</v>
          </cell>
        </row>
        <row r="20">
          <cell r="A20" t="str">
            <v>|</v>
          </cell>
          <cell r="C20" t="str">
            <v>|</v>
          </cell>
          <cell r="E20" t="str">
            <v>|</v>
          </cell>
          <cell r="G20" t="str">
            <v>|</v>
          </cell>
          <cell r="I20" t="str">
            <v>|</v>
          </cell>
          <cell r="K20" t="str">
            <v>|</v>
          </cell>
          <cell r="M20" t="str">
            <v>|</v>
          </cell>
          <cell r="O20" t="str">
            <v>|</v>
          </cell>
          <cell r="Q20" t="str">
            <v>|</v>
          </cell>
          <cell r="S20" t="str">
            <v>|</v>
          </cell>
          <cell r="U20" t="str">
            <v>|</v>
          </cell>
          <cell r="W20" t="str">
            <v>|</v>
          </cell>
          <cell r="Y20" t="str">
            <v>|</v>
          </cell>
          <cell r="AA20" t="str">
            <v>|</v>
          </cell>
          <cell r="AC20" t="str">
            <v>|</v>
          </cell>
          <cell r="AE20" t="str">
            <v>|</v>
          </cell>
          <cell r="AG20" t="str">
            <v>|</v>
          </cell>
          <cell r="AI20" t="str">
            <v>|</v>
          </cell>
          <cell r="AK20" t="str">
            <v>|</v>
          </cell>
          <cell r="AM20" t="str">
            <v>|</v>
          </cell>
          <cell r="AO20" t="str">
            <v>|</v>
          </cell>
          <cell r="AQ20" t="str">
            <v>|</v>
          </cell>
          <cell r="AS20" t="str">
            <v>|</v>
          </cell>
          <cell r="AU20" t="str">
            <v>|</v>
          </cell>
          <cell r="AW20" t="str">
            <v>|</v>
          </cell>
          <cell r="AY20" t="str">
            <v>|</v>
          </cell>
          <cell r="BA20" t="str">
            <v>|</v>
          </cell>
          <cell r="BC20" t="str">
            <v>|</v>
          </cell>
          <cell r="BE20" t="str">
            <v>|</v>
          </cell>
          <cell r="BG20" t="str">
            <v>|</v>
          </cell>
          <cell r="BI20" t="str">
            <v>|</v>
          </cell>
          <cell r="BJ20">
            <v>0</v>
          </cell>
          <cell r="BK20" t="str">
            <v>|</v>
          </cell>
        </row>
        <row r="21">
          <cell r="A21" t="str">
            <v>|</v>
          </cell>
          <cell r="C21" t="str">
            <v>|</v>
          </cell>
          <cell r="E21" t="str">
            <v>|</v>
          </cell>
          <cell r="G21" t="str">
            <v>|</v>
          </cell>
          <cell r="I21" t="str">
            <v>|</v>
          </cell>
          <cell r="K21" t="str">
            <v>|</v>
          </cell>
          <cell r="M21" t="str">
            <v>|</v>
          </cell>
          <cell r="O21" t="str">
            <v>|</v>
          </cell>
          <cell r="Q21" t="str">
            <v>|</v>
          </cell>
          <cell r="S21" t="str">
            <v>|</v>
          </cell>
          <cell r="U21" t="str">
            <v>|</v>
          </cell>
          <cell r="W21" t="str">
            <v>|</v>
          </cell>
          <cell r="Y21" t="str">
            <v>|</v>
          </cell>
          <cell r="AA21" t="str">
            <v>|</v>
          </cell>
          <cell r="AC21" t="str">
            <v>|</v>
          </cell>
          <cell r="AE21" t="str">
            <v>|</v>
          </cell>
          <cell r="AG21" t="str">
            <v>|</v>
          </cell>
          <cell r="AI21" t="str">
            <v>|</v>
          </cell>
          <cell r="AK21" t="str">
            <v>|</v>
          </cell>
          <cell r="AM21" t="str">
            <v>|</v>
          </cell>
          <cell r="AO21" t="str">
            <v>|</v>
          </cell>
          <cell r="AQ21" t="str">
            <v>|</v>
          </cell>
          <cell r="AS21" t="str">
            <v>|</v>
          </cell>
          <cell r="AU21" t="str">
            <v>|</v>
          </cell>
          <cell r="AW21" t="str">
            <v>|</v>
          </cell>
          <cell r="AY21" t="str">
            <v>|</v>
          </cell>
          <cell r="BA21" t="str">
            <v>|</v>
          </cell>
          <cell r="BC21" t="str">
            <v>|</v>
          </cell>
          <cell r="BE21" t="str">
            <v>|</v>
          </cell>
          <cell r="BG21" t="str">
            <v>|</v>
          </cell>
          <cell r="BI21" t="str">
            <v>|</v>
          </cell>
          <cell r="BJ21">
            <v>0</v>
          </cell>
          <cell r="BK21" t="str">
            <v>|</v>
          </cell>
        </row>
        <row r="22">
          <cell r="A22" t="str">
            <v>|</v>
          </cell>
          <cell r="C22" t="str">
            <v>|</v>
          </cell>
          <cell r="E22" t="str">
            <v>|</v>
          </cell>
          <cell r="G22" t="str">
            <v>|</v>
          </cell>
          <cell r="I22" t="str">
            <v>|</v>
          </cell>
          <cell r="K22" t="str">
            <v>|</v>
          </cell>
          <cell r="M22" t="str">
            <v>|</v>
          </cell>
          <cell r="O22" t="str">
            <v>|</v>
          </cell>
          <cell r="Q22" t="str">
            <v>|</v>
          </cell>
          <cell r="S22" t="str">
            <v>|</v>
          </cell>
          <cell r="U22" t="str">
            <v>|</v>
          </cell>
          <cell r="W22" t="str">
            <v>|</v>
          </cell>
          <cell r="Y22" t="str">
            <v>|</v>
          </cell>
          <cell r="AA22" t="str">
            <v>|</v>
          </cell>
          <cell r="AC22" t="str">
            <v>|</v>
          </cell>
          <cell r="AE22" t="str">
            <v>|</v>
          </cell>
          <cell r="AG22" t="str">
            <v>|</v>
          </cell>
          <cell r="AI22" t="str">
            <v>|</v>
          </cell>
          <cell r="AK22" t="str">
            <v>|</v>
          </cell>
          <cell r="AM22" t="str">
            <v>|</v>
          </cell>
          <cell r="AO22" t="str">
            <v>|</v>
          </cell>
          <cell r="AQ22" t="str">
            <v>|</v>
          </cell>
          <cell r="AS22" t="str">
            <v>|</v>
          </cell>
          <cell r="AU22" t="str">
            <v>|</v>
          </cell>
          <cell r="AW22" t="str">
            <v>|</v>
          </cell>
          <cell r="AY22" t="str">
            <v>|</v>
          </cell>
          <cell r="BA22" t="str">
            <v>|</v>
          </cell>
          <cell r="BC22" t="str">
            <v>|</v>
          </cell>
          <cell r="BE22" t="str">
            <v>|</v>
          </cell>
          <cell r="BG22" t="str">
            <v>|</v>
          </cell>
          <cell r="BI22" t="str">
            <v>|</v>
          </cell>
          <cell r="BJ22">
            <v>0</v>
          </cell>
          <cell r="BK22" t="str">
            <v>|</v>
          </cell>
        </row>
        <row r="23">
          <cell r="A23" t="str">
            <v>|</v>
          </cell>
          <cell r="C23" t="str">
            <v>|</v>
          </cell>
          <cell r="E23" t="str">
            <v>|</v>
          </cell>
          <cell r="G23" t="str">
            <v>|</v>
          </cell>
          <cell r="I23" t="str">
            <v>|</v>
          </cell>
          <cell r="K23" t="str">
            <v>|</v>
          </cell>
          <cell r="M23" t="str">
            <v>|</v>
          </cell>
          <cell r="O23" t="str">
            <v>|</v>
          </cell>
          <cell r="Q23" t="str">
            <v>|</v>
          </cell>
          <cell r="S23" t="str">
            <v>|</v>
          </cell>
          <cell r="U23" t="str">
            <v>|</v>
          </cell>
          <cell r="W23" t="str">
            <v>|</v>
          </cell>
          <cell r="Y23" t="str">
            <v>|</v>
          </cell>
          <cell r="AA23" t="str">
            <v>|</v>
          </cell>
          <cell r="AC23" t="str">
            <v>|</v>
          </cell>
          <cell r="AE23" t="str">
            <v>|</v>
          </cell>
          <cell r="AG23" t="str">
            <v>|</v>
          </cell>
          <cell r="AI23" t="str">
            <v>|</v>
          </cell>
          <cell r="AK23" t="str">
            <v>|</v>
          </cell>
          <cell r="AM23" t="str">
            <v>|</v>
          </cell>
          <cell r="AO23" t="str">
            <v>|</v>
          </cell>
          <cell r="AQ23" t="str">
            <v>|</v>
          </cell>
          <cell r="AS23" t="str">
            <v>|</v>
          </cell>
          <cell r="AU23" t="str">
            <v>|</v>
          </cell>
          <cell r="AW23" t="str">
            <v>|</v>
          </cell>
          <cell r="AY23" t="str">
            <v>|</v>
          </cell>
          <cell r="BA23" t="str">
            <v>|</v>
          </cell>
          <cell r="BC23" t="str">
            <v>|</v>
          </cell>
          <cell r="BE23" t="str">
            <v>|</v>
          </cell>
          <cell r="BG23" t="str">
            <v>|</v>
          </cell>
          <cell r="BI23" t="str">
            <v>|</v>
          </cell>
          <cell r="BJ23">
            <v>0</v>
          </cell>
          <cell r="BK23" t="str">
            <v>|</v>
          </cell>
        </row>
        <row r="24">
          <cell r="A24" t="str">
            <v>|</v>
          </cell>
          <cell r="C24" t="str">
            <v>|</v>
          </cell>
          <cell r="E24" t="str">
            <v>|</v>
          </cell>
          <cell r="G24" t="str">
            <v>|</v>
          </cell>
          <cell r="I24" t="str">
            <v>|</v>
          </cell>
          <cell r="K24" t="str">
            <v>|</v>
          </cell>
          <cell r="M24" t="str">
            <v>|</v>
          </cell>
          <cell r="O24" t="str">
            <v>|</v>
          </cell>
          <cell r="Q24" t="str">
            <v>|</v>
          </cell>
          <cell r="S24" t="str">
            <v>|</v>
          </cell>
          <cell r="U24" t="str">
            <v>|</v>
          </cell>
          <cell r="W24" t="str">
            <v>|</v>
          </cell>
          <cell r="Y24" t="str">
            <v>|</v>
          </cell>
          <cell r="AA24" t="str">
            <v>|</v>
          </cell>
          <cell r="AC24" t="str">
            <v>|</v>
          </cell>
          <cell r="AE24" t="str">
            <v>|</v>
          </cell>
          <cell r="AG24" t="str">
            <v>|</v>
          </cell>
          <cell r="AI24" t="str">
            <v>|</v>
          </cell>
          <cell r="AK24" t="str">
            <v>|</v>
          </cell>
          <cell r="AM24" t="str">
            <v>|</v>
          </cell>
          <cell r="AO24" t="str">
            <v>|</v>
          </cell>
          <cell r="AQ24" t="str">
            <v>|</v>
          </cell>
          <cell r="AS24" t="str">
            <v>|</v>
          </cell>
          <cell r="AU24" t="str">
            <v>|</v>
          </cell>
          <cell r="AW24" t="str">
            <v>|</v>
          </cell>
          <cell r="AY24" t="str">
            <v>|</v>
          </cell>
          <cell r="BA24" t="str">
            <v>|</v>
          </cell>
          <cell r="BC24" t="str">
            <v>|</v>
          </cell>
          <cell r="BE24" t="str">
            <v>|</v>
          </cell>
          <cell r="BG24" t="str">
            <v>|</v>
          </cell>
          <cell r="BI24" t="str">
            <v>|</v>
          </cell>
          <cell r="BJ24">
            <v>0</v>
          </cell>
          <cell r="BK24" t="str">
            <v>|</v>
          </cell>
        </row>
        <row r="25">
          <cell r="A25" t="str">
            <v>|</v>
          </cell>
          <cell r="C25" t="str">
            <v>|</v>
          </cell>
          <cell r="E25" t="str">
            <v>|</v>
          </cell>
          <cell r="G25" t="str">
            <v>|</v>
          </cell>
          <cell r="I25" t="str">
            <v>|</v>
          </cell>
          <cell r="K25" t="str">
            <v>|</v>
          </cell>
          <cell r="M25" t="str">
            <v>|</v>
          </cell>
          <cell r="O25" t="str">
            <v>|</v>
          </cell>
          <cell r="Q25" t="str">
            <v>|</v>
          </cell>
          <cell r="S25" t="str">
            <v>|</v>
          </cell>
          <cell r="U25" t="str">
            <v>|</v>
          </cell>
          <cell r="W25" t="str">
            <v>|</v>
          </cell>
          <cell r="Y25" t="str">
            <v>|</v>
          </cell>
          <cell r="AA25" t="str">
            <v>|</v>
          </cell>
          <cell r="AC25" t="str">
            <v>|</v>
          </cell>
          <cell r="AE25" t="str">
            <v>|</v>
          </cell>
          <cell r="AG25" t="str">
            <v>|</v>
          </cell>
          <cell r="AI25" t="str">
            <v>|</v>
          </cell>
          <cell r="AK25" t="str">
            <v>|</v>
          </cell>
          <cell r="AM25" t="str">
            <v>|</v>
          </cell>
          <cell r="AO25" t="str">
            <v>|</v>
          </cell>
          <cell r="AQ25" t="str">
            <v>|</v>
          </cell>
          <cell r="AS25" t="str">
            <v>|</v>
          </cell>
          <cell r="AU25" t="str">
            <v>|</v>
          </cell>
          <cell r="AW25" t="str">
            <v>|</v>
          </cell>
          <cell r="AY25" t="str">
            <v>|</v>
          </cell>
          <cell r="BA25" t="str">
            <v>|</v>
          </cell>
          <cell r="BC25" t="str">
            <v>|</v>
          </cell>
          <cell r="BE25" t="str">
            <v>|</v>
          </cell>
          <cell r="BG25" t="str">
            <v>|</v>
          </cell>
          <cell r="BI25" t="str">
            <v>|</v>
          </cell>
          <cell r="BJ25">
            <v>0</v>
          </cell>
          <cell r="BK25" t="str">
            <v>|</v>
          </cell>
        </row>
        <row r="26">
          <cell r="A26" t="str">
            <v>|</v>
          </cell>
          <cell r="C26" t="str">
            <v>|</v>
          </cell>
          <cell r="E26" t="str">
            <v>|</v>
          </cell>
          <cell r="G26" t="str">
            <v>|</v>
          </cell>
          <cell r="I26" t="str">
            <v>|</v>
          </cell>
          <cell r="K26" t="str">
            <v>|</v>
          </cell>
          <cell r="M26" t="str">
            <v>|</v>
          </cell>
          <cell r="O26" t="str">
            <v>|</v>
          </cell>
          <cell r="Q26" t="str">
            <v>|</v>
          </cell>
          <cell r="S26" t="str">
            <v>|</v>
          </cell>
          <cell r="U26" t="str">
            <v>|</v>
          </cell>
          <cell r="W26" t="str">
            <v>|</v>
          </cell>
          <cell r="Y26" t="str">
            <v>|</v>
          </cell>
          <cell r="AA26" t="str">
            <v>|</v>
          </cell>
          <cell r="AC26" t="str">
            <v>|</v>
          </cell>
          <cell r="AE26" t="str">
            <v>|</v>
          </cell>
          <cell r="AG26" t="str">
            <v>|</v>
          </cell>
          <cell r="AI26" t="str">
            <v>|</v>
          </cell>
          <cell r="AK26" t="str">
            <v>|</v>
          </cell>
          <cell r="AM26" t="str">
            <v>|</v>
          </cell>
          <cell r="AO26" t="str">
            <v>|</v>
          </cell>
          <cell r="AQ26" t="str">
            <v>|</v>
          </cell>
          <cell r="AS26" t="str">
            <v>|</v>
          </cell>
          <cell r="AU26" t="str">
            <v>|</v>
          </cell>
          <cell r="AW26" t="str">
            <v>|</v>
          </cell>
          <cell r="AY26" t="str">
            <v>|</v>
          </cell>
          <cell r="BA26" t="str">
            <v>|</v>
          </cell>
          <cell r="BC26" t="str">
            <v>|</v>
          </cell>
          <cell r="BE26" t="str">
            <v>|</v>
          </cell>
          <cell r="BG26" t="str">
            <v>|</v>
          </cell>
          <cell r="BI26" t="str">
            <v>|</v>
          </cell>
          <cell r="BJ26">
            <v>0</v>
          </cell>
          <cell r="BK26" t="str">
            <v>|</v>
          </cell>
        </row>
        <row r="27">
          <cell r="A27" t="str">
            <v>|</v>
          </cell>
          <cell r="C27" t="str">
            <v>|</v>
          </cell>
          <cell r="E27" t="str">
            <v>|</v>
          </cell>
          <cell r="G27" t="str">
            <v>|</v>
          </cell>
          <cell r="I27" t="str">
            <v>|</v>
          </cell>
          <cell r="K27" t="str">
            <v>|</v>
          </cell>
          <cell r="M27" t="str">
            <v>|</v>
          </cell>
          <cell r="O27" t="str">
            <v>|</v>
          </cell>
          <cell r="Q27" t="str">
            <v>|</v>
          </cell>
          <cell r="S27" t="str">
            <v>|</v>
          </cell>
          <cell r="U27" t="str">
            <v>|</v>
          </cell>
          <cell r="W27" t="str">
            <v>|</v>
          </cell>
          <cell r="Y27" t="str">
            <v>|</v>
          </cell>
          <cell r="AA27" t="str">
            <v>|</v>
          </cell>
          <cell r="AC27" t="str">
            <v>|</v>
          </cell>
          <cell r="AE27" t="str">
            <v>|</v>
          </cell>
          <cell r="AG27" t="str">
            <v>|</v>
          </cell>
          <cell r="AI27" t="str">
            <v>|</v>
          </cell>
          <cell r="AK27" t="str">
            <v>|</v>
          </cell>
          <cell r="AM27" t="str">
            <v>|</v>
          </cell>
          <cell r="AO27" t="str">
            <v>|</v>
          </cell>
          <cell r="AQ27" t="str">
            <v>|</v>
          </cell>
          <cell r="AS27" t="str">
            <v>|</v>
          </cell>
          <cell r="AU27" t="str">
            <v>|</v>
          </cell>
          <cell r="AW27" t="str">
            <v>|</v>
          </cell>
          <cell r="AY27" t="str">
            <v>|</v>
          </cell>
          <cell r="BA27" t="str">
            <v>|</v>
          </cell>
          <cell r="BC27" t="str">
            <v>|</v>
          </cell>
          <cell r="BE27" t="str">
            <v>|</v>
          </cell>
          <cell r="BG27" t="str">
            <v>|</v>
          </cell>
          <cell r="BI27" t="str">
            <v>|</v>
          </cell>
          <cell r="BJ27">
            <v>0</v>
          </cell>
          <cell r="BK27" t="str">
            <v>|</v>
          </cell>
        </row>
        <row r="28">
          <cell r="A28" t="str">
            <v>|</v>
          </cell>
          <cell r="C28" t="str">
            <v>|</v>
          </cell>
          <cell r="E28" t="str">
            <v>|</v>
          </cell>
          <cell r="G28" t="str">
            <v>|</v>
          </cell>
          <cell r="I28" t="str">
            <v>|</v>
          </cell>
          <cell r="K28" t="str">
            <v>|</v>
          </cell>
          <cell r="M28" t="str">
            <v>|</v>
          </cell>
          <cell r="O28" t="str">
            <v>|</v>
          </cell>
          <cell r="Q28" t="str">
            <v>|</v>
          </cell>
          <cell r="S28" t="str">
            <v>|</v>
          </cell>
          <cell r="U28" t="str">
            <v>|</v>
          </cell>
          <cell r="W28" t="str">
            <v>|</v>
          </cell>
          <cell r="Y28" t="str">
            <v>|</v>
          </cell>
          <cell r="AA28" t="str">
            <v>|</v>
          </cell>
          <cell r="AC28" t="str">
            <v>|</v>
          </cell>
          <cell r="AE28" t="str">
            <v>|</v>
          </cell>
          <cell r="AG28" t="str">
            <v>|</v>
          </cell>
          <cell r="AI28" t="str">
            <v>|</v>
          </cell>
          <cell r="AK28" t="str">
            <v>|</v>
          </cell>
          <cell r="AM28" t="str">
            <v>|</v>
          </cell>
          <cell r="AO28" t="str">
            <v>|</v>
          </cell>
          <cell r="AQ28" t="str">
            <v>|</v>
          </cell>
          <cell r="AS28" t="str">
            <v>|</v>
          </cell>
          <cell r="AU28" t="str">
            <v>|</v>
          </cell>
          <cell r="AW28" t="str">
            <v>|</v>
          </cell>
          <cell r="AY28" t="str">
            <v>|</v>
          </cell>
          <cell r="BA28" t="str">
            <v>|</v>
          </cell>
          <cell r="BC28" t="str">
            <v>|</v>
          </cell>
          <cell r="BE28" t="str">
            <v>|</v>
          </cell>
          <cell r="BG28" t="str">
            <v>|</v>
          </cell>
          <cell r="BI28" t="str">
            <v>|</v>
          </cell>
          <cell r="BJ28">
            <v>0</v>
          </cell>
          <cell r="BK28" t="str">
            <v>|</v>
          </cell>
        </row>
        <row r="29">
          <cell r="A29" t="str">
            <v>|</v>
          </cell>
          <cell r="C29" t="str">
            <v>|</v>
          </cell>
          <cell r="E29" t="str">
            <v>|</v>
          </cell>
          <cell r="G29" t="str">
            <v>|</v>
          </cell>
          <cell r="I29" t="str">
            <v>|</v>
          </cell>
          <cell r="K29" t="str">
            <v>|</v>
          </cell>
          <cell r="M29" t="str">
            <v>|</v>
          </cell>
          <cell r="O29" t="str">
            <v>|</v>
          </cell>
          <cell r="Q29" t="str">
            <v>|</v>
          </cell>
          <cell r="S29" t="str">
            <v>|</v>
          </cell>
          <cell r="U29" t="str">
            <v>|</v>
          </cell>
          <cell r="W29" t="str">
            <v>|</v>
          </cell>
          <cell r="Y29" t="str">
            <v>|</v>
          </cell>
          <cell r="AA29" t="str">
            <v>|</v>
          </cell>
          <cell r="AC29" t="str">
            <v>|</v>
          </cell>
          <cell r="AE29" t="str">
            <v>|</v>
          </cell>
          <cell r="AG29" t="str">
            <v>|</v>
          </cell>
          <cell r="AI29" t="str">
            <v>|</v>
          </cell>
          <cell r="AK29" t="str">
            <v>|</v>
          </cell>
          <cell r="AM29" t="str">
            <v>|</v>
          </cell>
          <cell r="AO29" t="str">
            <v>|</v>
          </cell>
          <cell r="AQ29" t="str">
            <v>|</v>
          </cell>
          <cell r="AS29" t="str">
            <v>|</v>
          </cell>
          <cell r="AU29" t="str">
            <v>|</v>
          </cell>
          <cell r="AW29" t="str">
            <v>|</v>
          </cell>
          <cell r="AY29" t="str">
            <v>|</v>
          </cell>
          <cell r="BA29" t="str">
            <v>|</v>
          </cell>
          <cell r="BC29" t="str">
            <v>|</v>
          </cell>
          <cell r="BE29" t="str">
            <v>|</v>
          </cell>
          <cell r="BG29" t="str">
            <v>|</v>
          </cell>
          <cell r="BI29" t="str">
            <v>|</v>
          </cell>
          <cell r="BJ29">
            <v>0</v>
          </cell>
          <cell r="BK29" t="str">
            <v>|</v>
          </cell>
        </row>
        <row r="30">
          <cell r="A30" t="str">
            <v>|</v>
          </cell>
          <cell r="C30" t="str">
            <v>|</v>
          </cell>
          <cell r="E30" t="str">
            <v>|</v>
          </cell>
          <cell r="G30" t="str">
            <v>|</v>
          </cell>
          <cell r="I30" t="str">
            <v>|</v>
          </cell>
          <cell r="K30" t="str">
            <v>|</v>
          </cell>
          <cell r="M30" t="str">
            <v>|</v>
          </cell>
          <cell r="O30" t="str">
            <v>|</v>
          </cell>
          <cell r="Q30" t="str">
            <v>|</v>
          </cell>
          <cell r="S30" t="str">
            <v>|</v>
          </cell>
          <cell r="U30" t="str">
            <v>|</v>
          </cell>
          <cell r="W30" t="str">
            <v>|</v>
          </cell>
          <cell r="Y30" t="str">
            <v>|</v>
          </cell>
          <cell r="AA30" t="str">
            <v>|</v>
          </cell>
          <cell r="AC30" t="str">
            <v>|</v>
          </cell>
          <cell r="AE30" t="str">
            <v>|</v>
          </cell>
          <cell r="AG30" t="str">
            <v>|</v>
          </cell>
          <cell r="AI30" t="str">
            <v>|</v>
          </cell>
          <cell r="AK30" t="str">
            <v>|</v>
          </cell>
          <cell r="AM30" t="str">
            <v>|</v>
          </cell>
          <cell r="AO30" t="str">
            <v>|</v>
          </cell>
          <cell r="AQ30" t="str">
            <v>|</v>
          </cell>
          <cell r="AS30" t="str">
            <v>|</v>
          </cell>
          <cell r="AU30" t="str">
            <v>|</v>
          </cell>
          <cell r="AW30" t="str">
            <v>|</v>
          </cell>
          <cell r="AY30" t="str">
            <v>|</v>
          </cell>
          <cell r="BA30" t="str">
            <v>|</v>
          </cell>
          <cell r="BC30" t="str">
            <v>|</v>
          </cell>
          <cell r="BE30" t="str">
            <v>|</v>
          </cell>
          <cell r="BG30" t="str">
            <v>|</v>
          </cell>
          <cell r="BI30" t="str">
            <v>|</v>
          </cell>
          <cell r="BJ30">
            <v>0</v>
          </cell>
          <cell r="BK30" t="str">
            <v>|</v>
          </cell>
        </row>
        <row r="31">
          <cell r="A31" t="str">
            <v>|</v>
          </cell>
          <cell r="C31" t="str">
            <v>|</v>
          </cell>
          <cell r="E31" t="str">
            <v>|</v>
          </cell>
          <cell r="G31" t="str">
            <v>|</v>
          </cell>
          <cell r="I31" t="str">
            <v>|</v>
          </cell>
          <cell r="K31" t="str">
            <v>|</v>
          </cell>
          <cell r="M31" t="str">
            <v>|</v>
          </cell>
          <cell r="O31" t="str">
            <v>|</v>
          </cell>
          <cell r="Q31" t="str">
            <v>|</v>
          </cell>
          <cell r="S31" t="str">
            <v>|</v>
          </cell>
          <cell r="U31" t="str">
            <v>|</v>
          </cell>
          <cell r="W31" t="str">
            <v>|</v>
          </cell>
          <cell r="Y31" t="str">
            <v>|</v>
          </cell>
          <cell r="AA31" t="str">
            <v>|</v>
          </cell>
          <cell r="AC31" t="str">
            <v>|</v>
          </cell>
          <cell r="AE31" t="str">
            <v>|</v>
          </cell>
          <cell r="AG31" t="str">
            <v>|</v>
          </cell>
          <cell r="AI31" t="str">
            <v>|</v>
          </cell>
          <cell r="AK31" t="str">
            <v>|</v>
          </cell>
          <cell r="AM31" t="str">
            <v>|</v>
          </cell>
          <cell r="AO31" t="str">
            <v>|</v>
          </cell>
          <cell r="AQ31" t="str">
            <v>|</v>
          </cell>
          <cell r="AS31" t="str">
            <v>|</v>
          </cell>
          <cell r="AU31" t="str">
            <v>|</v>
          </cell>
          <cell r="AW31" t="str">
            <v>|</v>
          </cell>
          <cell r="AY31" t="str">
            <v>|</v>
          </cell>
          <cell r="BA31" t="str">
            <v>|</v>
          </cell>
          <cell r="BC31" t="str">
            <v>|</v>
          </cell>
          <cell r="BE31" t="str">
            <v>|</v>
          </cell>
          <cell r="BG31" t="str">
            <v>|</v>
          </cell>
          <cell r="BI31" t="str">
            <v>|</v>
          </cell>
          <cell r="BJ31">
            <v>0</v>
          </cell>
          <cell r="BK31" t="str">
            <v>|</v>
          </cell>
        </row>
        <row r="32">
          <cell r="A32" t="str">
            <v>|</v>
          </cell>
          <cell r="C32" t="str">
            <v>|</v>
          </cell>
          <cell r="E32" t="str">
            <v>|</v>
          </cell>
          <cell r="G32" t="str">
            <v>|</v>
          </cell>
          <cell r="I32" t="str">
            <v>|</v>
          </cell>
          <cell r="K32" t="str">
            <v>|</v>
          </cell>
          <cell r="M32" t="str">
            <v>|</v>
          </cell>
          <cell r="O32" t="str">
            <v>|</v>
          </cell>
          <cell r="Q32" t="str">
            <v>|</v>
          </cell>
          <cell r="S32" t="str">
            <v>|</v>
          </cell>
          <cell r="U32" t="str">
            <v>|</v>
          </cell>
          <cell r="W32" t="str">
            <v>|</v>
          </cell>
          <cell r="Y32" t="str">
            <v>|</v>
          </cell>
          <cell r="AA32" t="str">
            <v>|</v>
          </cell>
          <cell r="AC32" t="str">
            <v>|</v>
          </cell>
          <cell r="AE32" t="str">
            <v>|</v>
          </cell>
          <cell r="AG32" t="str">
            <v>|</v>
          </cell>
          <cell r="AI32" t="str">
            <v>|</v>
          </cell>
          <cell r="AK32" t="str">
            <v>|</v>
          </cell>
          <cell r="AM32" t="str">
            <v>|</v>
          </cell>
          <cell r="AO32" t="str">
            <v>|</v>
          </cell>
          <cell r="AQ32" t="str">
            <v>|</v>
          </cell>
          <cell r="AS32" t="str">
            <v>|</v>
          </cell>
          <cell r="AU32" t="str">
            <v>|</v>
          </cell>
          <cell r="AW32" t="str">
            <v>|</v>
          </cell>
          <cell r="AY32" t="str">
            <v>|</v>
          </cell>
          <cell r="BA32" t="str">
            <v>|</v>
          </cell>
          <cell r="BC32" t="str">
            <v>|</v>
          </cell>
          <cell r="BE32" t="str">
            <v>|</v>
          </cell>
          <cell r="BG32" t="str">
            <v>|</v>
          </cell>
          <cell r="BI32" t="str">
            <v>|</v>
          </cell>
          <cell r="BJ32">
            <v>0</v>
          </cell>
          <cell r="BK32" t="str">
            <v>|</v>
          </cell>
        </row>
        <row r="33">
          <cell r="A33" t="str">
            <v>|</v>
          </cell>
          <cell r="C33" t="str">
            <v>|</v>
          </cell>
          <cell r="E33" t="str">
            <v>|</v>
          </cell>
          <cell r="G33" t="str">
            <v>|</v>
          </cell>
          <cell r="I33" t="str">
            <v>|</v>
          </cell>
          <cell r="K33" t="str">
            <v>|</v>
          </cell>
          <cell r="M33" t="str">
            <v>|</v>
          </cell>
          <cell r="O33" t="str">
            <v>|</v>
          </cell>
          <cell r="Q33" t="str">
            <v>|</v>
          </cell>
          <cell r="S33" t="str">
            <v>|</v>
          </cell>
          <cell r="U33" t="str">
            <v>|</v>
          </cell>
          <cell r="W33" t="str">
            <v>|</v>
          </cell>
          <cell r="Y33" t="str">
            <v>|</v>
          </cell>
          <cell r="AA33" t="str">
            <v>|</v>
          </cell>
          <cell r="AC33" t="str">
            <v>|</v>
          </cell>
          <cell r="AE33" t="str">
            <v>|</v>
          </cell>
          <cell r="AG33" t="str">
            <v>|</v>
          </cell>
          <cell r="AI33" t="str">
            <v>|</v>
          </cell>
          <cell r="AK33" t="str">
            <v>|</v>
          </cell>
          <cell r="AM33" t="str">
            <v>|</v>
          </cell>
          <cell r="AO33" t="str">
            <v>|</v>
          </cell>
          <cell r="AQ33" t="str">
            <v>|</v>
          </cell>
          <cell r="AS33" t="str">
            <v>|</v>
          </cell>
          <cell r="AU33" t="str">
            <v>|</v>
          </cell>
          <cell r="AW33" t="str">
            <v>|</v>
          </cell>
          <cell r="AY33" t="str">
            <v>|</v>
          </cell>
          <cell r="BA33" t="str">
            <v>|</v>
          </cell>
          <cell r="BC33" t="str">
            <v>|</v>
          </cell>
          <cell r="BE33" t="str">
            <v>|</v>
          </cell>
          <cell r="BG33" t="str">
            <v>|</v>
          </cell>
          <cell r="BI33" t="str">
            <v>|</v>
          </cell>
          <cell r="BJ33">
            <v>0</v>
          </cell>
          <cell r="BK33" t="str">
            <v>|</v>
          </cell>
        </row>
        <row r="34">
          <cell r="A34" t="str">
            <v>|</v>
          </cell>
          <cell r="C34" t="str">
            <v>|</v>
          </cell>
          <cell r="E34" t="str">
            <v>|</v>
          </cell>
          <cell r="G34" t="str">
            <v>|</v>
          </cell>
          <cell r="I34" t="str">
            <v>|</v>
          </cell>
          <cell r="K34" t="str">
            <v>|</v>
          </cell>
          <cell r="M34" t="str">
            <v>|</v>
          </cell>
          <cell r="O34" t="str">
            <v>|</v>
          </cell>
          <cell r="Q34" t="str">
            <v>|</v>
          </cell>
          <cell r="S34" t="str">
            <v>|</v>
          </cell>
          <cell r="U34" t="str">
            <v>|</v>
          </cell>
          <cell r="W34" t="str">
            <v>|</v>
          </cell>
          <cell r="Y34" t="str">
            <v>|</v>
          </cell>
          <cell r="AA34" t="str">
            <v>|</v>
          </cell>
          <cell r="AC34" t="str">
            <v>|</v>
          </cell>
          <cell r="AE34" t="str">
            <v>|</v>
          </cell>
          <cell r="AG34" t="str">
            <v>|</v>
          </cell>
          <cell r="AI34" t="str">
            <v>|</v>
          </cell>
          <cell r="AK34" t="str">
            <v>|</v>
          </cell>
          <cell r="AM34" t="str">
            <v>|</v>
          </cell>
          <cell r="AO34" t="str">
            <v>|</v>
          </cell>
          <cell r="AQ34" t="str">
            <v>|</v>
          </cell>
          <cell r="AS34" t="str">
            <v>|</v>
          </cell>
          <cell r="AU34" t="str">
            <v>|</v>
          </cell>
          <cell r="AW34" t="str">
            <v>|</v>
          </cell>
          <cell r="AY34" t="str">
            <v>|</v>
          </cell>
          <cell r="BA34" t="str">
            <v>|</v>
          </cell>
          <cell r="BC34" t="str">
            <v>|</v>
          </cell>
          <cell r="BE34" t="str">
            <v>|</v>
          </cell>
          <cell r="BG34" t="str">
            <v>|</v>
          </cell>
          <cell r="BI34" t="str">
            <v>|</v>
          </cell>
          <cell r="BJ34">
            <v>0</v>
          </cell>
          <cell r="BK34" t="str">
            <v>|</v>
          </cell>
        </row>
        <row r="35">
          <cell r="A35" t="str">
            <v>|</v>
          </cell>
          <cell r="C35" t="str">
            <v>|</v>
          </cell>
          <cell r="E35" t="str">
            <v>|</v>
          </cell>
          <cell r="G35" t="str">
            <v>|</v>
          </cell>
          <cell r="I35" t="str">
            <v>|</v>
          </cell>
          <cell r="K35" t="str">
            <v>|</v>
          </cell>
          <cell r="M35" t="str">
            <v>|</v>
          </cell>
          <cell r="O35" t="str">
            <v>|</v>
          </cell>
          <cell r="Q35" t="str">
            <v>|</v>
          </cell>
          <cell r="S35" t="str">
            <v>|</v>
          </cell>
          <cell r="U35" t="str">
            <v>|</v>
          </cell>
          <cell r="W35" t="str">
            <v>|</v>
          </cell>
          <cell r="Y35" t="str">
            <v>|</v>
          </cell>
          <cell r="AA35" t="str">
            <v>|</v>
          </cell>
          <cell r="AC35" t="str">
            <v>|</v>
          </cell>
          <cell r="AE35" t="str">
            <v>|</v>
          </cell>
          <cell r="AG35" t="str">
            <v>|</v>
          </cell>
          <cell r="AI35" t="str">
            <v>|</v>
          </cell>
          <cell r="AK35" t="str">
            <v>|</v>
          </cell>
          <cell r="AM35" t="str">
            <v>|</v>
          </cell>
          <cell r="AO35" t="str">
            <v>|</v>
          </cell>
          <cell r="AQ35" t="str">
            <v>|</v>
          </cell>
          <cell r="AS35" t="str">
            <v>|</v>
          </cell>
          <cell r="AU35" t="str">
            <v>|</v>
          </cell>
          <cell r="AW35" t="str">
            <v>|</v>
          </cell>
          <cell r="AY35" t="str">
            <v>|</v>
          </cell>
          <cell r="BA35" t="str">
            <v>|</v>
          </cell>
          <cell r="BC35" t="str">
            <v>|</v>
          </cell>
          <cell r="BE35" t="str">
            <v>|</v>
          </cell>
          <cell r="BG35" t="str">
            <v>|</v>
          </cell>
          <cell r="BI35" t="str">
            <v>|</v>
          </cell>
          <cell r="BJ35">
            <v>0</v>
          </cell>
          <cell r="BK35" t="str">
            <v>|</v>
          </cell>
        </row>
        <row r="36">
          <cell r="A36" t="str">
            <v>|</v>
          </cell>
          <cell r="C36" t="str">
            <v>|</v>
          </cell>
          <cell r="E36" t="str">
            <v>|</v>
          </cell>
          <cell r="G36" t="str">
            <v>|</v>
          </cell>
          <cell r="I36" t="str">
            <v>|</v>
          </cell>
          <cell r="K36" t="str">
            <v>|</v>
          </cell>
          <cell r="M36" t="str">
            <v>|</v>
          </cell>
          <cell r="O36" t="str">
            <v>|</v>
          </cell>
          <cell r="Q36" t="str">
            <v>|</v>
          </cell>
          <cell r="S36" t="str">
            <v>|</v>
          </cell>
          <cell r="U36" t="str">
            <v>|</v>
          </cell>
          <cell r="W36" t="str">
            <v>|</v>
          </cell>
          <cell r="Y36" t="str">
            <v>|</v>
          </cell>
          <cell r="AA36" t="str">
            <v>|</v>
          </cell>
          <cell r="AC36" t="str">
            <v>|</v>
          </cell>
          <cell r="AE36" t="str">
            <v>|</v>
          </cell>
          <cell r="AG36" t="str">
            <v>|</v>
          </cell>
          <cell r="AI36" t="str">
            <v>|</v>
          </cell>
          <cell r="AK36" t="str">
            <v>|</v>
          </cell>
          <cell r="AM36" t="str">
            <v>|</v>
          </cell>
          <cell r="AO36" t="str">
            <v>|</v>
          </cell>
          <cell r="AQ36" t="str">
            <v>|</v>
          </cell>
          <cell r="AS36" t="str">
            <v>|</v>
          </cell>
          <cell r="AU36" t="str">
            <v>|</v>
          </cell>
          <cell r="AW36" t="str">
            <v>|</v>
          </cell>
          <cell r="AY36" t="str">
            <v>|</v>
          </cell>
          <cell r="BA36" t="str">
            <v>|</v>
          </cell>
          <cell r="BC36" t="str">
            <v>|</v>
          </cell>
          <cell r="BE36" t="str">
            <v>|</v>
          </cell>
          <cell r="BG36" t="str">
            <v>|</v>
          </cell>
          <cell r="BI36" t="str">
            <v>|</v>
          </cell>
          <cell r="BJ36">
            <v>0</v>
          </cell>
          <cell r="BK36" t="str">
            <v>|</v>
          </cell>
        </row>
        <row r="37">
          <cell r="A37" t="str">
            <v>|</v>
          </cell>
          <cell r="C37" t="str">
            <v>|</v>
          </cell>
          <cell r="E37" t="str">
            <v>|</v>
          </cell>
          <cell r="G37" t="str">
            <v>|</v>
          </cell>
          <cell r="I37" t="str">
            <v>|</v>
          </cell>
          <cell r="K37" t="str">
            <v>|</v>
          </cell>
          <cell r="M37" t="str">
            <v>|</v>
          </cell>
          <cell r="O37" t="str">
            <v>|</v>
          </cell>
          <cell r="Q37" t="str">
            <v>|</v>
          </cell>
          <cell r="S37" t="str">
            <v>|</v>
          </cell>
          <cell r="U37" t="str">
            <v>|</v>
          </cell>
          <cell r="W37" t="str">
            <v>|</v>
          </cell>
          <cell r="Y37" t="str">
            <v>|</v>
          </cell>
          <cell r="AA37" t="str">
            <v>|</v>
          </cell>
          <cell r="AC37" t="str">
            <v>|</v>
          </cell>
          <cell r="AE37" t="str">
            <v>|</v>
          </cell>
          <cell r="AG37" t="str">
            <v>|</v>
          </cell>
          <cell r="AI37" t="str">
            <v>|</v>
          </cell>
          <cell r="AK37" t="str">
            <v>|</v>
          </cell>
          <cell r="AM37" t="str">
            <v>|</v>
          </cell>
          <cell r="AO37" t="str">
            <v>|</v>
          </cell>
          <cell r="AQ37" t="str">
            <v>|</v>
          </cell>
          <cell r="AS37" t="str">
            <v>|</v>
          </cell>
          <cell r="AU37" t="str">
            <v>|</v>
          </cell>
          <cell r="AW37" t="str">
            <v>|</v>
          </cell>
          <cell r="AY37" t="str">
            <v>|</v>
          </cell>
          <cell r="BA37" t="str">
            <v>|</v>
          </cell>
          <cell r="BC37" t="str">
            <v>|</v>
          </cell>
          <cell r="BE37" t="str">
            <v>|</v>
          </cell>
          <cell r="BG37" t="str">
            <v>|</v>
          </cell>
          <cell r="BI37" t="str">
            <v>|</v>
          </cell>
          <cell r="BJ37">
            <v>0</v>
          </cell>
          <cell r="BK37" t="str">
            <v>|</v>
          </cell>
        </row>
        <row r="38">
          <cell r="A38" t="str">
            <v>|</v>
          </cell>
          <cell r="C38" t="str">
            <v>|</v>
          </cell>
          <cell r="E38" t="str">
            <v>|</v>
          </cell>
          <cell r="G38" t="str">
            <v>|</v>
          </cell>
          <cell r="I38" t="str">
            <v>|</v>
          </cell>
          <cell r="K38" t="str">
            <v>|</v>
          </cell>
          <cell r="M38" t="str">
            <v>|</v>
          </cell>
          <cell r="O38" t="str">
            <v>|</v>
          </cell>
          <cell r="Q38" t="str">
            <v>|</v>
          </cell>
          <cell r="S38" t="str">
            <v>|</v>
          </cell>
          <cell r="U38" t="str">
            <v>|</v>
          </cell>
          <cell r="W38" t="str">
            <v>|</v>
          </cell>
          <cell r="Y38" t="str">
            <v>|</v>
          </cell>
          <cell r="AA38" t="str">
            <v>|</v>
          </cell>
          <cell r="AC38" t="str">
            <v>|</v>
          </cell>
          <cell r="AE38" t="str">
            <v>|</v>
          </cell>
          <cell r="AG38" t="str">
            <v>|</v>
          </cell>
          <cell r="AI38" t="str">
            <v>|</v>
          </cell>
          <cell r="AK38" t="str">
            <v>|</v>
          </cell>
          <cell r="AM38" t="str">
            <v>|</v>
          </cell>
          <cell r="AO38" t="str">
            <v>|</v>
          </cell>
          <cell r="AQ38" t="str">
            <v>|</v>
          </cell>
          <cell r="AS38" t="str">
            <v>|</v>
          </cell>
          <cell r="AU38" t="str">
            <v>|</v>
          </cell>
          <cell r="AW38" t="str">
            <v>|</v>
          </cell>
          <cell r="AY38" t="str">
            <v>|</v>
          </cell>
          <cell r="BA38" t="str">
            <v>|</v>
          </cell>
          <cell r="BC38" t="str">
            <v>|</v>
          </cell>
          <cell r="BE38" t="str">
            <v>|</v>
          </cell>
          <cell r="BG38" t="str">
            <v>|</v>
          </cell>
          <cell r="BI38" t="str">
            <v>|</v>
          </cell>
          <cell r="BJ38">
            <v>0</v>
          </cell>
          <cell r="BK38" t="str">
            <v>|</v>
          </cell>
        </row>
        <row r="39">
          <cell r="A39" t="str">
            <v>|</v>
          </cell>
          <cell r="C39" t="str">
            <v>|</v>
          </cell>
          <cell r="E39" t="str">
            <v>|</v>
          </cell>
          <cell r="G39" t="str">
            <v>|</v>
          </cell>
          <cell r="I39" t="str">
            <v>|</v>
          </cell>
          <cell r="K39" t="str">
            <v>|</v>
          </cell>
          <cell r="M39" t="str">
            <v>|</v>
          </cell>
          <cell r="O39" t="str">
            <v>|</v>
          </cell>
          <cell r="Q39" t="str">
            <v>|</v>
          </cell>
          <cell r="S39" t="str">
            <v>|</v>
          </cell>
          <cell r="U39" t="str">
            <v>|</v>
          </cell>
          <cell r="W39" t="str">
            <v>|</v>
          </cell>
          <cell r="Y39" t="str">
            <v>|</v>
          </cell>
          <cell r="AA39" t="str">
            <v>|</v>
          </cell>
          <cell r="AC39" t="str">
            <v>|</v>
          </cell>
          <cell r="AE39" t="str">
            <v>|</v>
          </cell>
          <cell r="AG39" t="str">
            <v>|</v>
          </cell>
          <cell r="AI39" t="str">
            <v>|</v>
          </cell>
          <cell r="AK39" t="str">
            <v>|</v>
          </cell>
          <cell r="AM39" t="str">
            <v>|</v>
          </cell>
          <cell r="AO39" t="str">
            <v>|</v>
          </cell>
          <cell r="AQ39" t="str">
            <v>|</v>
          </cell>
          <cell r="AS39" t="str">
            <v>|</v>
          </cell>
          <cell r="AU39" t="str">
            <v>|</v>
          </cell>
          <cell r="AW39" t="str">
            <v>|</v>
          </cell>
          <cell r="AY39" t="str">
            <v>|</v>
          </cell>
          <cell r="BA39" t="str">
            <v>|</v>
          </cell>
          <cell r="BC39" t="str">
            <v>|</v>
          </cell>
          <cell r="BE39" t="str">
            <v>|</v>
          </cell>
          <cell r="BG39" t="str">
            <v>|</v>
          </cell>
          <cell r="BI39" t="str">
            <v>|</v>
          </cell>
          <cell r="BJ39">
            <v>0</v>
          </cell>
          <cell r="BK39" t="str">
            <v>|</v>
          </cell>
        </row>
        <row r="40">
          <cell r="A40" t="str">
            <v>|</v>
          </cell>
          <cell r="C40" t="str">
            <v>|</v>
          </cell>
          <cell r="E40" t="str">
            <v>|</v>
          </cell>
          <cell r="G40" t="str">
            <v>|</v>
          </cell>
          <cell r="I40" t="str">
            <v>|</v>
          </cell>
          <cell r="K40" t="str">
            <v>|</v>
          </cell>
          <cell r="M40" t="str">
            <v>|</v>
          </cell>
          <cell r="O40" t="str">
            <v>|</v>
          </cell>
          <cell r="Q40" t="str">
            <v>|</v>
          </cell>
          <cell r="S40" t="str">
            <v>|</v>
          </cell>
          <cell r="U40" t="str">
            <v>|</v>
          </cell>
          <cell r="W40" t="str">
            <v>|</v>
          </cell>
          <cell r="Y40" t="str">
            <v>|</v>
          </cell>
          <cell r="AA40" t="str">
            <v>|</v>
          </cell>
          <cell r="AC40" t="str">
            <v>|</v>
          </cell>
          <cell r="AE40" t="str">
            <v>|</v>
          </cell>
          <cell r="AG40" t="str">
            <v>|</v>
          </cell>
          <cell r="AI40" t="str">
            <v>|</v>
          </cell>
          <cell r="AK40" t="str">
            <v>|</v>
          </cell>
          <cell r="AM40" t="str">
            <v>|</v>
          </cell>
          <cell r="AO40" t="str">
            <v>|</v>
          </cell>
          <cell r="AQ40" t="str">
            <v>|</v>
          </cell>
          <cell r="AS40" t="str">
            <v>|</v>
          </cell>
          <cell r="AU40" t="str">
            <v>|</v>
          </cell>
          <cell r="AW40" t="str">
            <v>|</v>
          </cell>
          <cell r="AY40" t="str">
            <v>|</v>
          </cell>
          <cell r="BA40" t="str">
            <v>|</v>
          </cell>
          <cell r="BC40" t="str">
            <v>|</v>
          </cell>
          <cell r="BE40" t="str">
            <v>|</v>
          </cell>
          <cell r="BG40" t="str">
            <v>|</v>
          </cell>
          <cell r="BI40" t="str">
            <v>|</v>
          </cell>
          <cell r="BJ40">
            <v>0</v>
          </cell>
          <cell r="BK40" t="str">
            <v>|</v>
          </cell>
        </row>
        <row r="41">
          <cell r="A41" t="str">
            <v>|</v>
          </cell>
          <cell r="C41" t="str">
            <v>|</v>
          </cell>
          <cell r="E41" t="str">
            <v>|</v>
          </cell>
          <cell r="G41" t="str">
            <v>|</v>
          </cell>
          <cell r="I41" t="str">
            <v>|</v>
          </cell>
          <cell r="K41" t="str">
            <v>|</v>
          </cell>
          <cell r="M41" t="str">
            <v>|</v>
          </cell>
          <cell r="O41" t="str">
            <v>|</v>
          </cell>
          <cell r="Q41" t="str">
            <v>|</v>
          </cell>
          <cell r="S41" t="str">
            <v>|</v>
          </cell>
          <cell r="U41" t="str">
            <v>|</v>
          </cell>
          <cell r="W41" t="str">
            <v>|</v>
          </cell>
          <cell r="Y41" t="str">
            <v>|</v>
          </cell>
          <cell r="AA41" t="str">
            <v>|</v>
          </cell>
          <cell r="AC41" t="str">
            <v>|</v>
          </cell>
          <cell r="AE41" t="str">
            <v>|</v>
          </cell>
          <cell r="AG41" t="str">
            <v>|</v>
          </cell>
          <cell r="AI41" t="str">
            <v>|</v>
          </cell>
          <cell r="AK41" t="str">
            <v>|</v>
          </cell>
          <cell r="AM41" t="str">
            <v>|</v>
          </cell>
          <cell r="AO41" t="str">
            <v>|</v>
          </cell>
          <cell r="AQ41" t="str">
            <v>|</v>
          </cell>
          <cell r="AS41" t="str">
            <v>|</v>
          </cell>
          <cell r="AU41" t="str">
            <v>|</v>
          </cell>
          <cell r="AW41" t="str">
            <v>|</v>
          </cell>
          <cell r="AY41" t="str">
            <v>|</v>
          </cell>
          <cell r="BA41" t="str">
            <v>|</v>
          </cell>
          <cell r="BC41" t="str">
            <v>|</v>
          </cell>
          <cell r="BE41" t="str">
            <v>|</v>
          </cell>
          <cell r="BG41" t="str">
            <v>|</v>
          </cell>
          <cell r="BI41" t="str">
            <v>|</v>
          </cell>
          <cell r="BJ41">
            <v>0</v>
          </cell>
          <cell r="BK41" t="str">
            <v>|</v>
          </cell>
        </row>
        <row r="42">
          <cell r="A42" t="str">
            <v>|</v>
          </cell>
          <cell r="C42" t="str">
            <v>|</v>
          </cell>
          <cell r="E42" t="str">
            <v>|</v>
          </cell>
          <cell r="G42" t="str">
            <v>|</v>
          </cell>
          <cell r="I42" t="str">
            <v>|</v>
          </cell>
          <cell r="K42" t="str">
            <v>|</v>
          </cell>
          <cell r="M42" t="str">
            <v>|</v>
          </cell>
          <cell r="O42" t="str">
            <v>|</v>
          </cell>
          <cell r="Q42" t="str">
            <v>|</v>
          </cell>
          <cell r="S42" t="str">
            <v>|</v>
          </cell>
          <cell r="U42" t="str">
            <v>|</v>
          </cell>
          <cell r="W42" t="str">
            <v>|</v>
          </cell>
          <cell r="Y42" t="str">
            <v>|</v>
          </cell>
          <cell r="AA42" t="str">
            <v>|</v>
          </cell>
          <cell r="AC42" t="str">
            <v>|</v>
          </cell>
          <cell r="AE42" t="str">
            <v>|</v>
          </cell>
          <cell r="AG42" t="str">
            <v>|</v>
          </cell>
          <cell r="AI42" t="str">
            <v>|</v>
          </cell>
          <cell r="AK42" t="str">
            <v>|</v>
          </cell>
          <cell r="AM42" t="str">
            <v>|</v>
          </cell>
          <cell r="AO42" t="str">
            <v>|</v>
          </cell>
          <cell r="AQ42" t="str">
            <v>|</v>
          </cell>
          <cell r="AS42" t="str">
            <v>|</v>
          </cell>
          <cell r="AU42" t="str">
            <v>|</v>
          </cell>
          <cell r="AW42" t="str">
            <v>|</v>
          </cell>
          <cell r="AY42" t="str">
            <v>|</v>
          </cell>
          <cell r="BA42" t="str">
            <v>|</v>
          </cell>
          <cell r="BC42" t="str">
            <v>|</v>
          </cell>
          <cell r="BE42" t="str">
            <v>|</v>
          </cell>
          <cell r="BG42" t="str">
            <v>|</v>
          </cell>
          <cell r="BI42" t="str">
            <v>|</v>
          </cell>
          <cell r="BJ42">
            <v>0</v>
          </cell>
          <cell r="BK42" t="str">
            <v>|</v>
          </cell>
        </row>
        <row r="43">
          <cell r="A43" t="str">
            <v>|</v>
          </cell>
          <cell r="C43" t="str">
            <v>|</v>
          </cell>
          <cell r="E43" t="str">
            <v>|</v>
          </cell>
          <cell r="G43" t="str">
            <v>|</v>
          </cell>
          <cell r="I43" t="str">
            <v>|</v>
          </cell>
          <cell r="K43" t="str">
            <v>|</v>
          </cell>
          <cell r="M43" t="str">
            <v>|</v>
          </cell>
          <cell r="O43" t="str">
            <v>|</v>
          </cell>
          <cell r="Q43" t="str">
            <v>|</v>
          </cell>
          <cell r="S43" t="str">
            <v>|</v>
          </cell>
          <cell r="U43" t="str">
            <v>|</v>
          </cell>
          <cell r="W43" t="str">
            <v>|</v>
          </cell>
          <cell r="Y43" t="str">
            <v>|</v>
          </cell>
          <cell r="AA43" t="str">
            <v>|</v>
          </cell>
          <cell r="AC43" t="str">
            <v>|</v>
          </cell>
          <cell r="AE43" t="str">
            <v>|</v>
          </cell>
          <cell r="AG43" t="str">
            <v>|</v>
          </cell>
          <cell r="AI43" t="str">
            <v>|</v>
          </cell>
          <cell r="AK43" t="str">
            <v>|</v>
          </cell>
          <cell r="AM43" t="str">
            <v>|</v>
          </cell>
          <cell r="AO43" t="str">
            <v>|</v>
          </cell>
          <cell r="AQ43" t="str">
            <v>|</v>
          </cell>
          <cell r="AS43" t="str">
            <v>|</v>
          </cell>
          <cell r="AU43" t="str">
            <v>|</v>
          </cell>
          <cell r="AW43" t="str">
            <v>|</v>
          </cell>
          <cell r="AY43" t="str">
            <v>|</v>
          </cell>
          <cell r="BA43" t="str">
            <v>|</v>
          </cell>
          <cell r="BC43" t="str">
            <v>|</v>
          </cell>
          <cell r="BE43" t="str">
            <v>|</v>
          </cell>
          <cell r="BG43" t="str">
            <v>|</v>
          </cell>
          <cell r="BI43" t="str">
            <v>|</v>
          </cell>
          <cell r="BJ43">
            <v>0</v>
          </cell>
          <cell r="BK43" t="str">
            <v>|</v>
          </cell>
        </row>
        <row r="44">
          <cell r="A44" t="str">
            <v>|</v>
          </cell>
          <cell r="C44" t="str">
            <v>|</v>
          </cell>
          <cell r="E44" t="str">
            <v>|</v>
          </cell>
          <cell r="G44" t="str">
            <v>|</v>
          </cell>
          <cell r="I44" t="str">
            <v>|</v>
          </cell>
          <cell r="K44" t="str">
            <v>|</v>
          </cell>
          <cell r="M44" t="str">
            <v>|</v>
          </cell>
          <cell r="O44" t="str">
            <v>|</v>
          </cell>
          <cell r="Q44" t="str">
            <v>|</v>
          </cell>
          <cell r="S44" t="str">
            <v>|</v>
          </cell>
          <cell r="U44" t="str">
            <v>|</v>
          </cell>
          <cell r="W44" t="str">
            <v>|</v>
          </cell>
          <cell r="Y44" t="str">
            <v>|</v>
          </cell>
          <cell r="AA44" t="str">
            <v>|</v>
          </cell>
          <cell r="AC44" t="str">
            <v>|</v>
          </cell>
          <cell r="AE44" t="str">
            <v>|</v>
          </cell>
          <cell r="AG44" t="str">
            <v>|</v>
          </cell>
          <cell r="AI44" t="str">
            <v>|</v>
          </cell>
          <cell r="AK44" t="str">
            <v>|</v>
          </cell>
          <cell r="AM44" t="str">
            <v>|</v>
          </cell>
          <cell r="AO44" t="str">
            <v>|</v>
          </cell>
          <cell r="AQ44" t="str">
            <v>|</v>
          </cell>
          <cell r="AS44" t="str">
            <v>|</v>
          </cell>
          <cell r="AU44" t="str">
            <v>|</v>
          </cell>
          <cell r="AW44" t="str">
            <v>|</v>
          </cell>
          <cell r="AY44" t="str">
            <v>|</v>
          </cell>
          <cell r="BA44" t="str">
            <v>|</v>
          </cell>
          <cell r="BC44" t="str">
            <v>|</v>
          </cell>
          <cell r="BE44" t="str">
            <v>|</v>
          </cell>
          <cell r="BG44" t="str">
            <v>|</v>
          </cell>
          <cell r="BI44" t="str">
            <v>|</v>
          </cell>
          <cell r="BJ44">
            <v>0</v>
          </cell>
          <cell r="BK44" t="str">
            <v>|</v>
          </cell>
        </row>
        <row r="45">
          <cell r="A45" t="str">
            <v>|</v>
          </cell>
          <cell r="C45" t="str">
            <v>|</v>
          </cell>
          <cell r="E45" t="str">
            <v>|</v>
          </cell>
          <cell r="G45" t="str">
            <v>|</v>
          </cell>
          <cell r="I45" t="str">
            <v>|</v>
          </cell>
          <cell r="K45" t="str">
            <v>|</v>
          </cell>
          <cell r="M45" t="str">
            <v>|</v>
          </cell>
          <cell r="O45" t="str">
            <v>|</v>
          </cell>
          <cell r="Q45" t="str">
            <v>|</v>
          </cell>
          <cell r="S45" t="str">
            <v>|</v>
          </cell>
          <cell r="U45" t="str">
            <v>|</v>
          </cell>
          <cell r="W45" t="str">
            <v>|</v>
          </cell>
          <cell r="Y45" t="str">
            <v>|</v>
          </cell>
          <cell r="AA45" t="str">
            <v>|</v>
          </cell>
          <cell r="AC45" t="str">
            <v>|</v>
          </cell>
          <cell r="AE45" t="str">
            <v>|</v>
          </cell>
          <cell r="AG45" t="str">
            <v>|</v>
          </cell>
          <cell r="AI45" t="str">
            <v>|</v>
          </cell>
          <cell r="AK45" t="str">
            <v>|</v>
          </cell>
          <cell r="AM45" t="str">
            <v>|</v>
          </cell>
          <cell r="AO45" t="str">
            <v>|</v>
          </cell>
          <cell r="AQ45" t="str">
            <v>|</v>
          </cell>
          <cell r="AS45" t="str">
            <v>|</v>
          </cell>
          <cell r="AU45" t="str">
            <v>|</v>
          </cell>
          <cell r="AW45" t="str">
            <v>|</v>
          </cell>
          <cell r="AY45" t="str">
            <v>|</v>
          </cell>
          <cell r="BA45" t="str">
            <v>|</v>
          </cell>
          <cell r="BC45" t="str">
            <v>|</v>
          </cell>
          <cell r="BE45" t="str">
            <v>|</v>
          </cell>
          <cell r="BG45" t="str">
            <v>|</v>
          </cell>
          <cell r="BI45" t="str">
            <v>|</v>
          </cell>
          <cell r="BJ45">
            <v>0</v>
          </cell>
          <cell r="BK45" t="str">
            <v>|</v>
          </cell>
        </row>
        <row r="46">
          <cell r="A46" t="str">
            <v>|</v>
          </cell>
          <cell r="C46" t="str">
            <v>|</v>
          </cell>
          <cell r="E46" t="str">
            <v>|</v>
          </cell>
          <cell r="G46" t="str">
            <v>|</v>
          </cell>
          <cell r="I46" t="str">
            <v>|</v>
          </cell>
          <cell r="K46" t="str">
            <v>|</v>
          </cell>
          <cell r="M46" t="str">
            <v>|</v>
          </cell>
          <cell r="O46" t="str">
            <v>|</v>
          </cell>
          <cell r="Q46" t="str">
            <v>|</v>
          </cell>
          <cell r="S46" t="str">
            <v>|</v>
          </cell>
          <cell r="U46" t="str">
            <v>|</v>
          </cell>
          <cell r="W46" t="str">
            <v>|</v>
          </cell>
          <cell r="Y46" t="str">
            <v>|</v>
          </cell>
          <cell r="AA46" t="str">
            <v>|</v>
          </cell>
          <cell r="AC46" t="str">
            <v>|</v>
          </cell>
          <cell r="AE46" t="str">
            <v>|</v>
          </cell>
          <cell r="AG46" t="str">
            <v>|</v>
          </cell>
          <cell r="AI46" t="str">
            <v>|</v>
          </cell>
          <cell r="AK46" t="str">
            <v>|</v>
          </cell>
          <cell r="AM46" t="str">
            <v>|</v>
          </cell>
          <cell r="AO46" t="str">
            <v>|</v>
          </cell>
          <cell r="AQ46" t="str">
            <v>|</v>
          </cell>
          <cell r="AS46" t="str">
            <v>|</v>
          </cell>
          <cell r="AU46" t="str">
            <v>|</v>
          </cell>
          <cell r="AW46" t="str">
            <v>|</v>
          </cell>
          <cell r="AY46" t="str">
            <v>|</v>
          </cell>
          <cell r="BA46" t="str">
            <v>|</v>
          </cell>
          <cell r="BC46" t="str">
            <v>|</v>
          </cell>
          <cell r="BE46" t="str">
            <v>|</v>
          </cell>
          <cell r="BG46" t="str">
            <v>|</v>
          </cell>
          <cell r="BI46" t="str">
            <v>|</v>
          </cell>
          <cell r="BJ46">
            <v>0</v>
          </cell>
          <cell r="BK46" t="str">
            <v>|</v>
          </cell>
        </row>
        <row r="47">
          <cell r="A47" t="str">
            <v>|</v>
          </cell>
          <cell r="C47" t="str">
            <v>|</v>
          </cell>
          <cell r="E47" t="str">
            <v>|</v>
          </cell>
          <cell r="G47" t="str">
            <v>|</v>
          </cell>
          <cell r="I47" t="str">
            <v>|</v>
          </cell>
          <cell r="K47" t="str">
            <v>|</v>
          </cell>
          <cell r="M47" t="str">
            <v>|</v>
          </cell>
          <cell r="O47" t="str">
            <v>|</v>
          </cell>
          <cell r="Q47" t="str">
            <v>|</v>
          </cell>
          <cell r="S47" t="str">
            <v>|</v>
          </cell>
          <cell r="U47" t="str">
            <v>|</v>
          </cell>
          <cell r="W47" t="str">
            <v>|</v>
          </cell>
          <cell r="Y47" t="str">
            <v>|</v>
          </cell>
          <cell r="AA47" t="str">
            <v>|</v>
          </cell>
          <cell r="AC47" t="str">
            <v>|</v>
          </cell>
          <cell r="AE47" t="str">
            <v>|</v>
          </cell>
          <cell r="AG47" t="str">
            <v>|</v>
          </cell>
          <cell r="AI47" t="str">
            <v>|</v>
          </cell>
          <cell r="AK47" t="str">
            <v>|</v>
          </cell>
          <cell r="AM47" t="str">
            <v>|</v>
          </cell>
          <cell r="AO47" t="str">
            <v>|</v>
          </cell>
          <cell r="AQ47" t="str">
            <v>|</v>
          </cell>
          <cell r="AS47" t="str">
            <v>|</v>
          </cell>
          <cell r="AU47" t="str">
            <v>|</v>
          </cell>
          <cell r="AW47" t="str">
            <v>|</v>
          </cell>
          <cell r="AY47" t="str">
            <v>|</v>
          </cell>
          <cell r="BA47" t="str">
            <v>|</v>
          </cell>
          <cell r="BC47" t="str">
            <v>|</v>
          </cell>
          <cell r="BE47" t="str">
            <v>|</v>
          </cell>
          <cell r="BG47" t="str">
            <v>|</v>
          </cell>
          <cell r="BI47" t="str">
            <v>|</v>
          </cell>
          <cell r="BJ47">
            <v>0</v>
          </cell>
          <cell r="BK47" t="str">
            <v>|</v>
          </cell>
        </row>
        <row r="48">
          <cell r="A48" t="str">
            <v>|</v>
          </cell>
          <cell r="C48" t="str">
            <v>|</v>
          </cell>
          <cell r="E48" t="str">
            <v>|</v>
          </cell>
          <cell r="G48" t="str">
            <v>|</v>
          </cell>
          <cell r="I48" t="str">
            <v>|</v>
          </cell>
          <cell r="K48" t="str">
            <v>|</v>
          </cell>
          <cell r="M48" t="str">
            <v>|</v>
          </cell>
          <cell r="O48" t="str">
            <v>|</v>
          </cell>
          <cell r="Q48" t="str">
            <v>|</v>
          </cell>
          <cell r="S48" t="str">
            <v>|</v>
          </cell>
          <cell r="U48" t="str">
            <v>|</v>
          </cell>
          <cell r="W48" t="str">
            <v>|</v>
          </cell>
          <cell r="Y48" t="str">
            <v>|</v>
          </cell>
          <cell r="AA48" t="str">
            <v>|</v>
          </cell>
          <cell r="AC48" t="str">
            <v>|</v>
          </cell>
          <cell r="AE48" t="str">
            <v>|</v>
          </cell>
          <cell r="AG48" t="str">
            <v>|</v>
          </cell>
          <cell r="AI48" t="str">
            <v>|</v>
          </cell>
          <cell r="AK48" t="str">
            <v>|</v>
          </cell>
          <cell r="AM48" t="str">
            <v>|</v>
          </cell>
          <cell r="AO48" t="str">
            <v>|</v>
          </cell>
          <cell r="AQ48" t="str">
            <v>|</v>
          </cell>
          <cell r="AS48" t="str">
            <v>|</v>
          </cell>
          <cell r="AU48" t="str">
            <v>|</v>
          </cell>
          <cell r="AW48" t="str">
            <v>|</v>
          </cell>
          <cell r="AY48" t="str">
            <v>|</v>
          </cell>
          <cell r="BA48" t="str">
            <v>|</v>
          </cell>
          <cell r="BC48" t="str">
            <v>|</v>
          </cell>
          <cell r="BE48" t="str">
            <v>|</v>
          </cell>
          <cell r="BG48" t="str">
            <v>|</v>
          </cell>
          <cell r="BI48" t="str">
            <v>|</v>
          </cell>
          <cell r="BJ48">
            <v>0</v>
          </cell>
          <cell r="BK48" t="str">
            <v>|</v>
          </cell>
        </row>
        <row r="49">
          <cell r="A49" t="str">
            <v>|</v>
          </cell>
          <cell r="C49" t="str">
            <v>|</v>
          </cell>
          <cell r="E49" t="str">
            <v>|</v>
          </cell>
          <cell r="G49" t="str">
            <v>|</v>
          </cell>
          <cell r="I49" t="str">
            <v>|</v>
          </cell>
          <cell r="K49" t="str">
            <v>|</v>
          </cell>
          <cell r="M49" t="str">
            <v>|</v>
          </cell>
          <cell r="O49" t="str">
            <v>|</v>
          </cell>
          <cell r="Q49" t="str">
            <v>|</v>
          </cell>
          <cell r="S49" t="str">
            <v>|</v>
          </cell>
          <cell r="U49" t="str">
            <v>|</v>
          </cell>
          <cell r="W49" t="str">
            <v>|</v>
          </cell>
          <cell r="Y49" t="str">
            <v>|</v>
          </cell>
          <cell r="AA49" t="str">
            <v>|</v>
          </cell>
          <cell r="AC49" t="str">
            <v>|</v>
          </cell>
          <cell r="AE49" t="str">
            <v>|</v>
          </cell>
          <cell r="AG49" t="str">
            <v>|</v>
          </cell>
          <cell r="AI49" t="str">
            <v>|</v>
          </cell>
          <cell r="AK49" t="str">
            <v>|</v>
          </cell>
          <cell r="AM49" t="str">
            <v>|</v>
          </cell>
          <cell r="AO49" t="str">
            <v>|</v>
          </cell>
          <cell r="AQ49" t="str">
            <v>|</v>
          </cell>
          <cell r="AS49" t="str">
            <v>|</v>
          </cell>
          <cell r="AU49" t="str">
            <v>|</v>
          </cell>
          <cell r="AW49" t="str">
            <v>|</v>
          </cell>
          <cell r="AY49" t="str">
            <v>|</v>
          </cell>
          <cell r="BA49" t="str">
            <v>|</v>
          </cell>
          <cell r="BC49" t="str">
            <v>|</v>
          </cell>
          <cell r="BE49" t="str">
            <v>|</v>
          </cell>
          <cell r="BG49" t="str">
            <v>|</v>
          </cell>
          <cell r="BI49" t="str">
            <v>|</v>
          </cell>
          <cell r="BJ49">
            <v>0</v>
          </cell>
          <cell r="BK49" t="str">
            <v>|</v>
          </cell>
        </row>
        <row r="50">
          <cell r="A50" t="str">
            <v>|</v>
          </cell>
          <cell r="C50" t="str">
            <v>|</v>
          </cell>
          <cell r="E50" t="str">
            <v>|</v>
          </cell>
          <cell r="G50" t="str">
            <v>|</v>
          </cell>
          <cell r="I50" t="str">
            <v>|</v>
          </cell>
          <cell r="K50" t="str">
            <v>|</v>
          </cell>
          <cell r="M50" t="str">
            <v>|</v>
          </cell>
          <cell r="O50" t="str">
            <v>|</v>
          </cell>
          <cell r="Q50" t="str">
            <v>|</v>
          </cell>
          <cell r="S50" t="str">
            <v>|</v>
          </cell>
          <cell r="U50" t="str">
            <v>|</v>
          </cell>
          <cell r="W50" t="str">
            <v>|</v>
          </cell>
          <cell r="Y50" t="str">
            <v>|</v>
          </cell>
          <cell r="AA50" t="str">
            <v>|</v>
          </cell>
          <cell r="AC50" t="str">
            <v>|</v>
          </cell>
          <cell r="AE50" t="str">
            <v>|</v>
          </cell>
          <cell r="AG50" t="str">
            <v>|</v>
          </cell>
          <cell r="AI50" t="str">
            <v>|</v>
          </cell>
          <cell r="AK50" t="str">
            <v>|</v>
          </cell>
          <cell r="AM50" t="str">
            <v>|</v>
          </cell>
          <cell r="AO50" t="str">
            <v>|</v>
          </cell>
          <cell r="AQ50" t="str">
            <v>|</v>
          </cell>
          <cell r="AS50" t="str">
            <v>|</v>
          </cell>
          <cell r="AU50" t="str">
            <v>|</v>
          </cell>
          <cell r="AW50" t="str">
            <v>|</v>
          </cell>
          <cell r="AY50" t="str">
            <v>|</v>
          </cell>
          <cell r="BA50" t="str">
            <v>|</v>
          </cell>
          <cell r="BC50" t="str">
            <v>|</v>
          </cell>
          <cell r="BE50" t="str">
            <v>|</v>
          </cell>
          <cell r="BG50" t="str">
            <v>|</v>
          </cell>
          <cell r="BI50" t="str">
            <v>|</v>
          </cell>
          <cell r="BJ50">
            <v>0</v>
          </cell>
          <cell r="BK50" t="str">
            <v>|</v>
          </cell>
        </row>
        <row r="51">
          <cell r="A51" t="str">
            <v>|</v>
          </cell>
          <cell r="C51" t="str">
            <v>|</v>
          </cell>
          <cell r="E51" t="str">
            <v>|</v>
          </cell>
          <cell r="G51" t="str">
            <v>|</v>
          </cell>
          <cell r="I51" t="str">
            <v>|</v>
          </cell>
          <cell r="K51" t="str">
            <v>|</v>
          </cell>
          <cell r="M51" t="str">
            <v>|</v>
          </cell>
          <cell r="O51" t="str">
            <v>|</v>
          </cell>
          <cell r="Q51" t="str">
            <v>|</v>
          </cell>
          <cell r="S51" t="str">
            <v>|</v>
          </cell>
          <cell r="U51" t="str">
            <v>|</v>
          </cell>
          <cell r="W51" t="str">
            <v>|</v>
          </cell>
          <cell r="Y51" t="str">
            <v>|</v>
          </cell>
          <cell r="AA51" t="str">
            <v>|</v>
          </cell>
          <cell r="AC51" t="str">
            <v>|</v>
          </cell>
          <cell r="AE51" t="str">
            <v>|</v>
          </cell>
          <cell r="AG51" t="str">
            <v>|</v>
          </cell>
          <cell r="AI51" t="str">
            <v>|</v>
          </cell>
          <cell r="AK51" t="str">
            <v>|</v>
          </cell>
          <cell r="AM51" t="str">
            <v>|</v>
          </cell>
          <cell r="AO51" t="str">
            <v>|</v>
          </cell>
          <cell r="AQ51" t="str">
            <v>|</v>
          </cell>
          <cell r="AS51" t="str">
            <v>|</v>
          </cell>
          <cell r="AU51" t="str">
            <v>|</v>
          </cell>
          <cell r="AW51" t="str">
            <v>|</v>
          </cell>
          <cell r="AY51" t="str">
            <v>|</v>
          </cell>
          <cell r="BA51" t="str">
            <v>|</v>
          </cell>
          <cell r="BC51" t="str">
            <v>|</v>
          </cell>
          <cell r="BE51" t="str">
            <v>|</v>
          </cell>
          <cell r="BG51" t="str">
            <v>|</v>
          </cell>
          <cell r="BI51" t="str">
            <v>|</v>
          </cell>
          <cell r="BJ51">
            <v>0</v>
          </cell>
          <cell r="BK51" t="str">
            <v>|</v>
          </cell>
        </row>
        <row r="52">
          <cell r="A52" t="str">
            <v>|</v>
          </cell>
          <cell r="C52" t="str">
            <v>|</v>
          </cell>
          <cell r="E52" t="str">
            <v>|</v>
          </cell>
          <cell r="G52" t="str">
            <v>|</v>
          </cell>
          <cell r="I52" t="str">
            <v>|</v>
          </cell>
          <cell r="K52" t="str">
            <v>|</v>
          </cell>
          <cell r="M52" t="str">
            <v>|</v>
          </cell>
          <cell r="O52" t="str">
            <v>|</v>
          </cell>
          <cell r="Q52" t="str">
            <v>|</v>
          </cell>
          <cell r="S52" t="str">
            <v>|</v>
          </cell>
          <cell r="U52" t="str">
            <v>|</v>
          </cell>
          <cell r="W52" t="str">
            <v>|</v>
          </cell>
          <cell r="Y52" t="str">
            <v>|</v>
          </cell>
          <cell r="AA52" t="str">
            <v>|</v>
          </cell>
          <cell r="AC52" t="str">
            <v>|</v>
          </cell>
          <cell r="AE52" t="str">
            <v>|</v>
          </cell>
          <cell r="AG52" t="str">
            <v>|</v>
          </cell>
          <cell r="AI52" t="str">
            <v>|</v>
          </cell>
          <cell r="AK52" t="str">
            <v>|</v>
          </cell>
          <cell r="AM52" t="str">
            <v>|</v>
          </cell>
          <cell r="AO52" t="str">
            <v>|</v>
          </cell>
          <cell r="AQ52" t="str">
            <v>|</v>
          </cell>
          <cell r="AS52" t="str">
            <v>|</v>
          </cell>
          <cell r="AU52" t="str">
            <v>|</v>
          </cell>
          <cell r="AW52" t="str">
            <v>|</v>
          </cell>
          <cell r="AY52" t="str">
            <v>|</v>
          </cell>
          <cell r="BA52" t="str">
            <v>|</v>
          </cell>
          <cell r="BC52" t="str">
            <v>|</v>
          </cell>
          <cell r="BE52" t="str">
            <v>|</v>
          </cell>
          <cell r="BG52" t="str">
            <v>|</v>
          </cell>
          <cell r="BI52" t="str">
            <v>|</v>
          </cell>
          <cell r="BJ52">
            <v>0</v>
          </cell>
          <cell r="BK52" t="str">
            <v>|</v>
          </cell>
        </row>
        <row r="53">
          <cell r="A53" t="str">
            <v>|</v>
          </cell>
          <cell r="C53" t="str">
            <v>|</v>
          </cell>
          <cell r="E53" t="str">
            <v>|</v>
          </cell>
          <cell r="G53" t="str">
            <v>|</v>
          </cell>
          <cell r="I53" t="str">
            <v>|</v>
          </cell>
          <cell r="K53" t="str">
            <v>|</v>
          </cell>
          <cell r="M53" t="str">
            <v>|</v>
          </cell>
          <cell r="O53" t="str">
            <v>|</v>
          </cell>
          <cell r="Q53" t="str">
            <v>|</v>
          </cell>
          <cell r="S53" t="str">
            <v>|</v>
          </cell>
          <cell r="U53" t="str">
            <v>|</v>
          </cell>
          <cell r="W53" t="str">
            <v>|</v>
          </cell>
          <cell r="Y53" t="str">
            <v>|</v>
          </cell>
          <cell r="AA53" t="str">
            <v>|</v>
          </cell>
          <cell r="AC53" t="str">
            <v>|</v>
          </cell>
          <cell r="AE53" t="str">
            <v>|</v>
          </cell>
          <cell r="AG53" t="str">
            <v>|</v>
          </cell>
          <cell r="AI53" t="str">
            <v>|</v>
          </cell>
          <cell r="AK53" t="str">
            <v>|</v>
          </cell>
          <cell r="AM53" t="str">
            <v>|</v>
          </cell>
          <cell r="AO53" t="str">
            <v>|</v>
          </cell>
          <cell r="AQ53" t="str">
            <v>|</v>
          </cell>
          <cell r="AS53" t="str">
            <v>|</v>
          </cell>
          <cell r="AU53" t="str">
            <v>|</v>
          </cell>
          <cell r="AW53" t="str">
            <v>|</v>
          </cell>
          <cell r="AY53" t="str">
            <v>|</v>
          </cell>
          <cell r="BA53" t="str">
            <v>|</v>
          </cell>
          <cell r="BC53" t="str">
            <v>|</v>
          </cell>
          <cell r="BE53" t="str">
            <v>|</v>
          </cell>
          <cell r="BG53" t="str">
            <v>|</v>
          </cell>
          <cell r="BI53" t="str">
            <v>|</v>
          </cell>
          <cell r="BJ53">
            <v>0</v>
          </cell>
          <cell r="BK53" t="str">
            <v>|</v>
          </cell>
        </row>
        <row r="54">
          <cell r="A54" t="str">
            <v>|</v>
          </cell>
          <cell r="C54" t="str">
            <v>|</v>
          </cell>
          <cell r="E54" t="str">
            <v>|</v>
          </cell>
          <cell r="G54" t="str">
            <v>|</v>
          </cell>
          <cell r="I54" t="str">
            <v>|</v>
          </cell>
          <cell r="K54" t="str">
            <v>|</v>
          </cell>
          <cell r="M54" t="str">
            <v>|</v>
          </cell>
          <cell r="O54" t="str">
            <v>|</v>
          </cell>
          <cell r="Q54" t="str">
            <v>|</v>
          </cell>
          <cell r="S54" t="str">
            <v>|</v>
          </cell>
          <cell r="U54" t="str">
            <v>|</v>
          </cell>
          <cell r="W54" t="str">
            <v>|</v>
          </cell>
          <cell r="Y54" t="str">
            <v>|</v>
          </cell>
          <cell r="AA54" t="str">
            <v>|</v>
          </cell>
          <cell r="AC54" t="str">
            <v>|</v>
          </cell>
          <cell r="AE54" t="str">
            <v>|</v>
          </cell>
          <cell r="AG54" t="str">
            <v>|</v>
          </cell>
          <cell r="AI54" t="str">
            <v>|</v>
          </cell>
          <cell r="AK54" t="str">
            <v>|</v>
          </cell>
          <cell r="AM54" t="str">
            <v>|</v>
          </cell>
          <cell r="AO54" t="str">
            <v>|</v>
          </cell>
          <cell r="AQ54" t="str">
            <v>|</v>
          </cell>
          <cell r="AS54" t="str">
            <v>|</v>
          </cell>
          <cell r="AU54" t="str">
            <v>|</v>
          </cell>
          <cell r="AW54" t="str">
            <v>|</v>
          </cell>
          <cell r="AY54" t="str">
            <v>|</v>
          </cell>
          <cell r="BA54" t="str">
            <v>|</v>
          </cell>
          <cell r="BC54" t="str">
            <v>|</v>
          </cell>
          <cell r="BE54" t="str">
            <v>|</v>
          </cell>
          <cell r="BG54" t="str">
            <v>|</v>
          </cell>
          <cell r="BI54" t="str">
            <v>|</v>
          </cell>
          <cell r="BJ54">
            <v>0</v>
          </cell>
          <cell r="BK54" t="str">
            <v>|</v>
          </cell>
        </row>
        <row r="55">
          <cell r="A55" t="str">
            <v>|</v>
          </cell>
          <cell r="C55" t="str">
            <v>|</v>
          </cell>
          <cell r="E55" t="str">
            <v>|</v>
          </cell>
          <cell r="G55" t="str">
            <v>|</v>
          </cell>
          <cell r="I55" t="str">
            <v>|</v>
          </cell>
          <cell r="K55" t="str">
            <v>|</v>
          </cell>
          <cell r="M55" t="str">
            <v>|</v>
          </cell>
          <cell r="O55" t="str">
            <v>|</v>
          </cell>
          <cell r="Q55" t="str">
            <v>|</v>
          </cell>
          <cell r="S55" t="str">
            <v>|</v>
          </cell>
          <cell r="U55" t="str">
            <v>|</v>
          </cell>
          <cell r="W55" t="str">
            <v>|</v>
          </cell>
          <cell r="Y55" t="str">
            <v>|</v>
          </cell>
          <cell r="AA55" t="str">
            <v>|</v>
          </cell>
          <cell r="AC55" t="str">
            <v>|</v>
          </cell>
          <cell r="AE55" t="str">
            <v>|</v>
          </cell>
          <cell r="AG55" t="str">
            <v>|</v>
          </cell>
          <cell r="AI55" t="str">
            <v>|</v>
          </cell>
          <cell r="AK55" t="str">
            <v>|</v>
          </cell>
          <cell r="AM55" t="str">
            <v>|</v>
          </cell>
          <cell r="AO55" t="str">
            <v>|</v>
          </cell>
          <cell r="AQ55" t="str">
            <v>|</v>
          </cell>
          <cell r="AS55" t="str">
            <v>|</v>
          </cell>
          <cell r="AU55" t="str">
            <v>|</v>
          </cell>
          <cell r="AW55" t="str">
            <v>|</v>
          </cell>
          <cell r="AY55" t="str">
            <v>|</v>
          </cell>
          <cell r="BA55" t="str">
            <v>|</v>
          </cell>
          <cell r="BC55" t="str">
            <v>|</v>
          </cell>
          <cell r="BE55" t="str">
            <v>|</v>
          </cell>
          <cell r="BG55" t="str">
            <v>|</v>
          </cell>
          <cell r="BI55" t="str">
            <v>|</v>
          </cell>
          <cell r="BJ55">
            <v>0</v>
          </cell>
          <cell r="BK55" t="str">
            <v>|</v>
          </cell>
        </row>
        <row r="56">
          <cell r="A56" t="str">
            <v>|</v>
          </cell>
          <cell r="C56" t="str">
            <v>|</v>
          </cell>
          <cell r="E56" t="str">
            <v>|</v>
          </cell>
          <cell r="G56" t="str">
            <v>|</v>
          </cell>
          <cell r="I56" t="str">
            <v>|</v>
          </cell>
          <cell r="K56" t="str">
            <v>|</v>
          </cell>
          <cell r="M56" t="str">
            <v>|</v>
          </cell>
          <cell r="O56" t="str">
            <v>|</v>
          </cell>
          <cell r="Q56" t="str">
            <v>|</v>
          </cell>
          <cell r="S56" t="str">
            <v>|</v>
          </cell>
          <cell r="U56" t="str">
            <v>|</v>
          </cell>
          <cell r="W56" t="str">
            <v>|</v>
          </cell>
          <cell r="Y56" t="str">
            <v>|</v>
          </cell>
          <cell r="AA56" t="str">
            <v>|</v>
          </cell>
          <cell r="AC56" t="str">
            <v>|</v>
          </cell>
          <cell r="AE56" t="str">
            <v>|</v>
          </cell>
          <cell r="AG56" t="str">
            <v>|</v>
          </cell>
          <cell r="AI56" t="str">
            <v>|</v>
          </cell>
          <cell r="AK56" t="str">
            <v>|</v>
          </cell>
          <cell r="AM56" t="str">
            <v>|</v>
          </cell>
          <cell r="AO56" t="str">
            <v>|</v>
          </cell>
          <cell r="AQ56" t="str">
            <v>|</v>
          </cell>
          <cell r="AS56" t="str">
            <v>|</v>
          </cell>
          <cell r="AU56" t="str">
            <v>|</v>
          </cell>
          <cell r="AW56" t="str">
            <v>|</v>
          </cell>
          <cell r="AY56" t="str">
            <v>|</v>
          </cell>
          <cell r="BA56" t="str">
            <v>|</v>
          </cell>
          <cell r="BC56" t="str">
            <v>|</v>
          </cell>
          <cell r="BE56" t="str">
            <v>|</v>
          </cell>
          <cell r="BG56" t="str">
            <v>|</v>
          </cell>
          <cell r="BI56" t="str">
            <v>|</v>
          </cell>
          <cell r="BJ56">
            <v>0</v>
          </cell>
          <cell r="BK56" t="str">
            <v>|</v>
          </cell>
        </row>
        <row r="57">
          <cell r="A57" t="str">
            <v>|</v>
          </cell>
          <cell r="C57" t="str">
            <v>|</v>
          </cell>
          <cell r="E57" t="str">
            <v>|</v>
          </cell>
          <cell r="G57" t="str">
            <v>|</v>
          </cell>
          <cell r="I57" t="str">
            <v>|</v>
          </cell>
          <cell r="K57" t="str">
            <v>|</v>
          </cell>
          <cell r="M57" t="str">
            <v>|</v>
          </cell>
          <cell r="O57" t="str">
            <v>|</v>
          </cell>
          <cell r="Q57" t="str">
            <v>|</v>
          </cell>
          <cell r="S57" t="str">
            <v>|</v>
          </cell>
          <cell r="U57" t="str">
            <v>|</v>
          </cell>
          <cell r="W57" t="str">
            <v>|</v>
          </cell>
          <cell r="Y57" t="str">
            <v>|</v>
          </cell>
          <cell r="AA57" t="str">
            <v>|</v>
          </cell>
          <cell r="AC57" t="str">
            <v>|</v>
          </cell>
          <cell r="AE57" t="str">
            <v>|</v>
          </cell>
          <cell r="AG57" t="str">
            <v>|</v>
          </cell>
          <cell r="AI57" t="str">
            <v>|</v>
          </cell>
          <cell r="AK57" t="str">
            <v>|</v>
          </cell>
          <cell r="AM57" t="str">
            <v>|</v>
          </cell>
          <cell r="AO57" t="str">
            <v>|</v>
          </cell>
          <cell r="AQ57" t="str">
            <v>|</v>
          </cell>
          <cell r="AS57" t="str">
            <v>|</v>
          </cell>
          <cell r="AU57" t="str">
            <v>|</v>
          </cell>
          <cell r="AW57" t="str">
            <v>|</v>
          </cell>
          <cell r="AY57" t="str">
            <v>|</v>
          </cell>
          <cell r="BA57" t="str">
            <v>|</v>
          </cell>
          <cell r="BC57" t="str">
            <v>|</v>
          </cell>
          <cell r="BE57" t="str">
            <v>|</v>
          </cell>
          <cell r="BG57" t="str">
            <v>|</v>
          </cell>
          <cell r="BI57" t="str">
            <v>|</v>
          </cell>
          <cell r="BJ57">
            <v>0</v>
          </cell>
          <cell r="BK57" t="str">
            <v>|</v>
          </cell>
        </row>
        <row r="58">
          <cell r="A58" t="str">
            <v>-</v>
          </cell>
          <cell r="B58" t="str">
            <v>-</v>
          </cell>
          <cell r="C58" t="str">
            <v>-</v>
          </cell>
          <cell r="D58" t="str">
            <v>-</v>
          </cell>
          <cell r="E58" t="str">
            <v>-</v>
          </cell>
          <cell r="F58" t="str">
            <v>-</v>
          </cell>
          <cell r="G58" t="str">
            <v>|</v>
          </cell>
          <cell r="H58" t="str">
            <v>-</v>
          </cell>
          <cell r="I58" t="str">
            <v>|</v>
          </cell>
          <cell r="J58" t="str">
            <v>-</v>
          </cell>
          <cell r="K58" t="str">
            <v>|</v>
          </cell>
          <cell r="L58" t="str">
            <v>-</v>
          </cell>
          <cell r="M58" t="str">
            <v>|</v>
          </cell>
          <cell r="N58" t="str">
            <v>-</v>
          </cell>
          <cell r="O58" t="str">
            <v>|</v>
          </cell>
          <cell r="P58" t="str">
            <v>-</v>
          </cell>
          <cell r="Q58" t="str">
            <v>|</v>
          </cell>
          <cell r="R58" t="str">
            <v>-</v>
          </cell>
          <cell r="S58" t="str">
            <v>|</v>
          </cell>
          <cell r="T58" t="str">
            <v>-</v>
          </cell>
          <cell r="U58" t="str">
            <v>|</v>
          </cell>
          <cell r="V58" t="str">
            <v>-</v>
          </cell>
          <cell r="W58" t="str">
            <v>|</v>
          </cell>
          <cell r="X58" t="str">
            <v>-</v>
          </cell>
          <cell r="Y58" t="str">
            <v>|</v>
          </cell>
          <cell r="Z58" t="str">
            <v>-</v>
          </cell>
          <cell r="AA58" t="str">
            <v>|</v>
          </cell>
          <cell r="AB58" t="str">
            <v>-</v>
          </cell>
          <cell r="AC58" t="str">
            <v>|</v>
          </cell>
          <cell r="AD58" t="str">
            <v>-</v>
          </cell>
          <cell r="AE58" t="str">
            <v>|</v>
          </cell>
          <cell r="AF58" t="str">
            <v>-</v>
          </cell>
          <cell r="AG58" t="str">
            <v>|</v>
          </cell>
          <cell r="AH58" t="str">
            <v>-</v>
          </cell>
          <cell r="AI58" t="str">
            <v>|</v>
          </cell>
          <cell r="AJ58" t="str">
            <v>-</v>
          </cell>
          <cell r="AK58" t="str">
            <v>|</v>
          </cell>
          <cell r="AL58" t="str">
            <v>-</v>
          </cell>
          <cell r="AM58" t="str">
            <v>|</v>
          </cell>
          <cell r="AN58" t="str">
            <v>-</v>
          </cell>
          <cell r="AO58" t="str">
            <v>|</v>
          </cell>
          <cell r="AP58" t="str">
            <v>-</v>
          </cell>
          <cell r="AQ58" t="str">
            <v>|</v>
          </cell>
          <cell r="AR58" t="str">
            <v>-</v>
          </cell>
          <cell r="AS58" t="str">
            <v>|</v>
          </cell>
          <cell r="AT58" t="str">
            <v>-</v>
          </cell>
          <cell r="AU58" t="str">
            <v>|</v>
          </cell>
          <cell r="AV58" t="str">
            <v>-</v>
          </cell>
          <cell r="AW58" t="str">
            <v>|</v>
          </cell>
          <cell r="AX58" t="str">
            <v>-</v>
          </cell>
          <cell r="AY58" t="str">
            <v>|</v>
          </cell>
          <cell r="AZ58" t="str">
            <v>-</v>
          </cell>
          <cell r="BA58" t="str">
            <v>|</v>
          </cell>
          <cell r="BB58" t="str">
            <v>-</v>
          </cell>
          <cell r="BC58" t="str">
            <v>|</v>
          </cell>
          <cell r="BD58" t="str">
            <v>-</v>
          </cell>
          <cell r="BE58" t="str">
            <v>|</v>
          </cell>
          <cell r="BF58" t="str">
            <v>-</v>
          </cell>
          <cell r="BG58" t="str">
            <v>|</v>
          </cell>
          <cell r="BH58" t="str">
            <v>-</v>
          </cell>
          <cell r="BI58" t="str">
            <v>|</v>
          </cell>
          <cell r="BJ58" t="str">
            <v>-</v>
          </cell>
          <cell r="BK58" t="str">
            <v>|</v>
          </cell>
        </row>
        <row r="59">
          <cell r="A59" t="str">
            <v>|</v>
          </cell>
          <cell r="C59" t="str">
            <v xml:space="preserve"> </v>
          </cell>
          <cell r="E59" t="str">
            <v xml:space="preserve"> </v>
          </cell>
          <cell r="F59" t="str">
            <v>SOUS - TOTAUX</v>
          </cell>
          <cell r="G59" t="str">
            <v>|</v>
          </cell>
          <cell r="H59">
            <v>0</v>
          </cell>
          <cell r="I59" t="str">
            <v>|</v>
          </cell>
          <cell r="K59" t="str">
            <v>|</v>
          </cell>
          <cell r="L59">
            <v>0</v>
          </cell>
          <cell r="M59" t="str">
            <v>|</v>
          </cell>
          <cell r="O59" t="str">
            <v>|</v>
          </cell>
          <cell r="P59">
            <v>0</v>
          </cell>
          <cell r="Q59" t="str">
            <v>|</v>
          </cell>
          <cell r="S59" t="str">
            <v>|</v>
          </cell>
          <cell r="T59">
            <v>0</v>
          </cell>
          <cell r="U59" t="str">
            <v>|</v>
          </cell>
          <cell r="W59" t="str">
            <v>|</v>
          </cell>
          <cell r="X59">
            <v>0</v>
          </cell>
          <cell r="Y59" t="str">
            <v>|</v>
          </cell>
          <cell r="AA59" t="str">
            <v>|</v>
          </cell>
          <cell r="AB59">
            <v>0</v>
          </cell>
          <cell r="AC59" t="str">
            <v>|</v>
          </cell>
          <cell r="AE59" t="str">
            <v>|</v>
          </cell>
          <cell r="AF59">
            <v>0</v>
          </cell>
          <cell r="AG59" t="str">
            <v>|</v>
          </cell>
          <cell r="AI59" t="str">
            <v>|</v>
          </cell>
          <cell r="AJ59">
            <v>0</v>
          </cell>
          <cell r="AK59" t="str">
            <v>|</v>
          </cell>
          <cell r="AM59" t="str">
            <v>|</v>
          </cell>
          <cell r="AN59">
            <v>0</v>
          </cell>
          <cell r="AO59" t="str">
            <v>|</v>
          </cell>
          <cell r="AQ59" t="str">
            <v>|</v>
          </cell>
          <cell r="AR59">
            <v>0</v>
          </cell>
          <cell r="AS59" t="str">
            <v>|</v>
          </cell>
          <cell r="AU59" t="str">
            <v>|</v>
          </cell>
          <cell r="AV59">
            <v>0</v>
          </cell>
          <cell r="AW59" t="str">
            <v>|</v>
          </cell>
          <cell r="AY59" t="str">
            <v>|</v>
          </cell>
          <cell r="AZ59">
            <v>0</v>
          </cell>
          <cell r="BA59" t="str">
            <v>|</v>
          </cell>
          <cell r="BC59" t="str">
            <v>|</v>
          </cell>
          <cell r="BD59">
            <v>0</v>
          </cell>
          <cell r="BE59" t="str">
            <v>|</v>
          </cell>
          <cell r="BF59">
            <v>0</v>
          </cell>
          <cell r="BG59" t="str">
            <v>|</v>
          </cell>
          <cell r="BH59">
            <v>0</v>
          </cell>
          <cell r="BI59" t="str">
            <v>|</v>
          </cell>
          <cell r="BJ59">
            <v>0</v>
          </cell>
          <cell r="BK59" t="str">
            <v>|</v>
          </cell>
        </row>
        <row r="60">
          <cell r="A60" t="str">
            <v>-</v>
          </cell>
          <cell r="B60" t="str">
            <v>-</v>
          </cell>
          <cell r="C60" t="str">
            <v>-</v>
          </cell>
          <cell r="D60" t="str">
            <v>-</v>
          </cell>
          <cell r="E60" t="str">
            <v>-</v>
          </cell>
          <cell r="F60" t="str">
            <v>-</v>
          </cell>
          <cell r="G60" t="str">
            <v>-</v>
          </cell>
          <cell r="H60" t="str">
            <v>-</v>
          </cell>
          <cell r="I60" t="str">
            <v>-</v>
          </cell>
          <cell r="J60" t="str">
            <v>-</v>
          </cell>
          <cell r="K60" t="str">
            <v>-</v>
          </cell>
          <cell r="L60" t="str">
            <v>-</v>
          </cell>
          <cell r="M60" t="str">
            <v>-</v>
          </cell>
          <cell r="N60" t="str">
            <v>-</v>
          </cell>
          <cell r="O60" t="str">
            <v>-</v>
          </cell>
          <cell r="P60" t="str">
            <v>-</v>
          </cell>
          <cell r="Q60" t="str">
            <v>-</v>
          </cell>
          <cell r="R60" t="str">
            <v>-</v>
          </cell>
          <cell r="S60" t="str">
            <v>-</v>
          </cell>
          <cell r="T60" t="str">
            <v>-</v>
          </cell>
          <cell r="U60" t="str">
            <v>-</v>
          </cell>
          <cell r="V60" t="str">
            <v>-</v>
          </cell>
          <cell r="W60" t="str">
            <v>-</v>
          </cell>
          <cell r="X60" t="str">
            <v>-</v>
          </cell>
          <cell r="Y60" t="str">
            <v>-</v>
          </cell>
          <cell r="Z60" t="str">
            <v>-</v>
          </cell>
          <cell r="AA60" t="str">
            <v>-</v>
          </cell>
          <cell r="AB60" t="str">
            <v>-</v>
          </cell>
          <cell r="AC60" t="str">
            <v>-</v>
          </cell>
          <cell r="AD60" t="str">
            <v>-</v>
          </cell>
          <cell r="AE60" t="str">
            <v>-</v>
          </cell>
          <cell r="AF60" t="str">
            <v>-</v>
          </cell>
          <cell r="AG60" t="str">
            <v>-</v>
          </cell>
          <cell r="AH60" t="str">
            <v>-</v>
          </cell>
          <cell r="AI60" t="str">
            <v>-</v>
          </cell>
          <cell r="AJ60" t="str">
            <v>-</v>
          </cell>
          <cell r="AK60" t="str">
            <v>-</v>
          </cell>
          <cell r="AL60" t="str">
            <v>-</v>
          </cell>
          <cell r="AM60" t="str">
            <v>-</v>
          </cell>
          <cell r="AN60" t="str">
            <v>-</v>
          </cell>
          <cell r="AO60" t="str">
            <v>-</v>
          </cell>
          <cell r="AP60" t="str">
            <v>-</v>
          </cell>
          <cell r="AQ60" t="str">
            <v>-</v>
          </cell>
          <cell r="AR60" t="str">
            <v>-</v>
          </cell>
          <cell r="AS60" t="str">
            <v>-</v>
          </cell>
          <cell r="AT60" t="str">
            <v>-</v>
          </cell>
          <cell r="AU60" t="str">
            <v>-</v>
          </cell>
          <cell r="AV60" t="str">
            <v>-</v>
          </cell>
          <cell r="AW60" t="str">
            <v>-</v>
          </cell>
          <cell r="AX60" t="str">
            <v>-</v>
          </cell>
          <cell r="AY60" t="str">
            <v>-</v>
          </cell>
          <cell r="AZ60" t="str">
            <v>-</v>
          </cell>
          <cell r="BA60" t="str">
            <v>-</v>
          </cell>
          <cell r="BB60" t="str">
            <v>-</v>
          </cell>
          <cell r="BC60" t="str">
            <v>-</v>
          </cell>
          <cell r="BD60" t="str">
            <v>-</v>
          </cell>
          <cell r="BE60" t="str">
            <v>-</v>
          </cell>
          <cell r="BF60" t="str">
            <v>-</v>
          </cell>
          <cell r="BG60" t="str">
            <v>-</v>
          </cell>
          <cell r="BH60" t="str">
            <v>-</v>
          </cell>
          <cell r="BI60" t="str">
            <v>-</v>
          </cell>
          <cell r="BJ60" t="str">
            <v>-</v>
          </cell>
          <cell r="BK60" t="str">
            <v>-</v>
          </cell>
        </row>
        <row r="65">
          <cell r="A65" t="str">
            <v>|::</v>
          </cell>
        </row>
      </sheetData>
      <sheetData sheetId="2" refreshError="1"/>
      <sheetData sheetId="3" refreshError="1">
        <row r="1">
          <cell r="A1" t="str">
            <v>Basic Activity</v>
          </cell>
          <cell r="B1" t="str">
            <v>Source</v>
          </cell>
          <cell r="C1" t="str">
            <v>Composition</v>
          </cell>
          <cell r="D1" t="str">
            <v>Détail</v>
          </cell>
        </row>
        <row r="2">
          <cell r="A2" t="str">
            <v>HTS</v>
          </cell>
          <cell r="B2" t="str">
            <v>Prix Moyens</v>
          </cell>
          <cell r="C2" t="str">
            <v>Tranchée pose simple + pose câble + jonction de pose/longeur moyenne entre 2 jonctions + terminale/longueur moyenne des tronçons MT</v>
          </cell>
          <cell r="D2" t="str">
            <v>APMX103 + APMX105 + APMX106/426 + (APMX107*2)/2000</v>
          </cell>
        </row>
        <row r="3">
          <cell r="A3" t="str">
            <v>RSC</v>
          </cell>
          <cell r="B3" t="str">
            <v>Act Stds et Prix Moyens</v>
          </cell>
          <cell r="C3" t="str">
            <v>Tranchée pose simple + pose câble + jonction de pose/longeur moyenne entre 2 jonctions + terminale/longuer moyenne des tronçons MT</v>
          </cell>
          <cell r="D3" t="str">
            <v>Act std RSC E25 + (RSC E27) /1000 + (RSC E28 + 5h00 prestations)/2000</v>
          </cell>
        </row>
        <row r="4">
          <cell r="A4" t="str">
            <v>HTA</v>
          </cell>
          <cell r="B4" t="str">
            <v>Act Stds (prix Wallonie)</v>
          </cell>
          <cell r="C4" t="str">
            <v>Poteaux tous les 80m (14/800 et 20% 14/1250) + moyenne câbles + 1 réglage + équipement poteau (répartis entre NV 1,7 et 2,1m) + 1 arrêt + parafoudres + numérotation</v>
          </cell>
          <cell r="D4" t="str">
            <v>Voir feuille devis</v>
          </cell>
        </row>
        <row r="5">
          <cell r="A5" t="str">
            <v>HTZ</v>
          </cell>
          <cell r="B5" t="str">
            <v>Idem HTS</v>
          </cell>
        </row>
        <row r="7">
          <cell r="A7" t="str">
            <v>RPS</v>
          </cell>
          <cell r="B7" t="str">
            <v>Prix Moyens</v>
          </cell>
          <cell r="C7" t="str">
            <v>Tranchée + Pose câble + 2 terminales + 1 jonction (longueur moyenne liaison de 1000m)</v>
          </cell>
        </row>
        <row r="8">
          <cell r="A8" t="str">
            <v>RPP</v>
          </cell>
          <cell r="B8" t="str">
            <v>Prix FAI</v>
          </cell>
          <cell r="C8" t="str">
            <v>Forfait 1à 4 cellules (auxilaires + Télécontrôle + Main d'oeuvre EBL)</v>
          </cell>
        </row>
        <row r="9">
          <cell r="A9" t="str">
            <v>RHA</v>
          </cell>
          <cell r="B9" t="str">
            <v>Prix Moyens</v>
          </cell>
          <cell r="C9" t="str">
            <v>Idem HTA</v>
          </cell>
        </row>
        <row r="10">
          <cell r="A10" t="str">
            <v>RHS</v>
          </cell>
          <cell r="B10" t="str">
            <v>Prix Moyens</v>
          </cell>
          <cell r="C10" t="str">
            <v>Tranchée + Pose câble + 1 terminale + 1 jonction (longueur moyenne de réseau de 250m)</v>
          </cell>
        </row>
        <row r="11">
          <cell r="A11" t="str">
            <v>RHP</v>
          </cell>
          <cell r="B11" t="str">
            <v>Idem RPP</v>
          </cell>
        </row>
        <row r="13">
          <cell r="A13" t="str">
            <v>CHE</v>
          </cell>
          <cell r="B13" t="str">
            <v>SLA FAI</v>
          </cell>
        </row>
        <row r="14">
          <cell r="A14" t="str">
            <v>CHT</v>
          </cell>
          <cell r="B14" t="str">
            <v>SLA FAI</v>
          </cell>
        </row>
        <row r="15">
          <cell r="A15" t="str">
            <v>CHF</v>
          </cell>
          <cell r="B15" t="str">
            <v>Idem CHF</v>
          </cell>
        </row>
        <row r="17">
          <cell r="A17" t="str">
            <v>BTS</v>
          </cell>
          <cell r="B17" t="str">
            <v>Prix Moyens</v>
          </cell>
          <cell r="C17" t="str">
            <v>Tranchée pose simple + pose câble + jonction de pose ou connexion au réseau/longeur moyenne (99m) entre 2 jonctions</v>
          </cell>
          <cell r="D17" t="str">
            <v>APMX103 + APMX108 + APMX109/99</v>
          </cell>
        </row>
        <row r="18">
          <cell r="A18" t="str">
            <v>BTA</v>
          </cell>
          <cell r="B18" t="str">
            <v>Prix Moyens</v>
          </cell>
          <cell r="C18" t="str">
            <v>Réseau avec plantation poteaux</v>
          </cell>
        </row>
        <row r="20">
          <cell r="A20" t="str">
            <v>CDT</v>
          </cell>
          <cell r="B20" t="str">
            <v>Prix Forfaitaire Estimé</v>
          </cell>
        </row>
        <row r="21">
          <cell r="A21" t="str">
            <v>CDB</v>
          </cell>
          <cell r="B21" t="str">
            <v>Prix Moyens</v>
          </cell>
          <cell r="D21" t="str">
            <v>APMX133</v>
          </cell>
        </row>
        <row r="22">
          <cell r="A22" t="str">
            <v>CDE</v>
          </cell>
          <cell r="B22" t="str">
            <v>Prix Moyens</v>
          </cell>
          <cell r="C22" t="str">
            <v>Prix cabine complète 2KT sans transfo</v>
          </cell>
          <cell r="D22" t="str">
            <v>APMX134 - 3532,48 (HFI)</v>
          </cell>
        </row>
        <row r="23">
          <cell r="A23" t="str">
            <v>CDP</v>
          </cell>
          <cell r="B23" t="str">
            <v>Prix FAI</v>
          </cell>
          <cell r="C23" t="str">
            <v>Forfait 5 à 8 cellules (auxilaires + Télécontrôle + Main d'oeuvre EBL)</v>
          </cell>
        </row>
        <row r="24">
          <cell r="A24" t="str">
            <v>TDE</v>
          </cell>
          <cell r="B24" t="str">
            <v>Prix Magasin WP01</v>
          </cell>
          <cell r="C24" t="str">
            <v>Transformateur de 250kva</v>
          </cell>
        </row>
        <row r="26">
          <cell r="A26" t="str">
            <v>CPT</v>
          </cell>
          <cell r="B26" t="str">
            <v>= CBT*2</v>
          </cell>
        </row>
        <row r="27">
          <cell r="A27" t="str">
            <v>CPB</v>
          </cell>
          <cell r="B27" t="str">
            <v>= CDB*2</v>
          </cell>
        </row>
        <row r="28">
          <cell r="A28" t="str">
            <v>CPE</v>
          </cell>
          <cell r="B28" t="str">
            <v>=CDE*3</v>
          </cell>
        </row>
        <row r="30">
          <cell r="A30" t="str">
            <v>RCA</v>
          </cell>
          <cell r="B30" t="str">
            <v>Idem réseau BTA</v>
          </cell>
        </row>
        <row r="31">
          <cell r="A31" t="str">
            <v>RCS</v>
          </cell>
          <cell r="B31" t="str">
            <v>idem réseau BTS</v>
          </cell>
        </row>
        <row r="32">
          <cell r="A32" t="str">
            <v>RBA</v>
          </cell>
          <cell r="B32" t="str">
            <v>Estimation</v>
          </cell>
        </row>
        <row r="33">
          <cell r="A33" t="str">
            <v>RBS</v>
          </cell>
          <cell r="B33" t="str">
            <v>Estimation GT Branchements 2000</v>
          </cell>
        </row>
        <row r="35">
          <cell r="A35" t="str">
            <v>CBE</v>
          </cell>
          <cell r="B35" t="str">
            <v>Estimation</v>
          </cell>
        </row>
        <row r="36">
          <cell r="A36" t="str">
            <v>CBT</v>
          </cell>
        </row>
        <row r="37">
          <cell r="A37" t="str">
            <v>CBB</v>
          </cell>
          <cell r="B37" t="str">
            <v>Info FAI</v>
          </cell>
        </row>
        <row r="39">
          <cell r="A39" t="str">
            <v>DEC</v>
          </cell>
          <cell r="B39" t="str">
            <v>Sur devis FAI</v>
          </cell>
        </row>
        <row r="40">
          <cell r="A40" t="str">
            <v>DEP</v>
          </cell>
          <cell r="B40" t="str">
            <v>Sur devis FAI</v>
          </cell>
        </row>
        <row r="42">
          <cell r="A42" t="str">
            <v>CGI</v>
          </cell>
          <cell r="B42" t="str">
            <v>Idem HTS</v>
          </cell>
        </row>
        <row r="43">
          <cell r="A43" t="str">
            <v>BGI</v>
          </cell>
          <cell r="B43" t="str">
            <v>Idem HTS</v>
          </cell>
        </row>
        <row r="44">
          <cell r="A44" t="str">
            <v>EOI</v>
          </cell>
          <cell r="B44" t="str">
            <v>Idem HTS</v>
          </cell>
        </row>
        <row r="45">
          <cell r="A45" t="str">
            <v>HYI</v>
          </cell>
          <cell r="B45" t="str">
            <v>Idem HTS</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cueil"/>
      <sheetName val="Panel"/>
      <sheetName val="Taux d'indexation et tx horaire"/>
      <sheetName val="Prix moyen budgétaire GAZ"/>
      <sheetName val="Coûts études"/>
      <sheetName val="Tranchées"/>
      <sheetName val="Impulsion et coffret"/>
      <sheetName val="Fraude"/>
      <sheetName val="Prix carcasses"/>
      <sheetName val="Calcul"/>
      <sheetName val="COBUT MP"/>
      <sheetName val="COBUT BP"/>
      <sheetName val="Lotissements immeubles"/>
      <sheetName val="Drop complexe MP et BP"/>
      <sheetName val="Activités standards"/>
      <sheetName val="Articles stock"/>
      <sheetName val="Articles services"/>
      <sheetName val="Prix complémentaires BP"/>
      <sheetName val="Prix complémentaires MP"/>
      <sheetName val="Etudes"/>
      <sheetName val="Annexe 1"/>
      <sheetName val="Annexe 2"/>
      <sheetName val="Annexe 3"/>
      <sheetName val="Annexe 4"/>
      <sheetName val="Annexe 5"/>
      <sheetName val="Annexe 6"/>
      <sheetName val="Lotissements et immeubles"/>
      <sheetName val="BD des prix"/>
      <sheetName val="Base de données"/>
      <sheetName val="N-ALLO"/>
      <sheetName val="Inv-Expl"/>
      <sheetName val="Plan de gestion"/>
      <sheetName val="Gp-Imput"/>
      <sheetName val="TVA GP3"/>
      <sheetName val="GRD"/>
      <sheetName val="Tables de recherche"/>
      <sheetName val="Traduction"/>
      <sheetName val="Annexe 7"/>
      <sheetName val="Prix moyens budgétaires GAZ "/>
      <sheetName val="Impulsion-coffret à coller "/>
      <sheetName val="STT"/>
      <sheetName val="Impulsion-coffret"/>
      <sheetName val="Synthèse COBUT MP"/>
      <sheetName val="Synthèse COBUT BP"/>
      <sheetName val="Activités stds STT"/>
      <sheetName val="Drop complexe BP"/>
      <sheetName val="Drop complexe MP"/>
      <sheetName val="Annexe 1 Divers"/>
      <sheetName val="Annexe 2 Divers"/>
      <sheetName val="Check"/>
    </sheetNames>
    <sheetDataSet>
      <sheetData sheetId="0" refreshError="1"/>
      <sheetData sheetId="1" refreshError="1"/>
      <sheetData sheetId="2" refreshError="1">
        <row r="6">
          <cell r="B6">
            <v>1</v>
          </cell>
        </row>
        <row r="8">
          <cell r="B8">
            <v>1.0241439999999999</v>
          </cell>
        </row>
        <row r="14">
          <cell r="B14">
            <v>1</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row r="2">
          <cell r="A2" t="str">
            <v>volgens prijsbestek</v>
          </cell>
        </row>
        <row r="3">
          <cell r="A3" t="str">
            <v>niet vastgelegd</v>
          </cell>
        </row>
        <row r="4">
          <cell r="A4" t="str">
            <v>niet beschikbaar</v>
          </cell>
        </row>
        <row r="6">
          <cell r="A6" t="str">
            <v>Niet standaard</v>
          </cell>
        </row>
        <row r="7">
          <cell r="A7" t="str">
            <v>A + M</v>
          </cell>
        </row>
      </sheetData>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nglet de base"/>
      <sheetName val="Elec"/>
      <sheetName val="Gaz"/>
      <sheetName val="E"/>
      <sheetName val="Base de données"/>
      <sheetName val="supprimé"/>
      <sheetName val="Libelle_PO"/>
      <sheetName val="lot autre que CCR"/>
      <sheetName val="Conversion Act."/>
      <sheetName val="Sets"/>
      <sheetName val="Plan Gestion"/>
      <sheetName val="Gp_Imput"/>
      <sheetName val="TVA_Gpe_3"/>
      <sheetName val="Inv_Expl"/>
      <sheetName val="Immeuble imputation"/>
      <sheetName val="Feuil1 (2)"/>
      <sheetName val="Feuil1"/>
      <sheetName val="OLD¨_GAZ"/>
      <sheetName val="Codes fluide"/>
      <sheetName val="Libéllés BD"/>
      <sheetName val="BD 2012"/>
      <sheetName val="Inv-Expl"/>
      <sheetName val="Plan de gestion"/>
      <sheetName val="Gp-Imput"/>
      <sheetName val="TVA GP3"/>
      <sheetName val="vérification"/>
    </sheetNames>
    <sheetDataSet>
      <sheetData sheetId="0" refreshError="1">
        <row r="30">
          <cell r="F30">
            <v>1</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openxmlformats.org/officeDocument/2006/relationships/image" Target="../media/image2.emf"/><Relationship Id="rId4" Type="http://schemas.openxmlformats.org/officeDocument/2006/relationships/oleObject" Target="../embeddings/Microsoft_Visio_2003-2010_Drawing11.vsd"/></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43"/>
  <sheetViews>
    <sheetView tabSelected="1" workbookViewId="0"/>
  </sheetViews>
  <sheetFormatPr baseColWidth="10" defaultRowHeight="15" x14ac:dyDescent="0.25"/>
  <cols>
    <col min="4" max="4" width="12.7109375" bestFit="1" customWidth="1"/>
    <col min="7" max="7" width="18" customWidth="1"/>
    <col min="8" max="8" width="3.5703125" customWidth="1"/>
  </cols>
  <sheetData>
    <row r="1" spans="1:7" x14ac:dyDescent="0.25">
      <c r="A1" s="139"/>
      <c r="B1" s="140"/>
      <c r="C1" s="140"/>
      <c r="D1" s="140"/>
      <c r="E1" s="140"/>
      <c r="F1" s="140"/>
      <c r="G1" s="141"/>
    </row>
    <row r="2" spans="1:7" x14ac:dyDescent="0.25">
      <c r="A2" s="126"/>
      <c r="B2" s="104"/>
      <c r="C2" s="104"/>
      <c r="D2" s="104"/>
      <c r="E2" s="104"/>
      <c r="F2" s="104"/>
      <c r="G2" s="132"/>
    </row>
    <row r="3" spans="1:7" x14ac:dyDescent="0.25">
      <c r="A3" s="126"/>
      <c r="B3" s="104"/>
      <c r="C3" s="104"/>
      <c r="D3" s="104"/>
      <c r="E3" s="104"/>
      <c r="F3" s="104"/>
      <c r="G3" s="132"/>
    </row>
    <row r="4" spans="1:7" x14ac:dyDescent="0.25">
      <c r="A4" s="126"/>
      <c r="B4" s="104"/>
      <c r="C4" s="104"/>
      <c r="D4" s="104"/>
      <c r="E4" s="104"/>
      <c r="F4" s="104"/>
      <c r="G4" s="132"/>
    </row>
    <row r="5" spans="1:7" x14ac:dyDescent="0.25">
      <c r="A5" s="126"/>
      <c r="B5" s="104"/>
      <c r="C5" s="104"/>
      <c r="D5" s="104"/>
      <c r="E5" s="104"/>
      <c r="F5" s="104"/>
      <c r="G5" s="132"/>
    </row>
    <row r="6" spans="1:7" ht="36" x14ac:dyDescent="0.25">
      <c r="A6" s="158" t="s">
        <v>304</v>
      </c>
      <c r="B6" s="159"/>
      <c r="C6" s="159"/>
      <c r="D6" s="159"/>
      <c r="E6" s="159"/>
      <c r="F6" s="159"/>
      <c r="G6" s="160"/>
    </row>
    <row r="7" spans="1:7" ht="36" x14ac:dyDescent="0.25">
      <c r="A7" s="142"/>
      <c r="B7" s="104"/>
      <c r="C7" s="104"/>
      <c r="D7" s="104"/>
      <c r="E7" s="104"/>
      <c r="F7" s="104"/>
      <c r="G7" s="132"/>
    </row>
    <row r="8" spans="1:7" ht="36" x14ac:dyDescent="0.25">
      <c r="A8" s="158"/>
      <c r="B8" s="159"/>
      <c r="C8" s="159"/>
      <c r="D8" s="159"/>
      <c r="E8" s="159"/>
      <c r="F8" s="159"/>
      <c r="G8" s="160"/>
    </row>
    <row r="9" spans="1:7" ht="36" x14ac:dyDescent="0.25">
      <c r="A9" s="158" t="s">
        <v>306</v>
      </c>
      <c r="B9" s="159"/>
      <c r="C9" s="159"/>
      <c r="D9" s="159"/>
      <c r="E9" s="159"/>
      <c r="F9" s="159"/>
      <c r="G9" s="160"/>
    </row>
    <row r="10" spans="1:7" x14ac:dyDescent="0.25">
      <c r="A10" s="126"/>
      <c r="B10" s="104"/>
      <c r="C10" s="104"/>
      <c r="D10" s="104"/>
      <c r="E10" s="104"/>
      <c r="F10" s="104"/>
      <c r="G10" s="132"/>
    </row>
    <row r="11" spans="1:7" x14ac:dyDescent="0.25">
      <c r="A11" s="126"/>
      <c r="B11" s="104"/>
      <c r="C11" s="104"/>
      <c r="D11" s="104"/>
      <c r="E11" s="104"/>
      <c r="F11" s="104"/>
      <c r="G11" s="132"/>
    </row>
    <row r="12" spans="1:7" x14ac:dyDescent="0.25">
      <c r="A12" s="126"/>
      <c r="B12" s="104"/>
      <c r="C12" s="104"/>
      <c r="D12" s="104"/>
      <c r="E12" s="104"/>
      <c r="F12" s="104"/>
      <c r="G12" s="132"/>
    </row>
    <row r="13" spans="1:7" x14ac:dyDescent="0.25">
      <c r="A13" s="126"/>
      <c r="B13" s="104"/>
      <c r="C13" s="104"/>
      <c r="D13" s="104"/>
      <c r="E13" s="104"/>
      <c r="F13" s="104"/>
      <c r="G13" s="132"/>
    </row>
    <row r="14" spans="1:7" x14ac:dyDescent="0.25">
      <c r="A14" s="126"/>
      <c r="B14" s="104"/>
      <c r="C14" s="104"/>
      <c r="D14" s="104"/>
      <c r="E14" s="104"/>
      <c r="F14" s="104"/>
      <c r="G14" s="132"/>
    </row>
    <row r="15" spans="1:7" x14ac:dyDescent="0.25">
      <c r="A15" s="126"/>
      <c r="B15" s="104"/>
      <c r="C15" s="104"/>
      <c r="D15" s="104"/>
      <c r="E15" s="104"/>
      <c r="F15" s="104"/>
      <c r="G15" s="132"/>
    </row>
    <row r="16" spans="1:7" ht="36" x14ac:dyDescent="0.25">
      <c r="A16" s="158" t="s">
        <v>305</v>
      </c>
      <c r="B16" s="159"/>
      <c r="C16" s="159"/>
      <c r="D16" s="159"/>
      <c r="E16" s="159"/>
      <c r="F16" s="159"/>
      <c r="G16" s="160"/>
    </row>
    <row r="17" spans="1:7" x14ac:dyDescent="0.25">
      <c r="A17" s="126"/>
      <c r="B17" s="104"/>
      <c r="C17" s="104"/>
      <c r="D17" s="104"/>
      <c r="E17" s="104"/>
      <c r="F17" s="104"/>
      <c r="G17" s="132"/>
    </row>
    <row r="18" spans="1:7" ht="36" x14ac:dyDescent="0.25">
      <c r="A18" s="144"/>
      <c r="B18" s="145"/>
      <c r="C18" s="145"/>
      <c r="D18" s="145">
        <v>2019</v>
      </c>
      <c r="E18" s="145"/>
      <c r="F18" s="145"/>
      <c r="G18" s="146"/>
    </row>
    <row r="19" spans="1:7" x14ac:dyDescent="0.25">
      <c r="A19" s="126"/>
      <c r="B19" s="104"/>
      <c r="C19" s="104"/>
      <c r="D19" s="104"/>
      <c r="E19" s="104"/>
      <c r="F19" s="104"/>
      <c r="G19" s="132"/>
    </row>
    <row r="20" spans="1:7" x14ac:dyDescent="0.25">
      <c r="A20" s="126"/>
      <c r="B20" s="104"/>
      <c r="C20" s="104"/>
      <c r="D20" s="104"/>
      <c r="E20" s="104"/>
      <c r="F20" s="104"/>
      <c r="G20" s="132"/>
    </row>
    <row r="21" spans="1:7" x14ac:dyDescent="0.25">
      <c r="A21" s="126"/>
      <c r="B21" s="104"/>
      <c r="C21" s="104"/>
      <c r="D21" s="104"/>
      <c r="E21" s="104"/>
      <c r="F21" s="104"/>
      <c r="G21" s="132"/>
    </row>
    <row r="22" spans="1:7" x14ac:dyDescent="0.25">
      <c r="A22" s="126"/>
      <c r="B22" s="104"/>
      <c r="C22" s="104"/>
      <c r="D22" s="104"/>
      <c r="E22" s="104"/>
      <c r="F22" s="104"/>
      <c r="G22" s="132"/>
    </row>
    <row r="23" spans="1:7" x14ac:dyDescent="0.25">
      <c r="A23" s="126"/>
      <c r="B23" s="104"/>
      <c r="C23" s="104"/>
      <c r="D23" s="104"/>
      <c r="E23" s="104"/>
      <c r="F23" s="104"/>
      <c r="G23" s="132"/>
    </row>
    <row r="24" spans="1:7" x14ac:dyDescent="0.25">
      <c r="A24" s="126"/>
      <c r="B24" s="104"/>
      <c r="C24" s="104"/>
      <c r="D24" s="104"/>
      <c r="E24" s="104"/>
      <c r="F24" s="104"/>
      <c r="G24" s="132"/>
    </row>
    <row r="25" spans="1:7" x14ac:dyDescent="0.25">
      <c r="A25" s="126"/>
      <c r="B25" s="104"/>
      <c r="C25" s="104"/>
      <c r="D25" s="104"/>
      <c r="E25" s="104"/>
      <c r="F25" s="104"/>
      <c r="G25" s="132"/>
    </row>
    <row r="26" spans="1:7" x14ac:dyDescent="0.25">
      <c r="A26" s="126"/>
      <c r="B26" s="104"/>
      <c r="C26" s="104"/>
      <c r="D26" s="104"/>
      <c r="E26" s="104"/>
      <c r="F26" s="104"/>
      <c r="G26" s="132"/>
    </row>
    <row r="27" spans="1:7" x14ac:dyDescent="0.25">
      <c r="A27" s="126"/>
      <c r="B27" s="104"/>
      <c r="C27" s="104"/>
      <c r="D27" s="104"/>
      <c r="E27" s="104"/>
      <c r="F27" s="104"/>
      <c r="G27" s="132"/>
    </row>
    <row r="28" spans="1:7" x14ac:dyDescent="0.25">
      <c r="A28" s="126"/>
      <c r="B28" s="104"/>
      <c r="C28" s="104"/>
      <c r="D28" s="104"/>
      <c r="E28" s="104"/>
      <c r="F28" s="104"/>
      <c r="G28" s="132"/>
    </row>
    <row r="29" spans="1:7" x14ac:dyDescent="0.25">
      <c r="A29" s="126"/>
      <c r="B29" s="104"/>
      <c r="C29" s="104"/>
      <c r="D29" s="104"/>
      <c r="E29" s="104"/>
      <c r="F29" s="104"/>
      <c r="G29" s="132"/>
    </row>
    <row r="30" spans="1:7" x14ac:dyDescent="0.25">
      <c r="A30" s="126"/>
      <c r="B30" s="104"/>
      <c r="C30" s="104"/>
      <c r="D30" s="104"/>
      <c r="E30" s="104"/>
      <c r="F30" s="104"/>
      <c r="G30" s="132"/>
    </row>
    <row r="31" spans="1:7" x14ac:dyDescent="0.25">
      <c r="A31" s="126"/>
      <c r="B31" s="104"/>
      <c r="C31" s="104"/>
      <c r="D31" s="104"/>
      <c r="E31" s="104"/>
      <c r="F31" s="104"/>
      <c r="G31" s="132"/>
    </row>
    <row r="32" spans="1:7" x14ac:dyDescent="0.25">
      <c r="A32" s="126"/>
      <c r="B32" s="104"/>
      <c r="C32" s="104"/>
      <c r="D32" s="104"/>
      <c r="E32" s="104"/>
      <c r="F32" s="104"/>
      <c r="G32" s="132"/>
    </row>
    <row r="33" spans="1:7" x14ac:dyDescent="0.25">
      <c r="A33" s="126"/>
      <c r="B33" s="104"/>
      <c r="C33" s="104"/>
      <c r="D33" s="104"/>
      <c r="E33" s="104"/>
      <c r="F33" s="104"/>
      <c r="G33" s="132"/>
    </row>
    <row r="34" spans="1:7" x14ac:dyDescent="0.25">
      <c r="A34" s="126"/>
      <c r="B34" s="104"/>
      <c r="C34" s="104"/>
      <c r="D34" s="104"/>
      <c r="E34" s="104"/>
      <c r="F34" s="104"/>
      <c r="G34" s="132"/>
    </row>
    <row r="35" spans="1:7" x14ac:dyDescent="0.25">
      <c r="A35" s="126"/>
      <c r="B35" s="104"/>
      <c r="C35" s="104"/>
      <c r="D35" s="104"/>
      <c r="E35" s="104"/>
      <c r="F35" s="104"/>
      <c r="G35" s="132"/>
    </row>
    <row r="36" spans="1:7" x14ac:dyDescent="0.25">
      <c r="A36" s="126"/>
      <c r="B36" s="104"/>
      <c r="C36" s="104"/>
      <c r="D36" s="104"/>
      <c r="E36" s="104"/>
      <c r="F36" s="104"/>
      <c r="G36" s="132"/>
    </row>
    <row r="37" spans="1:7" x14ac:dyDescent="0.25">
      <c r="A37" s="126"/>
      <c r="B37" s="104"/>
      <c r="C37" s="104"/>
      <c r="D37" s="104"/>
      <c r="E37" s="104"/>
      <c r="F37" s="104"/>
      <c r="G37" s="132"/>
    </row>
    <row r="38" spans="1:7" x14ac:dyDescent="0.25">
      <c r="A38" s="126"/>
      <c r="B38" s="104"/>
      <c r="C38" s="104"/>
      <c r="D38" s="104"/>
      <c r="E38" s="104"/>
      <c r="F38" s="104"/>
      <c r="G38" s="132"/>
    </row>
    <row r="39" spans="1:7" x14ac:dyDescent="0.25">
      <c r="A39" s="126"/>
      <c r="B39" s="104"/>
      <c r="C39" s="104"/>
      <c r="D39" s="104"/>
      <c r="E39" s="104"/>
      <c r="F39" s="104"/>
      <c r="G39" s="132"/>
    </row>
    <row r="40" spans="1:7" x14ac:dyDescent="0.25">
      <c r="A40" s="126"/>
      <c r="B40" s="104"/>
      <c r="C40" s="104"/>
      <c r="D40" s="104"/>
      <c r="E40" s="104"/>
      <c r="F40" s="104"/>
      <c r="G40" s="132"/>
    </row>
    <row r="41" spans="1:7" x14ac:dyDescent="0.25">
      <c r="A41" s="126"/>
      <c r="B41" s="104"/>
      <c r="C41" s="104"/>
      <c r="D41" s="104"/>
      <c r="E41" s="104"/>
      <c r="F41" s="104"/>
      <c r="G41" s="132"/>
    </row>
    <row r="42" spans="1:7" x14ac:dyDescent="0.25">
      <c r="A42" s="126"/>
      <c r="B42" s="104"/>
      <c r="C42" s="104"/>
      <c r="D42" s="104"/>
      <c r="E42" s="104"/>
      <c r="F42" s="104"/>
      <c r="G42" s="132"/>
    </row>
    <row r="43" spans="1:7" ht="15.75" thickBot="1" x14ac:dyDescent="0.3">
      <c r="A43" s="133"/>
      <c r="B43" s="143"/>
      <c r="C43" s="143"/>
      <c r="D43" s="143"/>
      <c r="E43" s="143"/>
      <c r="F43" s="143"/>
      <c r="G43" s="135"/>
    </row>
  </sheetData>
  <mergeCells count="4">
    <mergeCell ref="A6:G6"/>
    <mergeCell ref="A8:G8"/>
    <mergeCell ref="A9:G9"/>
    <mergeCell ref="A16:G16"/>
  </mergeCells>
  <pageMargins left="0.70866141732283472" right="0.70866141732283472" top="0.74803149606299213" bottom="0.74803149606299213" header="0.31496062992125984" footer="0.31496062992125984"/>
  <pageSetup paperSize="9" scale="97"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D166"/>
  <sheetViews>
    <sheetView topLeftCell="A10" workbookViewId="0">
      <selection activeCell="E22" sqref="E22"/>
    </sheetView>
  </sheetViews>
  <sheetFormatPr baseColWidth="10" defaultColWidth="10.28515625" defaultRowHeight="15" x14ac:dyDescent="0.25"/>
  <cols>
    <col min="1" max="1" width="104.85546875" style="100" bestFit="1" customWidth="1"/>
    <col min="2" max="2" width="7.5703125" style="103" customWidth="1"/>
    <col min="3" max="3" width="9.7109375" style="102" hidden="1" customWidth="1"/>
    <col min="4" max="4" width="9.7109375" style="102" bestFit="1" customWidth="1"/>
    <col min="5" max="5" width="22.28515625" style="99" bestFit="1" customWidth="1"/>
    <col min="6" max="249" width="8" style="99" customWidth="1"/>
    <col min="250" max="16384" width="10.28515625" style="99"/>
  </cols>
  <sheetData>
    <row r="1" spans="1:4" ht="19.5" thickBot="1" x14ac:dyDescent="0.3">
      <c r="A1" s="136" t="s">
        <v>275</v>
      </c>
      <c r="B1" s="124"/>
      <c r="C1" s="152"/>
      <c r="D1" s="124">
        <f>Feuil1!D18</f>
        <v>2019</v>
      </c>
    </row>
    <row r="2" spans="1:4" ht="15.75" x14ac:dyDescent="0.25">
      <c r="A2" s="123" t="s">
        <v>261</v>
      </c>
      <c r="B2" s="107"/>
      <c r="C2" s="108"/>
      <c r="D2" s="108"/>
    </row>
    <row r="3" spans="1:4" s="101" customFormat="1" x14ac:dyDescent="0.25">
      <c r="A3" s="109" t="s">
        <v>224</v>
      </c>
      <c r="B3" s="110"/>
      <c r="C3" s="111"/>
      <c r="D3" s="111"/>
    </row>
    <row r="4" spans="1:4" x14ac:dyDescent="0.25">
      <c r="A4" s="90" t="s">
        <v>107</v>
      </c>
      <c r="B4" s="112" t="s">
        <v>108</v>
      </c>
      <c r="C4" s="113">
        <v>251.64000000000001</v>
      </c>
      <c r="D4" s="113">
        <f>C4*(POWER(1+1.575/100,(Feuil1!$D$18-2019)))</f>
        <v>251.64000000000001</v>
      </c>
    </row>
    <row r="5" spans="1:4" x14ac:dyDescent="0.25">
      <c r="A5" s="90" t="s">
        <v>109</v>
      </c>
      <c r="B5" s="112" t="s">
        <v>108</v>
      </c>
      <c r="C5" s="113">
        <v>251.64000000000001</v>
      </c>
      <c r="D5" s="113">
        <f>C5*(POWER(1+1.575/100,(Feuil1!$D$18-2019)))</f>
        <v>251.64000000000001</v>
      </c>
    </row>
    <row r="6" spans="1:4" x14ac:dyDescent="0.25">
      <c r="A6" s="90" t="s">
        <v>110</v>
      </c>
      <c r="B6" s="112" t="s">
        <v>108</v>
      </c>
      <c r="C6" s="113">
        <v>188.73000000000002</v>
      </c>
      <c r="D6" s="113">
        <f>C6*(POWER(1+1.575/100,(Feuil1!$D$18-2019)))</f>
        <v>188.73000000000002</v>
      </c>
    </row>
    <row r="7" spans="1:4" x14ac:dyDescent="0.25">
      <c r="A7" s="90" t="s">
        <v>111</v>
      </c>
      <c r="B7" s="112" t="s">
        <v>108</v>
      </c>
      <c r="C7" s="113">
        <v>188.73000000000002</v>
      </c>
      <c r="D7" s="113">
        <f>C7*(POWER(1+1.575/100,(Feuil1!$D$18-2019)))</f>
        <v>188.73000000000002</v>
      </c>
    </row>
    <row r="8" spans="1:4" x14ac:dyDescent="0.25">
      <c r="A8" s="90" t="s">
        <v>112</v>
      </c>
      <c r="B8" s="112" t="s">
        <v>108</v>
      </c>
      <c r="C8" s="113">
        <v>188.73000000000002</v>
      </c>
      <c r="D8" s="113">
        <f>C8*(POWER(1+1.575/100,(Feuil1!$D$18-2019)))</f>
        <v>188.73000000000002</v>
      </c>
    </row>
    <row r="9" spans="1:4" x14ac:dyDescent="0.25">
      <c r="A9" s="90" t="s">
        <v>113</v>
      </c>
      <c r="B9" s="112" t="s">
        <v>108</v>
      </c>
      <c r="C9" s="113">
        <v>188.73000000000002</v>
      </c>
      <c r="D9" s="113">
        <f>C9*(POWER(1+1.575/100,(Feuil1!$D$18-2019)))</f>
        <v>188.73000000000002</v>
      </c>
    </row>
    <row r="10" spans="1:4" x14ac:dyDescent="0.25">
      <c r="A10" s="90" t="s">
        <v>114</v>
      </c>
      <c r="B10" s="112" t="s">
        <v>108</v>
      </c>
      <c r="C10" s="113">
        <v>251.64000000000001</v>
      </c>
      <c r="D10" s="113">
        <f>C10*(POWER(1+1.575/100,(Feuil1!$D$18-2019)))</f>
        <v>251.64000000000001</v>
      </c>
    </row>
    <row r="11" spans="1:4" x14ac:dyDescent="0.25">
      <c r="A11" s="90" t="s">
        <v>115</v>
      </c>
      <c r="B11" s="112" t="s">
        <v>108</v>
      </c>
      <c r="C11" s="113">
        <v>125.82000000000001</v>
      </c>
      <c r="D11" s="113">
        <f>C11*(POWER(1+1.575/100,(Feuil1!$D$18-2019)))</f>
        <v>125.82000000000001</v>
      </c>
    </row>
    <row r="12" spans="1:4" x14ac:dyDescent="0.25">
      <c r="A12" s="90" t="s">
        <v>116</v>
      </c>
      <c r="B12" s="112" t="s">
        <v>108</v>
      </c>
      <c r="C12" s="113">
        <v>188.73000000000002</v>
      </c>
      <c r="D12" s="113">
        <f>C12*(POWER(1+1.575/100,(Feuil1!$D$18-2019)))</f>
        <v>188.73000000000002</v>
      </c>
    </row>
    <row r="13" spans="1:4" x14ac:dyDescent="0.25">
      <c r="A13" s="90"/>
      <c r="B13" s="112"/>
      <c r="C13" s="113"/>
      <c r="D13" s="113"/>
    </row>
    <row r="14" spans="1:4" s="101" customFormat="1" x14ac:dyDescent="0.25">
      <c r="A14" s="109" t="s">
        <v>117</v>
      </c>
      <c r="B14" s="110"/>
      <c r="C14" s="111"/>
      <c r="D14" s="113"/>
    </row>
    <row r="15" spans="1:4" x14ac:dyDescent="0.25">
      <c r="A15" s="90" t="s">
        <v>118</v>
      </c>
      <c r="B15" s="112" t="s">
        <v>119</v>
      </c>
      <c r="C15" s="113">
        <v>0.50328000000000006</v>
      </c>
      <c r="D15" s="113">
        <f>C15*(POWER(1+1.575/100,(Feuil1!$D$18-2019)))</f>
        <v>0.50328000000000006</v>
      </c>
    </row>
    <row r="16" spans="1:4" x14ac:dyDescent="0.25">
      <c r="A16" s="90" t="s">
        <v>120</v>
      </c>
      <c r="B16" s="112" t="s">
        <v>119</v>
      </c>
      <c r="C16" s="113">
        <v>2.5164000000000004</v>
      </c>
      <c r="D16" s="113">
        <f>C16*(POWER(1+1.575/100,(Feuil1!$D$18-2019)))</f>
        <v>2.5164000000000004</v>
      </c>
    </row>
    <row r="17" spans="1:4" x14ac:dyDescent="0.25">
      <c r="A17" s="90" t="s">
        <v>121</v>
      </c>
      <c r="B17" s="112" t="s">
        <v>119</v>
      </c>
      <c r="C17" s="113">
        <v>2.5164000000000004</v>
      </c>
      <c r="D17" s="113">
        <f>C17*(POWER(1+1.575/100,(Feuil1!$D$18-2019)))</f>
        <v>2.5164000000000004</v>
      </c>
    </row>
    <row r="18" spans="1:4" x14ac:dyDescent="0.25">
      <c r="A18" s="90" t="s">
        <v>122</v>
      </c>
      <c r="B18" s="112" t="s">
        <v>108</v>
      </c>
      <c r="C18" s="113">
        <v>125.82000000000001</v>
      </c>
      <c r="D18" s="113">
        <f>C18*(POWER(1+1.575/100,(Feuil1!$D$18-2019)))</f>
        <v>125.82000000000001</v>
      </c>
    </row>
    <row r="19" spans="1:4" x14ac:dyDescent="0.25">
      <c r="A19" s="90" t="s">
        <v>123</v>
      </c>
      <c r="B19" s="112" t="s">
        <v>108</v>
      </c>
      <c r="C19" s="113">
        <v>2.5164000000000004</v>
      </c>
      <c r="D19" s="113">
        <f>C19*(POWER(1+1.575/100,(Feuil1!$D$18-2019)))</f>
        <v>2.5164000000000004</v>
      </c>
    </row>
    <row r="20" spans="1:4" x14ac:dyDescent="0.25">
      <c r="A20" s="90" t="s">
        <v>124</v>
      </c>
      <c r="B20" s="112" t="s">
        <v>108</v>
      </c>
      <c r="C20" s="113">
        <v>2.5164000000000004</v>
      </c>
      <c r="D20" s="113">
        <f>C20*(POWER(1+1.575/100,(Feuil1!$D$18-2019)))</f>
        <v>2.5164000000000004</v>
      </c>
    </row>
    <row r="21" spans="1:4" x14ac:dyDescent="0.25">
      <c r="A21" s="90" t="s">
        <v>125</v>
      </c>
      <c r="B21" s="112" t="s">
        <v>108</v>
      </c>
      <c r="C21" s="113">
        <v>2.5164000000000004</v>
      </c>
      <c r="D21" s="113">
        <f>C21*(POWER(1+1.575/100,(Feuil1!$D$18-2019)))</f>
        <v>2.5164000000000004</v>
      </c>
    </row>
    <row r="22" spans="1:4" x14ac:dyDescent="0.25">
      <c r="A22" s="90" t="s">
        <v>126</v>
      </c>
      <c r="B22" s="112" t="s">
        <v>108</v>
      </c>
      <c r="C22" s="113">
        <v>125.82000000000001</v>
      </c>
      <c r="D22" s="113">
        <f>C22*(POWER(1+1.575/100,(Feuil1!$D$18-2019)))</f>
        <v>125.82000000000001</v>
      </c>
    </row>
    <row r="23" spans="1:4" x14ac:dyDescent="0.25">
      <c r="A23" s="90" t="s">
        <v>127</v>
      </c>
      <c r="B23" s="112" t="s">
        <v>119</v>
      </c>
      <c r="C23" s="113">
        <v>2.5164000000000004</v>
      </c>
      <c r="D23" s="113">
        <f>C23*(POWER(1+1.575/100,(Feuil1!$D$18-2019)))</f>
        <v>2.5164000000000004</v>
      </c>
    </row>
    <row r="24" spans="1:4" x14ac:dyDescent="0.25">
      <c r="A24" s="90" t="s">
        <v>128</v>
      </c>
      <c r="B24" s="112" t="s">
        <v>119</v>
      </c>
      <c r="C24" s="113">
        <v>314.55</v>
      </c>
      <c r="D24" s="113">
        <f>C24*(POWER(1+1.575/100,(Feuil1!$D$18-2019)))</f>
        <v>314.55</v>
      </c>
    </row>
    <row r="25" spans="1:4" x14ac:dyDescent="0.25">
      <c r="A25" s="90"/>
      <c r="B25" s="112"/>
      <c r="C25" s="113"/>
      <c r="D25" s="113"/>
    </row>
    <row r="26" spans="1:4" s="101" customFormat="1" x14ac:dyDescent="0.25">
      <c r="A26" s="109" t="s">
        <v>129</v>
      </c>
      <c r="B26" s="110"/>
      <c r="C26" s="111"/>
      <c r="D26" s="113"/>
    </row>
    <row r="27" spans="1:4" x14ac:dyDescent="0.25">
      <c r="A27" s="90" t="s">
        <v>130</v>
      </c>
      <c r="B27" s="112" t="s">
        <v>119</v>
      </c>
      <c r="C27" s="113">
        <v>1.5727500000000001</v>
      </c>
      <c r="D27" s="113">
        <f>C27*(POWER(1+1.575/100,(Feuil1!$D$18-2019)))</f>
        <v>1.5727500000000001</v>
      </c>
    </row>
    <row r="28" spans="1:4" x14ac:dyDescent="0.25">
      <c r="A28" s="90" t="s">
        <v>131</v>
      </c>
      <c r="B28" s="112" t="s">
        <v>108</v>
      </c>
      <c r="C28" s="113">
        <v>75.492000000000019</v>
      </c>
      <c r="D28" s="113">
        <f>C28*(POWER(1+1.575/100,(Feuil1!$D$18-2019)))</f>
        <v>75.492000000000019</v>
      </c>
    </row>
    <row r="29" spans="1:4" x14ac:dyDescent="0.25">
      <c r="A29" s="90" t="s">
        <v>132</v>
      </c>
      <c r="B29" s="112" t="s">
        <v>119</v>
      </c>
      <c r="C29" s="113">
        <v>1.5727500000000001</v>
      </c>
      <c r="D29" s="113">
        <f>C29*(POWER(1+1.575/100,(Feuil1!$D$18-2019)))</f>
        <v>1.5727500000000001</v>
      </c>
    </row>
    <row r="30" spans="1:4" x14ac:dyDescent="0.25">
      <c r="A30" s="90" t="s">
        <v>133</v>
      </c>
      <c r="B30" s="112" t="s">
        <v>119</v>
      </c>
      <c r="C30" s="113">
        <v>1.2582000000000002</v>
      </c>
      <c r="D30" s="113">
        <f>C30*(POWER(1+1.575/100,(Feuil1!$D$18-2019)))</f>
        <v>1.2582000000000002</v>
      </c>
    </row>
    <row r="31" spans="1:4" x14ac:dyDescent="0.25">
      <c r="A31" s="90" t="s">
        <v>134</v>
      </c>
      <c r="B31" s="112" t="s">
        <v>108</v>
      </c>
      <c r="C31" s="113">
        <v>264.22200000000004</v>
      </c>
      <c r="D31" s="113">
        <f>C31*(POWER(1+1.575/100,(Feuil1!$D$18-2019)))</f>
        <v>264.22200000000004</v>
      </c>
    </row>
    <row r="32" spans="1:4" x14ac:dyDescent="0.25">
      <c r="A32" s="90"/>
      <c r="B32" s="112"/>
      <c r="C32" s="113"/>
      <c r="D32" s="113"/>
    </row>
    <row r="33" spans="1:4" s="101" customFormat="1" x14ac:dyDescent="0.25">
      <c r="A33" s="109" t="s">
        <v>135</v>
      </c>
      <c r="B33" s="110"/>
      <c r="C33" s="111"/>
      <c r="D33" s="113"/>
    </row>
    <row r="34" spans="1:4" x14ac:dyDescent="0.25">
      <c r="A34" s="90" t="s">
        <v>136</v>
      </c>
      <c r="B34" s="112" t="s">
        <v>108</v>
      </c>
      <c r="C34" s="113">
        <v>163.566</v>
      </c>
      <c r="D34" s="113">
        <f>C34*(POWER(1+1.575/100,(Feuil1!$D$18-2019)))</f>
        <v>163.566</v>
      </c>
    </row>
    <row r="35" spans="1:4" x14ac:dyDescent="0.25">
      <c r="A35" s="90" t="s">
        <v>137</v>
      </c>
      <c r="B35" s="112" t="s">
        <v>119</v>
      </c>
      <c r="C35" s="113">
        <v>37.746000000000009</v>
      </c>
      <c r="D35" s="113">
        <f>C35*(POWER(1+1.575/100,(Feuil1!$D$18-2019)))</f>
        <v>37.746000000000009</v>
      </c>
    </row>
    <row r="36" spans="1:4" x14ac:dyDescent="0.25">
      <c r="A36" s="90" t="s">
        <v>279</v>
      </c>
      <c r="B36" s="112" t="s">
        <v>175</v>
      </c>
      <c r="C36" s="113">
        <v>73.717938000000018</v>
      </c>
      <c r="D36" s="113">
        <f>C36*(POWER(1+1.575/100,(Feuil1!$D$18-2019)))</f>
        <v>73.717938000000018</v>
      </c>
    </row>
    <row r="37" spans="1:4" x14ac:dyDescent="0.25">
      <c r="A37" s="90" t="s">
        <v>293</v>
      </c>
      <c r="B37" s="112" t="s">
        <v>175</v>
      </c>
      <c r="C37" s="113">
        <v>105.32392200000001</v>
      </c>
      <c r="D37" s="113">
        <f>C37*(POWER(1+1.575/100,(Feuil1!$D$18-2019)))</f>
        <v>105.32392200000001</v>
      </c>
    </row>
    <row r="38" spans="1:4" x14ac:dyDescent="0.25">
      <c r="A38" s="90" t="s">
        <v>280</v>
      </c>
      <c r="B38" s="112" t="s">
        <v>175</v>
      </c>
      <c r="C38" s="113">
        <v>168.498144</v>
      </c>
      <c r="D38" s="113">
        <f>C38*(POWER(1+1.575/100,(Feuil1!$D$18-2019)))</f>
        <v>168.498144</v>
      </c>
    </row>
    <row r="39" spans="1:4" x14ac:dyDescent="0.25">
      <c r="A39" s="90" t="s">
        <v>281</v>
      </c>
      <c r="B39" s="112" t="s">
        <v>175</v>
      </c>
      <c r="C39" s="113">
        <v>77.706432000000007</v>
      </c>
      <c r="D39" s="113">
        <f>C39*(POWER(1+1.575/100,(Feuil1!$D$18-2019)))</f>
        <v>77.706432000000007</v>
      </c>
    </row>
    <row r="40" spans="1:4" x14ac:dyDescent="0.25">
      <c r="A40" s="90" t="s">
        <v>282</v>
      </c>
      <c r="B40" s="112" t="s">
        <v>175</v>
      </c>
      <c r="C40" s="113">
        <v>182.81646000000003</v>
      </c>
      <c r="D40" s="113">
        <f>C40*(POWER(1+1.575/100,(Feuil1!$D$18-2019)))</f>
        <v>182.81646000000003</v>
      </c>
    </row>
    <row r="41" spans="1:4" x14ac:dyDescent="0.25">
      <c r="A41" s="90" t="s">
        <v>283</v>
      </c>
      <c r="B41" s="112" t="s">
        <v>229</v>
      </c>
      <c r="C41" s="113">
        <v>115.75440000000002</v>
      </c>
      <c r="D41" s="113">
        <f>C41*(POWER(1+1.575/100,(Feuil1!$D$18-2019)))</f>
        <v>115.75440000000002</v>
      </c>
    </row>
    <row r="42" spans="1:4" x14ac:dyDescent="0.25">
      <c r="A42" s="90" t="s">
        <v>284</v>
      </c>
      <c r="B42" s="112" t="s">
        <v>229</v>
      </c>
      <c r="C42" s="113">
        <v>120.78720000000001</v>
      </c>
      <c r="D42" s="113">
        <f>C42*(POWER(1+1.575/100,(Feuil1!$D$18-2019)))</f>
        <v>120.78720000000001</v>
      </c>
    </row>
    <row r="43" spans="1:4" x14ac:dyDescent="0.25">
      <c r="A43" s="90" t="s">
        <v>285</v>
      </c>
      <c r="B43" s="112" t="s">
        <v>229</v>
      </c>
      <c r="C43" s="113">
        <v>20.131200000000003</v>
      </c>
      <c r="D43" s="113">
        <f>C43*(POWER(1+1.575/100,(Feuil1!$D$18-2019)))</f>
        <v>20.131200000000003</v>
      </c>
    </row>
    <row r="44" spans="1:4" x14ac:dyDescent="0.25">
      <c r="A44" s="90" t="s">
        <v>286</v>
      </c>
      <c r="B44" s="112" t="s">
        <v>119</v>
      </c>
      <c r="C44" s="113">
        <v>186.21360000000001</v>
      </c>
      <c r="D44" s="113">
        <f>C44*(POWER(1+1.575/100,(Feuil1!$D$18-2019)))</f>
        <v>186.21360000000001</v>
      </c>
    </row>
    <row r="45" spans="1:4" x14ac:dyDescent="0.25">
      <c r="A45" s="90"/>
      <c r="B45" s="112"/>
      <c r="C45" s="113"/>
      <c r="D45" s="113"/>
    </row>
    <row r="46" spans="1:4" s="101" customFormat="1" x14ac:dyDescent="0.25">
      <c r="A46" s="109" t="s">
        <v>226</v>
      </c>
      <c r="B46" s="110"/>
      <c r="C46" s="111"/>
      <c r="D46" s="113"/>
    </row>
    <row r="47" spans="1:4" x14ac:dyDescent="0.25">
      <c r="A47" s="90" t="s">
        <v>138</v>
      </c>
      <c r="B47" s="112" t="s">
        <v>108</v>
      </c>
      <c r="C47" s="113">
        <v>125.82000000000001</v>
      </c>
      <c r="D47" s="113">
        <f>C47*(POWER(1+1.575/100,(Feuil1!$D$18-2019)))</f>
        <v>125.82000000000001</v>
      </c>
    </row>
    <row r="48" spans="1:4" x14ac:dyDescent="0.25">
      <c r="A48" s="90" t="s">
        <v>139</v>
      </c>
      <c r="B48" s="112" t="s">
        <v>108</v>
      </c>
      <c r="C48" s="113">
        <v>125.82000000000001</v>
      </c>
      <c r="D48" s="113">
        <f>C48*(POWER(1+1.575/100,(Feuil1!$D$18-2019)))</f>
        <v>125.82000000000001</v>
      </c>
    </row>
    <row r="49" spans="1:4" x14ac:dyDescent="0.25">
      <c r="A49" s="90" t="s">
        <v>140</v>
      </c>
      <c r="B49" s="112" t="s">
        <v>108</v>
      </c>
      <c r="C49" s="113">
        <v>125.82000000000001</v>
      </c>
      <c r="D49" s="113">
        <f>C49*(POWER(1+1.575/100,(Feuil1!$D$18-2019)))</f>
        <v>125.82000000000001</v>
      </c>
    </row>
    <row r="50" spans="1:4" x14ac:dyDescent="0.25">
      <c r="A50" s="90" t="s">
        <v>141</v>
      </c>
      <c r="B50" s="112" t="s">
        <v>108</v>
      </c>
      <c r="C50" s="113">
        <v>31.455000000000002</v>
      </c>
      <c r="D50" s="113">
        <f>C50*(POWER(1+1.575/100,(Feuil1!$D$18-2019)))</f>
        <v>31.455000000000002</v>
      </c>
    </row>
    <row r="51" spans="1:4" x14ac:dyDescent="0.25">
      <c r="A51" s="90" t="s">
        <v>142</v>
      </c>
      <c r="B51" s="112" t="s">
        <v>108</v>
      </c>
      <c r="C51" s="113">
        <v>31.455000000000002</v>
      </c>
      <c r="D51" s="113">
        <f>C51*(POWER(1+1.575/100,(Feuil1!$D$18-2019)))</f>
        <v>31.455000000000002</v>
      </c>
    </row>
    <row r="52" spans="1:4" x14ac:dyDescent="0.25">
      <c r="A52" s="90" t="s">
        <v>143</v>
      </c>
      <c r="B52" s="112" t="s">
        <v>108</v>
      </c>
      <c r="C52" s="113">
        <v>377.46000000000004</v>
      </c>
      <c r="D52" s="113">
        <f>C52*(POWER(1+1.575/100,(Feuil1!$D$18-2019)))</f>
        <v>377.46000000000004</v>
      </c>
    </row>
    <row r="53" spans="1:4" x14ac:dyDescent="0.25">
      <c r="A53" s="90" t="s">
        <v>144</v>
      </c>
      <c r="B53" s="112" t="s">
        <v>108</v>
      </c>
      <c r="C53" s="113">
        <v>113.23800000000001</v>
      </c>
      <c r="D53" s="113">
        <f>C53*(POWER(1+1.575/100,(Feuil1!$D$18-2019)))</f>
        <v>113.23800000000001</v>
      </c>
    </row>
    <row r="54" spans="1:4" x14ac:dyDescent="0.25">
      <c r="A54" s="90" t="s">
        <v>145</v>
      </c>
      <c r="B54" s="112" t="s">
        <v>108</v>
      </c>
      <c r="C54" s="113">
        <v>135.88560000000001</v>
      </c>
      <c r="D54" s="113">
        <f>C54*(POWER(1+1.575/100,(Feuil1!$D$18-2019)))</f>
        <v>135.88560000000001</v>
      </c>
    </row>
    <row r="55" spans="1:4" x14ac:dyDescent="0.25">
      <c r="A55" s="90" t="s">
        <v>146</v>
      </c>
      <c r="B55" s="112" t="s">
        <v>108</v>
      </c>
      <c r="C55" s="113">
        <v>169.85700000000003</v>
      </c>
      <c r="D55" s="113">
        <f>C55*(POWER(1+1.575/100,(Feuil1!$D$18-2019)))</f>
        <v>169.85700000000003</v>
      </c>
    </row>
    <row r="56" spans="1:4" x14ac:dyDescent="0.25">
      <c r="A56" s="90" t="s">
        <v>147</v>
      </c>
      <c r="B56" s="112" t="s">
        <v>108</v>
      </c>
      <c r="C56" s="113">
        <v>181.1808</v>
      </c>
      <c r="D56" s="113">
        <f>C56*(POWER(1+1.575/100,(Feuil1!$D$18-2019)))</f>
        <v>181.1808</v>
      </c>
    </row>
    <row r="57" spans="1:4" x14ac:dyDescent="0.25">
      <c r="A57" s="90" t="s">
        <v>148</v>
      </c>
      <c r="B57" s="112" t="s">
        <v>108</v>
      </c>
      <c r="C57" s="113">
        <v>31.455000000000002</v>
      </c>
      <c r="D57" s="113">
        <f>C57*(POWER(1+1.575/100,(Feuil1!$D$18-2019)))</f>
        <v>31.455000000000002</v>
      </c>
    </row>
    <row r="58" spans="1:4" x14ac:dyDescent="0.25">
      <c r="A58" s="90" t="s">
        <v>149</v>
      </c>
      <c r="B58" s="112" t="s">
        <v>108</v>
      </c>
      <c r="C58" s="113">
        <v>31.455000000000002</v>
      </c>
      <c r="D58" s="113">
        <f>C58*(POWER(1+1.575/100,(Feuil1!$D$18-2019)))</f>
        <v>31.455000000000002</v>
      </c>
    </row>
    <row r="59" spans="1:4" x14ac:dyDescent="0.25">
      <c r="A59" s="90" t="s">
        <v>150</v>
      </c>
      <c r="B59" s="112" t="s">
        <v>108</v>
      </c>
      <c r="C59" s="113">
        <v>37.746000000000009</v>
      </c>
      <c r="D59" s="113">
        <f>C59*(POWER(1+1.575/100,(Feuil1!$D$18-2019)))</f>
        <v>37.746000000000009</v>
      </c>
    </row>
    <row r="60" spans="1:4" x14ac:dyDescent="0.25">
      <c r="A60" s="90" t="s">
        <v>151</v>
      </c>
      <c r="B60" s="112" t="s">
        <v>108</v>
      </c>
      <c r="C60" s="113">
        <v>37.746000000000009</v>
      </c>
      <c r="D60" s="113">
        <f>C60*(POWER(1+1.575/100,(Feuil1!$D$18-2019)))</f>
        <v>37.746000000000009</v>
      </c>
    </row>
    <row r="61" spans="1:4" x14ac:dyDescent="0.25">
      <c r="A61" s="90"/>
      <c r="B61" s="112"/>
      <c r="C61" s="113"/>
      <c r="D61" s="113"/>
    </row>
    <row r="62" spans="1:4" s="101" customFormat="1" x14ac:dyDescent="0.25">
      <c r="A62" s="109" t="s">
        <v>152</v>
      </c>
      <c r="B62" s="110"/>
      <c r="C62" s="111"/>
      <c r="D62" s="113"/>
    </row>
    <row r="63" spans="1:4" x14ac:dyDescent="0.25">
      <c r="A63" s="90" t="s">
        <v>153</v>
      </c>
      <c r="B63" s="112" t="s">
        <v>108</v>
      </c>
      <c r="C63" s="113">
        <v>239.05800000000002</v>
      </c>
      <c r="D63" s="113">
        <f>C63*(POWER(1+1.575/100,(Feuil1!$D$18-2019)))</f>
        <v>239.05800000000002</v>
      </c>
    </row>
    <row r="64" spans="1:4" x14ac:dyDescent="0.25">
      <c r="A64" s="90" t="s">
        <v>154</v>
      </c>
      <c r="B64" s="112" t="s">
        <v>108</v>
      </c>
      <c r="C64" s="113">
        <v>226.47600000000003</v>
      </c>
      <c r="D64" s="113">
        <f>C64*(POWER(1+1.575/100,(Feuil1!$D$18-2019)))</f>
        <v>226.47600000000003</v>
      </c>
    </row>
    <row r="65" spans="1:4" ht="15.75" x14ac:dyDescent="0.25">
      <c r="A65" s="114"/>
      <c r="B65" s="112"/>
      <c r="C65" s="113"/>
      <c r="D65" s="113"/>
    </row>
    <row r="66" spans="1:4" s="101" customFormat="1" ht="15.75" x14ac:dyDescent="0.25">
      <c r="A66" s="122" t="s">
        <v>278</v>
      </c>
      <c r="B66" s="110"/>
      <c r="C66" s="111"/>
      <c r="D66" s="113"/>
    </row>
    <row r="67" spans="1:4" x14ac:dyDescent="0.25">
      <c r="A67" s="109" t="s">
        <v>155</v>
      </c>
      <c r="B67" s="110"/>
      <c r="C67" s="111"/>
      <c r="D67" s="113"/>
    </row>
    <row r="68" spans="1:4" x14ac:dyDescent="0.25">
      <c r="A68" s="90" t="s">
        <v>156</v>
      </c>
      <c r="B68" s="112" t="s">
        <v>108</v>
      </c>
      <c r="C68" s="113">
        <v>239.05800000000002</v>
      </c>
      <c r="D68" s="113">
        <f>C68*(POWER(1+1.575/100,(Feuil1!$D$18-2019)))</f>
        <v>239.05800000000002</v>
      </c>
    </row>
    <row r="69" spans="1:4" x14ac:dyDescent="0.25">
      <c r="A69" s="90" t="s">
        <v>157</v>
      </c>
      <c r="B69" s="112" t="s">
        <v>108</v>
      </c>
      <c r="C69" s="113">
        <v>62.910000000000004</v>
      </c>
      <c r="D69" s="113">
        <f>C69*(POWER(1+1.575/100,(Feuil1!$D$18-2019)))</f>
        <v>62.910000000000004</v>
      </c>
    </row>
    <row r="70" spans="1:4" x14ac:dyDescent="0.25">
      <c r="A70" s="90" t="s">
        <v>158</v>
      </c>
      <c r="B70" s="112" t="s">
        <v>119</v>
      </c>
      <c r="C70" s="113">
        <v>36.588456000000001</v>
      </c>
      <c r="D70" s="113">
        <f>C70*(POWER(1+1.575/100,(Feuil1!$D$18-2019)))</f>
        <v>36.588456000000001</v>
      </c>
    </row>
    <row r="71" spans="1:4" x14ac:dyDescent="0.25">
      <c r="A71" s="90" t="s">
        <v>159</v>
      </c>
      <c r="B71" s="112" t="s">
        <v>119</v>
      </c>
      <c r="C71" s="113">
        <v>90.061955999999995</v>
      </c>
      <c r="D71" s="113">
        <f>C71*(POWER(1+1.575/100,(Feuil1!$D$18-2019)))</f>
        <v>90.061955999999995</v>
      </c>
    </row>
    <row r="72" spans="1:4" x14ac:dyDescent="0.25">
      <c r="A72" s="90" t="s">
        <v>160</v>
      </c>
      <c r="B72" s="112" t="s">
        <v>119</v>
      </c>
      <c r="C72" s="113">
        <v>134.514162</v>
      </c>
      <c r="D72" s="113">
        <f>C72*(POWER(1+1.575/100,(Feuil1!$D$18-2019)))</f>
        <v>134.514162</v>
      </c>
    </row>
    <row r="73" spans="1:4" x14ac:dyDescent="0.25">
      <c r="A73" s="90" t="s">
        <v>161</v>
      </c>
      <c r="B73" s="112" t="s">
        <v>119</v>
      </c>
      <c r="C73" s="113">
        <v>198.27973800000001</v>
      </c>
      <c r="D73" s="113">
        <f>C73*(POWER(1+1.575/100,(Feuil1!$D$18-2019)))</f>
        <v>198.27973800000001</v>
      </c>
    </row>
    <row r="74" spans="1:4" x14ac:dyDescent="0.25">
      <c r="A74" s="90" t="s">
        <v>162</v>
      </c>
      <c r="B74" s="112" t="s">
        <v>119</v>
      </c>
      <c r="C74" s="113">
        <v>191.24640000000002</v>
      </c>
      <c r="D74" s="113">
        <f>C74*(POWER(1+1.575/100,(Feuil1!$D$18-2019)))</f>
        <v>191.24640000000002</v>
      </c>
    </row>
    <row r="75" spans="1:4" x14ac:dyDescent="0.25">
      <c r="A75" s="90" t="s">
        <v>163</v>
      </c>
      <c r="B75" s="112" t="s">
        <v>119</v>
      </c>
      <c r="C75" s="113">
        <v>2.5164000000000004</v>
      </c>
      <c r="D75" s="113">
        <f>C75*(POWER(1+1.575/100,(Feuil1!$D$18-2019)))</f>
        <v>2.5164000000000004</v>
      </c>
    </row>
    <row r="76" spans="1:4" x14ac:dyDescent="0.25">
      <c r="A76" s="90" t="s">
        <v>164</v>
      </c>
      <c r="B76" s="112" t="s">
        <v>119</v>
      </c>
      <c r="C76" s="113">
        <v>5.0328000000000008</v>
      </c>
      <c r="D76" s="113">
        <f>C76*(POWER(1+1.575/100,(Feuil1!$D$18-2019)))</f>
        <v>5.0328000000000008</v>
      </c>
    </row>
    <row r="77" spans="1:4" x14ac:dyDescent="0.25">
      <c r="A77" s="90" t="s">
        <v>165</v>
      </c>
      <c r="B77" s="112" t="s">
        <v>119</v>
      </c>
      <c r="C77" s="113">
        <v>8.1783000000000001</v>
      </c>
      <c r="D77" s="113">
        <f>C77*(POWER(1+1.575/100,(Feuil1!$D$18-2019)))</f>
        <v>8.1783000000000001</v>
      </c>
    </row>
    <row r="78" spans="1:4" x14ac:dyDescent="0.25">
      <c r="A78" s="90" t="s">
        <v>166</v>
      </c>
      <c r="B78" s="112" t="s">
        <v>119</v>
      </c>
      <c r="C78" s="113">
        <v>8.8074000000000012</v>
      </c>
      <c r="D78" s="113">
        <f>C78*(POWER(1+1.575/100,(Feuil1!$D$18-2019)))</f>
        <v>8.8074000000000012</v>
      </c>
    </row>
    <row r="79" spans="1:4" x14ac:dyDescent="0.25">
      <c r="A79" s="90" t="s">
        <v>167</v>
      </c>
      <c r="B79" s="112" t="s">
        <v>119</v>
      </c>
      <c r="C79" s="113">
        <v>5.6619000000000002</v>
      </c>
      <c r="D79" s="113">
        <f>C79*(POWER(1+1.575/100,(Feuil1!$D$18-2019)))</f>
        <v>5.6619000000000002</v>
      </c>
    </row>
    <row r="80" spans="1:4" x14ac:dyDescent="0.25">
      <c r="A80" s="90" t="s">
        <v>168</v>
      </c>
      <c r="B80" s="112" t="s">
        <v>119</v>
      </c>
      <c r="C80" s="113">
        <v>5.6619000000000002</v>
      </c>
      <c r="D80" s="113">
        <f>C80*(POWER(1+1.575/100,(Feuil1!$D$18-2019)))</f>
        <v>5.6619000000000002</v>
      </c>
    </row>
    <row r="81" spans="1:4" x14ac:dyDescent="0.25">
      <c r="A81" s="90" t="s">
        <v>169</v>
      </c>
      <c r="B81" s="112" t="s">
        <v>119</v>
      </c>
      <c r="C81" s="113">
        <v>8.8074000000000012</v>
      </c>
      <c r="D81" s="113">
        <f>C81*(POWER(1+1.575/100,(Feuil1!$D$18-2019)))</f>
        <v>8.8074000000000012</v>
      </c>
    </row>
    <row r="82" spans="1:4" x14ac:dyDescent="0.25">
      <c r="A82" s="90" t="s">
        <v>170</v>
      </c>
      <c r="B82" s="112" t="s">
        <v>119</v>
      </c>
      <c r="C82" s="113">
        <v>8.8074000000000012</v>
      </c>
      <c r="D82" s="113">
        <f>C82*(POWER(1+1.575/100,(Feuil1!$D$18-2019)))</f>
        <v>8.8074000000000012</v>
      </c>
    </row>
    <row r="83" spans="1:4" x14ac:dyDescent="0.25">
      <c r="A83" s="90" t="s">
        <v>171</v>
      </c>
      <c r="B83" s="112" t="s">
        <v>119</v>
      </c>
      <c r="C83" s="113">
        <v>21.389399999999998</v>
      </c>
      <c r="D83" s="113">
        <f>C83*(POWER(1+1.575/100,(Feuil1!$D$18-2019)))</f>
        <v>21.389399999999998</v>
      </c>
    </row>
    <row r="84" spans="1:4" x14ac:dyDescent="0.25">
      <c r="A84" s="90" t="s">
        <v>172</v>
      </c>
      <c r="B84" s="112" t="s">
        <v>119</v>
      </c>
      <c r="C84" s="113">
        <v>0.83041200000000015</v>
      </c>
      <c r="D84" s="113">
        <f>C84*(POWER(1+1.575/100,(Feuil1!$D$18-2019)))</f>
        <v>0.83041200000000015</v>
      </c>
    </row>
    <row r="85" spans="1:4" s="101" customFormat="1" x14ac:dyDescent="0.25">
      <c r="A85" s="90"/>
      <c r="B85" s="110"/>
      <c r="C85" s="111"/>
      <c r="D85" s="113"/>
    </row>
    <row r="86" spans="1:4" x14ac:dyDescent="0.25">
      <c r="A86" s="109" t="s">
        <v>173</v>
      </c>
      <c r="B86" s="110"/>
      <c r="C86" s="111"/>
      <c r="D86" s="113"/>
    </row>
    <row r="87" spans="1:4" x14ac:dyDescent="0.25">
      <c r="A87" s="90" t="s">
        <v>174</v>
      </c>
      <c r="B87" s="112" t="s">
        <v>175</v>
      </c>
      <c r="C87" s="113">
        <v>141.17004000000003</v>
      </c>
      <c r="D87" s="113">
        <f>C87*(POWER(1+1.575/100,(Feuil1!$D$18-2019)))</f>
        <v>141.17004000000003</v>
      </c>
    </row>
    <row r="88" spans="1:4" x14ac:dyDescent="0.25">
      <c r="A88" s="90" t="s">
        <v>106</v>
      </c>
      <c r="B88" s="112" t="s">
        <v>175</v>
      </c>
      <c r="C88" s="113">
        <v>323.98650000000004</v>
      </c>
      <c r="D88" s="113">
        <f>C88*(POWER(1+1.575/100,(Feuil1!$D$18-2019)))</f>
        <v>323.98650000000004</v>
      </c>
    </row>
    <row r="89" spans="1:4" x14ac:dyDescent="0.25">
      <c r="A89" s="90" t="s">
        <v>176</v>
      </c>
      <c r="B89" s="112" t="s">
        <v>175</v>
      </c>
      <c r="C89" s="113">
        <v>395.26353</v>
      </c>
      <c r="D89" s="113">
        <f>C89*(POWER(1+1.575/100,(Feuil1!$D$18-2019)))</f>
        <v>395.26353</v>
      </c>
    </row>
    <row r="90" spans="1:4" x14ac:dyDescent="0.25">
      <c r="A90" s="90" t="s">
        <v>177</v>
      </c>
      <c r="B90" s="112" t="s">
        <v>175</v>
      </c>
      <c r="C90" s="113">
        <v>1455.3347760000001</v>
      </c>
      <c r="D90" s="113">
        <f>C90*(POWER(1+1.575/100,(Feuil1!$D$18-2019)))</f>
        <v>1455.3347760000001</v>
      </c>
    </row>
    <row r="91" spans="1:4" x14ac:dyDescent="0.25">
      <c r="A91" s="90" t="s">
        <v>178</v>
      </c>
      <c r="B91" s="112" t="s">
        <v>108</v>
      </c>
      <c r="C91" s="113">
        <v>100.65600000000001</v>
      </c>
      <c r="D91" s="113">
        <f>C91*(POWER(1+1.575/100,(Feuil1!$D$18-2019)))</f>
        <v>100.65600000000001</v>
      </c>
    </row>
    <row r="92" spans="1:4" x14ac:dyDescent="0.25">
      <c r="A92" s="90" t="s">
        <v>179</v>
      </c>
      <c r="B92" s="112" t="s">
        <v>108</v>
      </c>
      <c r="C92" s="113">
        <v>132.11100000000002</v>
      </c>
      <c r="D92" s="113">
        <f>C92*(POWER(1+1.575/100,(Feuil1!$D$18-2019)))</f>
        <v>132.11100000000002</v>
      </c>
    </row>
    <row r="93" spans="1:4" s="101" customFormat="1" x14ac:dyDescent="0.25">
      <c r="A93" s="90"/>
      <c r="B93" s="110"/>
      <c r="C93" s="111"/>
      <c r="D93" s="113"/>
    </row>
    <row r="94" spans="1:4" x14ac:dyDescent="0.25">
      <c r="A94" s="109" t="s">
        <v>227</v>
      </c>
      <c r="B94" s="110"/>
      <c r="C94" s="111"/>
      <c r="D94" s="113"/>
    </row>
    <row r="95" spans="1:4" x14ac:dyDescent="0.25">
      <c r="A95" s="90" t="s">
        <v>180</v>
      </c>
      <c r="B95" s="112" t="s">
        <v>108</v>
      </c>
      <c r="C95" s="113">
        <v>188.73000000000002</v>
      </c>
      <c r="D95" s="113">
        <f>C95*(POWER(1+1.575/100,(Feuil1!$D$18-2019)))</f>
        <v>188.73000000000002</v>
      </c>
    </row>
    <row r="96" spans="1:4" x14ac:dyDescent="0.25">
      <c r="A96" s="90" t="s">
        <v>181</v>
      </c>
      <c r="B96" s="112" t="s">
        <v>108</v>
      </c>
      <c r="C96" s="113">
        <v>226.47600000000003</v>
      </c>
      <c r="D96" s="113">
        <f>C96*(POWER(1+1.575/100,(Feuil1!$D$18-2019)))</f>
        <v>226.47600000000003</v>
      </c>
    </row>
    <row r="97" spans="1:4" x14ac:dyDescent="0.25">
      <c r="A97" s="90" t="s">
        <v>182</v>
      </c>
      <c r="B97" s="112" t="s">
        <v>108</v>
      </c>
      <c r="C97" s="113">
        <v>276.80400000000003</v>
      </c>
      <c r="D97" s="113">
        <f>C97*(POWER(1+1.575/100,(Feuil1!$D$18-2019)))</f>
        <v>276.80400000000003</v>
      </c>
    </row>
    <row r="98" spans="1:4" x14ac:dyDescent="0.25">
      <c r="A98" s="90" t="s">
        <v>183</v>
      </c>
      <c r="B98" s="112" t="s">
        <v>108</v>
      </c>
      <c r="C98" s="113">
        <v>50.328000000000003</v>
      </c>
      <c r="D98" s="113">
        <f>C98*(POWER(1+1.575/100,(Feuil1!$D$18-2019)))</f>
        <v>50.328000000000003</v>
      </c>
    </row>
    <row r="99" spans="1:4" x14ac:dyDescent="0.25">
      <c r="A99" s="90" t="s">
        <v>184</v>
      </c>
      <c r="B99" s="112" t="s">
        <v>108</v>
      </c>
      <c r="C99" s="113">
        <v>484.40700000000004</v>
      </c>
      <c r="D99" s="113">
        <f>C99*(POWER(1+1.575/100,(Feuil1!$D$18-2019)))</f>
        <v>484.40700000000004</v>
      </c>
    </row>
    <row r="100" spans="1:4" x14ac:dyDescent="0.25">
      <c r="A100" s="90" t="s">
        <v>185</v>
      </c>
      <c r="B100" s="112" t="s">
        <v>108</v>
      </c>
      <c r="C100" s="113">
        <v>566.19000000000005</v>
      </c>
      <c r="D100" s="113">
        <f>C100*(POWER(1+1.575/100,(Feuil1!$D$18-2019)))</f>
        <v>566.19000000000005</v>
      </c>
    </row>
    <row r="101" spans="1:4" x14ac:dyDescent="0.25">
      <c r="A101" s="90" t="s">
        <v>186</v>
      </c>
      <c r="B101" s="112" t="s">
        <v>108</v>
      </c>
      <c r="C101" s="113">
        <v>610.22700000000009</v>
      </c>
      <c r="D101" s="113">
        <f>C101*(POWER(1+1.575/100,(Feuil1!$D$18-2019)))</f>
        <v>610.22700000000009</v>
      </c>
    </row>
    <row r="102" spans="1:4" s="101" customFormat="1" x14ac:dyDescent="0.25">
      <c r="A102" s="90"/>
      <c r="B102" s="110"/>
      <c r="C102" s="111"/>
      <c r="D102" s="113"/>
    </row>
    <row r="103" spans="1:4" x14ac:dyDescent="0.25">
      <c r="A103" s="109" t="s">
        <v>228</v>
      </c>
      <c r="B103" s="110"/>
      <c r="C103" s="111"/>
      <c r="D103" s="113"/>
    </row>
    <row r="104" spans="1:4" x14ac:dyDescent="0.25">
      <c r="A104" s="90" t="s">
        <v>187</v>
      </c>
      <c r="B104" s="112" t="s">
        <v>108</v>
      </c>
      <c r="C104" s="113">
        <v>251.64000000000001</v>
      </c>
      <c r="D104" s="113">
        <f>C104*(POWER(1+1.575/100,(Feuil1!$D$18-2019)))</f>
        <v>251.64000000000001</v>
      </c>
    </row>
    <row r="105" spans="1:4" x14ac:dyDescent="0.25">
      <c r="A105" s="90" t="s">
        <v>188</v>
      </c>
      <c r="B105" s="112" t="s">
        <v>108</v>
      </c>
      <c r="C105" s="113">
        <v>264.22200000000004</v>
      </c>
      <c r="D105" s="113">
        <f>C105*(POWER(1+1.575/100,(Feuil1!$D$18-2019)))</f>
        <v>264.22200000000004</v>
      </c>
    </row>
    <row r="106" spans="1:4" x14ac:dyDescent="0.25">
      <c r="A106" s="90" t="s">
        <v>189</v>
      </c>
      <c r="B106" s="112" t="s">
        <v>108</v>
      </c>
      <c r="C106" s="113">
        <v>276.80400000000003</v>
      </c>
      <c r="D106" s="113">
        <f>C106*(POWER(1+1.575/100,(Feuil1!$D$18-2019)))</f>
        <v>276.80400000000003</v>
      </c>
    </row>
    <row r="107" spans="1:4" x14ac:dyDescent="0.25">
      <c r="A107" s="90" t="s">
        <v>190</v>
      </c>
      <c r="B107" s="112" t="s">
        <v>108</v>
      </c>
      <c r="C107" s="113">
        <v>62.910000000000004</v>
      </c>
      <c r="D107" s="113">
        <f>C107*(POWER(1+1.575/100,(Feuil1!$D$18-2019)))</f>
        <v>62.910000000000004</v>
      </c>
    </row>
    <row r="108" spans="1:4" x14ac:dyDescent="0.25">
      <c r="A108" s="90" t="s">
        <v>191</v>
      </c>
      <c r="B108" s="112" t="s">
        <v>108</v>
      </c>
      <c r="C108" s="113">
        <v>75.492000000000019</v>
      </c>
      <c r="D108" s="113">
        <f>C108*(POWER(1+1.575/100,(Feuil1!$D$18-2019)))</f>
        <v>75.492000000000019</v>
      </c>
    </row>
    <row r="109" spans="1:4" x14ac:dyDescent="0.25">
      <c r="A109" s="90" t="s">
        <v>192</v>
      </c>
      <c r="B109" s="112" t="s">
        <v>108</v>
      </c>
      <c r="C109" s="113">
        <v>125.82000000000001</v>
      </c>
      <c r="D109" s="113">
        <f>C109*(POWER(1+1.575/100,(Feuil1!$D$18-2019)))</f>
        <v>125.82000000000001</v>
      </c>
    </row>
    <row r="110" spans="1:4" x14ac:dyDescent="0.25">
      <c r="A110" s="90" t="s">
        <v>193</v>
      </c>
      <c r="B110" s="112" t="s">
        <v>108</v>
      </c>
      <c r="C110" s="113">
        <v>17.614800000000002</v>
      </c>
      <c r="D110" s="113">
        <f>C110*(POWER(1+1.575/100,(Feuil1!$D$18-2019)))</f>
        <v>17.614800000000002</v>
      </c>
    </row>
    <row r="111" spans="1:4" x14ac:dyDescent="0.25">
      <c r="A111" s="90" t="s">
        <v>194</v>
      </c>
      <c r="B111" s="112" t="s">
        <v>108</v>
      </c>
      <c r="C111" s="113">
        <v>18.873000000000005</v>
      </c>
      <c r="D111" s="113">
        <f>C111*(POWER(1+1.575/100,(Feuil1!$D$18-2019)))</f>
        <v>18.873000000000005</v>
      </c>
    </row>
    <row r="112" spans="1:4" x14ac:dyDescent="0.25">
      <c r="A112" s="90" t="s">
        <v>195</v>
      </c>
      <c r="B112" s="112" t="s">
        <v>108</v>
      </c>
      <c r="C112" s="113">
        <v>75.492000000000019</v>
      </c>
      <c r="D112" s="113">
        <f>C112*(POWER(1+1.575/100,(Feuil1!$D$18-2019)))</f>
        <v>75.492000000000019</v>
      </c>
    </row>
    <row r="113" spans="1:4" x14ac:dyDescent="0.25">
      <c r="A113" s="90" t="s">
        <v>196</v>
      </c>
      <c r="B113" s="112" t="s">
        <v>108</v>
      </c>
      <c r="C113" s="113">
        <v>150.98400000000004</v>
      </c>
      <c r="D113" s="113">
        <f>C113*(POWER(1+1.575/100,(Feuil1!$D$18-2019)))</f>
        <v>150.98400000000004</v>
      </c>
    </row>
    <row r="114" spans="1:4" x14ac:dyDescent="0.25">
      <c r="A114" s="90" t="s">
        <v>197</v>
      </c>
      <c r="B114" s="112" t="s">
        <v>108</v>
      </c>
      <c r="C114" s="113">
        <v>196.27920000000003</v>
      </c>
      <c r="D114" s="113">
        <f>C114*(POWER(1+1.575/100,(Feuil1!$D$18-2019)))</f>
        <v>196.27920000000003</v>
      </c>
    </row>
    <row r="115" spans="1:4" x14ac:dyDescent="0.25">
      <c r="A115" s="90" t="s">
        <v>198</v>
      </c>
      <c r="B115" s="112" t="s">
        <v>108</v>
      </c>
      <c r="C115" s="113">
        <v>125.82000000000001</v>
      </c>
      <c r="D115" s="113">
        <f>C115*(POWER(1+1.575/100,(Feuil1!$D$18-2019)))</f>
        <v>125.82000000000001</v>
      </c>
    </row>
    <row r="116" spans="1:4" s="101" customFormat="1" x14ac:dyDescent="0.25">
      <c r="A116" s="90"/>
      <c r="B116" s="110"/>
      <c r="C116" s="111"/>
      <c r="D116" s="113"/>
    </row>
    <row r="117" spans="1:4" x14ac:dyDescent="0.25">
      <c r="A117" s="109" t="s">
        <v>199</v>
      </c>
      <c r="B117" s="112"/>
      <c r="C117" s="111"/>
      <c r="D117" s="113"/>
    </row>
    <row r="118" spans="1:4" x14ac:dyDescent="0.25">
      <c r="A118" s="90" t="s">
        <v>201</v>
      </c>
      <c r="B118" s="112" t="s">
        <v>200</v>
      </c>
      <c r="C118" s="113">
        <v>75.492000000000019</v>
      </c>
      <c r="D118" s="113">
        <f>C118*(POWER(1+1.575/100,(Feuil1!$D$18-2019)))</f>
        <v>75.492000000000019</v>
      </c>
    </row>
    <row r="119" spans="1:4" x14ac:dyDescent="0.25">
      <c r="A119" s="90" t="s">
        <v>202</v>
      </c>
      <c r="B119" s="112" t="s">
        <v>200</v>
      </c>
      <c r="C119" s="113">
        <v>113.23800000000001</v>
      </c>
      <c r="D119" s="113">
        <f>C119*(POWER(1+1.575/100,(Feuil1!$D$18-2019)))</f>
        <v>113.23800000000001</v>
      </c>
    </row>
    <row r="120" spans="1:4" x14ac:dyDescent="0.25">
      <c r="A120" s="90" t="s">
        <v>1</v>
      </c>
      <c r="B120" s="112" t="s">
        <v>200</v>
      </c>
      <c r="C120" s="113">
        <v>75.492000000000019</v>
      </c>
      <c r="D120" s="113">
        <f>C120*(POWER(1+1.575/100,(Feuil1!$D$18-2019)))</f>
        <v>75.492000000000019</v>
      </c>
    </row>
    <row r="121" spans="1:4" x14ac:dyDescent="0.25">
      <c r="A121" s="90"/>
      <c r="B121" s="112"/>
      <c r="C121" s="113"/>
      <c r="D121" s="113"/>
    </row>
    <row r="122" spans="1:4" s="101" customFormat="1" x14ac:dyDescent="0.25">
      <c r="A122" s="90"/>
      <c r="B122" s="110"/>
      <c r="C122" s="111"/>
      <c r="D122" s="113"/>
    </row>
    <row r="123" spans="1:4" x14ac:dyDescent="0.25">
      <c r="A123" s="109" t="s">
        <v>225</v>
      </c>
      <c r="B123" s="110"/>
      <c r="C123" s="111"/>
      <c r="D123" s="113"/>
    </row>
    <row r="124" spans="1:4" x14ac:dyDescent="0.25">
      <c r="A124" s="90" t="s">
        <v>219</v>
      </c>
      <c r="B124" s="112" t="s">
        <v>108</v>
      </c>
      <c r="C124" s="113">
        <v>787.06561199999999</v>
      </c>
      <c r="D124" s="113">
        <f>C124*(POWER(1+1.575/100,(Feuil1!$D$18-2019)))</f>
        <v>787.06561199999999</v>
      </c>
    </row>
    <row r="125" spans="1:4" x14ac:dyDescent="0.25">
      <c r="A125" s="90" t="s">
        <v>220</v>
      </c>
      <c r="B125" s="112" t="s">
        <v>108</v>
      </c>
      <c r="C125" s="113">
        <v>901.61213999999995</v>
      </c>
      <c r="D125" s="113">
        <f>C125*(POWER(1+1.575/100,(Feuil1!$D$18-2019)))</f>
        <v>901.61213999999995</v>
      </c>
    </row>
    <row r="126" spans="1:4" x14ac:dyDescent="0.25">
      <c r="A126" s="90" t="s">
        <v>221</v>
      </c>
      <c r="B126" s="112" t="s">
        <v>108</v>
      </c>
      <c r="C126" s="113">
        <v>994.10242200000016</v>
      </c>
      <c r="D126" s="113">
        <f>C126*(POWER(1+1.575/100,(Feuil1!$D$18-2019)))</f>
        <v>994.10242200000016</v>
      </c>
    </row>
    <row r="127" spans="1:4" x14ac:dyDescent="0.25">
      <c r="A127" s="90" t="s">
        <v>222</v>
      </c>
      <c r="B127" s="112" t="s">
        <v>108</v>
      </c>
      <c r="C127" s="113">
        <v>1092.2797680000001</v>
      </c>
      <c r="D127" s="113">
        <f>C127*(POWER(1+1.575/100,(Feuil1!$D$18-2019)))</f>
        <v>1092.2797680000001</v>
      </c>
    </row>
    <row r="128" spans="1:4" x14ac:dyDescent="0.25">
      <c r="A128" s="90" t="s">
        <v>223</v>
      </c>
      <c r="B128" s="112" t="s">
        <v>108</v>
      </c>
      <c r="C128" s="113">
        <v>1195.9554479999999</v>
      </c>
      <c r="D128" s="113">
        <f>C128*(POWER(1+1.575/100,(Feuil1!$D$18-2019)))</f>
        <v>1195.9554479999999</v>
      </c>
    </row>
    <row r="129" spans="1:4" x14ac:dyDescent="0.25">
      <c r="A129" s="90"/>
      <c r="B129" s="112"/>
      <c r="C129" s="113"/>
      <c r="D129" s="113"/>
    </row>
    <row r="130" spans="1:4" x14ac:dyDescent="0.25">
      <c r="A130" s="109" t="s">
        <v>309</v>
      </c>
      <c r="B130" s="112"/>
      <c r="C130" s="113"/>
      <c r="D130" s="113"/>
    </row>
    <row r="131" spans="1:4" x14ac:dyDescent="0.25">
      <c r="A131" s="90" t="s">
        <v>234</v>
      </c>
      <c r="B131" s="112" t="s">
        <v>119</v>
      </c>
      <c r="C131" s="113">
        <v>3.3202500000000001</v>
      </c>
      <c r="D131" s="113">
        <f>C131*(POWER(1+1.575/100,(Feuil1!$D$18-2019)))</f>
        <v>3.3202500000000001</v>
      </c>
    </row>
    <row r="132" spans="1:4" x14ac:dyDescent="0.25">
      <c r="A132" s="90" t="s">
        <v>235</v>
      </c>
      <c r="B132" s="112" t="s">
        <v>119</v>
      </c>
      <c r="C132" s="113">
        <v>6.3842000000000008</v>
      </c>
      <c r="D132" s="113">
        <f>C132*(POWER(1+1.575/100,(Feuil1!$D$18-2019)))</f>
        <v>6.3842000000000008</v>
      </c>
    </row>
    <row r="133" spans="1:4" x14ac:dyDescent="0.25">
      <c r="A133" s="90" t="s">
        <v>244</v>
      </c>
      <c r="B133" s="112" t="s">
        <v>119</v>
      </c>
      <c r="C133" s="113">
        <v>7.3744500000000004</v>
      </c>
      <c r="D133" s="113">
        <f>C133*(POWER(1+1.575/100,(Feuil1!$D$18-2019)))</f>
        <v>7.3744500000000004</v>
      </c>
    </row>
    <row r="134" spans="1:4" x14ac:dyDescent="0.25">
      <c r="A134" s="90" t="s">
        <v>230</v>
      </c>
      <c r="B134" s="112" t="s">
        <v>119</v>
      </c>
      <c r="C134" s="113">
        <v>9.5297000000000001</v>
      </c>
      <c r="D134" s="113">
        <f>C134*(POWER(1+1.575/100,(Feuil1!$D$18-2019)))</f>
        <v>9.5297000000000001</v>
      </c>
    </row>
    <row r="135" spans="1:4" x14ac:dyDescent="0.25">
      <c r="A135" s="90" t="s">
        <v>231</v>
      </c>
      <c r="B135" s="112" t="s">
        <v>119</v>
      </c>
      <c r="C135" s="113">
        <v>16.426500000000001</v>
      </c>
      <c r="D135" s="113">
        <f>C135*(POWER(1+1.575/100,(Feuil1!$D$18-2019)))</f>
        <v>16.426500000000001</v>
      </c>
    </row>
    <row r="136" spans="1:4" x14ac:dyDescent="0.25">
      <c r="A136" s="90" t="s">
        <v>232</v>
      </c>
      <c r="B136" s="112" t="s">
        <v>119</v>
      </c>
      <c r="C136" s="113">
        <v>32.352049999999998</v>
      </c>
      <c r="D136" s="113">
        <f>C136*(POWER(1+1.575/100,(Feuil1!$D$18-2019)))</f>
        <v>32.352049999999998</v>
      </c>
    </row>
    <row r="137" spans="1:4" x14ac:dyDescent="0.25">
      <c r="A137" s="90" t="s">
        <v>233</v>
      </c>
      <c r="B137" s="112" t="s">
        <v>119</v>
      </c>
      <c r="C137" s="113">
        <v>8.4928500000000007</v>
      </c>
      <c r="D137" s="113">
        <f>C137*(POWER(1+1.575/100,(Feuil1!$D$18-2019)))</f>
        <v>8.4928500000000007</v>
      </c>
    </row>
    <row r="138" spans="1:4" x14ac:dyDescent="0.25">
      <c r="A138" s="125"/>
      <c r="B138" s="112"/>
      <c r="C138" s="113"/>
      <c r="D138" s="113"/>
    </row>
    <row r="139" spans="1:4" x14ac:dyDescent="0.25">
      <c r="A139" s="109" t="s">
        <v>310</v>
      </c>
      <c r="B139" s="112"/>
      <c r="C139" s="113"/>
      <c r="D139" s="113"/>
    </row>
    <row r="140" spans="1:4" x14ac:dyDescent="0.25">
      <c r="A140" s="90" t="s">
        <v>236</v>
      </c>
      <c r="B140" s="112" t="s">
        <v>119</v>
      </c>
      <c r="C140" s="113">
        <v>5.8366499999999997</v>
      </c>
      <c r="D140" s="113">
        <f>C140*(POWER(1+1.575/100,(Feuil1!$D$18-2019)))</f>
        <v>5.8366499999999997</v>
      </c>
    </row>
    <row r="141" spans="1:4" x14ac:dyDescent="0.25">
      <c r="A141" s="90" t="s">
        <v>237</v>
      </c>
      <c r="B141" s="112" t="s">
        <v>119</v>
      </c>
      <c r="C141" s="113">
        <v>5.8366499999999997</v>
      </c>
      <c r="D141" s="113">
        <f>C141*(POWER(1+1.575/100,(Feuil1!$D$18-2019)))</f>
        <v>5.8366499999999997</v>
      </c>
    </row>
    <row r="142" spans="1:4" x14ac:dyDescent="0.25">
      <c r="A142" s="90" t="s">
        <v>238</v>
      </c>
      <c r="B142" s="112" t="s">
        <v>119</v>
      </c>
      <c r="C142" s="113">
        <v>1.4679</v>
      </c>
      <c r="D142" s="113">
        <f>C142*(POWER(1+1.575/100,(Feuil1!$D$18-2019)))</f>
        <v>1.4679</v>
      </c>
    </row>
    <row r="143" spans="1:4" x14ac:dyDescent="0.25">
      <c r="A143" s="90" t="s">
        <v>245</v>
      </c>
      <c r="B143" s="112" t="s">
        <v>119</v>
      </c>
      <c r="C143" s="113">
        <v>2.3766000000000003</v>
      </c>
      <c r="D143" s="113">
        <f>C143*(POWER(1+1.575/100,(Feuil1!$D$18-2019)))</f>
        <v>2.3766000000000003</v>
      </c>
    </row>
    <row r="144" spans="1:4" x14ac:dyDescent="0.25">
      <c r="A144" s="125"/>
      <c r="B144" s="112"/>
      <c r="C144" s="113"/>
      <c r="D144" s="113"/>
    </row>
    <row r="145" spans="1:4" x14ac:dyDescent="0.25">
      <c r="A145" s="115" t="s">
        <v>239</v>
      </c>
      <c r="B145" s="112"/>
      <c r="C145" s="113"/>
      <c r="D145" s="113"/>
    </row>
    <row r="146" spans="1:4" x14ac:dyDescent="0.25">
      <c r="A146" s="90" t="s">
        <v>240</v>
      </c>
      <c r="B146" s="112" t="s">
        <v>119</v>
      </c>
      <c r="C146" s="113">
        <v>2.5164000000000004</v>
      </c>
      <c r="D146" s="113">
        <f>C146*(POWER(1+1.575/100,(Feuil1!$D$18-2019)))</f>
        <v>2.5164000000000004</v>
      </c>
    </row>
    <row r="147" spans="1:4" x14ac:dyDescent="0.25">
      <c r="A147" s="90" t="s">
        <v>241</v>
      </c>
      <c r="B147" s="112" t="s">
        <v>119</v>
      </c>
      <c r="C147" s="113">
        <v>3.9959500000000001</v>
      </c>
      <c r="D147" s="113">
        <f>C147*(POWER(1+1.575/100,(Feuil1!$D$18-2019)))</f>
        <v>3.9959500000000001</v>
      </c>
    </row>
    <row r="148" spans="1:4" x14ac:dyDescent="0.25">
      <c r="A148" s="90"/>
      <c r="B148" s="112"/>
      <c r="C148" s="113"/>
      <c r="D148" s="113"/>
    </row>
    <row r="149" spans="1:4" x14ac:dyDescent="0.25">
      <c r="A149" s="115" t="s">
        <v>242</v>
      </c>
      <c r="B149" s="112"/>
      <c r="C149" s="113"/>
      <c r="D149" s="113"/>
    </row>
    <row r="150" spans="1:4" x14ac:dyDescent="0.25">
      <c r="A150" s="90" t="s">
        <v>243</v>
      </c>
      <c r="B150" s="112" t="s">
        <v>108</v>
      </c>
      <c r="C150" s="113">
        <v>979.47375</v>
      </c>
      <c r="D150" s="113">
        <f>C150*(POWER(1+1.575/100,(Feuil1!$D$18-2019)))</f>
        <v>979.47375</v>
      </c>
    </row>
    <row r="151" spans="1:4" x14ac:dyDescent="0.25">
      <c r="A151" s="90"/>
      <c r="B151" s="112"/>
      <c r="C151" s="113"/>
      <c r="D151" s="113"/>
    </row>
    <row r="152" spans="1:4" x14ac:dyDescent="0.25">
      <c r="A152" s="118" t="s">
        <v>246</v>
      </c>
      <c r="B152" s="116"/>
      <c r="C152" s="117" t="s">
        <v>247</v>
      </c>
      <c r="D152" s="117" t="s">
        <v>247</v>
      </c>
    </row>
    <row r="153" spans="1:4" ht="15.75" thickBot="1" x14ac:dyDescent="0.3">
      <c r="A153" s="119"/>
      <c r="B153" s="120"/>
      <c r="C153" s="121"/>
      <c r="D153" s="121"/>
    </row>
    <row r="154" spans="1:4" x14ac:dyDescent="0.25">
      <c r="A154" s="104"/>
      <c r="B154" s="105"/>
      <c r="C154" s="36"/>
      <c r="D154" s="36"/>
    </row>
    <row r="155" spans="1:4" x14ac:dyDescent="0.25">
      <c r="A155" s="104"/>
      <c r="B155" s="4"/>
      <c r="C155" s="36"/>
      <c r="D155" s="36"/>
    </row>
    <row r="156" spans="1:4" x14ac:dyDescent="0.25">
      <c r="A156"/>
      <c r="B156" s="4"/>
      <c r="C156" s="36"/>
      <c r="D156" s="36"/>
    </row>
    <row r="157" spans="1:4" x14ac:dyDescent="0.25">
      <c r="A157"/>
      <c r="B157" s="4"/>
      <c r="C157" s="36"/>
      <c r="D157" s="36"/>
    </row>
    <row r="158" spans="1:4" x14ac:dyDescent="0.25">
      <c r="A158"/>
      <c r="B158" s="4"/>
      <c r="C158" s="36"/>
      <c r="D158" s="36"/>
    </row>
    <row r="159" spans="1:4" x14ac:dyDescent="0.25">
      <c r="A159"/>
      <c r="B159" s="4"/>
      <c r="C159" s="36"/>
      <c r="D159" s="36"/>
    </row>
    <row r="160" spans="1:4" x14ac:dyDescent="0.25">
      <c r="A160"/>
      <c r="B160" s="4"/>
      <c r="C160" s="36"/>
      <c r="D160" s="36"/>
    </row>
    <row r="161" spans="1:4" x14ac:dyDescent="0.25">
      <c r="A161"/>
      <c r="B161" s="4"/>
      <c r="C161" s="36"/>
      <c r="D161" s="36"/>
    </row>
    <row r="162" spans="1:4" x14ac:dyDescent="0.25">
      <c r="A162"/>
      <c r="B162" s="4"/>
      <c r="C162" s="36"/>
      <c r="D162" s="36"/>
    </row>
    <row r="163" spans="1:4" x14ac:dyDescent="0.25">
      <c r="A163"/>
      <c r="B163" s="4"/>
      <c r="C163" s="36"/>
      <c r="D163" s="36"/>
    </row>
    <row r="164" spans="1:4" x14ac:dyDescent="0.25">
      <c r="A164"/>
      <c r="B164" s="4"/>
      <c r="C164" s="36"/>
      <c r="D164" s="36"/>
    </row>
    <row r="165" spans="1:4" x14ac:dyDescent="0.25">
      <c r="A165"/>
      <c r="B165" s="4"/>
      <c r="C165" s="36"/>
      <c r="D165" s="36"/>
    </row>
    <row r="166" spans="1:4" x14ac:dyDescent="0.25">
      <c r="A166"/>
    </row>
  </sheetData>
  <pageMargins left="0.70866141732283472" right="0.70866141732283472" top="0.74803149606299213" bottom="0.74803149606299213" header="0.31496062992125984" footer="0.31496062992125984"/>
  <pageSetup paperSize="8" scale="97" fitToHeight="2"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election activeCell="A6" sqref="A6"/>
    </sheetView>
  </sheetViews>
  <sheetFormatPr baseColWidth="10" defaultRowHeight="15" x14ac:dyDescent="0.25"/>
  <sheetData>
    <row r="1" spans="1:1" x14ac:dyDescent="0.25">
      <c r="A1">
        <v>2019</v>
      </c>
    </row>
    <row r="2" spans="1:1" x14ac:dyDescent="0.25">
      <c r="A2">
        <v>2020</v>
      </c>
    </row>
    <row r="3" spans="1:1" x14ac:dyDescent="0.25">
      <c r="A3">
        <v>2021</v>
      </c>
    </row>
    <row r="4" spans="1:1" x14ac:dyDescent="0.25">
      <c r="A4">
        <v>2022</v>
      </c>
    </row>
    <row r="5" spans="1:1" x14ac:dyDescent="0.25">
      <c r="A5">
        <v>2023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I26"/>
  <sheetViews>
    <sheetView zoomScaleNormal="100" workbookViewId="0">
      <selection activeCell="F13" sqref="F13"/>
    </sheetView>
  </sheetViews>
  <sheetFormatPr baseColWidth="10" defaultColWidth="11.28515625" defaultRowHeight="15" x14ac:dyDescent="0.25"/>
  <cols>
    <col min="1" max="1" width="32" style="5" customWidth="1"/>
    <col min="2" max="2" width="30.5703125" style="5" customWidth="1"/>
    <col min="3" max="3" width="86.28515625" style="5" customWidth="1"/>
    <col min="4" max="5" width="10.28515625" style="5" customWidth="1"/>
    <col min="6" max="6" width="29.85546875" style="5" customWidth="1"/>
    <col min="7" max="7" width="12" style="5" customWidth="1"/>
    <col min="8" max="8" width="13.28515625" style="5" customWidth="1"/>
    <col min="9" max="9" width="17.7109375" style="5" customWidth="1"/>
    <col min="10" max="16384" width="11.28515625" style="5"/>
  </cols>
  <sheetData>
    <row r="1" spans="1:9" s="29" customFormat="1" ht="19.5" customHeight="1" thickBot="1" x14ac:dyDescent="0.3">
      <c r="A1" s="31">
        <f>Feuil1!D18</f>
        <v>2019</v>
      </c>
      <c r="B1" s="162" t="s">
        <v>12</v>
      </c>
      <c r="C1" s="163"/>
      <c r="D1" s="30" t="e">
        <v>#VALUE!</v>
      </c>
      <c r="E1" s="30"/>
      <c r="F1" s="30"/>
      <c r="G1" s="30"/>
      <c r="H1" s="30"/>
      <c r="I1" s="30"/>
    </row>
    <row r="2" spans="1:9" ht="15.75" customHeight="1" thickBot="1" x14ac:dyDescent="0.3">
      <c r="A2" s="28"/>
      <c r="B2" s="27" t="s">
        <v>0</v>
      </c>
      <c r="C2" s="26" t="s">
        <v>11</v>
      </c>
      <c r="D2" s="11"/>
      <c r="E2" s="11"/>
      <c r="F2" s="25"/>
      <c r="G2" s="25"/>
      <c r="H2" s="11"/>
      <c r="I2" s="11"/>
    </row>
    <row r="3" spans="1:9" ht="16.5" thickBot="1" x14ac:dyDescent="0.3">
      <c r="A3" s="164" t="s">
        <v>10</v>
      </c>
      <c r="B3" s="164"/>
      <c r="C3" s="165"/>
      <c r="D3" s="8"/>
      <c r="E3" s="8"/>
      <c r="F3" s="8"/>
      <c r="G3" s="8"/>
      <c r="H3" s="8"/>
      <c r="I3" s="8"/>
    </row>
    <row r="4" spans="1:9" x14ac:dyDescent="0.25">
      <c r="A4" s="21" t="s">
        <v>9</v>
      </c>
      <c r="B4" s="24"/>
      <c r="C4" s="23"/>
      <c r="D4" s="8"/>
      <c r="E4" s="8"/>
      <c r="F4" s="8"/>
      <c r="G4" s="8"/>
      <c r="H4" s="8"/>
      <c r="I4" s="8"/>
    </row>
    <row r="5" spans="1:9" x14ac:dyDescent="0.25">
      <c r="A5" s="8" t="s">
        <v>15</v>
      </c>
      <c r="B5" s="9">
        <f>307.231577142718*(POWER(1+1.575/100,(Feuil1!$D$18-2019)))</f>
        <v>307.23157714271798</v>
      </c>
      <c r="C5" s="22">
        <f>537.60854436753*(POWER(1+1.575/100,(Feuil1!$D$18-2019)))</f>
        <v>537.60854436753004</v>
      </c>
      <c r="D5" s="8"/>
      <c r="E5" s="8"/>
      <c r="F5" s="8"/>
      <c r="G5" s="8"/>
      <c r="H5" s="8"/>
      <c r="I5" s="8"/>
    </row>
    <row r="6" spans="1:9" x14ac:dyDescent="0.25">
      <c r="A6" s="8" t="s">
        <v>16</v>
      </c>
      <c r="B6" s="9">
        <f>307.231577142718*(POWER(1+1.575/100,(Feuil1!$D$18-2019)))</f>
        <v>307.23157714271798</v>
      </c>
      <c r="C6" s="22">
        <f>537.60854436753*(POWER(1+1.575/100,(Feuil1!$D$18-2019)))</f>
        <v>537.60854436753004</v>
      </c>
      <c r="D6" s="8"/>
      <c r="E6" s="8"/>
      <c r="F6" s="8"/>
      <c r="G6" s="8"/>
      <c r="H6" s="8"/>
      <c r="I6" s="8"/>
    </row>
    <row r="7" spans="1:9" x14ac:dyDescent="0.25">
      <c r="A7" s="10" t="s">
        <v>17</v>
      </c>
      <c r="B7" s="9">
        <f>307.231577142718*(POWER(1+1.575/100,(Feuil1!$D$18-2019)))</f>
        <v>307.23157714271798</v>
      </c>
      <c r="C7" s="22">
        <f>537.60854436753*(POWER(1+1.575/100,(Feuil1!$D$18-2019)))</f>
        <v>537.60854436753004</v>
      </c>
      <c r="D7" s="12"/>
      <c r="E7" s="12"/>
      <c r="F7" s="12"/>
      <c r="G7" s="12"/>
      <c r="H7" s="12"/>
      <c r="I7" s="12"/>
    </row>
    <row r="8" spans="1:9" x14ac:dyDescent="0.25">
      <c r="A8" s="10" t="s">
        <v>18</v>
      </c>
      <c r="B8" s="9">
        <f>2296.30183882257*(POWER(1+1.575/100,(Feuil1!$D$18-2019)))</f>
        <v>2296.3018388225701</v>
      </c>
      <c r="C8" s="22">
        <f>4168.39428122225*(POWER(1+1.575/100,(Feuil1!$D$18-2019)))</f>
        <v>4168.3942812222504</v>
      </c>
      <c r="D8" s="12"/>
      <c r="E8" s="12"/>
      <c r="F8" s="12"/>
      <c r="G8" s="12"/>
      <c r="H8" s="12"/>
      <c r="I8" s="12"/>
    </row>
    <row r="9" spans="1:9" ht="15.75" thickBot="1" x14ac:dyDescent="0.3">
      <c r="A9" s="8" t="s">
        <v>5</v>
      </c>
      <c r="B9" s="33">
        <f>3444.45275823386*(POWER(1+1.575/100,(Feuil1!$D$18-2019)))</f>
        <v>3444.4527582338601</v>
      </c>
      <c r="C9" s="33">
        <f>6252.59142183338*(POWER(1+1.575/100,(Feuil1!$D$18-2019)))</f>
        <v>6252.5914218333801</v>
      </c>
      <c r="D9" s="12"/>
      <c r="E9" s="12"/>
      <c r="F9" s="12"/>
      <c r="G9" s="12"/>
      <c r="H9" s="12"/>
      <c r="I9" s="12"/>
    </row>
    <row r="10" spans="1:9" ht="16.5" thickBot="1" x14ac:dyDescent="0.3">
      <c r="A10" s="166" t="s">
        <v>13</v>
      </c>
      <c r="B10" s="166"/>
      <c r="C10" s="167"/>
      <c r="D10" s="12"/>
      <c r="E10" s="12"/>
      <c r="F10" s="12"/>
      <c r="G10" s="12"/>
      <c r="H10" s="12"/>
      <c r="I10" s="12"/>
    </row>
    <row r="11" spans="1:9" x14ac:dyDescent="0.25">
      <c r="A11" s="21" t="s">
        <v>8</v>
      </c>
      <c r="B11" s="20"/>
      <c r="C11" s="19"/>
      <c r="D11" s="12"/>
      <c r="E11" s="12"/>
      <c r="F11" s="12"/>
      <c r="G11" s="12"/>
      <c r="H11" s="12"/>
      <c r="I11" s="12"/>
    </row>
    <row r="12" spans="1:9" x14ac:dyDescent="0.25">
      <c r="A12" s="10" t="s">
        <v>6</v>
      </c>
      <c r="B12" s="14" t="s">
        <v>4</v>
      </c>
      <c r="C12" s="14" t="s">
        <v>4</v>
      </c>
      <c r="D12" s="12"/>
      <c r="E12" s="12"/>
      <c r="F12" s="12"/>
      <c r="G12" s="12"/>
      <c r="H12" s="12"/>
      <c r="I12" s="12"/>
    </row>
    <row r="13" spans="1:9" x14ac:dyDescent="0.25">
      <c r="A13" s="10" t="s">
        <v>19</v>
      </c>
      <c r="B13" s="9">
        <f>320.65159465096*(POWER(1+1.575/100,(Feuil1!$D$18-2019)))</f>
        <v>320.65159465096002</v>
      </c>
      <c r="C13" s="9">
        <f>507.413504973987*(POWER(1+1.575/100,(Feuil1!$D$18-2019)))</f>
        <v>507.41350497398702</v>
      </c>
      <c r="D13" s="12"/>
      <c r="E13" s="12"/>
      <c r="F13" s="12"/>
      <c r="G13" s="12"/>
      <c r="H13" s="12"/>
      <c r="I13" s="12"/>
    </row>
    <row r="14" spans="1:9" x14ac:dyDescent="0.25">
      <c r="A14" s="10" t="s">
        <v>17</v>
      </c>
      <c r="B14" s="9">
        <f>2296.30183882257*(POWER(1+1.575/100,(Feuil1!$D$18-2019)))</f>
        <v>2296.3018388225701</v>
      </c>
      <c r="C14" s="9">
        <f>4168.39428122225*(POWER(1+1.575/100,(Feuil1!$D$18-2019)))</f>
        <v>4168.3942812222504</v>
      </c>
      <c r="D14" s="12"/>
      <c r="E14" s="12"/>
      <c r="F14" s="12"/>
      <c r="G14" s="12"/>
      <c r="H14" s="12"/>
      <c r="I14" s="12"/>
    </row>
    <row r="15" spans="1:9" x14ac:dyDescent="0.25">
      <c r="A15" s="10" t="s">
        <v>18</v>
      </c>
      <c r="B15" s="9">
        <f>2920.3326529558*(POWER(1+1.575/100,(Feuil1!$D$18-2019)))</f>
        <v>2920.3326529557999</v>
      </c>
      <c r="C15" s="9">
        <f>5416.45590948871*(POWER(1+1.575/100,(Feuil1!$D$18-2019)))</f>
        <v>5416.4559094887099</v>
      </c>
      <c r="D15" s="12"/>
      <c r="E15" s="12"/>
      <c r="F15" s="12"/>
      <c r="G15" s="12"/>
      <c r="H15" s="12"/>
      <c r="I15" s="12"/>
    </row>
    <row r="16" spans="1:9" ht="15.75" thickBot="1" x14ac:dyDescent="0.3">
      <c r="A16" s="8" t="s">
        <v>5</v>
      </c>
      <c r="B16" s="34">
        <f>4380.4989794337*(POWER(1+1.575/100,(Feuil1!$D$18-2019)))</f>
        <v>4380.4989794336998</v>
      </c>
      <c r="C16" s="35">
        <f>8124.68386423306*(POWER(1+1.575/100,(Feuil1!$D$18-2019)))</f>
        <v>8124.6838642330604</v>
      </c>
      <c r="D16" s="13"/>
      <c r="E16" s="13"/>
      <c r="F16" s="13"/>
      <c r="G16" s="13"/>
      <c r="H16" s="13"/>
      <c r="I16" s="13"/>
    </row>
    <row r="17" spans="1:9" ht="16.5" thickBot="1" x14ac:dyDescent="0.3">
      <c r="A17" s="166" t="s">
        <v>14</v>
      </c>
      <c r="B17" s="166"/>
      <c r="C17" s="167"/>
      <c r="D17" s="8"/>
      <c r="E17" s="8"/>
      <c r="F17" s="8"/>
      <c r="G17" s="8"/>
      <c r="H17" s="8"/>
      <c r="I17" s="8"/>
    </row>
    <row r="18" spans="1:9" x14ac:dyDescent="0.25">
      <c r="A18" s="18" t="s">
        <v>7</v>
      </c>
      <c r="B18" s="17"/>
      <c r="C18" s="16"/>
      <c r="D18" s="15"/>
      <c r="E18" s="15"/>
      <c r="F18" s="15"/>
      <c r="G18" s="15"/>
      <c r="H18" s="15"/>
      <c r="I18" s="15"/>
    </row>
    <row r="19" spans="1:9" ht="15.75" customHeight="1" x14ac:dyDescent="0.25">
      <c r="A19" s="10" t="s">
        <v>6</v>
      </c>
      <c r="B19" s="14" t="s">
        <v>4</v>
      </c>
      <c r="C19" s="14" t="s">
        <v>4</v>
      </c>
      <c r="D19" s="13"/>
      <c r="E19" s="13"/>
      <c r="F19" s="13"/>
      <c r="G19" s="13"/>
      <c r="H19" s="13"/>
      <c r="I19" s="13"/>
    </row>
    <row r="20" spans="1:9" x14ac:dyDescent="0.25">
      <c r="A20" s="10" t="s">
        <v>19</v>
      </c>
      <c r="B20" s="9">
        <f>320.65159465096*(POWER(1+1.575/100,(Feuil1!$D$18-2019)))</f>
        <v>320.65159465096002</v>
      </c>
      <c r="C20" s="9">
        <f>507.413504973987*(POWER(1+1.575/100,(Feuil1!$D$18-2019)))</f>
        <v>507.41350497398702</v>
      </c>
      <c r="D20" s="12"/>
      <c r="E20" s="11"/>
      <c r="F20" s="11"/>
      <c r="G20" s="11"/>
      <c r="H20" s="11"/>
      <c r="I20" s="11"/>
    </row>
    <row r="21" spans="1:9" x14ac:dyDescent="0.25">
      <c r="A21" s="10" t="s">
        <v>17</v>
      </c>
      <c r="B21" s="9">
        <f>2296.30183882257*(POWER(1+1.575/100,(Feuil1!$D$18-2019)))</f>
        <v>2296.3018388225701</v>
      </c>
      <c r="C21" s="9">
        <f>4168.39428122225*(POWER(1+1.575/100,(Feuil1!$D$18-2019)))</f>
        <v>4168.3942812222504</v>
      </c>
      <c r="D21" s="11"/>
      <c r="E21" s="11"/>
      <c r="F21" s="11"/>
      <c r="G21" s="11"/>
      <c r="H21" s="11"/>
      <c r="I21" s="11"/>
    </row>
    <row r="22" spans="1:9" x14ac:dyDescent="0.25">
      <c r="A22" s="10" t="s">
        <v>18</v>
      </c>
      <c r="B22" s="9">
        <f>2920.3326529558*(POWER(1+1.575/100,(Feuil1!$D$18-2019)))</f>
        <v>2920.3326529557999</v>
      </c>
      <c r="C22" s="9">
        <f>5416.45590948871*(POWER(1+1.575/100,(Feuil1!$D$18-2019)))</f>
        <v>5416.4559094887099</v>
      </c>
      <c r="D22" s="6"/>
      <c r="E22" s="6"/>
      <c r="F22" s="7"/>
      <c r="G22" s="7"/>
      <c r="H22" s="7"/>
      <c r="I22" s="7"/>
    </row>
    <row r="23" spans="1:9" ht="15.75" thickBot="1" x14ac:dyDescent="0.3">
      <c r="A23" s="37" t="s">
        <v>5</v>
      </c>
      <c r="B23" s="33">
        <f>4380.4989794337*(POWER(1+1.575/100,(Feuil1!$D$18-2019)))</f>
        <v>4380.4989794336998</v>
      </c>
      <c r="C23" s="38">
        <f>8124.68386423306*(POWER(1+1.575/100,(Feuil1!$D$18-2019)))</f>
        <v>8124.6838642330604</v>
      </c>
      <c r="D23" s="6"/>
      <c r="E23" s="6"/>
      <c r="F23" s="7"/>
      <c r="G23" s="7"/>
      <c r="H23" s="7"/>
      <c r="I23" s="7"/>
    </row>
    <row r="25" spans="1:9" x14ac:dyDescent="0.25">
      <c r="A25" s="161" t="s">
        <v>20</v>
      </c>
      <c r="B25" s="161"/>
      <c r="C25" s="161"/>
    </row>
    <row r="26" spans="1:9" x14ac:dyDescent="0.25">
      <c r="A26" s="161" t="s">
        <v>20</v>
      </c>
      <c r="B26" s="161"/>
      <c r="C26" s="161"/>
    </row>
  </sheetData>
  <mergeCells count="6">
    <mergeCell ref="A25:C25"/>
    <mergeCell ref="A26:C26"/>
    <mergeCell ref="B1:C1"/>
    <mergeCell ref="A3:C3"/>
    <mergeCell ref="A10:C10"/>
    <mergeCell ref="A17:C17"/>
  </mergeCells>
  <pageMargins left="0.70866141732283472" right="0.70866141732283472" top="0.74803149606299213" bottom="0.74803149606299213" header="0.31496062992125984" footer="0.31496062992125984"/>
  <pageSetup paperSize="9" scale="50"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pageSetUpPr fitToPage="1"/>
  </sheetPr>
  <dimension ref="A1:F52"/>
  <sheetViews>
    <sheetView zoomScale="85" zoomScaleNormal="85" workbookViewId="0">
      <selection activeCell="C25" sqref="C25"/>
    </sheetView>
  </sheetViews>
  <sheetFormatPr baseColWidth="10" defaultRowHeight="15" x14ac:dyDescent="0.25"/>
  <cols>
    <col min="1" max="1" width="63.85546875" customWidth="1"/>
    <col min="2" max="2" width="132.140625" style="4" bestFit="1" customWidth="1"/>
    <col min="3" max="3" width="14.5703125" bestFit="1" customWidth="1"/>
  </cols>
  <sheetData>
    <row r="1" spans="1:6" ht="19.5" thickBot="1" x14ac:dyDescent="0.35">
      <c r="A1" s="147" t="s">
        <v>21</v>
      </c>
      <c r="B1" s="148"/>
      <c r="C1" s="153">
        <f>Feuil1!D18</f>
        <v>2019</v>
      </c>
      <c r="D1" s="148"/>
      <c r="E1" s="148"/>
      <c r="F1" s="149"/>
    </row>
    <row r="2" spans="1:6" ht="15.75" thickBot="1" x14ac:dyDescent="0.3">
      <c r="A2" s="39" t="s">
        <v>22</v>
      </c>
      <c r="B2" s="39">
        <f>250*(POWER(1+1.575/100,(Feuil1!$D$18-2019)))</f>
        <v>250</v>
      </c>
      <c r="C2" s="40" t="s">
        <v>23</v>
      </c>
      <c r="D2" s="40"/>
      <c r="E2" s="40"/>
      <c r="F2" s="41"/>
    </row>
    <row r="3" spans="1:6" ht="108.75" customHeight="1" thickBot="1" x14ac:dyDescent="0.3">
      <c r="A3" s="204" t="s">
        <v>35</v>
      </c>
      <c r="B3" s="205"/>
      <c r="C3" s="205"/>
      <c r="D3" s="205"/>
      <c r="E3" s="205"/>
      <c r="F3" s="206"/>
    </row>
    <row r="4" spans="1:6" ht="15.75" thickBot="1" x14ac:dyDescent="0.3">
      <c r="A4" s="168" t="s">
        <v>24</v>
      </c>
      <c r="B4" s="168"/>
      <c r="C4" s="168"/>
      <c r="D4" s="168"/>
      <c r="E4" s="168"/>
      <c r="F4" s="169"/>
    </row>
    <row r="5" spans="1:6" ht="63" customHeight="1" x14ac:dyDescent="0.25">
      <c r="A5" s="184" t="s">
        <v>36</v>
      </c>
      <c r="B5" s="185"/>
      <c r="C5" s="185"/>
      <c r="D5" s="185"/>
      <c r="E5" s="185"/>
      <c r="F5" s="186"/>
    </row>
    <row r="6" spans="1:6" ht="152.25" customHeight="1" x14ac:dyDescent="0.25">
      <c r="A6" s="207" t="s">
        <v>38</v>
      </c>
      <c r="B6" s="208"/>
      <c r="C6" s="208"/>
      <c r="D6" s="208"/>
      <c r="E6" s="208"/>
      <c r="F6" s="42"/>
    </row>
    <row r="7" spans="1:6" ht="108.75" customHeight="1" x14ac:dyDescent="0.25">
      <c r="A7" s="207" t="s">
        <v>25</v>
      </c>
      <c r="B7" s="208"/>
      <c r="C7" s="208"/>
      <c r="D7" s="208"/>
      <c r="E7" s="208"/>
      <c r="F7" s="209"/>
    </row>
    <row r="8" spans="1:6" ht="25.5" customHeight="1" x14ac:dyDescent="0.25">
      <c r="A8" s="187" t="s">
        <v>39</v>
      </c>
      <c r="B8" s="188"/>
      <c r="C8" s="188"/>
      <c r="D8" s="188"/>
      <c r="E8" s="188"/>
      <c r="F8" s="189"/>
    </row>
    <row r="9" spans="1:6" ht="15.75" thickBot="1" x14ac:dyDescent="0.3">
      <c r="A9" s="187"/>
      <c r="B9" s="188"/>
      <c r="C9" s="188"/>
      <c r="D9" s="188"/>
      <c r="E9" s="188"/>
      <c r="F9" s="189"/>
    </row>
    <row r="10" spans="1:6" ht="15.75" thickBot="1" x14ac:dyDescent="0.3">
      <c r="A10" s="43"/>
      <c r="B10" s="194" t="s">
        <v>3</v>
      </c>
      <c r="C10" s="195"/>
      <c r="D10" s="44"/>
      <c r="E10" s="3"/>
      <c r="F10" s="45"/>
    </row>
    <row r="11" spans="1:6" x14ac:dyDescent="0.25">
      <c r="A11" s="43"/>
      <c r="B11" s="196" t="s">
        <v>26</v>
      </c>
      <c r="C11" s="199">
        <f>174.074205402788*(POWER(1+1.575/100,(Feuil1!$D$18-2019)))</f>
        <v>174.07420540278801</v>
      </c>
      <c r="D11" s="44"/>
      <c r="E11" s="1"/>
      <c r="F11" s="46"/>
    </row>
    <row r="12" spans="1:6" x14ac:dyDescent="0.25">
      <c r="A12" s="43"/>
      <c r="B12" s="197"/>
      <c r="C12" s="200"/>
      <c r="D12" s="11"/>
      <c r="E12" s="1"/>
      <c r="F12" s="46"/>
    </row>
    <row r="13" spans="1:6" x14ac:dyDescent="0.25">
      <c r="A13" s="43"/>
      <c r="B13" s="197"/>
      <c r="C13" s="200"/>
      <c r="D13" s="47"/>
      <c r="E13" s="1"/>
      <c r="F13" s="46"/>
    </row>
    <row r="14" spans="1:6" ht="15.75" thickBot="1" x14ac:dyDescent="0.3">
      <c r="A14" s="43"/>
      <c r="B14" s="198"/>
      <c r="C14" s="201"/>
      <c r="D14" s="47"/>
      <c r="E14" s="1"/>
      <c r="F14" s="46"/>
    </row>
    <row r="15" spans="1:6" x14ac:dyDescent="0.25">
      <c r="A15" s="43"/>
      <c r="B15" s="48"/>
      <c r="C15" s="47"/>
      <c r="D15" s="49"/>
      <c r="E15" s="1"/>
      <c r="F15" s="46"/>
    </row>
    <row r="16" spans="1:6" ht="15.75" thickBot="1" x14ac:dyDescent="0.3">
      <c r="A16" s="197" t="s">
        <v>37</v>
      </c>
      <c r="B16" s="202"/>
      <c r="C16" s="202"/>
      <c r="D16" s="202"/>
      <c r="E16" s="202"/>
      <c r="F16" s="203"/>
    </row>
    <row r="17" spans="1:6" ht="15.75" thickBot="1" x14ac:dyDescent="0.3">
      <c r="A17" s="168" t="s">
        <v>27</v>
      </c>
      <c r="B17" s="168"/>
      <c r="C17" s="168"/>
      <c r="D17" s="168"/>
      <c r="E17" s="168"/>
      <c r="F17" s="169"/>
    </row>
    <row r="18" spans="1:6" x14ac:dyDescent="0.25">
      <c r="A18" s="50"/>
      <c r="B18" s="51"/>
      <c r="C18" s="51"/>
      <c r="D18" s="51"/>
      <c r="E18" s="52"/>
      <c r="F18" s="53"/>
    </row>
    <row r="19" spans="1:6" ht="176.25" customHeight="1" x14ac:dyDescent="0.25">
      <c r="A19" s="184" t="s">
        <v>28</v>
      </c>
      <c r="B19" s="185"/>
      <c r="C19" s="185"/>
      <c r="D19" s="185"/>
      <c r="E19" s="185"/>
      <c r="F19" s="186"/>
    </row>
    <row r="20" spans="1:6" ht="15.75" thickBot="1" x14ac:dyDescent="0.3">
      <c r="A20" s="190"/>
      <c r="B20" s="190"/>
      <c r="C20" s="190"/>
      <c r="D20" s="190"/>
      <c r="E20" s="190"/>
      <c r="F20" s="191"/>
    </row>
    <row r="21" spans="1:6" ht="15.75" thickBot="1" x14ac:dyDescent="0.3">
      <c r="A21" s="54"/>
      <c r="B21" s="192" t="s">
        <v>29</v>
      </c>
      <c r="C21" s="193"/>
      <c r="D21" s="55"/>
      <c r="E21" s="49"/>
      <c r="F21" s="45"/>
    </row>
    <row r="22" spans="1:6" ht="15.75" thickBot="1" x14ac:dyDescent="0.3">
      <c r="A22" s="56"/>
      <c r="B22" s="57" t="s">
        <v>2</v>
      </c>
      <c r="C22" s="93">
        <f>5.83665*(POWER(1+1.575/100,(Feuil1!$D$18-2019)))</f>
        <v>5.8366499999999997</v>
      </c>
      <c r="D22" s="55"/>
      <c r="E22" s="49"/>
      <c r="F22" s="45"/>
    </row>
    <row r="23" spans="1:6" ht="30.75" thickBot="1" x14ac:dyDescent="0.3">
      <c r="A23" s="56"/>
      <c r="B23" s="58" t="s">
        <v>264</v>
      </c>
      <c r="C23" s="93">
        <f>538.23*(POWER(1+1.575/100,(Feuil1!$D$18-2019)))</f>
        <v>538.23</v>
      </c>
      <c r="D23" s="55"/>
      <c r="E23" s="49"/>
      <c r="F23" s="45"/>
    </row>
    <row r="24" spans="1:6" ht="15.75" customHeight="1" thickBot="1" x14ac:dyDescent="0.3">
      <c r="A24" s="56"/>
      <c r="B24" s="58" t="s">
        <v>203</v>
      </c>
      <c r="C24" s="93">
        <f>83.30449*(POWER(1+1.575/100,(Feuil1!$D$18-2019)))</f>
        <v>83.304490000000001</v>
      </c>
      <c r="D24" s="55"/>
      <c r="E24" s="49"/>
      <c r="F24" s="45"/>
    </row>
    <row r="25" spans="1:6" ht="15.75" thickBot="1" x14ac:dyDescent="0.3">
      <c r="A25" s="54"/>
      <c r="B25" s="58" t="s">
        <v>204</v>
      </c>
      <c r="C25" s="93">
        <f>103.348315*(POWER(1+1.575/100,(Feuil1!$D$18-2019)))</f>
        <v>103.348315</v>
      </c>
      <c r="D25" s="49"/>
      <c r="E25" s="49"/>
      <c r="F25" s="45"/>
    </row>
    <row r="26" spans="1:6" ht="15.75" thickBot="1" x14ac:dyDescent="0.3">
      <c r="A26" s="179" t="s">
        <v>34</v>
      </c>
      <c r="B26" s="180"/>
      <c r="C26" s="180"/>
      <c r="D26" s="180"/>
      <c r="E26" s="180"/>
      <c r="F26" s="181"/>
    </row>
    <row r="27" spans="1:6" ht="15.75" thickBot="1" x14ac:dyDescent="0.3">
      <c r="A27" s="168" t="s">
        <v>30</v>
      </c>
      <c r="B27" s="168"/>
      <c r="C27" s="168"/>
      <c r="D27" s="168"/>
      <c r="E27" s="168"/>
      <c r="F27" s="169"/>
    </row>
    <row r="28" spans="1:6" x14ac:dyDescent="0.25">
      <c r="A28" s="182"/>
      <c r="B28" s="182"/>
      <c r="C28" s="182"/>
      <c r="D28" s="182"/>
      <c r="E28" s="182"/>
      <c r="F28" s="183"/>
    </row>
    <row r="29" spans="1:6" ht="66.75" customHeight="1" x14ac:dyDescent="0.25">
      <c r="A29" s="184" t="s">
        <v>31</v>
      </c>
      <c r="B29" s="185"/>
      <c r="C29" s="185"/>
      <c r="D29" s="185"/>
      <c r="E29" s="185"/>
      <c r="F29" s="186"/>
    </row>
    <row r="30" spans="1:6" ht="409.5" customHeight="1" thickBot="1" x14ac:dyDescent="0.3">
      <c r="A30" s="59"/>
      <c r="B30" s="59"/>
      <c r="C30" s="59"/>
      <c r="D30" s="59"/>
      <c r="E30" s="59"/>
      <c r="F30" s="60"/>
    </row>
    <row r="31" spans="1:6" ht="15.75" thickBot="1" x14ac:dyDescent="0.3">
      <c r="A31" s="168" t="s">
        <v>32</v>
      </c>
      <c r="B31" s="168"/>
      <c r="C31" s="168"/>
      <c r="D31" s="168"/>
      <c r="E31" s="168"/>
      <c r="F31" s="169"/>
    </row>
    <row r="32" spans="1:6" x14ac:dyDescent="0.25">
      <c r="A32" s="170" t="s">
        <v>33</v>
      </c>
      <c r="B32" s="171"/>
      <c r="C32" s="171"/>
      <c r="D32" s="171"/>
      <c r="E32" s="171"/>
      <c r="F32" s="172"/>
    </row>
    <row r="33" spans="1:6" x14ac:dyDescent="0.25">
      <c r="A33" s="173"/>
      <c r="B33" s="174"/>
      <c r="C33" s="174"/>
      <c r="D33" s="174"/>
      <c r="E33" s="174"/>
      <c r="F33" s="175"/>
    </row>
    <row r="34" spans="1:6" x14ac:dyDescent="0.25">
      <c r="A34" s="173"/>
      <c r="B34" s="174"/>
      <c r="C34" s="174"/>
      <c r="D34" s="174"/>
      <c r="E34" s="174"/>
      <c r="F34" s="175"/>
    </row>
    <row r="35" spans="1:6" x14ac:dyDescent="0.25">
      <c r="A35" s="176"/>
      <c r="B35" s="177"/>
      <c r="C35" s="177"/>
      <c r="D35" s="177"/>
      <c r="E35" s="177"/>
      <c r="F35" s="178"/>
    </row>
    <row r="36" spans="1:6" x14ac:dyDescent="0.25">
      <c r="A36" s="61"/>
      <c r="B36" s="61"/>
      <c r="C36" s="61"/>
      <c r="D36" s="61"/>
      <c r="E36" s="61"/>
      <c r="F36" s="62"/>
    </row>
    <row r="37" spans="1:6" x14ac:dyDescent="0.25">
      <c r="A37" s="61"/>
      <c r="B37" s="61"/>
      <c r="C37" s="61"/>
      <c r="D37" s="61"/>
      <c r="E37" s="61"/>
      <c r="F37" s="62"/>
    </row>
    <row r="38" spans="1:6" x14ac:dyDescent="0.25">
      <c r="A38" s="61"/>
      <c r="B38" s="61"/>
      <c r="C38" s="61"/>
      <c r="D38" s="61"/>
      <c r="E38" s="61"/>
      <c r="F38" s="62"/>
    </row>
    <row r="39" spans="1:6" x14ac:dyDescent="0.25">
      <c r="A39" s="61"/>
      <c r="B39" s="61"/>
      <c r="C39" s="61"/>
      <c r="D39" s="61"/>
      <c r="E39" s="61"/>
      <c r="F39" s="62"/>
    </row>
    <row r="40" spans="1:6" x14ac:dyDescent="0.25">
      <c r="A40" s="61"/>
      <c r="B40" s="61"/>
      <c r="C40" s="61"/>
      <c r="D40" s="61"/>
      <c r="E40" s="61"/>
      <c r="F40" s="62"/>
    </row>
    <row r="41" spans="1:6" x14ac:dyDescent="0.25">
      <c r="A41" s="61"/>
      <c r="B41" s="61"/>
      <c r="C41" s="61"/>
      <c r="D41" s="61"/>
      <c r="E41" s="61"/>
      <c r="F41" s="62"/>
    </row>
    <row r="42" spans="1:6" x14ac:dyDescent="0.25">
      <c r="A42" s="61"/>
      <c r="B42" s="61"/>
      <c r="C42" s="61"/>
      <c r="D42" s="61"/>
      <c r="E42" s="61"/>
      <c r="F42" s="62"/>
    </row>
    <row r="43" spans="1:6" x14ac:dyDescent="0.25">
      <c r="A43" s="61"/>
      <c r="B43" s="61"/>
      <c r="C43" s="61"/>
      <c r="D43" s="61"/>
      <c r="E43" s="61"/>
      <c r="F43" s="62"/>
    </row>
    <row r="44" spans="1:6" x14ac:dyDescent="0.25">
      <c r="A44" s="61"/>
      <c r="B44" s="61"/>
      <c r="C44" s="61"/>
      <c r="D44" s="61"/>
      <c r="E44" s="61"/>
      <c r="F44" s="62"/>
    </row>
    <row r="45" spans="1:6" x14ac:dyDescent="0.25">
      <c r="A45" s="61"/>
      <c r="B45" s="61"/>
      <c r="C45" s="61"/>
      <c r="D45" s="61"/>
      <c r="E45" s="61"/>
      <c r="F45" s="62"/>
    </row>
    <row r="46" spans="1:6" x14ac:dyDescent="0.25">
      <c r="A46" s="61"/>
      <c r="B46" s="61"/>
      <c r="C46" s="61"/>
      <c r="D46" s="61"/>
      <c r="E46" s="61"/>
      <c r="F46" s="62"/>
    </row>
    <row r="47" spans="1:6" x14ac:dyDescent="0.25">
      <c r="A47" s="61"/>
      <c r="B47" s="61"/>
      <c r="C47" s="61"/>
      <c r="D47" s="61"/>
      <c r="E47" s="61"/>
      <c r="F47" s="62"/>
    </row>
    <row r="48" spans="1:6" x14ac:dyDescent="0.25">
      <c r="A48" s="61"/>
      <c r="B48" s="61"/>
      <c r="C48" s="61"/>
      <c r="D48" s="61"/>
      <c r="E48" s="61"/>
      <c r="F48" s="62"/>
    </row>
    <row r="49" spans="1:6" x14ac:dyDescent="0.25">
      <c r="A49" s="61"/>
      <c r="B49" s="61"/>
      <c r="C49" s="61"/>
      <c r="D49" s="61"/>
      <c r="E49" s="61"/>
      <c r="F49" s="62"/>
    </row>
    <row r="50" spans="1:6" x14ac:dyDescent="0.25">
      <c r="A50" s="61"/>
      <c r="B50" s="61"/>
      <c r="C50" s="61"/>
      <c r="D50" s="61"/>
      <c r="E50" s="61"/>
      <c r="F50" s="62"/>
    </row>
    <row r="51" spans="1:6" x14ac:dyDescent="0.25">
      <c r="A51" s="61"/>
      <c r="B51" s="61"/>
      <c r="C51" s="61"/>
      <c r="D51" s="61"/>
      <c r="E51" s="61"/>
      <c r="F51" s="62"/>
    </row>
    <row r="52" spans="1:6" ht="15.75" thickBot="1" x14ac:dyDescent="0.3">
      <c r="A52" s="63"/>
      <c r="B52" s="63"/>
      <c r="C52" s="63"/>
      <c r="D52" s="63"/>
      <c r="E52" s="63"/>
      <c r="F52" s="64"/>
    </row>
  </sheetData>
  <mergeCells count="22">
    <mergeCell ref="A3:F3"/>
    <mergeCell ref="A4:F4"/>
    <mergeCell ref="A5:F5"/>
    <mergeCell ref="A6:E6"/>
    <mergeCell ref="A7:F7"/>
    <mergeCell ref="A8:F8"/>
    <mergeCell ref="A17:F17"/>
    <mergeCell ref="A19:F19"/>
    <mergeCell ref="A20:F20"/>
    <mergeCell ref="B21:C21"/>
    <mergeCell ref="A9:F9"/>
    <mergeCell ref="B10:C10"/>
    <mergeCell ref="B11:B14"/>
    <mergeCell ref="C11:C14"/>
    <mergeCell ref="A16:F16"/>
    <mergeCell ref="A31:F31"/>
    <mergeCell ref="A32:F34"/>
    <mergeCell ref="A35:F35"/>
    <mergeCell ref="A26:F26"/>
    <mergeCell ref="A27:F27"/>
    <mergeCell ref="A28:F28"/>
    <mergeCell ref="A29:F29"/>
  </mergeCells>
  <pageMargins left="0.70866141732283472" right="0.70866141732283472" top="0.74803149606299213" bottom="0.74803149606299213" header="0.31496062992125984" footer="0.31496062992125984"/>
  <pageSetup paperSize="8" scale="53" orientation="portrait" r:id="rId1"/>
  <drawing r:id="rId2"/>
  <legacyDrawing r:id="rId3"/>
  <oleObjects>
    <mc:AlternateContent xmlns:mc="http://schemas.openxmlformats.org/markup-compatibility/2006">
      <mc:Choice Requires="x14">
        <oleObject progId="Visio.Drawing.11" shapeId="21508" r:id="rId4">
          <objectPr defaultSize="0" autoPict="0" r:id="rId5">
            <anchor moveWithCells="1">
              <from>
                <xdr:col>1</xdr:col>
                <xdr:colOff>1285875</xdr:colOff>
                <xdr:row>33</xdr:row>
                <xdr:rowOff>38100</xdr:rowOff>
              </from>
              <to>
                <xdr:col>1</xdr:col>
                <xdr:colOff>7058025</xdr:colOff>
                <xdr:row>51</xdr:row>
                <xdr:rowOff>95250</xdr:rowOff>
              </to>
            </anchor>
          </objectPr>
        </oleObject>
      </mc:Choice>
      <mc:Fallback>
        <oleObject progId="Visio.Drawing.11" shapeId="21508" r:id="rId4"/>
      </mc:Fallback>
    </mc:AlternateContent>
  </oleObjec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H66"/>
  <sheetViews>
    <sheetView topLeftCell="A16" zoomScale="85" zoomScaleNormal="85" workbookViewId="0">
      <selection activeCell="H48" sqref="H48"/>
    </sheetView>
  </sheetViews>
  <sheetFormatPr baseColWidth="10" defaultColWidth="11.42578125" defaultRowHeight="15" x14ac:dyDescent="0.25"/>
  <cols>
    <col min="1" max="3" width="38.28515625" style="32" customWidth="1"/>
    <col min="4" max="4" width="65.28515625" style="87" customWidth="1"/>
    <col min="5" max="7" width="32.28515625" style="32" customWidth="1"/>
    <col min="8" max="8" width="23.28515625" style="32" customWidth="1"/>
    <col min="9" max="9" width="23.85546875" style="32" customWidth="1"/>
    <col min="10" max="16384" width="11.42578125" style="32"/>
  </cols>
  <sheetData>
    <row r="1" spans="1:8" s="65" customFormat="1" ht="19.5" customHeight="1" thickBot="1" x14ac:dyDescent="0.3">
      <c r="A1" s="162" t="s">
        <v>40</v>
      </c>
      <c r="B1" s="242"/>
      <c r="C1" s="242"/>
      <c r="D1" s="242"/>
      <c r="E1" s="242"/>
      <c r="F1" s="242"/>
      <c r="G1" s="150">
        <f>Feuil1!D18</f>
        <v>2019</v>
      </c>
    </row>
    <row r="2" spans="1:8" ht="15" customHeight="1" x14ac:dyDescent="0.25">
      <c r="A2" s="222" t="s">
        <v>41</v>
      </c>
      <c r="B2" s="223"/>
      <c r="C2" s="223"/>
      <c r="D2" s="223"/>
      <c r="E2" s="223"/>
      <c r="F2" s="223"/>
      <c r="G2" s="223"/>
    </row>
    <row r="3" spans="1:8" ht="15" customHeight="1" x14ac:dyDescent="0.25">
      <c r="A3" s="224"/>
      <c r="B3" s="225"/>
      <c r="C3" s="225"/>
      <c r="D3" s="225"/>
      <c r="E3" s="225"/>
      <c r="F3" s="225"/>
      <c r="G3" s="225"/>
    </row>
    <row r="4" spans="1:8" ht="15" customHeight="1" x14ac:dyDescent="0.25">
      <c r="A4" s="224"/>
      <c r="B4" s="225"/>
      <c r="C4" s="225"/>
      <c r="D4" s="225"/>
      <c r="E4" s="225"/>
      <c r="F4" s="225"/>
      <c r="G4" s="225"/>
    </row>
    <row r="5" spans="1:8" ht="17.25" customHeight="1" x14ac:dyDescent="0.25">
      <c r="A5" s="224"/>
      <c r="B5" s="225"/>
      <c r="C5" s="225"/>
      <c r="D5" s="225"/>
      <c r="E5" s="225"/>
      <c r="F5" s="225"/>
      <c r="G5" s="225"/>
    </row>
    <row r="6" spans="1:8" s="1" customFormat="1" ht="17.25" customHeight="1" thickBot="1" x14ac:dyDescent="0.3">
      <c r="A6" s="226"/>
      <c r="B6" s="227"/>
      <c r="C6" s="227"/>
      <c r="D6" s="227"/>
      <c r="E6" s="227"/>
      <c r="F6" s="227"/>
      <c r="G6" s="227"/>
    </row>
    <row r="7" spans="1:8" s="66" customFormat="1" ht="16.5" thickBot="1" x14ac:dyDescent="0.3">
      <c r="A7" s="228" t="s">
        <v>42</v>
      </c>
      <c r="B7" s="229"/>
      <c r="C7" s="230"/>
      <c r="D7" s="89" t="s">
        <v>43</v>
      </c>
      <c r="E7" s="228" t="s">
        <v>44</v>
      </c>
      <c r="F7" s="229"/>
      <c r="G7" s="229"/>
    </row>
    <row r="8" spans="1:8" s="66" customFormat="1" ht="15.75" customHeight="1" x14ac:dyDescent="0.25">
      <c r="A8" s="231" t="s">
        <v>45</v>
      </c>
      <c r="B8" s="232"/>
      <c r="C8" s="233"/>
      <c r="D8" s="234" t="s">
        <v>46</v>
      </c>
      <c r="E8" s="231" t="s">
        <v>47</v>
      </c>
      <c r="F8" s="232"/>
      <c r="G8" s="233"/>
    </row>
    <row r="9" spans="1:8" s="66" customFormat="1" ht="22.5" customHeight="1" thickBot="1" x14ac:dyDescent="0.3">
      <c r="A9" s="239" t="s">
        <v>48</v>
      </c>
      <c r="B9" s="240"/>
      <c r="C9" s="241"/>
      <c r="D9" s="235"/>
      <c r="E9" s="236"/>
      <c r="F9" s="237"/>
      <c r="G9" s="238"/>
    </row>
    <row r="10" spans="1:8" ht="15" customHeight="1" thickBot="1" x14ac:dyDescent="0.3">
      <c r="A10" s="170" t="s">
        <v>49</v>
      </c>
      <c r="B10" s="272"/>
      <c r="C10" s="273"/>
      <c r="D10" s="280" t="s">
        <v>263</v>
      </c>
      <c r="E10" s="259" t="s">
        <v>50</v>
      </c>
      <c r="F10" s="260"/>
      <c r="G10" s="261"/>
    </row>
    <row r="11" spans="1:8" ht="15" customHeight="1" x14ac:dyDescent="0.25">
      <c r="A11" s="274"/>
      <c r="B11" s="275"/>
      <c r="C11" s="276"/>
      <c r="D11" s="281"/>
      <c r="E11" s="282" t="s">
        <v>262</v>
      </c>
      <c r="F11" s="283"/>
      <c r="G11" s="284"/>
    </row>
    <row r="12" spans="1:8" x14ac:dyDescent="0.25">
      <c r="A12" s="274"/>
      <c r="B12" s="275"/>
      <c r="C12" s="276"/>
      <c r="D12" s="281"/>
      <c r="E12" s="285"/>
      <c r="F12" s="286"/>
      <c r="G12" s="287"/>
    </row>
    <row r="13" spans="1:8" x14ac:dyDescent="0.25">
      <c r="A13" s="274"/>
      <c r="B13" s="275"/>
      <c r="C13" s="276"/>
      <c r="D13" s="281"/>
      <c r="E13" s="285"/>
      <c r="F13" s="286"/>
      <c r="G13" s="287"/>
    </row>
    <row r="14" spans="1:8" x14ac:dyDescent="0.25">
      <c r="A14" s="274"/>
      <c r="B14" s="275"/>
      <c r="C14" s="276"/>
      <c r="D14" s="281"/>
      <c r="E14" s="285"/>
      <c r="F14" s="286"/>
      <c r="G14" s="287"/>
    </row>
    <row r="15" spans="1:8" x14ac:dyDescent="0.25">
      <c r="A15" s="274"/>
      <c r="B15" s="275"/>
      <c r="C15" s="276"/>
      <c r="D15" s="281"/>
      <c r="E15" s="285"/>
      <c r="F15" s="286"/>
      <c r="G15" s="287"/>
    </row>
    <row r="16" spans="1:8" x14ac:dyDescent="0.25">
      <c r="A16" s="274"/>
      <c r="B16" s="275"/>
      <c r="C16" s="276"/>
      <c r="D16" s="281"/>
      <c r="E16" s="285"/>
      <c r="F16" s="286"/>
      <c r="G16" s="287"/>
      <c r="H16" s="67"/>
    </row>
    <row r="17" spans="1:8" x14ac:dyDescent="0.25">
      <c r="A17" s="274"/>
      <c r="B17" s="275"/>
      <c r="C17" s="276"/>
      <c r="D17" s="281"/>
      <c r="E17" s="285"/>
      <c r="F17" s="286"/>
      <c r="G17" s="287"/>
      <c r="H17" s="67"/>
    </row>
    <row r="18" spans="1:8" x14ac:dyDescent="0.25">
      <c r="A18" s="274"/>
      <c r="B18" s="275"/>
      <c r="C18" s="276"/>
      <c r="D18" s="281"/>
      <c r="E18" s="285"/>
      <c r="F18" s="286"/>
      <c r="G18" s="287"/>
      <c r="H18" s="67"/>
    </row>
    <row r="19" spans="1:8" x14ac:dyDescent="0.25">
      <c r="A19" s="274"/>
      <c r="B19" s="275"/>
      <c r="C19" s="276"/>
      <c r="D19" s="281"/>
      <c r="E19" s="285"/>
      <c r="F19" s="286"/>
      <c r="G19" s="287"/>
      <c r="H19" s="67"/>
    </row>
    <row r="20" spans="1:8" x14ac:dyDescent="0.25">
      <c r="A20" s="274"/>
      <c r="B20" s="275"/>
      <c r="C20" s="276"/>
      <c r="D20" s="281"/>
      <c r="E20" s="285"/>
      <c r="F20" s="286"/>
      <c r="G20" s="287"/>
      <c r="H20" s="67"/>
    </row>
    <row r="21" spans="1:8" x14ac:dyDescent="0.25">
      <c r="A21" s="274"/>
      <c r="B21" s="275"/>
      <c r="C21" s="276"/>
      <c r="D21" s="281"/>
      <c r="E21" s="285"/>
      <c r="F21" s="286"/>
      <c r="G21" s="287"/>
      <c r="H21" s="67"/>
    </row>
    <row r="22" spans="1:8" x14ac:dyDescent="0.25">
      <c r="A22" s="274"/>
      <c r="B22" s="275"/>
      <c r="C22" s="276"/>
      <c r="D22" s="281"/>
      <c r="E22" s="285"/>
      <c r="F22" s="286"/>
      <c r="G22" s="287"/>
      <c r="H22" s="67"/>
    </row>
    <row r="23" spans="1:8" x14ac:dyDescent="0.25">
      <c r="A23" s="274"/>
      <c r="B23" s="275"/>
      <c r="C23" s="276"/>
      <c r="D23" s="281"/>
      <c r="E23" s="285"/>
      <c r="F23" s="286"/>
      <c r="G23" s="287"/>
      <c r="H23" s="67"/>
    </row>
    <row r="24" spans="1:8" x14ac:dyDescent="0.25">
      <c r="A24" s="274"/>
      <c r="B24" s="275"/>
      <c r="C24" s="276"/>
      <c r="D24" s="281"/>
      <c r="E24" s="285"/>
      <c r="F24" s="286"/>
      <c r="G24" s="287"/>
      <c r="H24" s="67"/>
    </row>
    <row r="25" spans="1:8" x14ac:dyDescent="0.25">
      <c r="A25" s="274"/>
      <c r="B25" s="275"/>
      <c r="C25" s="276"/>
      <c r="D25" s="281"/>
      <c r="E25" s="285"/>
      <c r="F25" s="286"/>
      <c r="G25" s="287"/>
      <c r="H25" s="67"/>
    </row>
    <row r="26" spans="1:8" ht="104.25" customHeight="1" thickBot="1" x14ac:dyDescent="0.3">
      <c r="A26" s="274"/>
      <c r="B26" s="275"/>
      <c r="C26" s="276"/>
      <c r="D26" s="281"/>
      <c r="E26" s="288"/>
      <c r="F26" s="289"/>
      <c r="G26" s="290"/>
      <c r="H26" s="67"/>
    </row>
    <row r="27" spans="1:8" ht="15.75" thickBot="1" x14ac:dyDescent="0.3">
      <c r="A27" s="274"/>
      <c r="B27" s="275"/>
      <c r="C27" s="276"/>
      <c r="D27" s="281"/>
      <c r="E27" s="291" t="s">
        <v>51</v>
      </c>
      <c r="F27" s="292"/>
      <c r="G27" s="293"/>
      <c r="H27" s="67"/>
    </row>
    <row r="28" spans="1:8" x14ac:dyDescent="0.25">
      <c r="A28" s="274"/>
      <c r="B28" s="275"/>
      <c r="C28" s="276"/>
      <c r="D28" s="281"/>
      <c r="E28" s="294" t="s">
        <v>52</v>
      </c>
      <c r="F28" s="267"/>
      <c r="G28" s="268"/>
      <c r="H28" s="67"/>
    </row>
    <row r="29" spans="1:8" x14ac:dyDescent="0.25">
      <c r="A29" s="274"/>
      <c r="B29" s="275"/>
      <c r="C29" s="276"/>
      <c r="D29" s="281"/>
      <c r="E29" s="295"/>
      <c r="F29" s="296"/>
      <c r="G29" s="297"/>
      <c r="H29" s="67"/>
    </row>
    <row r="30" spans="1:8" x14ac:dyDescent="0.25">
      <c r="A30" s="274"/>
      <c r="B30" s="275"/>
      <c r="C30" s="276"/>
      <c r="D30" s="281"/>
      <c r="E30" s="295"/>
      <c r="F30" s="296"/>
      <c r="G30" s="297"/>
      <c r="H30" s="67"/>
    </row>
    <row r="31" spans="1:8" x14ac:dyDescent="0.25">
      <c r="A31" s="274"/>
      <c r="B31" s="275"/>
      <c r="C31" s="276"/>
      <c r="D31" s="281"/>
      <c r="E31" s="295"/>
      <c r="F31" s="296"/>
      <c r="G31" s="297"/>
      <c r="H31" s="67"/>
    </row>
    <row r="32" spans="1:8" x14ac:dyDescent="0.25">
      <c r="A32" s="274"/>
      <c r="B32" s="275"/>
      <c r="C32" s="276"/>
      <c r="D32" s="281"/>
      <c r="E32" s="295"/>
      <c r="F32" s="296"/>
      <c r="G32" s="297"/>
      <c r="H32" s="67"/>
    </row>
    <row r="33" spans="1:8" x14ac:dyDescent="0.25">
      <c r="A33" s="274"/>
      <c r="B33" s="275"/>
      <c r="C33" s="276"/>
      <c r="D33" s="281"/>
      <c r="E33" s="295"/>
      <c r="F33" s="296"/>
      <c r="G33" s="297"/>
      <c r="H33" s="67"/>
    </row>
    <row r="34" spans="1:8" x14ac:dyDescent="0.25">
      <c r="A34" s="274"/>
      <c r="B34" s="275"/>
      <c r="C34" s="276"/>
      <c r="D34" s="281"/>
      <c r="E34" s="295"/>
      <c r="F34" s="296"/>
      <c r="G34" s="297"/>
      <c r="H34" s="67"/>
    </row>
    <row r="35" spans="1:8" x14ac:dyDescent="0.25">
      <c r="A35" s="274"/>
      <c r="B35" s="275"/>
      <c r="C35" s="276"/>
      <c r="D35" s="281"/>
      <c r="E35" s="295"/>
      <c r="F35" s="296"/>
      <c r="G35" s="297"/>
      <c r="H35" s="67"/>
    </row>
    <row r="36" spans="1:8" x14ac:dyDescent="0.25">
      <c r="A36" s="274"/>
      <c r="B36" s="275"/>
      <c r="C36" s="276"/>
      <c r="D36" s="281"/>
      <c r="E36" s="295"/>
      <c r="F36" s="296"/>
      <c r="G36" s="297"/>
      <c r="H36" s="67"/>
    </row>
    <row r="37" spans="1:8" x14ac:dyDescent="0.25">
      <c r="A37" s="274"/>
      <c r="B37" s="275"/>
      <c r="C37" s="276"/>
      <c r="D37" s="281"/>
      <c r="E37" s="295"/>
      <c r="F37" s="296"/>
      <c r="G37" s="297"/>
      <c r="H37" s="67"/>
    </row>
    <row r="38" spans="1:8" x14ac:dyDescent="0.25">
      <c r="A38" s="274"/>
      <c r="B38" s="275"/>
      <c r="C38" s="276"/>
      <c r="D38" s="281"/>
      <c r="E38" s="295"/>
      <c r="F38" s="296"/>
      <c r="G38" s="297"/>
      <c r="H38" s="67"/>
    </row>
    <row r="39" spans="1:8" x14ac:dyDescent="0.25">
      <c r="A39" s="274"/>
      <c r="B39" s="275"/>
      <c r="C39" s="276"/>
      <c r="D39" s="281"/>
      <c r="E39" s="295"/>
      <c r="F39" s="296"/>
      <c r="G39" s="297"/>
      <c r="H39" s="67"/>
    </row>
    <row r="40" spans="1:8" x14ac:dyDescent="0.25">
      <c r="A40" s="274"/>
      <c r="B40" s="275"/>
      <c r="C40" s="276"/>
      <c r="D40" s="281"/>
      <c r="E40" s="295"/>
      <c r="F40" s="296"/>
      <c r="G40" s="297"/>
      <c r="H40" s="67"/>
    </row>
    <row r="41" spans="1:8" x14ac:dyDescent="0.25">
      <c r="A41" s="274"/>
      <c r="B41" s="275"/>
      <c r="C41" s="276"/>
      <c r="D41" s="281"/>
      <c r="E41" s="295"/>
      <c r="F41" s="296"/>
      <c r="G41" s="297"/>
      <c r="H41" s="67"/>
    </row>
    <row r="42" spans="1:8" x14ac:dyDescent="0.25">
      <c r="A42" s="274"/>
      <c r="B42" s="275"/>
      <c r="C42" s="276"/>
      <c r="D42" s="281"/>
      <c r="E42" s="295"/>
      <c r="F42" s="296"/>
      <c r="G42" s="297"/>
      <c r="H42" s="67"/>
    </row>
    <row r="43" spans="1:8" x14ac:dyDescent="0.25">
      <c r="A43" s="274"/>
      <c r="B43" s="275"/>
      <c r="C43" s="276"/>
      <c r="D43" s="281"/>
      <c r="E43" s="295"/>
      <c r="F43" s="296"/>
      <c r="G43" s="297"/>
      <c r="H43" s="67"/>
    </row>
    <row r="44" spans="1:8" x14ac:dyDescent="0.25">
      <c r="A44" s="274"/>
      <c r="B44" s="275"/>
      <c r="C44" s="276"/>
      <c r="D44" s="281"/>
      <c r="E44" s="295"/>
      <c r="F44" s="296"/>
      <c r="G44" s="297"/>
      <c r="H44" s="67"/>
    </row>
    <row r="45" spans="1:8" x14ac:dyDescent="0.25">
      <c r="A45" s="274"/>
      <c r="B45" s="275"/>
      <c r="C45" s="276"/>
      <c r="D45" s="281"/>
      <c r="E45" s="295"/>
      <c r="F45" s="296"/>
      <c r="G45" s="297"/>
      <c r="H45" s="67"/>
    </row>
    <row r="46" spans="1:8" x14ac:dyDescent="0.25">
      <c r="A46" s="274"/>
      <c r="B46" s="275"/>
      <c r="C46" s="276"/>
      <c r="D46" s="281"/>
      <c r="E46" s="295"/>
      <c r="F46" s="296"/>
      <c r="G46" s="297"/>
      <c r="H46" s="67"/>
    </row>
    <row r="47" spans="1:8" ht="15.75" thickBot="1" x14ac:dyDescent="0.3">
      <c r="A47" s="274"/>
      <c r="B47" s="275"/>
      <c r="C47" s="276"/>
      <c r="D47" s="281"/>
      <c r="E47" s="269"/>
      <c r="F47" s="270"/>
      <c r="G47" s="271"/>
      <c r="H47" s="67"/>
    </row>
    <row r="48" spans="1:8" ht="15.75" thickBot="1" x14ac:dyDescent="0.3">
      <c r="A48" s="274"/>
      <c r="B48" s="275"/>
      <c r="C48" s="276"/>
      <c r="D48" s="281"/>
      <c r="E48" s="259" t="s">
        <v>53</v>
      </c>
      <c r="F48" s="260"/>
      <c r="G48" s="261"/>
      <c r="H48" s="67"/>
    </row>
    <row r="49" spans="1:8" x14ac:dyDescent="0.25">
      <c r="A49" s="274"/>
      <c r="B49" s="275"/>
      <c r="C49" s="276"/>
      <c r="D49" s="281"/>
      <c r="E49" s="170" t="s">
        <v>265</v>
      </c>
      <c r="F49" s="267"/>
      <c r="G49" s="268"/>
      <c r="H49" s="67"/>
    </row>
    <row r="50" spans="1:8" ht="239.25" customHeight="1" thickBot="1" x14ac:dyDescent="0.3">
      <c r="A50" s="277"/>
      <c r="B50" s="278"/>
      <c r="C50" s="279"/>
      <c r="D50" s="68" t="s">
        <v>311</v>
      </c>
      <c r="E50" s="269"/>
      <c r="F50" s="270"/>
      <c r="G50" s="271"/>
      <c r="H50" s="67"/>
    </row>
    <row r="51" spans="1:8" ht="15.75" thickBot="1" x14ac:dyDescent="0.3">
      <c r="A51" s="210" t="s">
        <v>54</v>
      </c>
      <c r="B51" s="69" t="s">
        <v>55</v>
      </c>
      <c r="C51" s="70" t="s">
        <v>56</v>
      </c>
      <c r="D51" s="213" t="s">
        <v>57</v>
      </c>
      <c r="E51" s="216" t="s">
        <v>57</v>
      </c>
      <c r="F51" s="217"/>
      <c r="G51" s="218"/>
      <c r="H51" s="67"/>
    </row>
    <row r="52" spans="1:8" ht="15.75" thickBot="1" x14ac:dyDescent="0.3">
      <c r="A52" s="211"/>
      <c r="B52" s="71" t="s">
        <v>58</v>
      </c>
      <c r="C52" s="72" t="s">
        <v>59</v>
      </c>
      <c r="D52" s="214"/>
      <c r="E52" s="219" t="s">
        <v>60</v>
      </c>
      <c r="F52" s="220"/>
      <c r="G52" s="221"/>
      <c r="H52" s="67"/>
    </row>
    <row r="53" spans="1:8" ht="15.75" thickBot="1" x14ac:dyDescent="0.3">
      <c r="A53" s="211"/>
      <c r="B53" s="71"/>
      <c r="C53" s="73" t="s">
        <v>61</v>
      </c>
      <c r="D53" s="214"/>
      <c r="E53" s="74" t="s">
        <v>62</v>
      </c>
      <c r="F53" s="75" t="s">
        <v>63</v>
      </c>
      <c r="G53" s="76" t="s">
        <v>64</v>
      </c>
      <c r="H53" s="67"/>
    </row>
    <row r="54" spans="1:8" ht="15.75" thickBot="1" x14ac:dyDescent="0.3">
      <c r="A54" s="212"/>
      <c r="B54" s="77" t="s">
        <v>57</v>
      </c>
      <c r="C54" s="78"/>
      <c r="D54" s="215"/>
      <c r="E54" s="79" t="s">
        <v>72</v>
      </c>
      <c r="F54" s="79" t="s">
        <v>65</v>
      </c>
      <c r="G54" s="79" t="s">
        <v>66</v>
      </c>
      <c r="H54" s="67"/>
    </row>
    <row r="55" spans="1:8" x14ac:dyDescent="0.25">
      <c r="A55" s="80"/>
      <c r="B55" s="243">
        <f>176.03*(POWER(1+1.575/100,(Feuil1!$D$18-2019)))</f>
        <v>176.03</v>
      </c>
      <c r="C55" s="246">
        <f>5.80475*(POWER(1+1.575/100,(Feuil1!$D$18-2019)))</f>
        <v>5.8047500000000003</v>
      </c>
      <c r="D55" s="249">
        <f>724.561172693767*(POWER(1+1.575/100,(Feuil1!$D$18-2019)))</f>
        <v>724.56117269376705</v>
      </c>
      <c r="E55" s="252">
        <f>286.939552277707*(POWER(1+1.575/100,(Feuil1!$D$18-2019)))</f>
        <v>286.93955227770698</v>
      </c>
      <c r="F55" s="253"/>
      <c r="G55" s="254"/>
      <c r="H55" s="67"/>
    </row>
    <row r="56" spans="1:8" x14ac:dyDescent="0.25">
      <c r="A56" s="81" t="s">
        <v>67</v>
      </c>
      <c r="B56" s="244"/>
      <c r="C56" s="247"/>
      <c r="D56" s="250"/>
      <c r="E56" s="255"/>
      <c r="F56" s="256"/>
      <c r="G56" s="257"/>
      <c r="H56" s="67"/>
    </row>
    <row r="57" spans="1:8" ht="15.75" thickBot="1" x14ac:dyDescent="0.3">
      <c r="A57" s="82"/>
      <c r="B57" s="244"/>
      <c r="C57" s="247"/>
      <c r="D57" s="250"/>
      <c r="E57" s="258"/>
      <c r="F57" s="256"/>
      <c r="G57" s="257"/>
      <c r="H57" s="67"/>
    </row>
    <row r="58" spans="1:8" ht="15" customHeight="1" x14ac:dyDescent="0.25">
      <c r="A58" s="80"/>
      <c r="B58" s="244"/>
      <c r="C58" s="247"/>
      <c r="D58" s="250"/>
      <c r="E58" s="262" t="s">
        <v>68</v>
      </c>
      <c r="F58" s="94"/>
      <c r="G58" s="95"/>
      <c r="H58" s="67"/>
    </row>
    <row r="59" spans="1:8" x14ac:dyDescent="0.25">
      <c r="A59" s="81" t="s">
        <v>69</v>
      </c>
      <c r="B59" s="244"/>
      <c r="C59" s="247"/>
      <c r="D59" s="250"/>
      <c r="E59" s="263"/>
      <c r="F59" s="265">
        <f>432.873277277707*(POWER(1+1.575/100,(Feuil1!$D$18-2019)))</f>
        <v>432.87327727770702</v>
      </c>
      <c r="G59" s="266"/>
      <c r="H59" s="67"/>
    </row>
    <row r="60" spans="1:8" ht="15.75" thickBot="1" x14ac:dyDescent="0.3">
      <c r="A60" s="82"/>
      <c r="B60" s="244"/>
      <c r="C60" s="247"/>
      <c r="D60" s="250"/>
      <c r="E60" s="263"/>
      <c r="F60" s="96"/>
      <c r="G60" s="97"/>
      <c r="H60" s="67"/>
    </row>
    <row r="61" spans="1:8" ht="15" customHeight="1" x14ac:dyDescent="0.25">
      <c r="A61" s="80"/>
      <c r="B61" s="244"/>
      <c r="C61" s="247"/>
      <c r="D61" s="250"/>
      <c r="E61" s="263"/>
      <c r="F61" s="262" t="s">
        <v>68</v>
      </c>
      <c r="G61" s="83"/>
      <c r="H61" s="67"/>
    </row>
    <row r="62" spans="1:8" ht="15" customHeight="1" x14ac:dyDescent="0.25">
      <c r="A62" s="81" t="s">
        <v>70</v>
      </c>
      <c r="B62" s="244"/>
      <c r="C62" s="247"/>
      <c r="D62" s="250"/>
      <c r="E62" s="263"/>
      <c r="F62" s="263"/>
      <c r="G62" s="98">
        <f>1560.98473802754*(POWER(1+1.575/100,(Feuil1!$D$18-2019)))</f>
        <v>1560.9847380275401</v>
      </c>
      <c r="H62" s="67"/>
    </row>
    <row r="63" spans="1:8" ht="15.75" customHeight="1" thickBot="1" x14ac:dyDescent="0.3">
      <c r="A63" s="84"/>
      <c r="B63" s="244"/>
      <c r="C63" s="247"/>
      <c r="D63" s="250"/>
      <c r="E63" s="263"/>
      <c r="F63" s="263"/>
      <c r="G63" s="88"/>
      <c r="H63" s="67"/>
    </row>
    <row r="64" spans="1:8" ht="15" customHeight="1" x14ac:dyDescent="0.25">
      <c r="A64" s="81"/>
      <c r="B64" s="244"/>
      <c r="C64" s="247"/>
      <c r="D64" s="250"/>
      <c r="E64" s="263"/>
      <c r="F64" s="263"/>
      <c r="G64" s="83"/>
      <c r="H64" s="67"/>
    </row>
    <row r="65" spans="1:8" ht="15" customHeight="1" x14ac:dyDescent="0.25">
      <c r="A65" s="85" t="s">
        <v>71</v>
      </c>
      <c r="B65" s="244"/>
      <c r="C65" s="247"/>
      <c r="D65" s="250"/>
      <c r="E65" s="263"/>
      <c r="F65" s="263"/>
      <c r="G65" s="98">
        <f>2256.15188802754*(POWER(1+1.575/100,(Feuil1!$D$18-2019)))</f>
        <v>2256.1518880275398</v>
      </c>
      <c r="H65" s="67"/>
    </row>
    <row r="66" spans="1:8" ht="15.75" customHeight="1" thickBot="1" x14ac:dyDescent="0.3">
      <c r="A66" s="86"/>
      <c r="B66" s="245"/>
      <c r="C66" s="248"/>
      <c r="D66" s="251"/>
      <c r="E66" s="264"/>
      <c r="F66" s="264"/>
      <c r="G66" s="88"/>
      <c r="H66" s="67"/>
    </row>
  </sheetData>
  <mergeCells count="27">
    <mergeCell ref="A1:F1"/>
    <mergeCell ref="B55:B66"/>
    <mergeCell ref="C55:C66"/>
    <mergeCell ref="D55:D66"/>
    <mergeCell ref="E55:G57"/>
    <mergeCell ref="E48:G48"/>
    <mergeCell ref="E58:E66"/>
    <mergeCell ref="F61:F66"/>
    <mergeCell ref="F59:G59"/>
    <mergeCell ref="E49:G50"/>
    <mergeCell ref="A10:C50"/>
    <mergeCell ref="D10:D49"/>
    <mergeCell ref="E10:G10"/>
    <mergeCell ref="E11:G26"/>
    <mergeCell ref="E27:G27"/>
    <mergeCell ref="E28:G47"/>
    <mergeCell ref="A51:A54"/>
    <mergeCell ref="D51:D54"/>
    <mergeCell ref="E51:G51"/>
    <mergeCell ref="E52:G52"/>
    <mergeCell ref="A2:G6"/>
    <mergeCell ref="A7:C7"/>
    <mergeCell ref="E7:G7"/>
    <mergeCell ref="A8:C8"/>
    <mergeCell ref="D8:D9"/>
    <mergeCell ref="E8:G9"/>
    <mergeCell ref="A9:C9"/>
  </mergeCells>
  <pageMargins left="0.70866141732283472" right="0.70866141732283472" top="0.74803149606299213" bottom="0.74803149606299213" header="0.31496062992125984" footer="0.31496062992125984"/>
  <pageSetup paperSize="8" scale="56"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C54"/>
  <sheetViews>
    <sheetView workbookViewId="0">
      <selection activeCell="E24" sqref="E24"/>
    </sheetView>
  </sheetViews>
  <sheetFormatPr baseColWidth="10" defaultRowHeight="15" x14ac:dyDescent="0.25"/>
  <cols>
    <col min="1" max="1" width="94.28515625" bestFit="1" customWidth="1"/>
    <col min="2" max="2" width="11" hidden="1" customWidth="1"/>
    <col min="3" max="3" width="11" bestFit="1" customWidth="1"/>
  </cols>
  <sheetData>
    <row r="1" spans="1:3" ht="19.5" thickBot="1" x14ac:dyDescent="0.3">
      <c r="A1" s="136" t="s">
        <v>275</v>
      </c>
      <c r="B1" s="152"/>
      <c r="C1" s="124">
        <f>Feuil1!D18</f>
        <v>2019</v>
      </c>
    </row>
    <row r="2" spans="1:3" x14ac:dyDescent="0.25">
      <c r="A2" s="298" t="s">
        <v>277</v>
      </c>
      <c r="B2" s="299"/>
      <c r="C2" s="155"/>
    </row>
    <row r="3" spans="1:3" x14ac:dyDescent="0.25">
      <c r="A3" s="126" t="s">
        <v>75</v>
      </c>
      <c r="B3" s="127">
        <v>286.93955227770692</v>
      </c>
      <c r="C3" s="156">
        <f>B3*(POWER(1+1.575/100,(Feuil1!$D$18-2019)))</f>
        <v>286.93955227770692</v>
      </c>
    </row>
    <row r="4" spans="1:3" x14ac:dyDescent="0.25">
      <c r="A4" s="126" t="s">
        <v>76</v>
      </c>
      <c r="B4" s="127">
        <v>432.87327727770696</v>
      </c>
      <c r="C4" s="156">
        <f>B4*(POWER(1+1.575/100,(Feuil1!$D$18-2019)))</f>
        <v>432.87327727770696</v>
      </c>
    </row>
    <row r="5" spans="1:3" x14ac:dyDescent="0.25">
      <c r="A5" s="126" t="s">
        <v>294</v>
      </c>
      <c r="B5" s="127">
        <v>286.93955227770692</v>
      </c>
      <c r="C5" s="156">
        <f>B5*(POWER(1+1.575/100,(Feuil1!$D$18-2019)))</f>
        <v>286.93955227770692</v>
      </c>
    </row>
    <row r="6" spans="1:3" x14ac:dyDescent="0.25">
      <c r="A6" s="126" t="s">
        <v>300</v>
      </c>
      <c r="B6" s="127">
        <v>122.49696652787776</v>
      </c>
      <c r="C6" s="156">
        <f>B6*(POWER(1+1.575/100,(Feuil1!$D$18-2019)))</f>
        <v>122.49696652787776</v>
      </c>
    </row>
    <row r="7" spans="1:3" x14ac:dyDescent="0.25">
      <c r="A7" s="126" t="s">
        <v>77</v>
      </c>
      <c r="B7" s="127">
        <v>71.161911556097195</v>
      </c>
      <c r="C7" s="156">
        <f>B7*(POWER(1+1.575/100,(Feuil1!$D$18-2019)))</f>
        <v>71.161911556097195</v>
      </c>
    </row>
    <row r="8" spans="1:3" x14ac:dyDescent="0.25">
      <c r="A8" s="126" t="s">
        <v>78</v>
      </c>
      <c r="B8" s="127">
        <v>122.49696652787776</v>
      </c>
      <c r="C8" s="156">
        <f>B8*(POWER(1+1.575/100,(Feuil1!$D$18-2019)))</f>
        <v>122.49696652787776</v>
      </c>
    </row>
    <row r="9" spans="1:3" x14ac:dyDescent="0.25">
      <c r="A9" s="126" t="s">
        <v>79</v>
      </c>
      <c r="B9" s="127">
        <v>286.93955227770692</v>
      </c>
      <c r="C9" s="156">
        <f>B9*(POWER(1+1.575/100,(Feuil1!$D$18-2019)))</f>
        <v>286.93955227770692</v>
      </c>
    </row>
    <row r="10" spans="1:3" x14ac:dyDescent="0.25">
      <c r="A10" s="126" t="s">
        <v>80</v>
      </c>
      <c r="B10" s="127">
        <v>432.87327727770696</v>
      </c>
      <c r="C10" s="156">
        <f>B10*(POWER(1+1.575/100,(Feuil1!$D$18-2019)))</f>
        <v>432.87327727770696</v>
      </c>
    </row>
    <row r="11" spans="1:3" x14ac:dyDescent="0.25">
      <c r="A11" s="126" t="s">
        <v>81</v>
      </c>
      <c r="B11" s="127">
        <v>134.49180652787777</v>
      </c>
      <c r="C11" s="156">
        <f>B11*(POWER(1+1.575/100,(Feuil1!$D$18-2019)))</f>
        <v>134.49180652787777</v>
      </c>
    </row>
    <row r="12" spans="1:3" x14ac:dyDescent="0.25">
      <c r="A12" s="126" t="s">
        <v>82</v>
      </c>
      <c r="B12" s="127">
        <v>197.40497190279234</v>
      </c>
      <c r="C12" s="156">
        <f>B12*(POWER(1+1.575/100,(Feuil1!$D$18-2019)))</f>
        <v>197.40497190279234</v>
      </c>
    </row>
    <row r="13" spans="1:3" x14ac:dyDescent="0.25">
      <c r="A13" s="126" t="s">
        <v>83</v>
      </c>
      <c r="B13" s="127">
        <v>286.93955227770692</v>
      </c>
      <c r="C13" s="156">
        <f>B13*(POWER(1+1.575/100,(Feuil1!$D$18-2019)))</f>
        <v>286.93955227770692</v>
      </c>
    </row>
    <row r="14" spans="1:3" x14ac:dyDescent="0.25">
      <c r="A14" s="126" t="s">
        <v>84</v>
      </c>
      <c r="B14" s="127">
        <v>432.87327727770696</v>
      </c>
      <c r="C14" s="156">
        <f>B14*(POWER(1+1.575/100,(Feuil1!$D$18-2019)))</f>
        <v>432.87327727770696</v>
      </c>
    </row>
    <row r="15" spans="1:3" x14ac:dyDescent="0.25">
      <c r="A15" s="128" t="s">
        <v>212</v>
      </c>
      <c r="B15" s="127">
        <v>150</v>
      </c>
      <c r="C15" s="156">
        <f>B15*(POWER(1+1.575/100,(Feuil1!$D$18-2019)))</f>
        <v>150</v>
      </c>
    </row>
    <row r="16" spans="1:3" x14ac:dyDescent="0.25">
      <c r="A16" s="126" t="s">
        <v>274</v>
      </c>
      <c r="B16" s="127">
        <v>122.49696652787776</v>
      </c>
      <c r="C16" s="156">
        <f>B16*(POWER(1+1.575/100,(Feuil1!$D$18-2019)))</f>
        <v>122.49696652787776</v>
      </c>
    </row>
    <row r="17" spans="1:3" x14ac:dyDescent="0.25">
      <c r="A17" s="126" t="s">
        <v>266</v>
      </c>
      <c r="B17" s="127">
        <v>286.93955227770692</v>
      </c>
      <c r="C17" s="156">
        <f>B17*(POWER(1+1.575/100,(Feuil1!$D$18-2019)))</f>
        <v>286.93955227770692</v>
      </c>
    </row>
    <row r="18" spans="1:3" x14ac:dyDescent="0.25">
      <c r="A18" s="126" t="s">
        <v>267</v>
      </c>
      <c r="B18" s="127">
        <v>432.87327727770696</v>
      </c>
      <c r="C18" s="156">
        <f>B18*(POWER(1+1.575/100,(Feuil1!$D$18-2019)))</f>
        <v>432.87327727770696</v>
      </c>
    </row>
    <row r="19" spans="1:3" x14ac:dyDescent="0.25">
      <c r="A19" s="126" t="s">
        <v>216</v>
      </c>
      <c r="B19" s="127">
        <v>635.87664111151105</v>
      </c>
      <c r="C19" s="156">
        <f>B19*(POWER(1+1.575/100,(Feuil1!$D$18-2019)))</f>
        <v>635.87664111151105</v>
      </c>
    </row>
    <row r="20" spans="1:3" x14ac:dyDescent="0.25">
      <c r="A20" s="126" t="s">
        <v>217</v>
      </c>
      <c r="B20" s="127">
        <v>1039.1676747087004</v>
      </c>
      <c r="C20" s="156">
        <f>B20*(POWER(1+1.575/100,(Feuil1!$D$18-2019)))</f>
        <v>1039.1676747087004</v>
      </c>
    </row>
    <row r="21" spans="1:3" x14ac:dyDescent="0.25">
      <c r="A21" s="126" t="s">
        <v>93</v>
      </c>
      <c r="B21" s="127">
        <v>724.56117269376739</v>
      </c>
      <c r="C21" s="156">
        <f>B21*(POWER(1+1.575/100,(Feuil1!$D$18-2019)))</f>
        <v>724.56117269376739</v>
      </c>
    </row>
    <row r="22" spans="1:3" x14ac:dyDescent="0.25">
      <c r="A22" s="126" t="s">
        <v>208</v>
      </c>
      <c r="B22" s="127">
        <v>244.99393305575552</v>
      </c>
      <c r="C22" s="156">
        <f>B22*(POWER(1+1.575/100,(Feuil1!$D$18-2019)))</f>
        <v>244.99393305575552</v>
      </c>
    </row>
    <row r="23" spans="1:3" x14ac:dyDescent="0.25">
      <c r="A23" s="126" t="s">
        <v>86</v>
      </c>
      <c r="B23" s="129" t="s">
        <v>87</v>
      </c>
      <c r="C23" s="156" t="str">
        <f>B23</f>
        <v>sur devis</v>
      </c>
    </row>
    <row r="24" spans="1:3" x14ac:dyDescent="0.25">
      <c r="A24" s="126" t="s">
        <v>85</v>
      </c>
      <c r="B24" s="127">
        <v>122.49696652787776</v>
      </c>
      <c r="C24" s="156">
        <f>B24*(POWER(1+1.575/100,(Feuil1!$D$18-2019)))</f>
        <v>122.49696652787776</v>
      </c>
    </row>
    <row r="25" spans="1:3" x14ac:dyDescent="0.25">
      <c r="A25" s="126" t="s">
        <v>90</v>
      </c>
      <c r="B25" s="129" t="s">
        <v>87</v>
      </c>
      <c r="C25" s="156" t="str">
        <f>B25</f>
        <v>sur devis</v>
      </c>
    </row>
    <row r="26" spans="1:3" x14ac:dyDescent="0.25">
      <c r="A26" s="126" t="s">
        <v>91</v>
      </c>
      <c r="B26" s="129">
        <v>1000</v>
      </c>
      <c r="C26" s="156">
        <f>B26*(POWER(1+1.575/100,(Feuil1!$D$18-2019)))</f>
        <v>1000</v>
      </c>
    </row>
    <row r="27" spans="1:3" x14ac:dyDescent="0.25">
      <c r="A27" s="126" t="s">
        <v>89</v>
      </c>
      <c r="B27" s="127">
        <v>122.49696652787776</v>
      </c>
      <c r="C27" s="156">
        <f>B27*(POWER(1+1.575/100,(Feuil1!$D$18-2019)))</f>
        <v>122.49696652787776</v>
      </c>
    </row>
    <row r="28" spans="1:3" x14ac:dyDescent="0.25">
      <c r="A28" s="126" t="s">
        <v>92</v>
      </c>
      <c r="B28" s="127">
        <v>244.99393305575552</v>
      </c>
      <c r="C28" s="156">
        <f>B28*(POWER(1+1.575/100,(Feuil1!$D$18-2019)))</f>
        <v>244.99393305575552</v>
      </c>
    </row>
    <row r="29" spans="1:3" x14ac:dyDescent="0.25">
      <c r="A29" s="126" t="s">
        <v>209</v>
      </c>
      <c r="B29" s="127">
        <v>71.161911556097195</v>
      </c>
      <c r="C29" s="156">
        <f>B29*(POWER(1+1.575/100,(Feuil1!$D$18-2019)))</f>
        <v>71.161911556097195</v>
      </c>
    </row>
    <row r="30" spans="1:3" x14ac:dyDescent="0.25">
      <c r="A30" s="126" t="s">
        <v>210</v>
      </c>
      <c r="B30" s="127">
        <v>79.916010749829169</v>
      </c>
      <c r="C30" s="156">
        <f>B30*(POWER(1+1.575/100,(Feuil1!$D$18-2019)))</f>
        <v>79.916010749829169</v>
      </c>
    </row>
    <row r="31" spans="1:3" x14ac:dyDescent="0.25">
      <c r="A31" s="126" t="s">
        <v>211</v>
      </c>
      <c r="B31" s="127">
        <v>7</v>
      </c>
      <c r="C31" s="156">
        <f>B31*(POWER(1+1.575/100,(Feuil1!$D$18-2019)))</f>
        <v>7</v>
      </c>
    </row>
    <row r="32" spans="1:3" x14ac:dyDescent="0.25">
      <c r="A32" s="126" t="s">
        <v>292</v>
      </c>
      <c r="B32" s="127"/>
      <c r="C32" s="156"/>
    </row>
    <row r="33" spans="1:3" x14ac:dyDescent="0.25">
      <c r="A33" s="137" t="s">
        <v>303</v>
      </c>
      <c r="B33" s="127">
        <v>370.00729958363331</v>
      </c>
      <c r="C33" s="156">
        <f>B33*(POWER(1+1.575/100,(Feuil1!$D$18-2019)))</f>
        <v>370.00729958363331</v>
      </c>
    </row>
    <row r="34" spans="1:3" x14ac:dyDescent="0.25">
      <c r="A34" s="137" t="s">
        <v>302</v>
      </c>
      <c r="B34" s="138">
        <v>8.3391083168157696</v>
      </c>
      <c r="C34" s="156">
        <f>B34*(POWER(1+1.575/100,(Feuil1!$D$18-2019)))</f>
        <v>8.3391083168157696</v>
      </c>
    </row>
    <row r="35" spans="1:3" x14ac:dyDescent="0.25">
      <c r="A35" s="126"/>
      <c r="B35" s="127"/>
      <c r="C35" s="156"/>
    </row>
    <row r="36" spans="1:3" x14ac:dyDescent="0.25">
      <c r="A36" s="300" t="s">
        <v>104</v>
      </c>
      <c r="B36" s="301"/>
      <c r="C36" s="156"/>
    </row>
    <row r="37" spans="1:3" x14ac:dyDescent="0.25">
      <c r="A37" s="126" t="s">
        <v>299</v>
      </c>
      <c r="B37" s="127">
        <v>122.49696652787776</v>
      </c>
      <c r="C37" s="156">
        <f>B37*(POWER(1+1.575/100,(Feuil1!$D$18-2019)))</f>
        <v>122.49696652787776</v>
      </c>
    </row>
    <row r="38" spans="1:3" x14ac:dyDescent="0.25">
      <c r="A38" s="126" t="s">
        <v>298</v>
      </c>
      <c r="B38" s="127">
        <v>122.49696652787776</v>
      </c>
      <c r="C38" s="156">
        <f>B38*(POWER(1+1.575/100,(Feuil1!$D$18-2019)))</f>
        <v>122.49696652787776</v>
      </c>
    </row>
    <row r="39" spans="1:3" x14ac:dyDescent="0.25">
      <c r="A39" s="126" t="s">
        <v>295</v>
      </c>
      <c r="B39" s="127">
        <v>198.14484979181665</v>
      </c>
      <c r="C39" s="156">
        <f>B39*(POWER(1+1.575/100,(Feuil1!$D$18-2019)))</f>
        <v>198.14484979181665</v>
      </c>
    </row>
    <row r="40" spans="1:3" x14ac:dyDescent="0.25">
      <c r="A40" s="126" t="s">
        <v>296</v>
      </c>
      <c r="B40" s="127">
        <v>185.42304979181665</v>
      </c>
      <c r="C40" s="156">
        <f>B40*(POWER(1+1.575/100,(Feuil1!$D$18-2019)))</f>
        <v>185.42304979181665</v>
      </c>
    </row>
    <row r="41" spans="1:3" x14ac:dyDescent="0.25">
      <c r="A41" s="126" t="s">
        <v>297</v>
      </c>
      <c r="B41" s="127">
        <v>246.67153305575553</v>
      </c>
      <c r="C41" s="156">
        <f>B41*(POWER(1+1.575/100,(Feuil1!$D$18-2019)))</f>
        <v>246.67153305575553</v>
      </c>
    </row>
    <row r="42" spans="1:3" x14ac:dyDescent="0.25">
      <c r="A42" s="126" t="s">
        <v>105</v>
      </c>
      <c r="B42" s="127">
        <v>852.31894937544985</v>
      </c>
      <c r="C42" s="156">
        <f>B42*(POWER(1+1.575/100,(Feuil1!$D$18-2019)))</f>
        <v>852.31894937544985</v>
      </c>
    </row>
    <row r="43" spans="1:3" x14ac:dyDescent="0.25">
      <c r="A43" s="126"/>
      <c r="B43" s="127"/>
      <c r="C43" s="156"/>
    </row>
    <row r="44" spans="1:3" x14ac:dyDescent="0.25">
      <c r="A44" s="126"/>
      <c r="B44" s="127"/>
      <c r="C44" s="156"/>
    </row>
    <row r="45" spans="1:3" x14ac:dyDescent="0.25">
      <c r="A45" s="126" t="s">
        <v>290</v>
      </c>
      <c r="B45" s="127">
        <v>1572</v>
      </c>
      <c r="C45" s="156">
        <f>B45*(POWER(1+1.575/100,(Feuil1!$D$18-2019)))</f>
        <v>1572</v>
      </c>
    </row>
    <row r="46" spans="1:3" x14ac:dyDescent="0.25">
      <c r="A46" s="126" t="s">
        <v>289</v>
      </c>
      <c r="B46" s="127">
        <v>489.98786611151104</v>
      </c>
      <c r="C46" s="156">
        <f>B46*(POWER(1+1.575/100,(Feuil1!$D$18-2019)))</f>
        <v>489.98786611151104</v>
      </c>
    </row>
    <row r="47" spans="1:3" x14ac:dyDescent="0.25">
      <c r="A47" s="126"/>
      <c r="B47" s="127"/>
      <c r="C47" s="156"/>
    </row>
    <row r="48" spans="1:3" x14ac:dyDescent="0.25">
      <c r="A48" s="300" t="s">
        <v>218</v>
      </c>
      <c r="B48" s="301"/>
      <c r="C48" s="156"/>
    </row>
    <row r="49" spans="1:3" x14ac:dyDescent="0.25">
      <c r="A49" s="130" t="s">
        <v>287</v>
      </c>
      <c r="B49" s="131">
        <v>122.49696652787776</v>
      </c>
      <c r="C49" s="156">
        <f>B49*(POWER(1+1.575/100,(Feuil1!$D$18-2019)))</f>
        <v>122.49696652787776</v>
      </c>
    </row>
    <row r="50" spans="1:3" x14ac:dyDescent="0.25">
      <c r="A50" s="130" t="s">
        <v>288</v>
      </c>
      <c r="B50" s="131">
        <v>244.99393305575552</v>
      </c>
      <c r="C50" s="156">
        <f>B50*(POWER(1+1.575/100,(Feuil1!$D$18-2019)))</f>
        <v>244.99393305575552</v>
      </c>
    </row>
    <row r="51" spans="1:3" x14ac:dyDescent="0.25">
      <c r="A51" s="126"/>
      <c r="B51" s="132"/>
      <c r="C51" s="156"/>
    </row>
    <row r="52" spans="1:3" x14ac:dyDescent="0.25">
      <c r="A52" s="300" t="s">
        <v>88</v>
      </c>
      <c r="B52" s="301"/>
      <c r="C52" s="156"/>
    </row>
    <row r="53" spans="1:3" x14ac:dyDescent="0.25">
      <c r="A53" s="126" t="s">
        <v>268</v>
      </c>
      <c r="B53" s="127">
        <v>58.063600000000008</v>
      </c>
      <c r="C53" s="156">
        <f>B53*(POWER(1+1.575/100,(Feuil1!$D$18-2019)))</f>
        <v>58.063600000000008</v>
      </c>
    </row>
    <row r="54" spans="1:3" ht="15.75" thickBot="1" x14ac:dyDescent="0.3">
      <c r="A54" s="133" t="s">
        <v>269</v>
      </c>
      <c r="B54" s="134">
        <v>201.5916</v>
      </c>
      <c r="C54" s="154">
        <f>B54*(POWER(1+1.575/100,(Feuil1!$D$18-2019)))</f>
        <v>201.5916</v>
      </c>
    </row>
  </sheetData>
  <mergeCells count="4">
    <mergeCell ref="A2:B2"/>
    <mergeCell ref="A52:B52"/>
    <mergeCell ref="A36:B36"/>
    <mergeCell ref="A48:B48"/>
  </mergeCells>
  <pageMargins left="0.70866141732283472" right="0.70866141732283472" top="0.74803149606299213" bottom="0.74803149606299213" header="0.31496062992125984" footer="0.31496062992125984"/>
  <pageSetup paperSize="9" scale="8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H60"/>
  <sheetViews>
    <sheetView zoomScale="85" zoomScaleNormal="85" workbookViewId="0">
      <selection activeCell="E54" sqref="E54:G59"/>
    </sheetView>
  </sheetViews>
  <sheetFormatPr baseColWidth="10" defaultRowHeight="15" x14ac:dyDescent="0.25"/>
  <cols>
    <col min="1" max="1" width="20.7109375" customWidth="1"/>
    <col min="2" max="2" width="11.42578125" style="2"/>
    <col min="3" max="3" width="40.28515625" customWidth="1"/>
    <col min="4" max="4" width="61.85546875" customWidth="1"/>
    <col min="5" max="5" width="8.140625" customWidth="1"/>
    <col min="6" max="6" width="48.42578125" customWidth="1"/>
    <col min="7" max="7" width="4.28515625" hidden="1" customWidth="1"/>
    <col min="8" max="8" width="16.28515625" customWidth="1"/>
  </cols>
  <sheetData>
    <row r="1" spans="1:8" ht="18.75" x14ac:dyDescent="0.25">
      <c r="A1" s="304" t="s">
        <v>256</v>
      </c>
      <c r="B1" s="305"/>
      <c r="C1" s="305"/>
      <c r="D1" s="305"/>
      <c r="E1" s="305"/>
      <c r="F1" s="305"/>
      <c r="G1" s="151"/>
      <c r="H1" s="151">
        <f>Feuil1!D18</f>
        <v>2019</v>
      </c>
    </row>
    <row r="2" spans="1:8" x14ac:dyDescent="0.25">
      <c r="A2" s="224"/>
      <c r="B2" s="225"/>
      <c r="C2" s="225"/>
      <c r="D2" s="225"/>
      <c r="E2" s="225"/>
      <c r="F2" s="225"/>
      <c r="G2" s="225"/>
      <c r="H2" s="225"/>
    </row>
    <row r="3" spans="1:8" x14ac:dyDescent="0.25">
      <c r="A3" s="224"/>
      <c r="B3" s="225"/>
      <c r="C3" s="225"/>
      <c r="D3" s="225"/>
      <c r="E3" s="225"/>
      <c r="F3" s="225"/>
      <c r="G3" s="225"/>
      <c r="H3" s="225"/>
    </row>
    <row r="4" spans="1:8" x14ac:dyDescent="0.25">
      <c r="A4" s="224"/>
      <c r="B4" s="225"/>
      <c r="C4" s="225"/>
      <c r="D4" s="225"/>
      <c r="E4" s="225"/>
      <c r="F4" s="225"/>
      <c r="G4" s="225"/>
      <c r="H4" s="225"/>
    </row>
    <row r="5" spans="1:8" ht="33.75" customHeight="1" thickBot="1" x14ac:dyDescent="0.3">
      <c r="A5" s="226"/>
      <c r="B5" s="227"/>
      <c r="C5" s="227"/>
      <c r="D5" s="227"/>
      <c r="E5" s="227"/>
      <c r="F5" s="227"/>
      <c r="G5" s="227"/>
      <c r="H5" s="227"/>
    </row>
    <row r="6" spans="1:8" ht="15.75" thickBot="1" x14ac:dyDescent="0.3">
      <c r="A6" s="228" t="s">
        <v>73</v>
      </c>
      <c r="B6" s="229"/>
      <c r="C6" s="230"/>
      <c r="D6" s="92" t="s">
        <v>43</v>
      </c>
      <c r="E6" s="228" t="s">
        <v>44</v>
      </c>
      <c r="F6" s="229"/>
      <c r="G6" s="229"/>
      <c r="H6" s="106" t="s">
        <v>74</v>
      </c>
    </row>
    <row r="7" spans="1:8" x14ac:dyDescent="0.25">
      <c r="A7" s="231" t="s">
        <v>45</v>
      </c>
      <c r="B7" s="232"/>
      <c r="C7" s="233"/>
      <c r="D7" s="234" t="s">
        <v>249</v>
      </c>
      <c r="E7" s="231" t="s">
        <v>47</v>
      </c>
      <c r="F7" s="232"/>
      <c r="G7" s="233"/>
      <c r="H7" s="302" t="s">
        <v>95</v>
      </c>
    </row>
    <row r="8" spans="1:8" ht="15.75" thickBot="1" x14ac:dyDescent="0.3">
      <c r="A8" s="239" t="s">
        <v>48</v>
      </c>
      <c r="B8" s="240"/>
      <c r="C8" s="241"/>
      <c r="D8" s="235"/>
      <c r="E8" s="236"/>
      <c r="F8" s="237"/>
      <c r="G8" s="238"/>
      <c r="H8" s="303"/>
    </row>
    <row r="9" spans="1:8" ht="15" customHeight="1" x14ac:dyDescent="0.25">
      <c r="A9" s="170"/>
      <c r="B9" s="272"/>
      <c r="C9" s="273"/>
      <c r="D9" s="325" t="s">
        <v>257</v>
      </c>
      <c r="E9" s="345"/>
      <c r="F9" s="346"/>
      <c r="G9" s="347"/>
      <c r="H9" s="306" t="s">
        <v>255</v>
      </c>
    </row>
    <row r="10" spans="1:8" x14ac:dyDescent="0.25">
      <c r="A10" s="274"/>
      <c r="B10" s="275"/>
      <c r="C10" s="276"/>
      <c r="D10" s="326"/>
      <c r="E10" s="348"/>
      <c r="F10" s="349"/>
      <c r="G10" s="350"/>
      <c r="H10" s="307"/>
    </row>
    <row r="11" spans="1:8" x14ac:dyDescent="0.25">
      <c r="A11" s="274"/>
      <c r="B11" s="275"/>
      <c r="C11" s="276"/>
      <c r="D11" s="326"/>
      <c r="E11" s="348"/>
      <c r="F11" s="349"/>
      <c r="G11" s="350"/>
      <c r="H11" s="307"/>
    </row>
    <row r="12" spans="1:8" x14ac:dyDescent="0.25">
      <c r="A12" s="274"/>
      <c r="B12" s="275"/>
      <c r="C12" s="276"/>
      <c r="D12" s="326"/>
      <c r="E12" s="348"/>
      <c r="F12" s="349"/>
      <c r="G12" s="350"/>
      <c r="H12" s="307"/>
    </row>
    <row r="13" spans="1:8" x14ac:dyDescent="0.25">
      <c r="A13" s="274"/>
      <c r="B13" s="275"/>
      <c r="C13" s="276"/>
      <c r="D13" s="326"/>
      <c r="E13" s="348"/>
      <c r="F13" s="349"/>
      <c r="G13" s="350"/>
      <c r="H13" s="307"/>
    </row>
    <row r="14" spans="1:8" x14ac:dyDescent="0.25">
      <c r="A14" s="274"/>
      <c r="B14" s="275"/>
      <c r="C14" s="276"/>
      <c r="D14" s="326"/>
      <c r="E14" s="348"/>
      <c r="F14" s="349"/>
      <c r="G14" s="350"/>
      <c r="H14" s="307"/>
    </row>
    <row r="15" spans="1:8" x14ac:dyDescent="0.25">
      <c r="A15" s="274"/>
      <c r="B15" s="275"/>
      <c r="C15" s="276"/>
      <c r="D15" s="326"/>
      <c r="E15" s="348"/>
      <c r="F15" s="349"/>
      <c r="G15" s="350"/>
      <c r="H15" s="307"/>
    </row>
    <row r="16" spans="1:8" x14ac:dyDescent="0.25">
      <c r="A16" s="274"/>
      <c r="B16" s="275"/>
      <c r="C16" s="276"/>
      <c r="D16" s="326"/>
      <c r="E16" s="348"/>
      <c r="F16" s="349"/>
      <c r="G16" s="350"/>
      <c r="H16" s="307"/>
    </row>
    <row r="17" spans="1:8" x14ac:dyDescent="0.25">
      <c r="A17" s="274"/>
      <c r="B17" s="275"/>
      <c r="C17" s="276"/>
      <c r="D17" s="326"/>
      <c r="E17" s="348"/>
      <c r="F17" s="349"/>
      <c r="G17" s="350"/>
      <c r="H17" s="307"/>
    </row>
    <row r="18" spans="1:8" x14ac:dyDescent="0.25">
      <c r="A18" s="274"/>
      <c r="B18" s="275"/>
      <c r="C18" s="276"/>
      <c r="D18" s="326"/>
      <c r="E18" s="348"/>
      <c r="F18" s="349"/>
      <c r="G18" s="350"/>
      <c r="H18" s="307"/>
    </row>
    <row r="19" spans="1:8" x14ac:dyDescent="0.25">
      <c r="A19" s="274"/>
      <c r="B19" s="275"/>
      <c r="C19" s="276"/>
      <c r="D19" s="326"/>
      <c r="E19" s="348"/>
      <c r="F19" s="349"/>
      <c r="G19" s="350"/>
      <c r="H19" s="307"/>
    </row>
    <row r="20" spans="1:8" x14ac:dyDescent="0.25">
      <c r="A20" s="274"/>
      <c r="B20" s="275"/>
      <c r="C20" s="276"/>
      <c r="D20" s="326"/>
      <c r="E20" s="348"/>
      <c r="F20" s="349"/>
      <c r="G20" s="350"/>
      <c r="H20" s="307"/>
    </row>
    <row r="21" spans="1:8" x14ac:dyDescent="0.25">
      <c r="A21" s="274"/>
      <c r="B21" s="275"/>
      <c r="C21" s="276"/>
      <c r="D21" s="326"/>
      <c r="E21" s="348"/>
      <c r="F21" s="349"/>
      <c r="G21" s="350"/>
      <c r="H21" s="307"/>
    </row>
    <row r="22" spans="1:8" x14ac:dyDescent="0.25">
      <c r="A22" s="274"/>
      <c r="B22" s="275"/>
      <c r="C22" s="276"/>
      <c r="D22" s="326"/>
      <c r="E22" s="348"/>
      <c r="F22" s="349"/>
      <c r="G22" s="350"/>
      <c r="H22" s="307"/>
    </row>
    <row r="23" spans="1:8" x14ac:dyDescent="0.25">
      <c r="A23" s="274"/>
      <c r="B23" s="275"/>
      <c r="C23" s="276"/>
      <c r="D23" s="326"/>
      <c r="E23" s="348"/>
      <c r="F23" s="349"/>
      <c r="G23" s="350"/>
      <c r="H23" s="307"/>
    </row>
    <row r="24" spans="1:8" x14ac:dyDescent="0.25">
      <c r="A24" s="274"/>
      <c r="B24" s="275"/>
      <c r="C24" s="276"/>
      <c r="D24" s="326"/>
      <c r="E24" s="348"/>
      <c r="F24" s="349"/>
      <c r="G24" s="350"/>
      <c r="H24" s="307"/>
    </row>
    <row r="25" spans="1:8" x14ac:dyDescent="0.25">
      <c r="A25" s="274"/>
      <c r="B25" s="275"/>
      <c r="C25" s="276"/>
      <c r="D25" s="326"/>
      <c r="E25" s="348"/>
      <c r="F25" s="349"/>
      <c r="G25" s="350"/>
      <c r="H25" s="307"/>
    </row>
    <row r="26" spans="1:8" x14ac:dyDescent="0.25">
      <c r="A26" s="274"/>
      <c r="B26" s="275"/>
      <c r="C26" s="276"/>
      <c r="D26" s="326"/>
      <c r="E26" s="348"/>
      <c r="F26" s="349"/>
      <c r="G26" s="350"/>
      <c r="H26" s="307"/>
    </row>
    <row r="27" spans="1:8" x14ac:dyDescent="0.25">
      <c r="A27" s="274"/>
      <c r="B27" s="275"/>
      <c r="C27" s="276"/>
      <c r="D27" s="326"/>
      <c r="E27" s="348"/>
      <c r="F27" s="349"/>
      <c r="G27" s="350"/>
      <c r="H27" s="307"/>
    </row>
    <row r="28" spans="1:8" x14ac:dyDescent="0.25">
      <c r="A28" s="274"/>
      <c r="B28" s="275"/>
      <c r="C28" s="276"/>
      <c r="D28" s="326"/>
      <c r="E28" s="348"/>
      <c r="F28" s="349"/>
      <c r="G28" s="350"/>
      <c r="H28" s="307"/>
    </row>
    <row r="29" spans="1:8" x14ac:dyDescent="0.25">
      <c r="A29" s="274"/>
      <c r="B29" s="275"/>
      <c r="C29" s="276"/>
      <c r="D29" s="326"/>
      <c r="E29" s="348"/>
      <c r="F29" s="349"/>
      <c r="G29" s="350"/>
      <c r="H29" s="307"/>
    </row>
    <row r="30" spans="1:8" x14ac:dyDescent="0.25">
      <c r="A30" s="274"/>
      <c r="B30" s="275"/>
      <c r="C30" s="276"/>
      <c r="D30" s="326"/>
      <c r="E30" s="348"/>
      <c r="F30" s="349"/>
      <c r="G30" s="350"/>
      <c r="H30" s="307"/>
    </row>
    <row r="31" spans="1:8" x14ac:dyDescent="0.25">
      <c r="A31" s="274"/>
      <c r="B31" s="275"/>
      <c r="C31" s="276"/>
      <c r="D31" s="326"/>
      <c r="E31" s="348"/>
      <c r="F31" s="349"/>
      <c r="G31" s="350"/>
      <c r="H31" s="307"/>
    </row>
    <row r="32" spans="1:8" x14ac:dyDescent="0.25">
      <c r="A32" s="274"/>
      <c r="B32" s="275"/>
      <c r="C32" s="276"/>
      <c r="D32" s="326"/>
      <c r="E32" s="348"/>
      <c r="F32" s="349"/>
      <c r="G32" s="350"/>
      <c r="H32" s="307"/>
    </row>
    <row r="33" spans="1:8" x14ac:dyDescent="0.25">
      <c r="A33" s="274"/>
      <c r="B33" s="275"/>
      <c r="C33" s="276"/>
      <c r="D33" s="326"/>
      <c r="E33" s="348"/>
      <c r="F33" s="349"/>
      <c r="G33" s="350"/>
      <c r="H33" s="307"/>
    </row>
    <row r="34" spans="1:8" x14ac:dyDescent="0.25">
      <c r="A34" s="274"/>
      <c r="B34" s="275"/>
      <c r="C34" s="276"/>
      <c r="D34" s="326"/>
      <c r="E34" s="348"/>
      <c r="F34" s="349"/>
      <c r="G34" s="350"/>
      <c r="H34" s="307"/>
    </row>
    <row r="35" spans="1:8" ht="28.35" customHeight="1" thickBot="1" x14ac:dyDescent="0.3">
      <c r="A35" s="274"/>
      <c r="B35" s="275"/>
      <c r="C35" s="276"/>
      <c r="D35" s="326"/>
      <c r="E35" s="348"/>
      <c r="F35" s="349"/>
      <c r="G35" s="350"/>
      <c r="H35" s="307"/>
    </row>
    <row r="36" spans="1:8" ht="15.75" hidden="1" thickBot="1" x14ac:dyDescent="0.3">
      <c r="A36" s="274"/>
      <c r="B36" s="275"/>
      <c r="C36" s="276"/>
      <c r="D36" s="326"/>
      <c r="E36" s="348"/>
      <c r="F36" s="349"/>
      <c r="G36" s="350"/>
      <c r="H36" s="307"/>
    </row>
    <row r="37" spans="1:8" ht="15.75" hidden="1" thickBot="1" x14ac:dyDescent="0.3">
      <c r="A37" s="274"/>
      <c r="B37" s="275"/>
      <c r="C37" s="276"/>
      <c r="D37" s="326"/>
      <c r="E37" s="348"/>
      <c r="F37" s="349"/>
      <c r="G37" s="350"/>
      <c r="H37" s="307"/>
    </row>
    <row r="38" spans="1:8" ht="15.75" hidden="1" thickBot="1" x14ac:dyDescent="0.3">
      <c r="A38" s="274"/>
      <c r="B38" s="275"/>
      <c r="C38" s="276"/>
      <c r="D38" s="326"/>
      <c r="E38" s="348"/>
      <c r="F38" s="349"/>
      <c r="G38" s="350"/>
      <c r="H38" s="307"/>
    </row>
    <row r="39" spans="1:8" ht="15.75" hidden="1" thickBot="1" x14ac:dyDescent="0.3">
      <c r="A39" s="274"/>
      <c r="B39" s="275"/>
      <c r="C39" s="276"/>
      <c r="D39" s="326"/>
      <c r="E39" s="348"/>
      <c r="F39" s="349"/>
      <c r="G39" s="350"/>
      <c r="H39" s="307"/>
    </row>
    <row r="40" spans="1:8" ht="15.75" hidden="1" thickBot="1" x14ac:dyDescent="0.3">
      <c r="A40" s="274"/>
      <c r="B40" s="275"/>
      <c r="C40" s="276"/>
      <c r="D40" s="326"/>
      <c r="E40" s="348"/>
      <c r="F40" s="349"/>
      <c r="G40" s="350"/>
      <c r="H40" s="307"/>
    </row>
    <row r="41" spans="1:8" ht="15.75" hidden="1" thickBot="1" x14ac:dyDescent="0.3">
      <c r="A41" s="274"/>
      <c r="B41" s="275"/>
      <c r="C41" s="276"/>
      <c r="D41" s="326"/>
      <c r="E41" s="348"/>
      <c r="F41" s="349"/>
      <c r="G41" s="350"/>
      <c r="H41" s="307"/>
    </row>
    <row r="42" spans="1:8" ht="15.75" hidden="1" thickBot="1" x14ac:dyDescent="0.3">
      <c r="A42" s="274"/>
      <c r="B42" s="275"/>
      <c r="C42" s="276"/>
      <c r="D42" s="326"/>
      <c r="E42" s="348"/>
      <c r="F42" s="349"/>
      <c r="G42" s="350"/>
      <c r="H42" s="307"/>
    </row>
    <row r="43" spans="1:8" ht="15.75" hidden="1" thickBot="1" x14ac:dyDescent="0.3">
      <c r="A43" s="274"/>
      <c r="B43" s="275"/>
      <c r="C43" s="276"/>
      <c r="D43" s="326"/>
      <c r="E43" s="348"/>
      <c r="F43" s="349"/>
      <c r="G43" s="350"/>
      <c r="H43" s="307"/>
    </row>
    <row r="44" spans="1:8" ht="15.75" hidden="1" thickBot="1" x14ac:dyDescent="0.3">
      <c r="A44" s="274"/>
      <c r="B44" s="275"/>
      <c r="C44" s="276"/>
      <c r="D44" s="326"/>
      <c r="E44" s="348"/>
      <c r="F44" s="349"/>
      <c r="G44" s="350"/>
      <c r="H44" s="307"/>
    </row>
    <row r="45" spans="1:8" ht="15.75" hidden="1" thickBot="1" x14ac:dyDescent="0.3">
      <c r="A45" s="274"/>
      <c r="B45" s="275"/>
      <c r="C45" s="276"/>
      <c r="D45" s="326"/>
      <c r="E45" s="348"/>
      <c r="F45" s="349"/>
      <c r="G45" s="350"/>
      <c r="H45" s="307"/>
    </row>
    <row r="46" spans="1:8" ht="15.75" hidden="1" thickBot="1" x14ac:dyDescent="0.3">
      <c r="A46" s="274"/>
      <c r="B46" s="275"/>
      <c r="C46" s="276"/>
      <c r="D46" s="326"/>
      <c r="E46" s="348"/>
      <c r="F46" s="349"/>
      <c r="G46" s="350"/>
      <c r="H46" s="307"/>
    </row>
    <row r="47" spans="1:8" ht="15.75" hidden="1" thickBot="1" x14ac:dyDescent="0.3">
      <c r="A47" s="274"/>
      <c r="B47" s="275"/>
      <c r="C47" s="276"/>
      <c r="D47" s="326"/>
      <c r="E47" s="348"/>
      <c r="F47" s="349"/>
      <c r="G47" s="350"/>
      <c r="H47" s="307"/>
    </row>
    <row r="48" spans="1:8" ht="15.75" hidden="1" thickBot="1" x14ac:dyDescent="0.3">
      <c r="A48" s="274"/>
      <c r="B48" s="275"/>
      <c r="C48" s="276"/>
      <c r="D48" s="326"/>
      <c r="E48" s="348"/>
      <c r="F48" s="349"/>
      <c r="G48" s="350"/>
      <c r="H48" s="307"/>
    </row>
    <row r="49" spans="1:8" ht="15.75" hidden="1" thickBot="1" x14ac:dyDescent="0.3">
      <c r="A49" s="277"/>
      <c r="B49" s="278"/>
      <c r="C49" s="279"/>
      <c r="D49" s="327"/>
      <c r="E49" s="351"/>
      <c r="F49" s="352"/>
      <c r="G49" s="353"/>
      <c r="H49" s="307"/>
    </row>
    <row r="50" spans="1:8" x14ac:dyDescent="0.25">
      <c r="A50" s="309" t="s">
        <v>252</v>
      </c>
      <c r="B50" s="311" t="s">
        <v>250</v>
      </c>
      <c r="C50" s="312"/>
      <c r="D50" s="315" t="s">
        <v>259</v>
      </c>
      <c r="E50" s="317" t="s">
        <v>57</v>
      </c>
      <c r="F50" s="318"/>
      <c r="G50" s="319"/>
      <c r="H50" s="307"/>
    </row>
    <row r="51" spans="1:8" x14ac:dyDescent="0.25">
      <c r="A51" s="310"/>
      <c r="B51" s="313"/>
      <c r="C51" s="314"/>
      <c r="D51" s="316"/>
      <c r="E51" s="320"/>
      <c r="F51" s="321"/>
      <c r="G51" s="322"/>
      <c r="H51" s="307"/>
    </row>
    <row r="52" spans="1:8" x14ac:dyDescent="0.25">
      <c r="A52" s="310"/>
      <c r="B52" s="323" t="s">
        <v>57</v>
      </c>
      <c r="C52" s="324"/>
      <c r="D52" s="316"/>
      <c r="E52" s="320"/>
      <c r="F52" s="321"/>
      <c r="G52" s="322"/>
      <c r="H52" s="307"/>
    </row>
    <row r="53" spans="1:8" x14ac:dyDescent="0.25">
      <c r="A53" s="310"/>
      <c r="B53" s="313" t="s">
        <v>258</v>
      </c>
      <c r="C53" s="314"/>
      <c r="D53" s="316"/>
      <c r="E53" s="320"/>
      <c r="F53" s="321"/>
      <c r="G53" s="322"/>
      <c r="H53" s="307"/>
    </row>
    <row r="54" spans="1:8" x14ac:dyDescent="0.25">
      <c r="A54" s="337" t="s">
        <v>270</v>
      </c>
      <c r="B54" s="339">
        <f>71.19*(POWER(1+1.575/100,(Feuil1!$D$18-2019)))</f>
        <v>71.19</v>
      </c>
      <c r="C54" s="340"/>
      <c r="D54" s="343">
        <f>1170.07342115628*(POWER(1+1.575/100,(Feuil1!$D$18-2019)))</f>
        <v>1170.0734211562799</v>
      </c>
      <c r="E54" s="328">
        <f>2327.31379958363*(POWER(1+1.575/100,(Feuil1!$D$18-2019)))</f>
        <v>2327.31379958363</v>
      </c>
      <c r="F54" s="329"/>
      <c r="G54" s="330"/>
      <c r="H54" s="307"/>
    </row>
    <row r="55" spans="1:8" x14ac:dyDescent="0.25">
      <c r="A55" s="337"/>
      <c r="B55" s="339"/>
      <c r="C55" s="340"/>
      <c r="D55" s="343"/>
      <c r="E55" s="331"/>
      <c r="F55" s="332"/>
      <c r="G55" s="333"/>
      <c r="H55" s="307"/>
    </row>
    <row r="56" spans="1:8" ht="1.5" customHeight="1" x14ac:dyDescent="0.25">
      <c r="A56" s="337"/>
      <c r="B56" s="339"/>
      <c r="C56" s="340"/>
      <c r="D56" s="343"/>
      <c r="E56" s="331"/>
      <c r="F56" s="332"/>
      <c r="G56" s="333"/>
      <c r="H56" s="307"/>
    </row>
    <row r="57" spans="1:8" hidden="1" x14ac:dyDescent="0.25">
      <c r="A57" s="337"/>
      <c r="B57" s="339"/>
      <c r="C57" s="340"/>
      <c r="D57" s="343"/>
      <c r="E57" s="331"/>
      <c r="F57" s="332"/>
      <c r="G57" s="333"/>
      <c r="H57" s="307"/>
    </row>
    <row r="58" spans="1:8" hidden="1" x14ac:dyDescent="0.25">
      <c r="A58" s="337"/>
      <c r="B58" s="339"/>
      <c r="C58" s="340"/>
      <c r="D58" s="343"/>
      <c r="E58" s="331"/>
      <c r="F58" s="332"/>
      <c r="G58" s="333"/>
      <c r="H58" s="307"/>
    </row>
    <row r="59" spans="1:8" ht="15.75" thickBot="1" x14ac:dyDescent="0.3">
      <c r="A59" s="338"/>
      <c r="B59" s="341"/>
      <c r="C59" s="342"/>
      <c r="D59" s="344"/>
      <c r="E59" s="334"/>
      <c r="F59" s="335"/>
      <c r="G59" s="336"/>
      <c r="H59" s="308"/>
    </row>
    <row r="60" spans="1:8" ht="15.75" thickTop="1" x14ac:dyDescent="0.25"/>
  </sheetData>
  <mergeCells count="23">
    <mergeCell ref="A1:F1"/>
    <mergeCell ref="H9:H59"/>
    <mergeCell ref="A50:A53"/>
    <mergeCell ref="B50:C51"/>
    <mergeCell ref="D50:D53"/>
    <mergeCell ref="E50:G53"/>
    <mergeCell ref="B52:C52"/>
    <mergeCell ref="B53:C53"/>
    <mergeCell ref="D9:D49"/>
    <mergeCell ref="E54:G59"/>
    <mergeCell ref="A54:A59"/>
    <mergeCell ref="B54:C59"/>
    <mergeCell ref="D54:D59"/>
    <mergeCell ref="A9:C49"/>
    <mergeCell ref="E9:G49"/>
    <mergeCell ref="A2:H5"/>
    <mergeCell ref="H7:H8"/>
    <mergeCell ref="A8:C8"/>
    <mergeCell ref="A6:C6"/>
    <mergeCell ref="E6:G6"/>
    <mergeCell ref="A7:C7"/>
    <mergeCell ref="D7:D8"/>
    <mergeCell ref="E7:G8"/>
  </mergeCells>
  <pageMargins left="0.7" right="0.7" top="0.75" bottom="0.75" header="0.3" footer="0.3"/>
  <pageSetup paperSize="9" scale="63"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H65"/>
  <sheetViews>
    <sheetView topLeftCell="A29" zoomScale="85" zoomScaleNormal="85" workbookViewId="0">
      <selection activeCell="E66" sqref="E66"/>
    </sheetView>
  </sheetViews>
  <sheetFormatPr baseColWidth="10" defaultRowHeight="15" x14ac:dyDescent="0.25"/>
  <cols>
    <col min="1" max="1" width="72.140625" customWidth="1"/>
    <col min="2" max="2" width="12.85546875" bestFit="1" customWidth="1"/>
    <col min="3" max="3" width="21.7109375" customWidth="1"/>
    <col min="4" max="4" width="85.28515625" bestFit="1" customWidth="1"/>
    <col min="5" max="5" width="47.7109375" customWidth="1"/>
    <col min="6" max="6" width="17.85546875" customWidth="1"/>
    <col min="7" max="7" width="9.85546875" bestFit="1" customWidth="1"/>
    <col min="8" max="8" width="24" customWidth="1"/>
  </cols>
  <sheetData>
    <row r="1" spans="1:8" ht="18.75" x14ac:dyDescent="0.25">
      <c r="A1" s="304" t="s">
        <v>248</v>
      </c>
      <c r="B1" s="305"/>
      <c r="C1" s="305"/>
      <c r="D1" s="305"/>
      <c r="E1" s="305"/>
      <c r="F1" s="305"/>
      <c r="G1" s="305"/>
      <c r="H1" s="151">
        <f>Feuil1!D18</f>
        <v>2019</v>
      </c>
    </row>
    <row r="2" spans="1:8" ht="15" customHeight="1" x14ac:dyDescent="0.25">
      <c r="A2" s="224"/>
      <c r="B2" s="225"/>
      <c r="C2" s="225"/>
      <c r="D2" s="225"/>
      <c r="E2" s="225"/>
      <c r="F2" s="225"/>
      <c r="G2" s="225"/>
      <c r="H2" s="225"/>
    </row>
    <row r="3" spans="1:8" x14ac:dyDescent="0.25">
      <c r="A3" s="224"/>
      <c r="B3" s="225"/>
      <c r="C3" s="225"/>
      <c r="D3" s="225"/>
      <c r="E3" s="225"/>
      <c r="F3" s="225"/>
      <c r="G3" s="225"/>
      <c r="H3" s="225"/>
    </row>
    <row r="4" spans="1:8" x14ac:dyDescent="0.25">
      <c r="A4" s="224"/>
      <c r="B4" s="225"/>
      <c r="C4" s="225"/>
      <c r="D4" s="225"/>
      <c r="E4" s="225"/>
      <c r="F4" s="225"/>
      <c r="G4" s="225"/>
      <c r="H4" s="225"/>
    </row>
    <row r="5" spans="1:8" ht="17.25" customHeight="1" thickBot="1" x14ac:dyDescent="0.3">
      <c r="A5" s="226"/>
      <c r="B5" s="227"/>
      <c r="C5" s="227"/>
      <c r="D5" s="227"/>
      <c r="E5" s="227"/>
      <c r="F5" s="227"/>
      <c r="G5" s="227"/>
      <c r="H5" s="227"/>
    </row>
    <row r="6" spans="1:8" ht="15.75" thickBot="1" x14ac:dyDescent="0.3">
      <c r="A6" s="228" t="s">
        <v>73</v>
      </c>
      <c r="B6" s="229"/>
      <c r="C6" s="230"/>
      <c r="D6" s="91" t="s">
        <v>43</v>
      </c>
      <c r="E6" s="228" t="s">
        <v>44</v>
      </c>
      <c r="F6" s="229"/>
      <c r="G6" s="229"/>
      <c r="H6" s="106" t="s">
        <v>74</v>
      </c>
    </row>
    <row r="7" spans="1:8" x14ac:dyDescent="0.25">
      <c r="A7" s="231" t="s">
        <v>45</v>
      </c>
      <c r="B7" s="232"/>
      <c r="C7" s="233"/>
      <c r="D7" s="234" t="s">
        <v>249</v>
      </c>
      <c r="E7" s="231" t="s">
        <v>47</v>
      </c>
      <c r="F7" s="232"/>
      <c r="G7" s="233"/>
      <c r="H7" s="302" t="s">
        <v>95</v>
      </c>
    </row>
    <row r="8" spans="1:8" ht="15.75" thickBot="1" x14ac:dyDescent="0.3">
      <c r="A8" s="239" t="s">
        <v>48</v>
      </c>
      <c r="B8" s="240"/>
      <c r="C8" s="241"/>
      <c r="D8" s="235"/>
      <c r="E8" s="236"/>
      <c r="F8" s="237"/>
      <c r="G8" s="238"/>
      <c r="H8" s="303"/>
    </row>
    <row r="9" spans="1:8" x14ac:dyDescent="0.25">
      <c r="A9" s="170" t="s">
        <v>257</v>
      </c>
      <c r="B9" s="272"/>
      <c r="C9" s="273"/>
      <c r="D9" s="365" t="s">
        <v>260</v>
      </c>
      <c r="E9" s="282"/>
      <c r="F9" s="283"/>
      <c r="G9" s="284"/>
      <c r="H9" s="306" t="s">
        <v>255</v>
      </c>
    </row>
    <row r="10" spans="1:8" x14ac:dyDescent="0.25">
      <c r="A10" s="274"/>
      <c r="B10" s="275"/>
      <c r="C10" s="276"/>
      <c r="D10" s="281"/>
      <c r="E10" s="285"/>
      <c r="F10" s="286"/>
      <c r="G10" s="287"/>
      <c r="H10" s="307"/>
    </row>
    <row r="11" spans="1:8" x14ac:dyDescent="0.25">
      <c r="A11" s="274"/>
      <c r="B11" s="275"/>
      <c r="C11" s="276"/>
      <c r="D11" s="281"/>
      <c r="E11" s="285"/>
      <c r="F11" s="286"/>
      <c r="G11" s="287"/>
      <c r="H11" s="307"/>
    </row>
    <row r="12" spans="1:8" x14ac:dyDescent="0.25">
      <c r="A12" s="274"/>
      <c r="B12" s="275"/>
      <c r="C12" s="276"/>
      <c r="D12" s="281"/>
      <c r="E12" s="285"/>
      <c r="F12" s="286"/>
      <c r="G12" s="287"/>
      <c r="H12" s="307"/>
    </row>
    <row r="13" spans="1:8" x14ac:dyDescent="0.25">
      <c r="A13" s="274"/>
      <c r="B13" s="275"/>
      <c r="C13" s="276"/>
      <c r="D13" s="281"/>
      <c r="E13" s="285"/>
      <c r="F13" s="286"/>
      <c r="G13" s="287"/>
      <c r="H13" s="307"/>
    </row>
    <row r="14" spans="1:8" x14ac:dyDescent="0.25">
      <c r="A14" s="274"/>
      <c r="B14" s="275"/>
      <c r="C14" s="276"/>
      <c r="D14" s="281"/>
      <c r="E14" s="285"/>
      <c r="F14" s="286"/>
      <c r="G14" s="287"/>
      <c r="H14" s="307"/>
    </row>
    <row r="15" spans="1:8" x14ac:dyDescent="0.25">
      <c r="A15" s="274"/>
      <c r="B15" s="275"/>
      <c r="C15" s="276"/>
      <c r="D15" s="281"/>
      <c r="E15" s="285"/>
      <c r="F15" s="286"/>
      <c r="G15" s="287"/>
      <c r="H15" s="307"/>
    </row>
    <row r="16" spans="1:8" x14ac:dyDescent="0.25">
      <c r="A16" s="274"/>
      <c r="B16" s="275"/>
      <c r="C16" s="276"/>
      <c r="D16" s="281"/>
      <c r="E16" s="285"/>
      <c r="F16" s="286"/>
      <c r="G16" s="287"/>
      <c r="H16" s="307"/>
    </row>
    <row r="17" spans="1:8" x14ac:dyDescent="0.25">
      <c r="A17" s="274"/>
      <c r="B17" s="275"/>
      <c r="C17" s="276"/>
      <c r="D17" s="281"/>
      <c r="E17" s="285"/>
      <c r="F17" s="286"/>
      <c r="G17" s="287"/>
      <c r="H17" s="307"/>
    </row>
    <row r="18" spans="1:8" x14ac:dyDescent="0.25">
      <c r="A18" s="274"/>
      <c r="B18" s="275"/>
      <c r="C18" s="276"/>
      <c r="D18" s="281"/>
      <c r="E18" s="285"/>
      <c r="F18" s="286"/>
      <c r="G18" s="287"/>
      <c r="H18" s="307"/>
    </row>
    <row r="19" spans="1:8" x14ac:dyDescent="0.25">
      <c r="A19" s="274"/>
      <c r="B19" s="275"/>
      <c r="C19" s="276"/>
      <c r="D19" s="281"/>
      <c r="E19" s="285"/>
      <c r="F19" s="286"/>
      <c r="G19" s="287"/>
      <c r="H19" s="307"/>
    </row>
    <row r="20" spans="1:8" x14ac:dyDescent="0.25">
      <c r="A20" s="274"/>
      <c r="B20" s="275"/>
      <c r="C20" s="276"/>
      <c r="D20" s="281"/>
      <c r="E20" s="285"/>
      <c r="F20" s="286"/>
      <c r="G20" s="287"/>
      <c r="H20" s="307"/>
    </row>
    <row r="21" spans="1:8" x14ac:dyDescent="0.25">
      <c r="A21" s="274"/>
      <c r="B21" s="275"/>
      <c r="C21" s="276"/>
      <c r="D21" s="281"/>
      <c r="E21" s="285"/>
      <c r="F21" s="286"/>
      <c r="G21" s="287"/>
      <c r="H21" s="307"/>
    </row>
    <row r="22" spans="1:8" x14ac:dyDescent="0.25">
      <c r="A22" s="274"/>
      <c r="B22" s="275"/>
      <c r="C22" s="276"/>
      <c r="D22" s="281"/>
      <c r="E22" s="285"/>
      <c r="F22" s="286"/>
      <c r="G22" s="287"/>
      <c r="H22" s="307"/>
    </row>
    <row r="23" spans="1:8" x14ac:dyDescent="0.25">
      <c r="A23" s="274"/>
      <c r="B23" s="275"/>
      <c r="C23" s="276"/>
      <c r="D23" s="281"/>
      <c r="E23" s="285"/>
      <c r="F23" s="286"/>
      <c r="G23" s="287"/>
      <c r="H23" s="307"/>
    </row>
    <row r="24" spans="1:8" x14ac:dyDescent="0.25">
      <c r="A24" s="274"/>
      <c r="B24" s="275"/>
      <c r="C24" s="276"/>
      <c r="D24" s="281"/>
      <c r="E24" s="285"/>
      <c r="F24" s="286"/>
      <c r="G24" s="287"/>
      <c r="H24" s="307"/>
    </row>
    <row r="25" spans="1:8" x14ac:dyDescent="0.25">
      <c r="A25" s="274"/>
      <c r="B25" s="275"/>
      <c r="C25" s="276"/>
      <c r="D25" s="281"/>
      <c r="E25" s="285"/>
      <c r="F25" s="286"/>
      <c r="G25" s="287"/>
      <c r="H25" s="307"/>
    </row>
    <row r="26" spans="1:8" x14ac:dyDescent="0.25">
      <c r="A26" s="274"/>
      <c r="B26" s="275"/>
      <c r="C26" s="276"/>
      <c r="D26" s="281"/>
      <c r="E26" s="285"/>
      <c r="F26" s="286"/>
      <c r="G26" s="287"/>
      <c r="H26" s="307"/>
    </row>
    <row r="27" spans="1:8" x14ac:dyDescent="0.25">
      <c r="A27" s="274"/>
      <c r="B27" s="275"/>
      <c r="C27" s="276"/>
      <c r="D27" s="281"/>
      <c r="E27" s="285"/>
      <c r="F27" s="286"/>
      <c r="G27" s="287"/>
      <c r="H27" s="307"/>
    </row>
    <row r="28" spans="1:8" x14ac:dyDescent="0.25">
      <c r="A28" s="274"/>
      <c r="B28" s="275"/>
      <c r="C28" s="276"/>
      <c r="D28" s="281"/>
      <c r="E28" s="285"/>
      <c r="F28" s="286"/>
      <c r="G28" s="287"/>
      <c r="H28" s="307"/>
    </row>
    <row r="29" spans="1:8" x14ac:dyDescent="0.25">
      <c r="A29" s="274"/>
      <c r="B29" s="275"/>
      <c r="C29" s="276"/>
      <c r="D29" s="281"/>
      <c r="E29" s="285"/>
      <c r="F29" s="286"/>
      <c r="G29" s="287"/>
      <c r="H29" s="307"/>
    </row>
    <row r="30" spans="1:8" x14ac:dyDescent="0.25">
      <c r="A30" s="274"/>
      <c r="B30" s="275"/>
      <c r="C30" s="276"/>
      <c r="D30" s="281"/>
      <c r="E30" s="285"/>
      <c r="F30" s="286"/>
      <c r="G30" s="287"/>
      <c r="H30" s="307"/>
    </row>
    <row r="31" spans="1:8" x14ac:dyDescent="0.25">
      <c r="A31" s="274"/>
      <c r="B31" s="275"/>
      <c r="C31" s="276"/>
      <c r="D31" s="281"/>
      <c r="E31" s="285"/>
      <c r="F31" s="286"/>
      <c r="G31" s="287"/>
      <c r="H31" s="307"/>
    </row>
    <row r="32" spans="1:8" x14ac:dyDescent="0.25">
      <c r="A32" s="274"/>
      <c r="B32" s="275"/>
      <c r="C32" s="276"/>
      <c r="D32" s="281"/>
      <c r="E32" s="285"/>
      <c r="F32" s="286"/>
      <c r="G32" s="287"/>
      <c r="H32" s="307"/>
    </row>
    <row r="33" spans="1:8" x14ac:dyDescent="0.25">
      <c r="A33" s="274"/>
      <c r="B33" s="275"/>
      <c r="C33" s="276"/>
      <c r="D33" s="281"/>
      <c r="E33" s="285"/>
      <c r="F33" s="286"/>
      <c r="G33" s="287"/>
      <c r="H33" s="307"/>
    </row>
    <row r="34" spans="1:8" x14ac:dyDescent="0.25">
      <c r="A34" s="274"/>
      <c r="B34" s="275"/>
      <c r="C34" s="276"/>
      <c r="D34" s="281"/>
      <c r="E34" s="285"/>
      <c r="F34" s="286"/>
      <c r="G34" s="287"/>
      <c r="H34" s="307"/>
    </row>
    <row r="35" spans="1:8" x14ac:dyDescent="0.25">
      <c r="A35" s="274"/>
      <c r="B35" s="275"/>
      <c r="C35" s="276"/>
      <c r="D35" s="281"/>
      <c r="E35" s="285"/>
      <c r="F35" s="286"/>
      <c r="G35" s="287"/>
      <c r="H35" s="307"/>
    </row>
    <row r="36" spans="1:8" x14ac:dyDescent="0.25">
      <c r="A36" s="274"/>
      <c r="B36" s="275"/>
      <c r="C36" s="276"/>
      <c r="D36" s="281"/>
      <c r="E36" s="285"/>
      <c r="F36" s="286"/>
      <c r="G36" s="287"/>
      <c r="H36" s="307"/>
    </row>
    <row r="37" spans="1:8" x14ac:dyDescent="0.25">
      <c r="A37" s="274"/>
      <c r="B37" s="275"/>
      <c r="C37" s="276"/>
      <c r="D37" s="281"/>
      <c r="E37" s="285"/>
      <c r="F37" s="286"/>
      <c r="G37" s="287"/>
      <c r="H37" s="307"/>
    </row>
    <row r="38" spans="1:8" ht="0.75" customHeight="1" thickBot="1" x14ac:dyDescent="0.3">
      <c r="A38" s="274"/>
      <c r="B38" s="275"/>
      <c r="C38" s="276"/>
      <c r="D38" s="281"/>
      <c r="E38" s="285"/>
      <c r="F38" s="286"/>
      <c r="G38" s="287"/>
      <c r="H38" s="307"/>
    </row>
    <row r="39" spans="1:8" ht="15.75" hidden="1" thickBot="1" x14ac:dyDescent="0.3">
      <c r="A39" s="274"/>
      <c r="B39" s="275"/>
      <c r="C39" s="276"/>
      <c r="D39" s="281"/>
      <c r="E39" s="285"/>
      <c r="F39" s="286"/>
      <c r="G39" s="287"/>
      <c r="H39" s="307"/>
    </row>
    <row r="40" spans="1:8" ht="15.75" hidden="1" thickBot="1" x14ac:dyDescent="0.3">
      <c r="A40" s="274"/>
      <c r="B40" s="275"/>
      <c r="C40" s="276"/>
      <c r="D40" s="281"/>
      <c r="E40" s="285"/>
      <c r="F40" s="286"/>
      <c r="G40" s="287"/>
      <c r="H40" s="307"/>
    </row>
    <row r="41" spans="1:8" ht="15.75" hidden="1" thickBot="1" x14ac:dyDescent="0.3">
      <c r="A41" s="274"/>
      <c r="B41" s="275"/>
      <c r="C41" s="276"/>
      <c r="D41" s="281"/>
      <c r="E41" s="285"/>
      <c r="F41" s="286"/>
      <c r="G41" s="287"/>
      <c r="H41" s="307"/>
    </row>
    <row r="42" spans="1:8" ht="15.75" hidden="1" thickBot="1" x14ac:dyDescent="0.3">
      <c r="A42" s="274"/>
      <c r="B42" s="275"/>
      <c r="C42" s="276"/>
      <c r="D42" s="281"/>
      <c r="E42" s="285"/>
      <c r="F42" s="286"/>
      <c r="G42" s="287"/>
      <c r="H42" s="307"/>
    </row>
    <row r="43" spans="1:8" ht="15.75" hidden="1" thickBot="1" x14ac:dyDescent="0.3">
      <c r="A43" s="274"/>
      <c r="B43" s="275"/>
      <c r="C43" s="276"/>
      <c r="D43" s="281"/>
      <c r="E43" s="285"/>
      <c r="F43" s="286"/>
      <c r="G43" s="287"/>
      <c r="H43" s="307"/>
    </row>
    <row r="44" spans="1:8" ht="15.75" hidden="1" thickBot="1" x14ac:dyDescent="0.3">
      <c r="A44" s="274"/>
      <c r="B44" s="275"/>
      <c r="C44" s="276"/>
      <c r="D44" s="281"/>
      <c r="E44" s="285"/>
      <c r="F44" s="286"/>
      <c r="G44" s="287"/>
      <c r="H44" s="307"/>
    </row>
    <row r="45" spans="1:8" ht="15.75" hidden="1" thickBot="1" x14ac:dyDescent="0.3">
      <c r="A45" s="274"/>
      <c r="B45" s="275"/>
      <c r="C45" s="276"/>
      <c r="D45" s="281"/>
      <c r="E45" s="285"/>
      <c r="F45" s="286"/>
      <c r="G45" s="287"/>
      <c r="H45" s="307"/>
    </row>
    <row r="46" spans="1:8" ht="15.75" hidden="1" thickBot="1" x14ac:dyDescent="0.3">
      <c r="A46" s="274"/>
      <c r="B46" s="275"/>
      <c r="C46" s="276"/>
      <c r="D46" s="281"/>
      <c r="E46" s="285"/>
      <c r="F46" s="286"/>
      <c r="G46" s="287"/>
      <c r="H46" s="307"/>
    </row>
    <row r="47" spans="1:8" ht="15.75" hidden="1" thickBot="1" x14ac:dyDescent="0.3">
      <c r="A47" s="274"/>
      <c r="B47" s="275"/>
      <c r="C47" s="276"/>
      <c r="D47" s="281"/>
      <c r="E47" s="285"/>
      <c r="F47" s="286"/>
      <c r="G47" s="287"/>
      <c r="H47" s="307"/>
    </row>
    <row r="48" spans="1:8" ht="15.75" hidden="1" thickBot="1" x14ac:dyDescent="0.3">
      <c r="A48" s="274"/>
      <c r="B48" s="275"/>
      <c r="C48" s="276"/>
      <c r="D48" s="281"/>
      <c r="E48" s="285"/>
      <c r="F48" s="286"/>
      <c r="G48" s="287"/>
      <c r="H48" s="307"/>
    </row>
    <row r="49" spans="1:8" ht="15.75" hidden="1" thickBot="1" x14ac:dyDescent="0.3">
      <c r="A49" s="277"/>
      <c r="B49" s="278"/>
      <c r="C49" s="279"/>
      <c r="D49" s="68"/>
      <c r="E49" s="288"/>
      <c r="F49" s="289"/>
      <c r="G49" s="290"/>
      <c r="H49" s="307"/>
    </row>
    <row r="50" spans="1:8" x14ac:dyDescent="0.25">
      <c r="A50" s="309" t="s">
        <v>252</v>
      </c>
      <c r="B50" s="311" t="s">
        <v>250</v>
      </c>
      <c r="C50" s="312"/>
      <c r="D50" s="315" t="s">
        <v>57</v>
      </c>
      <c r="E50" s="317" t="s">
        <v>57</v>
      </c>
      <c r="F50" s="318"/>
      <c r="G50" s="319"/>
      <c r="H50" s="307"/>
    </row>
    <row r="51" spans="1:8" x14ac:dyDescent="0.25">
      <c r="A51" s="310"/>
      <c r="B51" s="313"/>
      <c r="C51" s="314"/>
      <c r="D51" s="316"/>
      <c r="E51" s="320"/>
      <c r="F51" s="321"/>
      <c r="G51" s="322"/>
      <c r="H51" s="307"/>
    </row>
    <row r="52" spans="1:8" x14ac:dyDescent="0.25">
      <c r="A52" s="310"/>
      <c r="B52" s="323" t="s">
        <v>57</v>
      </c>
      <c r="C52" s="324"/>
      <c r="D52" s="316"/>
      <c r="E52" s="320"/>
      <c r="F52" s="321"/>
      <c r="G52" s="322"/>
      <c r="H52" s="307"/>
    </row>
    <row r="53" spans="1:8" x14ac:dyDescent="0.25">
      <c r="A53" s="310"/>
      <c r="B53" s="313" t="s">
        <v>251</v>
      </c>
      <c r="C53" s="314"/>
      <c r="D53" s="316"/>
      <c r="E53" s="320"/>
      <c r="F53" s="321"/>
      <c r="G53" s="322"/>
      <c r="H53" s="307"/>
    </row>
    <row r="54" spans="1:8" x14ac:dyDescent="0.25">
      <c r="A54" s="337" t="s">
        <v>253</v>
      </c>
      <c r="B54" s="339">
        <f>55.57*(POWER(1+1.575/100,(Feuil1!$D$18-2019)))</f>
        <v>55.57</v>
      </c>
      <c r="C54" s="340"/>
      <c r="D54" s="343">
        <f>7156.67346215603*(POWER(1+1.575/100,(Feuil1!$D$18-2019)))</f>
        <v>7156.6734621560299</v>
      </c>
      <c r="E54" s="355">
        <f>1363.93880533522*(POWER(1+1.575/100,(Feuil1!$D$18-2019)))</f>
        <v>1363.93880533522</v>
      </c>
      <c r="F54" s="356"/>
      <c r="G54" s="357"/>
      <c r="H54" s="307"/>
    </row>
    <row r="55" spans="1:8" ht="11.25" customHeight="1" x14ac:dyDescent="0.25">
      <c r="A55" s="337"/>
      <c r="B55" s="339"/>
      <c r="C55" s="340"/>
      <c r="D55" s="343"/>
      <c r="E55" s="355"/>
      <c r="F55" s="356"/>
      <c r="G55" s="357"/>
      <c r="H55" s="307"/>
    </row>
    <row r="56" spans="1:8" hidden="1" x14ac:dyDescent="0.25">
      <c r="A56" s="337"/>
      <c r="B56" s="339"/>
      <c r="C56" s="340"/>
      <c r="D56" s="343"/>
      <c r="E56" s="355"/>
      <c r="F56" s="356"/>
      <c r="G56" s="357"/>
      <c r="H56" s="307"/>
    </row>
    <row r="57" spans="1:8" ht="15" hidden="1" customHeight="1" x14ac:dyDescent="0.25">
      <c r="A57" s="337"/>
      <c r="B57" s="339"/>
      <c r="C57" s="340"/>
      <c r="D57" s="343"/>
      <c r="E57" s="355"/>
      <c r="F57" s="356"/>
      <c r="G57" s="357"/>
      <c r="H57" s="307"/>
    </row>
    <row r="58" spans="1:8" ht="15" hidden="1" customHeight="1" x14ac:dyDescent="0.25">
      <c r="A58" s="337"/>
      <c r="B58" s="339"/>
      <c r="C58" s="340"/>
      <c r="D58" s="343"/>
      <c r="E58" s="355"/>
      <c r="F58" s="356"/>
      <c r="G58" s="357"/>
      <c r="H58" s="307"/>
    </row>
    <row r="59" spans="1:8" ht="15.75" hidden="1" customHeight="1" x14ac:dyDescent="0.25">
      <c r="A59" s="337"/>
      <c r="B59" s="339"/>
      <c r="C59" s="340"/>
      <c r="D59" s="343"/>
      <c r="E59" s="355"/>
      <c r="F59" s="356"/>
      <c r="G59" s="357"/>
      <c r="H59" s="307"/>
    </row>
    <row r="60" spans="1:8" ht="13.5" customHeight="1" x14ac:dyDescent="0.25">
      <c r="A60" s="337" t="s">
        <v>254</v>
      </c>
      <c r="B60" s="339"/>
      <c r="C60" s="340"/>
      <c r="D60" s="343"/>
      <c r="E60" s="355">
        <f>1363.93880533522*(POWER(1+1.575/100,(Feuil1!$D$18-2019)))</f>
        <v>1363.93880533522</v>
      </c>
      <c r="F60" s="356"/>
      <c r="G60" s="357"/>
      <c r="H60" s="307"/>
    </row>
    <row r="61" spans="1:8" ht="4.5" hidden="1" customHeight="1" x14ac:dyDescent="0.25">
      <c r="A61" s="337"/>
      <c r="B61" s="339"/>
      <c r="C61" s="340"/>
      <c r="D61" s="343"/>
      <c r="E61" s="355"/>
      <c r="F61" s="356"/>
      <c r="G61" s="357"/>
      <c r="H61" s="307"/>
    </row>
    <row r="62" spans="1:8" ht="2.25" hidden="1" customHeight="1" x14ac:dyDescent="0.25">
      <c r="A62" s="337"/>
      <c r="B62" s="339"/>
      <c r="C62" s="340"/>
      <c r="D62" s="343"/>
      <c r="E62" s="355"/>
      <c r="F62" s="356"/>
      <c r="G62" s="357"/>
      <c r="H62" s="307"/>
    </row>
    <row r="63" spans="1:8" ht="15" hidden="1" customHeight="1" x14ac:dyDescent="0.25">
      <c r="A63" s="337"/>
      <c r="B63" s="339"/>
      <c r="C63" s="340"/>
      <c r="D63" s="343"/>
      <c r="E63" s="355"/>
      <c r="F63" s="356"/>
      <c r="G63" s="357"/>
      <c r="H63" s="307"/>
    </row>
    <row r="64" spans="1:8" ht="15" hidden="1" customHeight="1" x14ac:dyDescent="0.25">
      <c r="A64" s="337"/>
      <c r="B64" s="339"/>
      <c r="C64" s="340"/>
      <c r="D64" s="343"/>
      <c r="E64" s="355"/>
      <c r="F64" s="356"/>
      <c r="G64" s="357"/>
      <c r="H64" s="307"/>
    </row>
    <row r="65" spans="1:8" ht="15.75" thickBot="1" x14ac:dyDescent="0.3">
      <c r="A65" s="361"/>
      <c r="B65" s="362"/>
      <c r="C65" s="363"/>
      <c r="D65" s="364"/>
      <c r="E65" s="358"/>
      <c r="F65" s="359"/>
      <c r="G65" s="360"/>
      <c r="H65" s="354"/>
    </row>
  </sheetData>
  <mergeCells count="25">
    <mergeCell ref="D54:D65"/>
    <mergeCell ref="D9:D48"/>
    <mergeCell ref="A6:C6"/>
    <mergeCell ref="E6:G6"/>
    <mergeCell ref="A7:C7"/>
    <mergeCell ref="D7:D8"/>
    <mergeCell ref="E7:G8"/>
    <mergeCell ref="A8:C8"/>
    <mergeCell ref="A9:C49"/>
    <mergeCell ref="A1:G1"/>
    <mergeCell ref="H9:H65"/>
    <mergeCell ref="A2:H5"/>
    <mergeCell ref="E54:G59"/>
    <mergeCell ref="E60:G65"/>
    <mergeCell ref="A54:A59"/>
    <mergeCell ref="A60:A65"/>
    <mergeCell ref="H7:H8"/>
    <mergeCell ref="E9:G49"/>
    <mergeCell ref="B50:C51"/>
    <mergeCell ref="B52:C52"/>
    <mergeCell ref="B53:C53"/>
    <mergeCell ref="B54:C65"/>
    <mergeCell ref="E50:G53"/>
    <mergeCell ref="A50:A53"/>
    <mergeCell ref="D50:D53"/>
  </mergeCells>
  <pageMargins left="0.70866141732283472" right="0.70866141732283472" top="0.74803149606299213" bottom="0.74803149606299213" header="0.31496062992125984" footer="0.31496062992125984"/>
  <pageSetup paperSize="8" scale="66"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C24"/>
  <sheetViews>
    <sheetView workbookViewId="0">
      <selection activeCell="E9" sqref="E9"/>
    </sheetView>
  </sheetViews>
  <sheetFormatPr baseColWidth="10" defaultRowHeight="15" x14ac:dyDescent="0.25"/>
  <cols>
    <col min="1" max="1" width="93.85546875" bestFit="1" customWidth="1"/>
    <col min="2" max="2" width="0" hidden="1" customWidth="1"/>
  </cols>
  <sheetData>
    <row r="1" spans="1:3" ht="19.5" thickBot="1" x14ac:dyDescent="0.3">
      <c r="A1" s="136" t="s">
        <v>275</v>
      </c>
      <c r="B1" s="152"/>
      <c r="C1" s="124">
        <f>Feuil1!D18</f>
        <v>2019</v>
      </c>
    </row>
    <row r="2" spans="1:3" x14ac:dyDescent="0.25">
      <c r="A2" s="298" t="s">
        <v>276</v>
      </c>
      <c r="B2" s="299"/>
      <c r="C2" s="155"/>
    </row>
    <row r="3" spans="1:3" x14ac:dyDescent="0.25">
      <c r="A3" s="126" t="s">
        <v>96</v>
      </c>
      <c r="B3" s="127">
        <v>5354.34</v>
      </c>
      <c r="C3" s="156">
        <f>B3*(POWER(1+1.575/100,(Feuil1!$D$18-2019)))</f>
        <v>5354.34</v>
      </c>
    </row>
    <row r="4" spans="1:3" x14ac:dyDescent="0.25">
      <c r="A4" s="126" t="s">
        <v>100</v>
      </c>
      <c r="B4" s="127">
        <v>57.830600000000004</v>
      </c>
      <c r="C4" s="156">
        <f>B4*(POWER(1+1.575/100,(Feuil1!$D$18-2019)))</f>
        <v>57.830600000000004</v>
      </c>
    </row>
    <row r="5" spans="1:3" x14ac:dyDescent="0.25">
      <c r="A5" s="126" t="s">
        <v>101</v>
      </c>
      <c r="B5" s="127">
        <v>80.932550000000006</v>
      </c>
      <c r="C5" s="156">
        <f>B5*(POWER(1+1.575/100,(Feuil1!$D$18-2019)))</f>
        <v>80.932550000000006</v>
      </c>
    </row>
    <row r="6" spans="1:3" x14ac:dyDescent="0.25">
      <c r="A6" s="126" t="s">
        <v>102</v>
      </c>
      <c r="B6" s="127">
        <v>52.832749999999997</v>
      </c>
      <c r="C6" s="156">
        <f>B6*(POWER(1+1.575/100,(Feuil1!$D$18-2019)))</f>
        <v>52.832749999999997</v>
      </c>
    </row>
    <row r="7" spans="1:3" x14ac:dyDescent="0.25">
      <c r="A7" s="126" t="s">
        <v>103</v>
      </c>
      <c r="B7" s="127">
        <v>57.655849999999994</v>
      </c>
      <c r="C7" s="156">
        <f>B7*(POWER(1+1.575/100,(Feuil1!$D$18-2019)))</f>
        <v>57.655849999999994</v>
      </c>
    </row>
    <row r="8" spans="1:3" x14ac:dyDescent="0.25">
      <c r="A8" s="126" t="s">
        <v>97</v>
      </c>
      <c r="B8" s="127">
        <v>244.99393305575552</v>
      </c>
      <c r="C8" s="156">
        <f>B8*(POWER(1+1.575/100,(Feuil1!$D$18-2019)))</f>
        <v>244.99393305575552</v>
      </c>
    </row>
    <row r="9" spans="1:3" x14ac:dyDescent="0.25">
      <c r="A9" s="126" t="s">
        <v>272</v>
      </c>
      <c r="B9" s="127">
        <v>244.99393305575552</v>
      </c>
      <c r="C9" s="156">
        <f>B9*(POWER(1+1.575/100,(Feuil1!$D$18-2019)))</f>
        <v>244.99393305575552</v>
      </c>
    </row>
    <row r="10" spans="1:3" x14ac:dyDescent="0.25">
      <c r="A10" s="126" t="s">
        <v>213</v>
      </c>
      <c r="B10" s="127">
        <v>489.98786611151104</v>
      </c>
      <c r="C10" s="156">
        <f>B10*(POWER(1+1.575/100,(Feuil1!$D$18-2019)))</f>
        <v>489.98786611151104</v>
      </c>
    </row>
    <row r="11" spans="1:3" x14ac:dyDescent="0.25">
      <c r="A11" s="126" t="s">
        <v>271</v>
      </c>
      <c r="B11" s="127">
        <v>979.97573222302208</v>
      </c>
      <c r="C11" s="156">
        <f>B11*(POWER(1+1.575/100,(Feuil1!$D$18-2019)))</f>
        <v>979.97573222302208</v>
      </c>
    </row>
    <row r="12" spans="1:3" x14ac:dyDescent="0.25">
      <c r="A12" s="126" t="s">
        <v>98</v>
      </c>
      <c r="B12" s="127">
        <v>209.41297727770694</v>
      </c>
      <c r="C12" s="156">
        <f>B12*(POWER(1+1.575/100,(Feuil1!$D$18-2019)))</f>
        <v>209.41297727770694</v>
      </c>
    </row>
    <row r="13" spans="1:3" x14ac:dyDescent="0.25">
      <c r="A13" s="126" t="s">
        <v>205</v>
      </c>
      <c r="B13" s="127">
        <v>844.78418284757208</v>
      </c>
      <c r="C13" s="156">
        <f>B13*(POWER(1+1.575/100,(Feuil1!$D$18-2019)))</f>
        <v>844.78418284757208</v>
      </c>
    </row>
    <row r="14" spans="1:3" x14ac:dyDescent="0.25">
      <c r="A14" s="126" t="s">
        <v>206</v>
      </c>
      <c r="B14" s="127">
        <v>1617.5275491672664</v>
      </c>
      <c r="C14" s="156">
        <f>B14*(POWER(1+1.575/100,(Feuil1!$D$18-2019)))</f>
        <v>1617.5275491672664</v>
      </c>
    </row>
    <row r="15" spans="1:3" x14ac:dyDescent="0.25">
      <c r="A15" s="126" t="s">
        <v>99</v>
      </c>
      <c r="B15" s="127">
        <v>730.97089958363335</v>
      </c>
      <c r="C15" s="156">
        <f>B15*(POWER(1+1.575/100,(Feuil1!$D$18-2019)))</f>
        <v>730.97089958363335</v>
      </c>
    </row>
    <row r="16" spans="1:3" x14ac:dyDescent="0.25">
      <c r="A16" s="126" t="s">
        <v>94</v>
      </c>
      <c r="B16" s="127">
        <v>209.41297727770694</v>
      </c>
      <c r="C16" s="156">
        <f>B16*(POWER(1+1.575/100,(Feuil1!$D$18-2019)))</f>
        <v>209.41297727770694</v>
      </c>
    </row>
    <row r="17" spans="1:3" x14ac:dyDescent="0.25">
      <c r="A17" s="126" t="s">
        <v>291</v>
      </c>
      <c r="B17" s="127">
        <v>489.98786611151104</v>
      </c>
      <c r="C17" s="156">
        <f>B17*(POWER(1+1.575/100,(Feuil1!$D$18-2019)))</f>
        <v>489.98786611151104</v>
      </c>
    </row>
    <row r="18" spans="1:3" x14ac:dyDescent="0.25">
      <c r="A18" s="126" t="s">
        <v>214</v>
      </c>
      <c r="B18" s="127">
        <v>209.41297727770694</v>
      </c>
      <c r="C18" s="156">
        <f>B18*(POWER(1+1.575/100,(Feuil1!$D$18-2019)))</f>
        <v>209.41297727770694</v>
      </c>
    </row>
    <row r="19" spans="1:3" x14ac:dyDescent="0.25">
      <c r="A19" s="126" t="s">
        <v>207</v>
      </c>
      <c r="B19" s="127">
        <v>244.99393305575552</v>
      </c>
      <c r="C19" s="156">
        <f>B19*(POWER(1+1.575/100,(Feuil1!$D$18-2019)))</f>
        <v>244.99393305575552</v>
      </c>
    </row>
    <row r="20" spans="1:3" x14ac:dyDescent="0.25">
      <c r="A20" s="126" t="s">
        <v>290</v>
      </c>
      <c r="B20" s="127">
        <v>1572</v>
      </c>
      <c r="C20" s="156">
        <f>B20*(POWER(1+1.575/100,(Feuil1!$D$18-2019)))</f>
        <v>1572</v>
      </c>
    </row>
    <row r="21" spans="1:3" x14ac:dyDescent="0.25">
      <c r="A21" s="126" t="s">
        <v>292</v>
      </c>
      <c r="B21" s="127"/>
      <c r="C21" s="156"/>
    </row>
    <row r="22" spans="1:3" x14ac:dyDescent="0.25">
      <c r="A22" s="137" t="s">
        <v>301</v>
      </c>
      <c r="B22" s="127">
        <v>370.00729958363331</v>
      </c>
      <c r="C22" s="156">
        <f>B22*(POWER(1+1.575/100,(Feuil1!$D$18-2019)))</f>
        <v>370.00729958363331</v>
      </c>
    </row>
    <row r="23" spans="1:3" x14ac:dyDescent="0.25">
      <c r="A23" s="137" t="s">
        <v>307</v>
      </c>
      <c r="B23" s="138">
        <v>8.3391083168157696</v>
      </c>
      <c r="C23" s="156">
        <f>B23*(POWER(1+1.575/100,(Feuil1!$D$18-2019)))</f>
        <v>8.3391083168157696</v>
      </c>
    </row>
    <row r="24" spans="1:3" ht="15.75" thickBot="1" x14ac:dyDescent="0.3">
      <c r="A24" s="133" t="s">
        <v>215</v>
      </c>
      <c r="B24" s="135" t="s">
        <v>87</v>
      </c>
      <c r="C24" s="157" t="s">
        <v>87</v>
      </c>
    </row>
  </sheetData>
  <mergeCells count="1">
    <mergeCell ref="A2:B2"/>
  </mergeCells>
  <pageMargins left="0.70866141732283472" right="0.70866141732283472" top="0.74803149606299213" bottom="0.74803149606299213" header="0.31496062992125984" footer="0.31496062992125984"/>
  <pageSetup paperSize="9" scale="82"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K3"/>
  <sheetViews>
    <sheetView workbookViewId="0">
      <selection activeCell="T27" sqref="T27"/>
    </sheetView>
  </sheetViews>
  <sheetFormatPr baseColWidth="10" defaultColWidth="11.28515625" defaultRowHeight="15" x14ac:dyDescent="0.25"/>
  <cols>
    <col min="1" max="1" width="3.7109375" style="2" bestFit="1" customWidth="1"/>
    <col min="2" max="2" width="6.42578125" style="2" customWidth="1"/>
    <col min="3" max="3" width="13.28515625" style="2" bestFit="1" customWidth="1"/>
    <col min="4" max="4" width="8.85546875" style="2" bestFit="1" customWidth="1"/>
    <col min="5" max="5" width="12.85546875" style="2" customWidth="1"/>
    <col min="6" max="6" width="13.28515625" style="2" bestFit="1" customWidth="1"/>
    <col min="7" max="7" width="8.85546875" style="2" bestFit="1" customWidth="1"/>
    <col min="8" max="8" width="9.28515625" style="2" bestFit="1" customWidth="1"/>
    <col min="9" max="9" width="13.28515625" style="2" bestFit="1" customWidth="1"/>
    <col min="10" max="10" width="8.85546875" style="2" bestFit="1" customWidth="1"/>
    <col min="11" max="11" width="9.28515625" style="2" bestFit="1" customWidth="1"/>
    <col min="12" max="16384" width="11.28515625" style="2"/>
  </cols>
  <sheetData>
    <row r="1" spans="1:11" ht="19.5" thickBot="1" x14ac:dyDescent="0.35">
      <c r="A1" s="366" t="s">
        <v>308</v>
      </c>
      <c r="B1" s="367"/>
      <c r="C1" s="367"/>
      <c r="D1" s="367"/>
      <c r="E1" s="367"/>
      <c r="F1" s="367"/>
      <c r="G1" s="367"/>
      <c r="H1" s="367"/>
      <c r="I1" s="367"/>
      <c r="J1" s="367"/>
      <c r="K1" s="368"/>
    </row>
    <row r="2" spans="1:11" ht="19.5" thickBot="1" x14ac:dyDescent="0.35">
      <c r="A2" s="366" t="s">
        <v>273</v>
      </c>
      <c r="B2" s="367"/>
      <c r="C2" s="367"/>
      <c r="D2" s="367"/>
      <c r="E2" s="367"/>
      <c r="F2" s="367"/>
      <c r="G2" s="367"/>
      <c r="H2" s="367"/>
      <c r="I2" s="367"/>
      <c r="J2" s="367"/>
      <c r="K2" s="368"/>
    </row>
    <row r="3" spans="1:11" ht="43.5" customHeight="1" x14ac:dyDescent="0.25"/>
  </sheetData>
  <mergeCells count="2">
    <mergeCell ref="A1:K1"/>
    <mergeCell ref="A2:K2"/>
  </mergeCells>
  <pageMargins left="0.70866141732283472" right="0.70866141732283472" top="0.74803149606299213" bottom="0.74803149606299213" header="0.31496062992125984" footer="0.31496062992125984"/>
  <pageSetup paperSize="9" scale="80"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11</vt:i4>
      </vt:variant>
      <vt:variant>
        <vt:lpstr>Plages nommées</vt:lpstr>
      </vt:variant>
      <vt:variant>
        <vt:i4>2</vt:i4>
      </vt:variant>
    </vt:vector>
  </HeadingPairs>
  <TitlesOfParts>
    <vt:vector size="13" baseType="lpstr">
      <vt:lpstr>Feuil1</vt:lpstr>
      <vt:lpstr>Annexe 11 Etudes</vt:lpstr>
      <vt:lpstr>Annexe 12 Viabilisation</vt:lpstr>
      <vt:lpstr>Annexe 11 Raccordement BT</vt:lpstr>
      <vt:lpstr>Annexe 11 Divers BT</vt:lpstr>
      <vt:lpstr>Annexe 11 Raccordement TBT</vt:lpstr>
      <vt:lpstr>Annexe 11 Raccordement MT</vt:lpstr>
      <vt:lpstr>Annexe 11 Divers MT</vt:lpstr>
      <vt:lpstr>Annexe 11 Immeuble appartements</vt:lpstr>
      <vt:lpstr>Annexe 11 Divers Infrastructure</vt:lpstr>
      <vt:lpstr>Feuil2</vt:lpstr>
      <vt:lpstr>'Annexe 11 Etudes'!Zone_d_impression</vt:lpstr>
      <vt:lpstr>Feuil1!Zone_d_impression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title>
  <dc:creator>Christophe Devroye</dc:creator>
  <cp:lastModifiedBy>Dardenne Nathalie</cp:lastModifiedBy>
  <cp:lastPrinted>2018-11-20T11:16:56Z</cp:lastPrinted>
  <dcterms:created xsi:type="dcterms:W3CDTF">2017-03-13T14:12:55Z</dcterms:created>
  <dcterms:modified xsi:type="dcterms:W3CDTF">2018-11-26T13:44:41Z</dcterms:modified>
</cp:coreProperties>
</file>