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L:\10 Tarification\122. Méthodologie 2024-2028\122.23 Méthodologie finale\"/>
    </mc:Choice>
  </mc:AlternateContent>
  <xr:revisionPtr revIDLastSave="0" documentId="13_ncr:1_{4ED95481-BA92-41B9-8019-A28B3F36A72F}" xr6:coauthVersionLast="47" xr6:coauthVersionMax="47" xr10:uidLastSave="{00000000-0000-0000-0000-000000000000}"/>
  <bookViews>
    <workbookView xWindow="-120" yWindow="-120" windowWidth="29040" windowHeight="15840" tabRatio="741" firstSheet="2" activeTab="10" xr2:uid="{BCD80477-D633-4236-BCA9-F010F69521BE}"/>
  </bookViews>
  <sheets>
    <sheet name="ANNEXES" sheetId="10" r:id="rId1"/>
    <sheet name="Plan déploiement" sheetId="1" r:id="rId2"/>
    <sheet name="Coût unitaire compteur" sheetId="2" r:id="rId3"/>
    <sheet name="Investissements compteurs" sheetId="3" r:id="rId4"/>
    <sheet name="Coûts IT" sheetId="4" r:id="rId5"/>
    <sheet name="OPEX hors IT" sheetId="5" r:id="rId6"/>
    <sheet name="Coûts R&amp;D" sheetId="13" r:id="rId7"/>
    <sheet name="Calcul CNI compteurs" sheetId="7" r:id="rId8"/>
    <sheet name="Calcul CNI IT et R&amp;D" sheetId="9" r:id="rId9"/>
    <sheet name="Impact marginal" sheetId="12" r:id="rId10"/>
    <sheet name="RECAP " sheetId="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'[1]BASISPRIJZEN MATERIAAL'!$I$188</definedName>
    <definedName name="______________DAT1">[2]ZWEB_0X_EAN_HELP!#REF!</definedName>
    <definedName name="____________DAT1">[2]ZWEB_0X_EAN_HELP!#REF!</definedName>
    <definedName name="__________DAT1">[2]ZWEB_0X_EAN_HELP!#REF!</definedName>
    <definedName name="_________DAT1">[2]ZWEB_0X_EAN_HELP!#REF!</definedName>
    <definedName name="________DAT1">[2]ZWEB_0X_EAN_HELP!#REF!</definedName>
    <definedName name="_______DAT1">[2]ZWEB_0X_EAN_HELP!#REF!</definedName>
    <definedName name="______DAT1">[2]ZWEB_0X_EAN_HELP!#REF!</definedName>
    <definedName name="_____DAT1">[2]ZWEB_0X_EAN_HELP!#REF!</definedName>
    <definedName name="____DAT1">[2]ZWEB_0X_EAN_HELP!#REF!</definedName>
    <definedName name="__DAT1">[2]ZWEB_0X_EAN_HELP!#REF!</definedName>
    <definedName name="_10._Coûts_non_gérables">'[3]ETAPES DU CONTRÔLE'!$D$36</definedName>
    <definedName name="_2">'[4]Codes des IM'!$B$2:$D$23</definedName>
    <definedName name="_DAT1">[2]ZWEB_0X_EAN_HELP!#REF!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GRD2">#REF!</definedName>
    <definedName name="_Key1" hidden="1">#REF!</definedName>
    <definedName name="_mod96">'[5]INV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tif">#REF!</definedName>
    <definedName name="Aftakklem_LS">'[6]BASISPRIJZEN MATERIAAL'!$I$188</definedName>
    <definedName name="Amercoeur">#REF!</definedName>
    <definedName name="AMOKO_WKK_Geel">#REF!</definedName>
    <definedName name="Angleur_3">#REF!</definedName>
    <definedName name="année">'[7]Taux de frais généraux'!$B$9</definedName>
    <definedName name="année_en_cours">'[8]Paramètre de calcul'!$B$31</definedName>
    <definedName name="année_ref">'[7]Taux de frais généraux'!$B$10</definedName>
    <definedName name="année_référence">'[8]Paramètre de calcul'!$B$32</definedName>
    <definedName name="AnnN">[9]Param!$B$23</definedName>
    <definedName name="ANTECEDENTS">'[5]INV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AP_Supplier_GLN">#REF!</definedName>
    <definedName name="Art._27_4°">[3]CONFORMITE!#REF!</definedName>
    <definedName name="Awirs">#REF!</definedName>
    <definedName name="b">'[5]INV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BA">'[10]EXP détails'!#REF!</definedName>
    <definedName name="_xlnm.Database">#REF!</definedName>
    <definedName name="basedac">#REF!</definedName>
    <definedName name="bd">#REF!</definedName>
    <definedName name="BD_QMF">#REF!</definedName>
    <definedName name="BD_QMF1">#REF!</definedName>
    <definedName name="BDINV">#REF!</definedName>
    <definedName name="BDQMF">'[11]SAP IMP.'!$A$1:$B$1153</definedName>
    <definedName name="BDQMF_10">'[12]SAP IMP_'!$A$1:$B$1153</definedName>
    <definedName name="BDQMF_15">'[12]SAP IMP_'!$A$1:$B$1153</definedName>
    <definedName name="BDQMF_9">'[13]SAP IMP_'!$A$1:$B$1153</definedName>
    <definedName name="BIBI">'[14]Invoice Base'!#REF!</definedName>
    <definedName name="BilanFction1">#REF!</definedName>
    <definedName name="bjo">'[15]tableau INV'!#REF!</definedName>
    <definedName name="brood">'[15]tableau INV'!#REF!</definedName>
    <definedName name="BudgetConstructionNEW">[16]ITResTrans!$F$26</definedName>
    <definedName name="CAPEXAMIMOC">[17]AMIMOC!$F$28</definedName>
    <definedName name="CAPEXBIZTALK">[17]BizTalk!$F$59</definedName>
    <definedName name="CAPEXCLICK">[17]Click!$F$21</definedName>
    <definedName name="CAPEXINTEGRATION">[17]Integration!$F$9</definedName>
    <definedName name="CAPEXISUT">'[17]ISU-T'!$F$36</definedName>
    <definedName name="CAPEXLOGISTIQUE">[17]Logistique!$F$31</definedName>
    <definedName name="CAPEXLOPEX">[17]Lopex!$F$46</definedName>
    <definedName name="CAPEXMERCURE">[17]Mercure!$F$60</definedName>
    <definedName name="CAPEXMOBILE">[17]Mobile!$F$46</definedName>
    <definedName name="CAPEXPLANIFLT">[17]PlanLT!$F$34</definedName>
    <definedName name="CAPEXPORTENTR">[17]PortEntr!$F$47</definedName>
    <definedName name="CAPEXREPORTING">[17]Reporting!$F$53</definedName>
    <definedName name="CAPLICAMI">[16]AMIMOC!$F$37</definedName>
    <definedName name="CAPLICCLICK">[16]Click!$F$29</definedName>
    <definedName name="CAPLICEAI">[16]BizTalk!$F$64</definedName>
    <definedName name="CAPLICISU">'[16]ISU-T'!$F$43</definedName>
    <definedName name="CAPLICLOGISTIQUE">[16]Logistique!$F$37</definedName>
    <definedName name="CAPLICLOPEX">[16]Lopex!$F$55</definedName>
    <definedName name="CAPLICMERCURE">[16]Mercure!$F$68</definedName>
    <definedName name="CAPLICMOBILE">[16]Mobile!$F$56</definedName>
    <definedName name="CAPLICPLAN">[16]PlanLT!$F$39</definedName>
    <definedName name="CAPLICPORT">[16]PortEntr!$F$56</definedName>
    <definedName name="CAPLICREPORTING">[16]Reporting!$F$64</definedName>
    <definedName name="CAPSYSAMI">[16]AMIMOC!$F$35</definedName>
    <definedName name="CAPSYSCLICK">[16]Click!$F$27</definedName>
    <definedName name="CAPSYSEAI">[16]BizTalk!$F$62</definedName>
    <definedName name="CAPSYSFINANCE">[16]Autres!$D$8</definedName>
    <definedName name="CAPSYSISU">'[16]ISU-T'!$F$41</definedName>
    <definedName name="CAPSYSLOGISTIQUE">[16]Logistique!$F$35</definedName>
    <definedName name="CAPSYSLOPEX">[16]Lopex!$F$53</definedName>
    <definedName name="CAPSYSMERCURE">[16]Mercure!$F$66</definedName>
    <definedName name="CAPSYSMOBILE">[16]Mobile!$F$54</definedName>
    <definedName name="CAPSYSPLAN">[16]PlanLT!$F$37</definedName>
    <definedName name="CAPSYSPORT">[16]PortEntr!$F$54</definedName>
    <definedName name="CAPSYSPPE">[16]Autres!$D$7</definedName>
    <definedName name="CAPSYSPROCLI">[16]Autres!$D$6</definedName>
    <definedName name="CAPSYSPROELE">[16]Autres!$D$9</definedName>
    <definedName name="CAPSYSREPORTING">[16]Reporting!$F$62</definedName>
    <definedName name="CAPSYSSOC">[16]Autres!$D$10</definedName>
    <definedName name="Cascade">#REF!</definedName>
    <definedName name="check" hidden="1">{#N/A,#N/A,FALSE,"Res.2"}</definedName>
    <definedName name="Clé_MX">[9]Param!$B$7</definedName>
    <definedName name="CléE">#REF!</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'[18]Codes des IM'!$B$2:$D$23</definedName>
    <definedName name="COMPLEXITY">[16]Lists!$C$3:$C$6</definedName>
    <definedName name="Consomm_nettoyée">#REF!</definedName>
    <definedName name="Consommation">#REF!</definedName>
    <definedName name="Constante">#REF!</definedName>
    <definedName name="CONTINGENCY">[16]Hypothèses!$C$5</definedName>
    <definedName name="Coo">#REF!</definedName>
    <definedName name="cor">#REF!</definedName>
    <definedName name="corr">#REF!</definedName>
    <definedName name="COUCOU">'[19]Modèle Invoice Base'!#REF!</definedName>
    <definedName name="COUCOU2">'[19]Modèle Invoice Base'!#REF!</definedName>
    <definedName name="_xlnm.Criteria">#REF!</definedName>
    <definedName name="cvwxv" hidden="1">{#N/A,#N/A,FALSE,"Res.2"}</definedName>
    <definedName name="D">#REF!</definedName>
    <definedName name="data">#REF!</definedName>
    <definedName name="DATA1">#REF!</definedName>
    <definedName name="DATA10">#REF!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elta_EUR">#REF!</definedName>
    <definedName name="derdac">'[10]EXP détails'!XEG1</definedName>
    <definedName name="DF_GRID_1">#REF!</definedName>
    <definedName name="DF_NAVPANEL_13">#REF!</definedName>
    <definedName name="DF_NAVPANEL_18">#REF!</definedName>
    <definedName name="Doel">#REF!</definedName>
    <definedName name="Doel1_2">#REF!</definedName>
    <definedName name="Doel3_4">#REF!</definedName>
    <definedName name="DuréeDeVieBatterie">[20]Paramètres!$E$7</definedName>
    <definedName name="DuréeDeVieSM">[21]Paramètres!$E$19</definedName>
    <definedName name="DuréePhase1">[21]Paramètres!$I$3</definedName>
    <definedName name="DuréePhase2">[21]Paramètres!$I$2-[21]Paramètres!$I$3</definedName>
    <definedName name="EAN">#REF!</definedName>
    <definedName name="EAN_Connexion">'[22]BIW 2009'!$F$10:$F$950</definedName>
    <definedName name="EAN_ex">'[22]EAN exonérés'!$B$1:$B$4822</definedName>
    <definedName name="EAN_Fournisseur">#REF!</definedName>
    <definedName name="EAN_Nettoyée">#REF!</definedName>
    <definedName name="ELECTRICITE">'[23]Tableau 17A'!$A$1</definedName>
    <definedName name="Entités">#REF!</definedName>
    <definedName name="Equipe">[24]Sheet3!$C$2:$C$10</definedName>
    <definedName name="essai">#REF!</definedName>
    <definedName name="EURO">[25]ChartsParZoneGeo!$H$1</definedName>
    <definedName name="EV__LASTREFTIME__" hidden="1">39957.6223611111</definedName>
    <definedName name="Excel_BuiltIn__FilterDatabase_1">#REF!</definedName>
    <definedName name="exel_builtin_etc">#REF!</definedName>
    <definedName name="Exemple">#REF!</definedName>
    <definedName name="Exploit.AA">[26]Invest.ED!#REF!</definedName>
    <definedName name="Exploit.DD">[26]Invest.ED!#REF!</definedName>
    <definedName name="Exploit.DV">[26]Invest.ED!#REF!</definedName>
    <definedName name="Exploit.ED">[26]Invest.ED!#REF!</definedName>
    <definedName name="Exploit.GD">[26]Invest.ED!#REF!</definedName>
    <definedName name="Exploit.MX">[26]Invest.ED!#REF!</definedName>
    <definedName name="Exploit.TD">[26]Invest.ED!#REF!</definedName>
    <definedName name="Exploit.WD">[26]Invest.ED!#REF!</definedName>
    <definedName name="Exploit.WP">[26]Invest.ED!#REF!</definedName>
    <definedName name="_xlnm.Extract">'[10]EXP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luide">#REF!</definedName>
    <definedName name="Forfaitair_feeder">75000</definedName>
    <definedName name="Format">#REF!</definedName>
    <definedName name="Gent_Ringvaart">#REF!</definedName>
    <definedName name="gouver">#REF!</definedName>
    <definedName name="GpClient">#REF!</definedName>
    <definedName name="GrCl_CREG">#REF!</definedName>
    <definedName name="GRD">#REF!</definedName>
    <definedName name="GRD_METERING">#REF!</definedName>
    <definedName name="GSM">[9]Param!$B$17</definedName>
    <definedName name="GSRN">[27]GridFee_Wallonie_TbCrDyn!$A$1:$A$408</definedName>
    <definedName name="Hang">'[28]BASISPRIJZEN MATERIAAL'!$I$138</definedName>
    <definedName name="Hangslot">'[6]BASISPRIJZEN MATERIAAL'!$I$138</definedName>
    <definedName name="Header">#REF!</definedName>
    <definedName name="Herdersbrug">#REF!</definedName>
    <definedName name="HHH">'[29]2010'!#REF!</definedName>
    <definedName name="IC_CPTE_BILAN">#REF!</definedName>
    <definedName name="IC_IMPORTES">#REF!</definedName>
    <definedName name="IM2_">'[30]C:D'!$A$1:$BK$376</definedName>
    <definedName name="IM3_">'[30]C:D'!$A$56:$BK$380</definedName>
    <definedName name="IMB">[30]D:F!$A$1:$BK$65</definedName>
    <definedName name="IMC">'[30]Description Prix:K'!$A$1:$BK$65</definedName>
    <definedName name="index">'[7]Taux de frais généraux'!$B$5</definedName>
    <definedName name="Infl">[9]Param!$B$16</definedName>
    <definedName name="informat">#REF!</definedName>
    <definedName name="Intercommunale_ID">#REF!</definedName>
    <definedName name="Intercommunale_Name">#REF!</definedName>
    <definedName name="IntExt">[24]Sheet3!$E$2:$E$4</definedName>
    <definedName name="Investiss.GD">[26]Invest.ED!#REF!</definedName>
    <definedName name="Investiss.MX">[26]Invest.ED!#REF!</definedName>
    <definedName name="Investiss.TD">[26]Invest.ED!#REF!</definedName>
    <definedName name="Investiss.WD">[26]Invest.ED!#REF!</definedName>
    <definedName name="Investiss.WP">[26]Invest.ED!#REF!</definedName>
    <definedName name="IQM">[9]Param!$B$18</definedName>
    <definedName name="JH">[16]Hypothèses!$C$4</definedName>
    <definedName name="JHAMI">[16]AMIMOC!$F$41</definedName>
    <definedName name="JHCLICK">[16]Click!$F$33</definedName>
    <definedName name="JHEAI">[16]BizTalk!$F$68</definedName>
    <definedName name="JHFINANCE">[16]Autres!$C$8</definedName>
    <definedName name="JHISU">'[16]ISU-T'!$F$47</definedName>
    <definedName name="JHITINTERNE">[16]Hypothèses!$C$3</definedName>
    <definedName name="JHITTRANS">[16]ITResTrans!$F$24</definedName>
    <definedName name="JHITTRANSEXT">[16]ITResTrans!$F$26</definedName>
    <definedName name="JHITTRANSINT">[16]ITResTrans!$F$25</definedName>
    <definedName name="JHLOGISTIQUE">[16]Logistique!$F$41</definedName>
    <definedName name="JHLOPEX">[16]Lopex!$F$59</definedName>
    <definedName name="JHMERCURE">[16]Mercure!$F$72</definedName>
    <definedName name="JHMOBILE">[16]Mobile!$F$60</definedName>
    <definedName name="JHPLAN">[16]PlanLT!$F$43</definedName>
    <definedName name="JHPORT">[16]PortEntr!$F$60</definedName>
    <definedName name="JHPPE">[16]Autres!$C$7</definedName>
    <definedName name="JHPROCLI">[16]Autres!$C$6</definedName>
    <definedName name="JHPROELE">[16]Autres!$C$9</definedName>
    <definedName name="JHREPORTING">[16]Reporting!$F$68</definedName>
    <definedName name="JHSOC">[16]Autres!$C$10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'[6]BASISPRIJZEN MATERIAAL'!$I$201</definedName>
    <definedName name="Kabelschoen_LS">'[6]BASISPRIJZEN MATERIAAL'!$I$198</definedName>
    <definedName name="Kallo">#REF!</definedName>
    <definedName name="Key">#REF!</definedName>
    <definedName name="Kit_kunststof_AL">'[6]BASISPRIJZEN MATERIAAL'!$I$190</definedName>
    <definedName name="Kit_kunststof_papierlood">'[6]BASISPRIJZEN MATERIAAL'!$I$191</definedName>
    <definedName name="Kit_papierlood">'[6]BASISPRIJZEN MATERIAAL'!$I$189</definedName>
    <definedName name="Klein_materiaal_10">10</definedName>
    <definedName name="Klein_materiaal_100">100</definedName>
    <definedName name="Klein_materiaal_25">25</definedName>
    <definedName name="Langerbrugge">#REF!</definedName>
    <definedName name="Langerlo">#REF!</definedName>
    <definedName name="LFR">[31]Clés!#REF!</definedName>
    <definedName name="LibIM">[32]Bilan!$CA$1:$CF$28</definedName>
    <definedName name="list_competences">#REF!</definedName>
    <definedName name="llll">#REF!</definedName>
    <definedName name="m">#REF!</definedName>
    <definedName name="MAINTENANCE">[16]Hypothèses!$C$8</definedName>
    <definedName name="Marchés">[33]Glossary!$H$7:$H$10</definedName>
    <definedName name="marge">#REF!</definedName>
    <definedName name="Market_Type">#REF!</definedName>
    <definedName name="Metering_Method">#REF!</definedName>
    <definedName name="Méthode">#REF!</definedName>
    <definedName name="MetMeth">#REF!</definedName>
    <definedName name="mmm">'[34]BASISPRIJZEN MATERIAAL'!$I$199</definedName>
    <definedName name="mmmm" hidden="1">39957.6223611111</definedName>
    <definedName name="mntdac">#REF!</definedName>
    <definedName name="mod">#REF!</definedName>
    <definedName name="mod96oud">'[35]INV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definedName>
    <definedName name="modi0003">'[5]INV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modi0003oud">'[35]INV détails'!$D$8:$D$8,'[35]INV détails'!#REF!,'[35]INV détails'!#REF!,'[35]INV détails'!$D$11:$D$12,'[35]INV détails'!#REF!,'[35]INV détails'!#REF!,'[35]INV détails'!$D$15:$D$16,'[35]INV détails'!#REF!,'[35]INV détails'!#REF!,'[35]INV détails'!#REF!,'[35]INV détails'!#REF!,'[35]INV détails'!#REF!,'[35]INV détails'!#REF!,'[35]INV détails'!#REF!,'[35]INV détails'!#REF!,'[35]INV détails'!#REF!,'[35]INV détails'!$D$21,'[35]INV détails'!#REF!,'[35]INV détails'!#REF!,'[35]INV détails'!#REF!,'[35]INV détails'!#REF!,'[35]INV détails'!#REF!,'[35]INV détails'!#REF!,'[35]INV détails'!#REF!,'[35]INV détails'!#REF!</definedName>
    <definedName name="Mol">#REF!</definedName>
    <definedName name="MOL_TAG">#REF!</definedName>
    <definedName name="Mol11_12">#REF!</definedName>
    <definedName name="Monceau">#REF!</definedName>
    <definedName name="Monsin_TAG">#REF!</definedName>
    <definedName name="MonthM">'[36]CO orders'!$H$2</definedName>
    <definedName name="MonthN">'[36]CO orders'!$G$2</definedName>
    <definedName name="Nb">#REF!</definedName>
    <definedName name="nbr_année">'[7]Taux de frais généraux'!$B$11</definedName>
    <definedName name="Nbre">#REF!</definedName>
    <definedName name="nbre_année">'[8]Paramètre de calcul'!$B$33</definedName>
    <definedName name="Nbre_ex">'[22]EAN exonérés'!$M$1:$M$4822</definedName>
    <definedName name="Ne">#REF!</definedName>
    <definedName name="NEX">#REF!</definedName>
    <definedName name="NIEUW">'[37]EXP détails'!#REF!</definedName>
    <definedName name="numdac">#REF!</definedName>
    <definedName name="Numéro">'[38]Onglet de base'!$F$30</definedName>
    <definedName name="numt">#REF!</definedName>
    <definedName name="OPEXAMIMOC">[17]AMIMOC!$G$28</definedName>
    <definedName name="OPEXBIZTALK">[17]BizTalk!$G$59</definedName>
    <definedName name="OPEXCLICK">[17]Click!$G$21</definedName>
    <definedName name="OPEXISUT">'[17]ISU-T'!$G$36</definedName>
    <definedName name="OPEXLOGISTIQUE">[17]Logistique!$G$31</definedName>
    <definedName name="OPEXLOPEX">[17]Lopex!$G$46</definedName>
    <definedName name="OPEXMERCURE">[17]Mercure!$G$60</definedName>
    <definedName name="OPEXMOBILE">[17]Mobile!$G$46</definedName>
    <definedName name="OPEXPLANIFLT">[17]PlanLT!$G$34</definedName>
    <definedName name="OPEXPORTENTR">[17]PortEntr!$G$47</definedName>
    <definedName name="OPEXREPORTING">[17]Reporting!$G$53</definedName>
    <definedName name="Organigramme">[39]Feuil2!$A$1:$A$22</definedName>
    <definedName name="Page1">[40]Feuil1!#REF!</definedName>
    <definedName name="Page2">[40]Feuil1!#REF!</definedName>
    <definedName name="PARAMS_IMPORT_DIR">[41]Contrôle!#REF!</definedName>
    <definedName name="PARAMS_IMPORT_FILE">[41]Contrôle!#REF!</definedName>
    <definedName name="PARAMS_IMPORT_FILENAME">[41]Contrôle!#REF!</definedName>
    <definedName name="PARAMS_IMPORT_LAST">[41]Contrôle!#REF!</definedName>
    <definedName name="PARAMS_IMPORT_LAST_DIR">[41]Contrôle!#REF!</definedName>
    <definedName name="passif">#REF!</definedName>
    <definedName name="Phases">[24]Sheet3!$G$2:$G$6</definedName>
    <definedName name="Plaat_postnummer_telefoon">'[6]BASISPRIJZEN MATERIAAL'!$I$160</definedName>
    <definedName name="Prél_Inj">#REF!</definedName>
    <definedName name="PrjPercentage">#REF!</definedName>
    <definedName name="Profils">[24]Sheet3!$A$2:$A$11</definedName>
    <definedName name="proj">#REF!</definedName>
    <definedName name="Projets_clôturés_annulés_filtrés_sur_ME_contains__u">'[5]INV détails'!#REF!</definedName>
    <definedName name="projexpl">#REF!</definedName>
    <definedName name="projt">#REF!</definedName>
    <definedName name="projtexpl">#REF!</definedName>
    <definedName name="Puiss_Casc_ann">#REF!</definedName>
    <definedName name="Puiss_Cascade">#REF!</definedName>
    <definedName name="Puiss_IM">#REF!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wData">#REF!</definedName>
    <definedName name="RB">'[36]CO orders'!$L$2</definedName>
    <definedName name="rb_state">[42]Tech!$A$2:$B$6</definedName>
    <definedName name="Réserve_Bâtiment_2000">'[43]CE on CC'!$D$10</definedName>
    <definedName name="Réserve_désafffectations">'[43]CE on CC'!$D$13</definedName>
    <definedName name="Réserve_FO">'[43]CE on CC'!#REF!</definedName>
    <definedName name="Rodenhuize">#REF!</definedName>
    <definedName name="Ruien">#REF!</definedName>
    <definedName name="s">'[34]BASISPRIJZEN MATERIAAL'!$I$201</definedName>
    <definedName name="SAP">'[44]Modèle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cénario">[33]Glossary!$E$7:$E$8</definedName>
    <definedName name="Schelle">#REF!</definedName>
    <definedName name="Seraing_STEG">#REF!</definedName>
    <definedName name="Sleutelkastje">'[6]BASISPRIJZEN MATERIAAL'!$I$159</definedName>
    <definedName name="Slot_voor_sleutelkastje">'[6]BASISPRIJZEN MATERIAAL'!$I$158</definedName>
    <definedName name="SommeDeNb">#REF!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tatus">[45]Sheet1!$A$1:$A$4</definedName>
    <definedName name="STEG_Drogenbos">#REF!</definedName>
    <definedName name="StGhilain_STEG">#REF!</definedName>
    <definedName name="sup">#REF!</definedName>
    <definedName name="SUPPORT_PDA">[16]Hypothèses!$C$16</definedName>
    <definedName name="Surch_Cascade">#REF!</definedName>
    <definedName name="T">#REF!</definedName>
    <definedName name="Tableau_17___Postes_de_tarif__impôts__prélèvements__surcharges__contributions_et_rétributions">'[46]Tableau 17A'!$A$1</definedName>
    <definedName name="Tableau_6B">#REF!</definedName>
    <definedName name="Tableau_8C__A1">'[47]Tableau 8C'!$A$1</definedName>
    <definedName name="TabLib">'[48]Codes libéllés'!$A$8:$C$95</definedName>
    <definedName name="TabQté">'[36]CO orders'!$B$3:$M$47</definedName>
    <definedName name="TabRev">'[36]CO orders'!$B$22:$D$24</definedName>
    <definedName name="Tarif">'[22]EAN exonérés'!$L$1:$L$4822</definedName>
    <definedName name="Tarif_ID">#REF!</definedName>
    <definedName name="Tarifs_indexis">'[22]EAN exonérés'!$O$1:$O$4822</definedName>
    <definedName name="Taux_B">#REF!</definedName>
    <definedName name="taux_frais_gen">'[7]Taux de frais généraux'!$B$4</definedName>
    <definedName name="taux_horaire">'[7]Taux de frais généraux'!$D$14</definedName>
    <definedName name="Terminal_kunststof">'[6]BASISPRIJZEN MATERIAAL'!$I$195</definedName>
    <definedName name="Terminal_LS">'[6]BASISPRIJZEN MATERIAAL'!$I$200</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[49]cn47n!#REF!</definedName>
    <definedName name="TEST5">[49]cn47n!#REF!</definedName>
    <definedName name="TEST6">[49]cn47n!#REF!</definedName>
    <definedName name="TEST7">#REF!</definedName>
    <definedName name="TEST8">[49]cn47n!#REF!</definedName>
    <definedName name="TEST9">#REF!</definedName>
    <definedName name="testa">'[10]EXP détails'!$C$3:$O$53</definedName>
    <definedName name="testfact">#REF!</definedName>
    <definedName name="TESTHKEY">#REF!</definedName>
    <definedName name="TESTKEYS">#REF!</definedName>
    <definedName name="TESTVKEY">[2]ZWEB_0X_EAN_HELP!#REF!</definedName>
    <definedName name="Tihange">#REF!</definedName>
    <definedName name="TIME_FRAME">[27]GridFee_Wallonie_TbCrDyn!$O$1:$O$408</definedName>
    <definedName name="titreA">#REF!</definedName>
    <definedName name="titreP">#REF!</definedName>
    <definedName name="Tl_EUR">#REF!</definedName>
    <definedName name="TO">#REF!</definedName>
    <definedName name="TOC">#REF!</definedName>
    <definedName name="tot">'[10]EXP détails'!#REF!</definedName>
    <definedName name="totalexp">'[10]EXP détails'!$E$5:$O$53</definedName>
    <definedName name="TR_AB">[8]Traduction!$A$8</definedName>
    <definedName name="TR_ABC">[8]Traduction!$A$7</definedName>
    <definedName name="TR_AC">[8]Traduction!$A$10</definedName>
    <definedName name="TR_AFC">[8]Traduction!$A$11</definedName>
    <definedName name="TR_APRIMEC">[8]Traduction!$A$9</definedName>
    <definedName name="TR_B">[8]Traduction!$A$4</definedName>
    <definedName name="TR_C">[8]Traduction!$A$5</definedName>
    <definedName name="TR_COUTTEL">[8]Traduction!$A$14</definedName>
    <definedName name="TR_DEVIS">[8]Traduction!$A$2</definedName>
    <definedName name="TR_GRATUIT">[8]Traduction!$A$12</definedName>
    <definedName name="TR_PASDAPPLI">[8]Traduction!$A$13</definedName>
    <definedName name="TR_TVA">[8]Traduction!$A$15</definedName>
    <definedName name="Traduction">'[50]Plan Comptable'!$A$1:$R$1009</definedName>
    <definedName name="Traduction1">'[18]Codes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TypeRES">#REF!</definedName>
    <definedName name="UNT_CODE">[27]GridFee_Wallonie_TbCrDyn!$P$1:$P$408</definedName>
    <definedName name="Val_Journal_H">#REF!</definedName>
    <definedName name="Valeurs_annuelle">#REF!</definedName>
    <definedName name="Valeurs_journalière">#REF!</definedName>
    <definedName name="VALUE">[27]GridFee_Wallonie_TbCrDyn!$Q$1:$Q$408</definedName>
    <definedName name="Verbinder_kunststof_M4">'[6]BASISPRIJZEN MATERIAAL'!$I$192</definedName>
    <definedName name="Verbinder_kunststof_papierlood_M3">'[6]BASISPRIJZEN MATERIAAL'!$I$192</definedName>
    <definedName name="Verbinder_papierlood_M3">'[6]BASISPRIJZEN MATERIAAL'!$I$192</definedName>
    <definedName name="Vilvoorde_STEG">#REF!</definedName>
    <definedName name="WACC">[21]Paramètres!#REF!</definedName>
    <definedName name="Wikkeldoos_LS">'[6]BASISPRIJZEN MATERIAAL'!$I$199</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y">#REF!</definedName>
    <definedName name="YEAR">#REF!</definedName>
    <definedName name="YearM">'[36]CO orders'!$H$3</definedName>
    <definedName name="YearN">'[36]CO orders'!$G$3</definedName>
    <definedName name="YEARS">[16]Hypothèses!$C$17</definedName>
    <definedName name="z">#REF!</definedName>
    <definedName name="zergz" hidden="1">{#N/A,#N/A,FALSE,"Ev.ventes DP";#N/A,#N/A,FALSE,"Hypo.econ.";#N/A,#N/A,FALSE,"Pot.2015";#N/A,#N/A,FALSE,"Comp.pot";#N/A,#N/A,FALSE,"HorsG";#N/A,#N/A,FALSE,"DP"}</definedName>
    <definedName name="_xlnm.Print_Area" localSheetId="9">'Impact marginal'!$A$1:$L$6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5" l="1"/>
  <c r="G26" i="5"/>
  <c r="H26" i="5"/>
  <c r="I26" i="5"/>
  <c r="J26" i="5"/>
  <c r="K26" i="5"/>
  <c r="L26" i="5"/>
  <c r="J9" i="12"/>
  <c r="F5" i="12"/>
  <c r="I9" i="12"/>
  <c r="H5" i="12"/>
  <c r="E29" i="5"/>
  <c r="C15" i="1"/>
  <c r="E14" i="1"/>
  <c r="D14" i="1"/>
  <c r="C14" i="1"/>
  <c r="B32" i="5"/>
  <c r="B29" i="5"/>
  <c r="H51" i="9"/>
  <c r="B46" i="9"/>
  <c r="F42" i="9"/>
  <c r="C39" i="9"/>
  <c r="D39" i="9"/>
  <c r="E39" i="9"/>
  <c r="F39" i="9"/>
  <c r="G39" i="9"/>
  <c r="H39" i="9"/>
  <c r="I39" i="9"/>
  <c r="I42" i="9" s="1"/>
  <c r="J39" i="9"/>
  <c r="K39" i="9"/>
  <c r="L39" i="9"/>
  <c r="L42" i="9" s="1"/>
  <c r="B39" i="9"/>
  <c r="E48" i="9"/>
  <c r="E49" i="9" s="1"/>
  <c r="E46" i="9"/>
  <c r="D46" i="9"/>
  <c r="D48" i="9" s="1"/>
  <c r="D49" i="9" s="1"/>
  <c r="C46" i="9"/>
  <c r="C48" i="9" s="1"/>
  <c r="C49" i="9" s="1"/>
  <c r="B48" i="9"/>
  <c r="B49" i="9" s="1"/>
  <c r="H45" i="9" s="1"/>
  <c r="I45" i="9" s="1"/>
  <c r="J45" i="9" s="1"/>
  <c r="K45" i="9" s="1"/>
  <c r="L45" i="9" s="1"/>
  <c r="K42" i="9"/>
  <c r="H42" i="9"/>
  <c r="J42" i="9"/>
  <c r="G42" i="9"/>
  <c r="F43" i="9"/>
  <c r="H30" i="9"/>
  <c r="H23" i="9"/>
  <c r="C24" i="9"/>
  <c r="D24" i="9"/>
  <c r="E24" i="9"/>
  <c r="B24" i="9"/>
  <c r="C26" i="9"/>
  <c r="C27" i="9" s="1"/>
  <c r="E26" i="9"/>
  <c r="E27" i="9" s="1"/>
  <c r="D26" i="9"/>
  <c r="D27" i="9" s="1"/>
  <c r="B26" i="9"/>
  <c r="B27" i="9" s="1"/>
  <c r="C14" i="9"/>
  <c r="C16" i="9" s="1"/>
  <c r="C17" i="9" s="1"/>
  <c r="D14" i="9"/>
  <c r="D16" i="9" s="1"/>
  <c r="D17" i="9" s="1"/>
  <c r="E14" i="9"/>
  <c r="E16" i="9" s="1"/>
  <c r="E17" i="9" s="1"/>
  <c r="B14" i="9"/>
  <c r="B16" i="9" s="1"/>
  <c r="B17" i="9" s="1"/>
  <c r="F13" i="7"/>
  <c r="F7" i="9"/>
  <c r="F10" i="9" s="1"/>
  <c r="F11" i="9" s="1"/>
  <c r="G7" i="9"/>
  <c r="G10" i="9" s="1"/>
  <c r="H7" i="9"/>
  <c r="I7" i="9"/>
  <c r="J7" i="9"/>
  <c r="K7" i="9"/>
  <c r="L7" i="9"/>
  <c r="E7" i="9"/>
  <c r="F44" i="4"/>
  <c r="G44" i="4"/>
  <c r="H44" i="4"/>
  <c r="I44" i="4"/>
  <c r="J44" i="4"/>
  <c r="K44" i="4"/>
  <c r="L44" i="4"/>
  <c r="F21" i="4"/>
  <c r="G21" i="4"/>
  <c r="H21" i="4"/>
  <c r="I21" i="4"/>
  <c r="J21" i="4"/>
  <c r="K21" i="4"/>
  <c r="L21" i="4"/>
  <c r="E21" i="4"/>
  <c r="G9" i="7"/>
  <c r="F9" i="7"/>
  <c r="I63" i="7"/>
  <c r="J63" i="7"/>
  <c r="K63" i="7"/>
  <c r="L63" i="7"/>
  <c r="H63" i="7"/>
  <c r="C57" i="7"/>
  <c r="D57" i="7"/>
  <c r="D59" i="7" s="1"/>
  <c r="D60" i="7" s="1"/>
  <c r="E57" i="7"/>
  <c r="E59" i="7" s="1"/>
  <c r="E60" i="7" s="1"/>
  <c r="B57" i="7"/>
  <c r="B59" i="7" s="1"/>
  <c r="B60" i="7" s="1"/>
  <c r="C59" i="7"/>
  <c r="C60" i="7" s="1"/>
  <c r="C51" i="7"/>
  <c r="C53" i="7" s="1"/>
  <c r="C54" i="7" s="1"/>
  <c r="D51" i="7"/>
  <c r="D53" i="7" s="1"/>
  <c r="D54" i="7" s="1"/>
  <c r="E51" i="7"/>
  <c r="B51" i="7"/>
  <c r="B53" i="7" s="1"/>
  <c r="B54" i="7" s="1"/>
  <c r="H50" i="7" s="1"/>
  <c r="I50" i="7" s="1"/>
  <c r="J50" i="7" s="1"/>
  <c r="K50" i="7" s="1"/>
  <c r="L50" i="7" s="1"/>
  <c r="E53" i="7"/>
  <c r="E54" i="7" s="1"/>
  <c r="C47" i="7"/>
  <c r="D47" i="7"/>
  <c r="E47" i="7"/>
  <c r="F47" i="7"/>
  <c r="G47" i="7"/>
  <c r="H47" i="7"/>
  <c r="I47" i="7"/>
  <c r="J47" i="7"/>
  <c r="K47" i="7"/>
  <c r="L47" i="7"/>
  <c r="B47" i="7"/>
  <c r="C44" i="7"/>
  <c r="D44" i="7"/>
  <c r="E44" i="7"/>
  <c r="F44" i="7"/>
  <c r="G44" i="7"/>
  <c r="H44" i="7"/>
  <c r="I44" i="7"/>
  <c r="J44" i="7"/>
  <c r="K44" i="7"/>
  <c r="L44" i="7"/>
  <c r="B44" i="7"/>
  <c r="F15" i="7"/>
  <c r="E35" i="7"/>
  <c r="E37" i="7" s="1"/>
  <c r="E38" i="7" s="1"/>
  <c r="D35" i="7"/>
  <c r="D37" i="7" s="1"/>
  <c r="D38" i="7" s="1"/>
  <c r="C35" i="7"/>
  <c r="C37" i="7" s="1"/>
  <c r="C38" i="7" s="1"/>
  <c r="B35" i="7"/>
  <c r="B37" i="7" s="1"/>
  <c r="B38" i="7" s="1"/>
  <c r="C28" i="7"/>
  <c r="C30" i="7" s="1"/>
  <c r="C31" i="7" s="1"/>
  <c r="D28" i="7"/>
  <c r="D30" i="7" s="1"/>
  <c r="D31" i="7" s="1"/>
  <c r="E28" i="7"/>
  <c r="E30" i="7" s="1"/>
  <c r="E31" i="7" s="1"/>
  <c r="B28" i="7"/>
  <c r="B30" i="7" s="1"/>
  <c r="B31" i="7" s="1"/>
  <c r="B22" i="7"/>
  <c r="G43" i="9" l="1"/>
  <c r="H43" i="9" s="1"/>
  <c r="I23" i="9"/>
  <c r="J23" i="9" s="1"/>
  <c r="K23" i="9" s="1"/>
  <c r="L23" i="9" s="1"/>
  <c r="H13" i="9"/>
  <c r="I13" i="9" s="1"/>
  <c r="J13" i="9" s="1"/>
  <c r="K13" i="9" s="1"/>
  <c r="L13" i="9" s="1"/>
  <c r="G11" i="9"/>
  <c r="H56" i="7"/>
  <c r="I56" i="7" s="1"/>
  <c r="J56" i="7" s="1"/>
  <c r="K56" i="7" s="1"/>
  <c r="L56" i="7" s="1"/>
  <c r="H34" i="7"/>
  <c r="I34" i="7" s="1"/>
  <c r="J34" i="7" s="1"/>
  <c r="K34" i="7" s="1"/>
  <c r="L34" i="7" s="1"/>
  <c r="H27" i="7"/>
  <c r="I27" i="7" s="1"/>
  <c r="J27" i="7" s="1"/>
  <c r="K27" i="7" s="1"/>
  <c r="L27" i="7" s="1"/>
  <c r="I43" i="9" l="1"/>
  <c r="I51" i="9" s="1"/>
  <c r="J43" i="9" l="1"/>
  <c r="J51" i="9" s="1"/>
  <c r="K43" i="9"/>
  <c r="K51" i="9" l="1"/>
  <c r="L43" i="9"/>
  <c r="L51" i="9" s="1"/>
  <c r="C22" i="7" l="1"/>
  <c r="C24" i="7" s="1"/>
  <c r="C25" i="7" s="1"/>
  <c r="D22" i="7"/>
  <c r="D24" i="7" s="1"/>
  <c r="D25" i="7" s="1"/>
  <c r="E22" i="7"/>
  <c r="E24" i="7" s="1"/>
  <c r="E25" i="7" s="1"/>
  <c r="B24" i="7"/>
  <c r="B25" i="7" s="1"/>
  <c r="H21" i="7" l="1"/>
  <c r="I21" i="7" s="1"/>
  <c r="J21" i="7" s="1"/>
  <c r="K21" i="7" s="1"/>
  <c r="L21" i="7" s="1"/>
  <c r="L5" i="12" l="1"/>
  <c r="K5" i="12" l="1"/>
  <c r="J5" i="12"/>
  <c r="I5" i="12"/>
  <c r="K9" i="12" l="1"/>
  <c r="C29" i="5"/>
  <c r="D29" i="5"/>
  <c r="C30" i="5"/>
  <c r="D30" i="5"/>
  <c r="E30" i="5"/>
  <c r="C31" i="5"/>
  <c r="D31" i="5"/>
  <c r="E31" i="5"/>
  <c r="C32" i="5"/>
  <c r="H32" i="5" s="1"/>
  <c r="D32" i="5"/>
  <c r="E32" i="5"/>
  <c r="C33" i="5"/>
  <c r="D33" i="5"/>
  <c r="E33" i="5"/>
  <c r="C34" i="5"/>
  <c r="D34" i="5"/>
  <c r="E34" i="5"/>
  <c r="B33" i="5"/>
  <c r="H33" i="5" s="1"/>
  <c r="B34" i="5"/>
  <c r="H34" i="5" s="1"/>
  <c r="B30" i="5"/>
  <c r="H30" i="5" s="1"/>
  <c r="I30" i="5" s="1"/>
  <c r="B31" i="5"/>
  <c r="H31" i="5" s="1"/>
  <c r="L9" i="12" l="1"/>
  <c r="I31" i="5"/>
  <c r="J31" i="5" s="1"/>
  <c r="K31" i="5" s="1"/>
  <c r="L31" i="5" s="1"/>
  <c r="J30" i="5"/>
  <c r="K30" i="5" s="1"/>
  <c r="L30" i="5" s="1"/>
  <c r="I32" i="5"/>
  <c r="J32" i="5" s="1"/>
  <c r="K32" i="5" s="1"/>
  <c r="L32" i="5" s="1"/>
  <c r="I33" i="5"/>
  <c r="J33" i="5" s="1"/>
  <c r="K33" i="5" s="1"/>
  <c r="L33" i="5" s="1"/>
  <c r="I34" i="5"/>
  <c r="J34" i="5" s="1"/>
  <c r="K34" i="5" s="1"/>
  <c r="L34" i="5" s="1"/>
  <c r="H29" i="5"/>
  <c r="I29" i="5" l="1"/>
  <c r="H28" i="5"/>
  <c r="J29" i="5" l="1"/>
  <c r="I28" i="5"/>
  <c r="K29" i="5" l="1"/>
  <c r="J28" i="5"/>
  <c r="L29" i="5" l="1"/>
  <c r="K28" i="5"/>
  <c r="L28" i="5" l="1"/>
  <c r="L18" i="7" l="1"/>
  <c r="K18" i="7"/>
  <c r="J18" i="7"/>
  <c r="I18" i="7"/>
  <c r="H18" i="7"/>
  <c r="G18" i="7"/>
  <c r="F18" i="7"/>
  <c r="E18" i="7"/>
  <c r="D18" i="7"/>
  <c r="C18" i="7"/>
  <c r="B18" i="7"/>
  <c r="G15" i="7"/>
  <c r="F11" i="7"/>
  <c r="G11" i="7"/>
  <c r="C15" i="7"/>
  <c r="D15" i="7"/>
  <c r="E15" i="7"/>
  <c r="B15" i="7"/>
  <c r="I15" i="7"/>
  <c r="J15" i="7"/>
  <c r="K15" i="7"/>
  <c r="L15" i="7"/>
  <c r="H15" i="7"/>
  <c r="H11" i="7" l="1"/>
  <c r="I11" i="7"/>
  <c r="J11" i="7"/>
  <c r="K11" i="7"/>
  <c r="L11" i="7"/>
  <c r="L44" i="13"/>
  <c r="K44" i="13"/>
  <c r="J44" i="13"/>
  <c r="I44" i="13"/>
  <c r="H44" i="13"/>
  <c r="G44" i="13"/>
  <c r="F44" i="13"/>
  <c r="E44" i="13"/>
  <c r="D44" i="13"/>
  <c r="C44" i="13"/>
  <c r="B44" i="13"/>
  <c r="L21" i="13"/>
  <c r="K21" i="13"/>
  <c r="J21" i="13"/>
  <c r="I21" i="13"/>
  <c r="H21" i="13"/>
  <c r="G21" i="13"/>
  <c r="F21" i="13"/>
  <c r="E21" i="13"/>
  <c r="D21" i="13"/>
  <c r="C21" i="13"/>
  <c r="B21" i="13"/>
  <c r="L30" i="9" l="1"/>
  <c r="I45" i="8"/>
  <c r="H45" i="8"/>
  <c r="K30" i="9" l="1"/>
  <c r="I30" i="9"/>
  <c r="J30" i="9"/>
  <c r="J45" i="8"/>
  <c r="K45" i="8" l="1"/>
  <c r="L45" i="8"/>
  <c r="C26" i="5" l="1"/>
  <c r="D26" i="5"/>
  <c r="E26" i="5"/>
  <c r="H36" i="5"/>
  <c r="I36" i="5"/>
  <c r="J36" i="5"/>
  <c r="K36" i="5"/>
  <c r="L36" i="5"/>
  <c r="B26" i="5"/>
  <c r="E44" i="4"/>
  <c r="D44" i="4"/>
  <c r="C44" i="4"/>
  <c r="B44" i="4"/>
  <c r="C21" i="4"/>
  <c r="C7" i="9" s="1"/>
  <c r="D21" i="4"/>
  <c r="D7" i="9" s="1"/>
  <c r="B21" i="4"/>
  <c r="B7" i="9" s="1"/>
  <c r="H55" i="3"/>
  <c r="D4" i="3"/>
  <c r="D43" i="3" s="1"/>
  <c r="E4" i="3"/>
  <c r="E43" i="3" s="1"/>
  <c r="F4" i="3"/>
  <c r="F43" i="3" s="1"/>
  <c r="G4" i="3"/>
  <c r="G43" i="3" s="1"/>
  <c r="H4" i="3"/>
  <c r="I4" i="3"/>
  <c r="J4" i="3"/>
  <c r="K4" i="3"/>
  <c r="L4" i="3"/>
  <c r="L43" i="3" s="1"/>
  <c r="M4" i="3"/>
  <c r="M43" i="3" s="1"/>
  <c r="N4" i="3"/>
  <c r="N43" i="3" s="1"/>
  <c r="D5" i="3"/>
  <c r="D44" i="3" s="1"/>
  <c r="E5" i="3"/>
  <c r="E44" i="3" s="1"/>
  <c r="F5" i="3"/>
  <c r="F44" i="3" s="1"/>
  <c r="G5" i="3"/>
  <c r="G44" i="3" s="1"/>
  <c r="H5" i="3"/>
  <c r="H44" i="3" s="1"/>
  <c r="I5" i="3"/>
  <c r="I44" i="3" s="1"/>
  <c r="J5" i="3"/>
  <c r="J44" i="3" s="1"/>
  <c r="K5" i="3"/>
  <c r="K44" i="3" s="1"/>
  <c r="L5" i="3"/>
  <c r="L44" i="3" s="1"/>
  <c r="M5" i="3"/>
  <c r="M44" i="3" s="1"/>
  <c r="N5" i="3"/>
  <c r="N44" i="3" s="1"/>
  <c r="D6" i="3"/>
  <c r="D45" i="3" s="1"/>
  <c r="E6" i="3"/>
  <c r="E45" i="3" s="1"/>
  <c r="F6" i="3"/>
  <c r="F45" i="3" s="1"/>
  <c r="G6" i="3"/>
  <c r="G45" i="3" s="1"/>
  <c r="H6" i="3"/>
  <c r="H45" i="3" s="1"/>
  <c r="I6" i="3"/>
  <c r="I45" i="3" s="1"/>
  <c r="J6" i="3"/>
  <c r="J45" i="3" s="1"/>
  <c r="K6" i="3"/>
  <c r="K45" i="3" s="1"/>
  <c r="L6" i="3"/>
  <c r="L45" i="3" s="1"/>
  <c r="M6" i="3"/>
  <c r="M45" i="3" s="1"/>
  <c r="N6" i="3"/>
  <c r="N45" i="3" s="1"/>
  <c r="D7" i="3"/>
  <c r="D46" i="3" s="1"/>
  <c r="E7" i="3"/>
  <c r="E46" i="3" s="1"/>
  <c r="F7" i="3"/>
  <c r="F46" i="3" s="1"/>
  <c r="G7" i="3"/>
  <c r="G46" i="3" s="1"/>
  <c r="H7" i="3"/>
  <c r="H46" i="3" s="1"/>
  <c r="I7" i="3"/>
  <c r="I46" i="3" s="1"/>
  <c r="J7" i="3"/>
  <c r="J46" i="3" s="1"/>
  <c r="K7" i="3"/>
  <c r="K46" i="3" s="1"/>
  <c r="L7" i="3"/>
  <c r="L46" i="3" s="1"/>
  <c r="M7" i="3"/>
  <c r="M46" i="3" s="1"/>
  <c r="N7" i="3"/>
  <c r="N46" i="3" s="1"/>
  <c r="D8" i="3"/>
  <c r="D47" i="3" s="1"/>
  <c r="E8" i="3"/>
  <c r="E47" i="3" s="1"/>
  <c r="F8" i="3"/>
  <c r="F47" i="3" s="1"/>
  <c r="G8" i="3"/>
  <c r="G47" i="3" s="1"/>
  <c r="H8" i="3"/>
  <c r="H47" i="3" s="1"/>
  <c r="I8" i="3"/>
  <c r="I47" i="3" s="1"/>
  <c r="J8" i="3"/>
  <c r="J47" i="3" s="1"/>
  <c r="K8" i="3"/>
  <c r="K47" i="3" s="1"/>
  <c r="L8" i="3"/>
  <c r="L47" i="3" s="1"/>
  <c r="M8" i="3"/>
  <c r="M47" i="3" s="1"/>
  <c r="N8" i="3"/>
  <c r="N47" i="3" s="1"/>
  <c r="D9" i="3"/>
  <c r="D48" i="3" s="1"/>
  <c r="E9" i="3"/>
  <c r="E48" i="3" s="1"/>
  <c r="F9" i="3"/>
  <c r="F48" i="3" s="1"/>
  <c r="G9" i="3"/>
  <c r="G48" i="3" s="1"/>
  <c r="H9" i="3"/>
  <c r="H48" i="3" s="1"/>
  <c r="I9" i="3"/>
  <c r="I48" i="3" s="1"/>
  <c r="J9" i="3"/>
  <c r="J48" i="3" s="1"/>
  <c r="K9" i="3"/>
  <c r="K48" i="3" s="1"/>
  <c r="L9" i="3"/>
  <c r="L48" i="3" s="1"/>
  <c r="M9" i="3"/>
  <c r="M48" i="3" s="1"/>
  <c r="N9" i="3"/>
  <c r="N48" i="3" s="1"/>
  <c r="D10" i="3"/>
  <c r="D49" i="3" s="1"/>
  <c r="E10" i="3"/>
  <c r="E49" i="3" s="1"/>
  <c r="F10" i="3"/>
  <c r="F49" i="3" s="1"/>
  <c r="G10" i="3"/>
  <c r="G49" i="3" s="1"/>
  <c r="H10" i="3"/>
  <c r="H49" i="3" s="1"/>
  <c r="I10" i="3"/>
  <c r="I49" i="3" s="1"/>
  <c r="J10" i="3"/>
  <c r="J49" i="3" s="1"/>
  <c r="K10" i="3"/>
  <c r="K49" i="3" s="1"/>
  <c r="L10" i="3"/>
  <c r="L49" i="3" s="1"/>
  <c r="M10" i="3"/>
  <c r="M49" i="3" s="1"/>
  <c r="N10" i="3"/>
  <c r="N49" i="3" s="1"/>
  <c r="D11" i="3"/>
  <c r="D50" i="3" s="1"/>
  <c r="E11" i="3"/>
  <c r="E50" i="3" s="1"/>
  <c r="F11" i="3"/>
  <c r="F50" i="3" s="1"/>
  <c r="G11" i="3"/>
  <c r="G50" i="3" s="1"/>
  <c r="H11" i="3"/>
  <c r="H50" i="3" s="1"/>
  <c r="I11" i="3"/>
  <c r="I50" i="3" s="1"/>
  <c r="J11" i="3"/>
  <c r="J50" i="3" s="1"/>
  <c r="K11" i="3"/>
  <c r="K50" i="3" s="1"/>
  <c r="L11" i="3"/>
  <c r="L50" i="3" s="1"/>
  <c r="M11" i="3"/>
  <c r="M50" i="3" s="1"/>
  <c r="N11" i="3"/>
  <c r="N50" i="3" s="1"/>
  <c r="D12" i="3"/>
  <c r="D51" i="3" s="1"/>
  <c r="E12" i="3"/>
  <c r="E51" i="3" s="1"/>
  <c r="F12" i="3"/>
  <c r="F51" i="3" s="1"/>
  <c r="G12" i="3"/>
  <c r="G51" i="3" s="1"/>
  <c r="H12" i="3"/>
  <c r="H51" i="3" s="1"/>
  <c r="I12" i="3"/>
  <c r="I51" i="3" s="1"/>
  <c r="J12" i="3"/>
  <c r="J51" i="3" s="1"/>
  <c r="K12" i="3"/>
  <c r="K51" i="3" s="1"/>
  <c r="L12" i="3"/>
  <c r="L51" i="3" s="1"/>
  <c r="M12" i="3"/>
  <c r="M51" i="3" s="1"/>
  <c r="N12" i="3"/>
  <c r="N51" i="3" s="1"/>
  <c r="D13" i="3"/>
  <c r="D52" i="3" s="1"/>
  <c r="E13" i="3"/>
  <c r="E52" i="3" s="1"/>
  <c r="F13" i="3"/>
  <c r="F52" i="3" s="1"/>
  <c r="G13" i="3"/>
  <c r="G52" i="3" s="1"/>
  <c r="H13" i="3"/>
  <c r="H52" i="3" s="1"/>
  <c r="I13" i="3"/>
  <c r="I52" i="3" s="1"/>
  <c r="J13" i="3"/>
  <c r="J52" i="3" s="1"/>
  <c r="K13" i="3"/>
  <c r="K52" i="3" s="1"/>
  <c r="L13" i="3"/>
  <c r="L52" i="3" s="1"/>
  <c r="M13" i="3"/>
  <c r="M52" i="3" s="1"/>
  <c r="N13" i="3"/>
  <c r="N52" i="3" s="1"/>
  <c r="D14" i="3"/>
  <c r="D53" i="3" s="1"/>
  <c r="E14" i="3"/>
  <c r="E53" i="3" s="1"/>
  <c r="F14" i="3"/>
  <c r="F53" i="3" s="1"/>
  <c r="G14" i="3"/>
  <c r="G53" i="3" s="1"/>
  <c r="H14" i="3"/>
  <c r="H53" i="3" s="1"/>
  <c r="I14" i="3"/>
  <c r="I53" i="3" s="1"/>
  <c r="J14" i="3"/>
  <c r="J53" i="3" s="1"/>
  <c r="K14" i="3"/>
  <c r="K53" i="3" s="1"/>
  <c r="L14" i="3"/>
  <c r="L53" i="3" s="1"/>
  <c r="M14" i="3"/>
  <c r="M53" i="3" s="1"/>
  <c r="N14" i="3"/>
  <c r="N53" i="3" s="1"/>
  <c r="D15" i="3"/>
  <c r="D54" i="3" s="1"/>
  <c r="E15" i="3"/>
  <c r="E54" i="3" s="1"/>
  <c r="F15" i="3"/>
  <c r="F54" i="3" s="1"/>
  <c r="G15" i="3"/>
  <c r="G54" i="3" s="1"/>
  <c r="H15" i="3"/>
  <c r="H54" i="3" s="1"/>
  <c r="I15" i="3"/>
  <c r="I54" i="3" s="1"/>
  <c r="J15" i="3"/>
  <c r="J54" i="3" s="1"/>
  <c r="K15" i="3"/>
  <c r="K54" i="3" s="1"/>
  <c r="L15" i="3"/>
  <c r="L54" i="3" s="1"/>
  <c r="M15" i="3"/>
  <c r="M54" i="3" s="1"/>
  <c r="N15" i="3"/>
  <c r="N54" i="3" s="1"/>
  <c r="D16" i="3"/>
  <c r="D55" i="3" s="1"/>
  <c r="E16" i="3"/>
  <c r="E55" i="3" s="1"/>
  <c r="F16" i="3"/>
  <c r="F55" i="3" s="1"/>
  <c r="G16" i="3"/>
  <c r="G55" i="3" s="1"/>
  <c r="H16" i="3"/>
  <c r="I16" i="3"/>
  <c r="I55" i="3" s="1"/>
  <c r="J16" i="3"/>
  <c r="J55" i="3" s="1"/>
  <c r="K16" i="3"/>
  <c r="K55" i="3" s="1"/>
  <c r="L16" i="3"/>
  <c r="L55" i="3" s="1"/>
  <c r="M16" i="3"/>
  <c r="M55" i="3" s="1"/>
  <c r="N16" i="3"/>
  <c r="N55" i="3" s="1"/>
  <c r="D17" i="3"/>
  <c r="D56" i="3" s="1"/>
  <c r="E17" i="3"/>
  <c r="E56" i="3" s="1"/>
  <c r="F17" i="3"/>
  <c r="F56" i="3" s="1"/>
  <c r="G17" i="3"/>
  <c r="G56" i="3" s="1"/>
  <c r="H17" i="3"/>
  <c r="H56" i="3" s="1"/>
  <c r="I17" i="3"/>
  <c r="I56" i="3" s="1"/>
  <c r="J17" i="3"/>
  <c r="J56" i="3" s="1"/>
  <c r="K17" i="3"/>
  <c r="K56" i="3" s="1"/>
  <c r="L17" i="3"/>
  <c r="L56" i="3" s="1"/>
  <c r="M17" i="3"/>
  <c r="M56" i="3" s="1"/>
  <c r="N17" i="3"/>
  <c r="N56" i="3" s="1"/>
  <c r="D18" i="3"/>
  <c r="D57" i="3" s="1"/>
  <c r="E18" i="3"/>
  <c r="E57" i="3" s="1"/>
  <c r="F18" i="3"/>
  <c r="F57" i="3" s="1"/>
  <c r="G18" i="3"/>
  <c r="G57" i="3" s="1"/>
  <c r="H18" i="3"/>
  <c r="H57" i="3" s="1"/>
  <c r="I18" i="3"/>
  <c r="I57" i="3" s="1"/>
  <c r="J18" i="3"/>
  <c r="J57" i="3" s="1"/>
  <c r="K18" i="3"/>
  <c r="K57" i="3" s="1"/>
  <c r="L18" i="3"/>
  <c r="L57" i="3" s="1"/>
  <c r="M18" i="3"/>
  <c r="M57" i="3" s="1"/>
  <c r="N18" i="3"/>
  <c r="N57" i="3" s="1"/>
  <c r="C5" i="3"/>
  <c r="C44" i="3" s="1"/>
  <c r="C6" i="3"/>
  <c r="C45" i="3" s="1"/>
  <c r="C7" i="3"/>
  <c r="C46" i="3" s="1"/>
  <c r="C8" i="3"/>
  <c r="C47" i="3" s="1"/>
  <c r="C9" i="3"/>
  <c r="C48" i="3" s="1"/>
  <c r="C10" i="3"/>
  <c r="C49" i="3" s="1"/>
  <c r="C11" i="3"/>
  <c r="C50" i="3" s="1"/>
  <c r="C12" i="3"/>
  <c r="C51" i="3" s="1"/>
  <c r="C13" i="3"/>
  <c r="C52" i="3" s="1"/>
  <c r="C14" i="3"/>
  <c r="C53" i="3" s="1"/>
  <c r="C15" i="3"/>
  <c r="C54" i="3" s="1"/>
  <c r="C16" i="3"/>
  <c r="C55" i="3" s="1"/>
  <c r="C17" i="3"/>
  <c r="C56" i="3" s="1"/>
  <c r="C18" i="3"/>
  <c r="C57" i="3" s="1"/>
  <c r="C4" i="3"/>
  <c r="L19" i="2"/>
  <c r="K19" i="2"/>
  <c r="J19" i="2"/>
  <c r="I19" i="2"/>
  <c r="H19" i="2"/>
  <c r="G19" i="2"/>
  <c r="F19" i="2"/>
  <c r="E19" i="2"/>
  <c r="D19" i="2"/>
  <c r="C19" i="2"/>
  <c r="B19" i="2"/>
  <c r="C36" i="2"/>
  <c r="D36" i="2"/>
  <c r="E36" i="2"/>
  <c r="F36" i="2"/>
  <c r="G36" i="2"/>
  <c r="H36" i="2"/>
  <c r="I36" i="2"/>
  <c r="J36" i="2"/>
  <c r="K36" i="2"/>
  <c r="L36" i="2"/>
  <c r="B36" i="2"/>
  <c r="L32" i="2"/>
  <c r="K32" i="2"/>
  <c r="J32" i="2"/>
  <c r="I32" i="2"/>
  <c r="H32" i="2"/>
  <c r="G32" i="2"/>
  <c r="F32" i="2"/>
  <c r="E32" i="2"/>
  <c r="D32" i="2"/>
  <c r="C32" i="2"/>
  <c r="B32" i="2"/>
  <c r="L28" i="2"/>
  <c r="K28" i="2"/>
  <c r="J28" i="2"/>
  <c r="I28" i="2"/>
  <c r="H28" i="2"/>
  <c r="G28" i="2"/>
  <c r="F28" i="2"/>
  <c r="E28" i="2"/>
  <c r="D28" i="2"/>
  <c r="C28" i="2"/>
  <c r="B28" i="2"/>
  <c r="B38" i="2" s="1"/>
  <c r="C11" i="2"/>
  <c r="D11" i="2"/>
  <c r="E11" i="2"/>
  <c r="F11" i="2"/>
  <c r="G11" i="2"/>
  <c r="H11" i="2"/>
  <c r="I11" i="2"/>
  <c r="J11" i="2"/>
  <c r="K11" i="2"/>
  <c r="L11" i="2"/>
  <c r="B11" i="2"/>
  <c r="J15" i="2"/>
  <c r="K15" i="2"/>
  <c r="L15" i="2"/>
  <c r="C15" i="2"/>
  <c r="D15" i="2"/>
  <c r="E15" i="2"/>
  <c r="F15" i="2"/>
  <c r="G15" i="2"/>
  <c r="H15" i="2"/>
  <c r="I15" i="2"/>
  <c r="B15" i="2"/>
  <c r="J10" i="9" l="1"/>
  <c r="I10" i="9"/>
  <c r="H10" i="9"/>
  <c r="L10" i="9"/>
  <c r="K10" i="9"/>
  <c r="J19" i="3"/>
  <c r="I19" i="3"/>
  <c r="K19" i="3"/>
  <c r="C19" i="3"/>
  <c r="M19" i="3"/>
  <c r="L19" i="3"/>
  <c r="D19" i="3"/>
  <c r="E19" i="3"/>
  <c r="G19" i="3"/>
  <c r="H19" i="3"/>
  <c r="D58" i="3"/>
  <c r="B9" i="7" s="1"/>
  <c r="N58" i="3"/>
  <c r="L7" i="7" s="1"/>
  <c r="L9" i="7" s="1"/>
  <c r="L12" i="7" s="1"/>
  <c r="F58" i="3"/>
  <c r="D9" i="7" s="1"/>
  <c r="L58" i="3"/>
  <c r="J7" i="7" s="1"/>
  <c r="J9" i="7" s="1"/>
  <c r="J12" i="7" s="1"/>
  <c r="N19" i="3"/>
  <c r="F19" i="3"/>
  <c r="K43" i="3"/>
  <c r="K58" i="3" s="1"/>
  <c r="I7" i="7" s="1"/>
  <c r="I9" i="7" s="1"/>
  <c r="I12" i="7" s="1"/>
  <c r="E58" i="3"/>
  <c r="C9" i="7" s="1"/>
  <c r="I43" i="3"/>
  <c r="I58" i="3" s="1"/>
  <c r="G7" i="7" s="1"/>
  <c r="G12" i="7" s="1"/>
  <c r="J43" i="3"/>
  <c r="C43" i="3"/>
  <c r="C58" i="3" s="1"/>
  <c r="H43" i="3"/>
  <c r="H58" i="3" s="1"/>
  <c r="F7" i="7" s="1"/>
  <c r="F12" i="7" s="1"/>
  <c r="M58" i="3"/>
  <c r="K7" i="7" s="1"/>
  <c r="K9" i="7" s="1"/>
  <c r="K12" i="7" s="1"/>
  <c r="J58" i="3"/>
  <c r="H7" i="7" s="1"/>
  <c r="H9" i="7" s="1"/>
  <c r="H12" i="7" s="1"/>
  <c r="G58" i="3"/>
  <c r="E9" i="7" s="1"/>
  <c r="C21" i="2"/>
  <c r="I38" i="2"/>
  <c r="J38" i="2"/>
  <c r="K21" i="2"/>
  <c r="D38" i="2"/>
  <c r="L38" i="2"/>
  <c r="B21" i="2"/>
  <c r="E21" i="2"/>
  <c r="L21" i="2"/>
  <c r="D21" i="2"/>
  <c r="F21" i="2"/>
  <c r="I21" i="2"/>
  <c r="G38" i="2"/>
  <c r="H21" i="2"/>
  <c r="H38" i="2"/>
  <c r="J21" i="2"/>
  <c r="G21" i="2"/>
  <c r="C38" i="2"/>
  <c r="K38" i="2"/>
  <c r="E38" i="2"/>
  <c r="F38" i="2"/>
  <c r="D28" i="8"/>
  <c r="D47" i="8" s="1"/>
  <c r="E28" i="8"/>
  <c r="E47" i="8" s="1"/>
  <c r="F28" i="8"/>
  <c r="F47" i="8" s="1"/>
  <c r="G28" i="8"/>
  <c r="G47" i="8" s="1"/>
  <c r="H28" i="8"/>
  <c r="I28" i="8"/>
  <c r="I47" i="8" s="1"/>
  <c r="J28" i="8"/>
  <c r="J47" i="8" s="1"/>
  <c r="K28" i="8"/>
  <c r="K47" i="8" s="1"/>
  <c r="L28" i="8"/>
  <c r="L47" i="8" s="1"/>
  <c r="C28" i="8"/>
  <c r="C47" i="8" s="1"/>
  <c r="D20" i="8"/>
  <c r="D46" i="8" s="1"/>
  <c r="E20" i="8"/>
  <c r="E46" i="8" s="1"/>
  <c r="F20" i="8"/>
  <c r="F46" i="8" s="1"/>
  <c r="G20" i="8"/>
  <c r="G46" i="8" s="1"/>
  <c r="H20" i="8"/>
  <c r="H46" i="8" s="1"/>
  <c r="I20" i="8"/>
  <c r="I46" i="8" s="1"/>
  <c r="J20" i="8"/>
  <c r="J46" i="8" s="1"/>
  <c r="K20" i="8"/>
  <c r="K46" i="8" s="1"/>
  <c r="L20" i="8"/>
  <c r="L46" i="8" s="1"/>
  <c r="C20" i="8"/>
  <c r="D4" i="8"/>
  <c r="E4" i="8"/>
  <c r="F4" i="8"/>
  <c r="G4" i="8"/>
  <c r="H4" i="8"/>
  <c r="I4" i="8"/>
  <c r="J4" i="8"/>
  <c r="K4" i="8"/>
  <c r="L4" i="8"/>
  <c r="C4" i="8"/>
  <c r="C47" i="1"/>
  <c r="C46" i="1"/>
  <c r="D46" i="1" s="1"/>
  <c r="E46" i="1" s="1"/>
  <c r="F46" i="1" s="1"/>
  <c r="G46" i="1" s="1"/>
  <c r="H46" i="1" s="1"/>
  <c r="I46" i="1" s="1"/>
  <c r="J46" i="1" s="1"/>
  <c r="K46" i="1" s="1"/>
  <c r="L46" i="1" s="1"/>
  <c r="M46" i="1" s="1"/>
  <c r="N46" i="1" s="1"/>
  <c r="D44" i="1"/>
  <c r="E44" i="1"/>
  <c r="F44" i="1"/>
  <c r="G44" i="1"/>
  <c r="H44" i="1"/>
  <c r="I44" i="1"/>
  <c r="J44" i="1"/>
  <c r="K44" i="1"/>
  <c r="L44" i="1"/>
  <c r="M44" i="1"/>
  <c r="N44" i="1"/>
  <c r="C44" i="1"/>
  <c r="C45" i="1" s="1"/>
  <c r="C23" i="1" s="1"/>
  <c r="C24" i="1" s="1"/>
  <c r="K39" i="8" l="1"/>
  <c r="H39" i="8"/>
  <c r="G39" i="8"/>
  <c r="F39" i="8"/>
  <c r="H11" i="9"/>
  <c r="E48" i="8"/>
  <c r="D48" i="8"/>
  <c r="F48" i="8"/>
  <c r="G48" i="8"/>
  <c r="L19" i="8"/>
  <c r="L39" i="8" s="1"/>
  <c r="D47" i="1"/>
  <c r="C21" i="1"/>
  <c r="C22" i="1" s="1"/>
  <c r="H19" i="8"/>
  <c r="H47" i="8"/>
  <c r="G19" i="8"/>
  <c r="F19" i="8"/>
  <c r="C19" i="8"/>
  <c r="C39" i="8" s="1"/>
  <c r="C46" i="8"/>
  <c r="C48" i="8" s="1"/>
  <c r="K19" i="8"/>
  <c r="E19" i="8"/>
  <c r="E39" i="8" s="1"/>
  <c r="J19" i="8"/>
  <c r="J39" i="8" s="1"/>
  <c r="D19" i="8"/>
  <c r="D39" i="8" s="1"/>
  <c r="I19" i="8"/>
  <c r="I39" i="8" s="1"/>
  <c r="D45" i="1"/>
  <c r="F10" i="1"/>
  <c r="C13" i="1"/>
  <c r="D13" i="1" s="1"/>
  <c r="C10" i="1"/>
  <c r="C12" i="1" s="1"/>
  <c r="C4" i="1"/>
  <c r="C11" i="1" s="1"/>
  <c r="E10" i="1"/>
  <c r="G10" i="1"/>
  <c r="H10" i="1"/>
  <c r="I10" i="1"/>
  <c r="J10" i="1"/>
  <c r="K10" i="1"/>
  <c r="L10" i="1"/>
  <c r="M10" i="1"/>
  <c r="N10" i="1"/>
  <c r="D10" i="1"/>
  <c r="I11" i="9" l="1"/>
  <c r="H19" i="9"/>
  <c r="H32" i="9" s="1"/>
  <c r="H44" i="8" s="1"/>
  <c r="E45" i="1"/>
  <c r="D23" i="1"/>
  <c r="D24" i="1" s="1"/>
  <c r="E47" i="1"/>
  <c r="D21" i="1"/>
  <c r="D22" i="1" s="1"/>
  <c r="D12" i="1"/>
  <c r="E12" i="1" s="1"/>
  <c r="E13" i="1"/>
  <c r="D4" i="1"/>
  <c r="D11" i="1" s="1"/>
  <c r="E4" i="1" s="1"/>
  <c r="E11" i="1" s="1"/>
  <c r="F4" i="1" s="1"/>
  <c r="F11" i="1" s="1"/>
  <c r="G4" i="1" s="1"/>
  <c r="J11" i="9" l="1"/>
  <c r="I19" i="9"/>
  <c r="I32" i="9" s="1"/>
  <c r="I44" i="8" s="1"/>
  <c r="G13" i="7"/>
  <c r="H13" i="7" s="1"/>
  <c r="H41" i="7" s="1"/>
  <c r="H65" i="7" s="1"/>
  <c r="F47" i="1"/>
  <c r="E21" i="1"/>
  <c r="E22" i="1" s="1"/>
  <c r="F45" i="1"/>
  <c r="E23" i="1"/>
  <c r="E24" i="1" s="1"/>
  <c r="F12" i="1"/>
  <c r="D15" i="1"/>
  <c r="E15" i="1"/>
  <c r="F13" i="1"/>
  <c r="G11" i="1"/>
  <c r="H4" i="1" s="1"/>
  <c r="K11" i="9" l="1"/>
  <c r="J19" i="9"/>
  <c r="J32" i="9" s="1"/>
  <c r="J44" i="8" s="1"/>
  <c r="H43" i="8"/>
  <c r="H48" i="8" s="1"/>
  <c r="H4" i="12" s="1"/>
  <c r="H7" i="12" s="1"/>
  <c r="H11" i="12" s="1"/>
  <c r="I13" i="7"/>
  <c r="I41" i="7" s="1"/>
  <c r="I65" i="7" s="1"/>
  <c r="G47" i="1"/>
  <c r="F21" i="1"/>
  <c r="F22" i="1" s="1"/>
  <c r="G45" i="1"/>
  <c r="F23" i="1"/>
  <c r="F24" i="1" s="1"/>
  <c r="G13" i="1"/>
  <c r="F15" i="1"/>
  <c r="F14" i="1"/>
  <c r="G12" i="1"/>
  <c r="H11" i="1"/>
  <c r="I4" i="1" s="1"/>
  <c r="L11" i="9" l="1"/>
  <c r="L19" i="9" s="1"/>
  <c r="L32" i="9" s="1"/>
  <c r="L44" i="8" s="1"/>
  <c r="K19" i="9"/>
  <c r="K32" i="9" s="1"/>
  <c r="K44" i="8" s="1"/>
  <c r="J13" i="7"/>
  <c r="J41" i="7" s="1"/>
  <c r="J65" i="7" s="1"/>
  <c r="H45" i="1"/>
  <c r="G23" i="1"/>
  <c r="G24" i="1" s="1"/>
  <c r="H47" i="1"/>
  <c r="G21" i="1"/>
  <c r="G22" i="1" s="1"/>
  <c r="H12" i="1"/>
  <c r="G14" i="1"/>
  <c r="H13" i="1"/>
  <c r="G15" i="1"/>
  <c r="I11" i="1"/>
  <c r="J4" i="1" s="1"/>
  <c r="I43" i="8" l="1"/>
  <c r="I48" i="8" s="1"/>
  <c r="I4" i="12" s="1"/>
  <c r="I7" i="12" s="1"/>
  <c r="I11" i="12" s="1"/>
  <c r="K13" i="7"/>
  <c r="K41" i="7" s="1"/>
  <c r="K65" i="7" s="1"/>
  <c r="I47" i="1"/>
  <c r="H21" i="1"/>
  <c r="H22" i="1" s="1"/>
  <c r="I45" i="1"/>
  <c r="H23" i="1"/>
  <c r="H24" i="1" s="1"/>
  <c r="I13" i="1"/>
  <c r="H15" i="1"/>
  <c r="I12" i="1"/>
  <c r="H14" i="1"/>
  <c r="J11" i="1"/>
  <c r="K4" i="1" s="1"/>
  <c r="J43" i="8" l="1"/>
  <c r="L13" i="7"/>
  <c r="L41" i="7" s="1"/>
  <c r="L65" i="7" s="1"/>
  <c r="J45" i="1"/>
  <c r="I23" i="1"/>
  <c r="I24" i="1" s="1"/>
  <c r="J47" i="1"/>
  <c r="I21" i="1"/>
  <c r="I22" i="1" s="1"/>
  <c r="J12" i="1"/>
  <c r="I14" i="1"/>
  <c r="J13" i="1"/>
  <c r="I15" i="1"/>
  <c r="K11" i="1"/>
  <c r="L4" i="1" s="1"/>
  <c r="L43" i="8" l="1"/>
  <c r="J48" i="8"/>
  <c r="J4" i="12" s="1"/>
  <c r="J7" i="12" s="1"/>
  <c r="J11" i="12" s="1"/>
  <c r="K43" i="8"/>
  <c r="K47" i="1"/>
  <c r="J21" i="1"/>
  <c r="J22" i="1" s="1"/>
  <c r="K45" i="1"/>
  <c r="J23" i="1"/>
  <c r="J24" i="1" s="1"/>
  <c r="K13" i="1"/>
  <c r="J15" i="1"/>
  <c r="K12" i="1"/>
  <c r="J14" i="1"/>
  <c r="L11" i="1"/>
  <c r="M4" i="1" s="1"/>
  <c r="K48" i="8" l="1"/>
  <c r="K4" i="12" s="1"/>
  <c r="K7" i="12" s="1"/>
  <c r="K11" i="12" s="1"/>
  <c r="L48" i="8"/>
  <c r="L4" i="12" s="1"/>
  <c r="L7" i="12" s="1"/>
  <c r="L11" i="12" s="1"/>
  <c r="L45" i="1"/>
  <c r="K23" i="1"/>
  <c r="K24" i="1" s="1"/>
  <c r="L47" i="1"/>
  <c r="K21" i="1"/>
  <c r="K22" i="1" s="1"/>
  <c r="L12" i="1"/>
  <c r="K14" i="1"/>
  <c r="L13" i="1"/>
  <c r="K15" i="1"/>
  <c r="M11" i="1"/>
  <c r="N4" i="1" s="1"/>
  <c r="M47" i="1" l="1"/>
  <c r="L21" i="1"/>
  <c r="L22" i="1" s="1"/>
  <c r="M45" i="1"/>
  <c r="L23" i="1"/>
  <c r="L24" i="1" s="1"/>
  <c r="M13" i="1"/>
  <c r="L15" i="1"/>
  <c r="M12" i="1"/>
  <c r="L14" i="1"/>
  <c r="N11" i="1"/>
  <c r="N45" i="1" l="1"/>
  <c r="M23" i="1"/>
  <c r="M24" i="1" s="1"/>
  <c r="N47" i="1"/>
  <c r="M21" i="1"/>
  <c r="M22" i="1" s="1"/>
  <c r="N12" i="1"/>
  <c r="M14" i="1"/>
  <c r="N13" i="1"/>
  <c r="M15" i="1"/>
  <c r="N23" i="1" l="1"/>
  <c r="N24" i="1" s="1"/>
  <c r="N21" i="1"/>
  <c r="N22" i="1" s="1"/>
  <c r="N15" i="1"/>
  <c r="N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tc={6C13DAE0-BE28-4B01-8240-27545E0AF8AD}</author>
  </authors>
  <commentList>
    <comment ref="H28" authorId="0" shapeId="0" xr:uid="{6C13DAE0-BE28-4B01-8240-27545E0AF8A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 GRD peut proposer une diminution progressive de ces coûts en fonction de la disparition progressive du parc de CàB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tc={19F7702D-A101-4E2F-81AD-15158418605C}</author>
    <author>tc={1294473F-5C2B-4209-AD01-E38E64B06AE7}</author>
    <author>tc={340DA9FA-3D64-4E92-B74A-845C93A88997}</author>
    <author>tc={2444E771-5CD0-4B4A-AFF3-055720BD32D1}</author>
    <author>tc={0CDF3A57-F935-441F-92B2-CD30E1B43B00}</author>
    <author>tc={D2EDABFC-A052-4DAA-A01B-A4FCBE8D5D9F}</author>
    <author>tc={A7E5DE76-5439-48D5-B7EA-87A496B7A027}</author>
    <author>tc={71C8184E-F523-4A15-8780-2B8E31EF8F67}</author>
    <author>tc={0B6C654D-FAA1-4C07-A067-4E47BFF22F2E}</author>
    <author>tc={9FD4DE05-48BC-4668-9DD0-0F68AB24C6D9}</author>
    <author>tc={89CB5548-411E-4D2F-B94C-7F1B94364E11}</author>
    <author>tc={8A32F259-9EB1-44AF-99CE-21F26C32169D}</author>
    <author>tc={04C6A994-E9BF-406D-9D87-F009F90E21E0}</author>
    <author>tc={FA6B056D-E0E3-4E27-8A3D-979B2748E7A4}</author>
  </authors>
  <commentList>
    <comment ref="B13" authorId="0" shapeId="0" xr:uid="{19F7702D-A101-4E2F-81AD-15158418605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B16" authorId="1" shapeId="0" xr:uid="{1294473F-5C2B-4209-AD01-E38E64B06AE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F16" authorId="2" shapeId="0" xr:uid="{340DA9FA-3D64-4E92-B74A-845C93A8899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2023-2029 : estimation du GRD </t>
      </text>
    </comment>
    <comment ref="B19" authorId="3" shapeId="0" xr:uid="{2444E771-5CD0-4B4A-AFF3-055720BD32D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F19" authorId="4" shapeId="0" xr:uid="{0CDF3A57-F935-441F-92B2-CD30E1B43B0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2023-2029 : estimation du GRD </t>
      </text>
    </comment>
    <comment ref="A23" authorId="5" shapeId="0" xr:uid="{D2EDABFC-A052-4DAA-A01B-A4FCBE8D5D9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d'amo des compteurs BT déduites des coûts contrôlables (TAB 4 du rapport ex-post) et reprises dans la TAB 8 du rapport ex-post </t>
      </text>
    </comment>
    <comment ref="A29" authorId="6" shapeId="0" xr:uid="{A7E5DE76-5439-48D5-B7EA-87A496B7A02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d'amo des compteurs smart déduites des coûts contrôlables (TAB 4 du rapport ex-post) et reprises dans la TAB 8 du rapport ex-post </t>
      </text>
    </comment>
    <comment ref="A36" authorId="7" shapeId="0" xr:uid="{71C8184E-F523-4A15-8780-2B8E31EF8F6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d'amo des compteurs CàB déduites des coûts contrôlables (TAB 4 du rapport ex-post) et reprises dans la TAB 8 du rapport ex-post </t>
      </text>
    </comment>
    <comment ref="B45" authorId="8" shapeId="0" xr:uid="{0B6C654D-FAA1-4C07-A067-4E47BFF22F2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F45" authorId="9" shapeId="0" xr:uid="{9FD4DE05-48BC-4668-9DD0-0F68AB24C6D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2023-2029 : estimation du GRD </t>
      </text>
    </comment>
    <comment ref="B48" authorId="10" shapeId="0" xr:uid="{89CB5548-411E-4D2F-B94C-7F1B94364E1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F48" authorId="11" shapeId="0" xr:uid="{8A32F259-9EB1-44AF-99CE-21F26C32169D}">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2023-2029 : estimation du GRD </t>
      </text>
    </comment>
    <comment ref="A52" authorId="12" shapeId="0" xr:uid="{04C6A994-E9BF-406D-9D87-F009F90E21E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désaffectation des compteurs BT déduites des coûts contrôlables (TAB 4 du rapport ex-post) et reprises dans la TAB 8 du rapport ex-post </t>
      </text>
    </comment>
    <comment ref="A58" authorId="13" shapeId="0" xr:uid="{FA6B056D-E0E3-4E27-8A3D-979B2748E7A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désaffectation des compteurs CàB déduites des coûts contrôlables (TAB 4 du rapport ex-post) et reprises dans la TAB 8 du rapport ex-post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tc={A59EE667-1434-4547-8832-648B670AF41C}</author>
    <author>tc={56C55362-2690-498C-A668-597578366CF0}</author>
    <author>tc={A6E38137-B08B-4484-BD72-75B4E52746F9}</author>
    <author>tc={0AAD6615-829D-47E8-B726-7089341D0056}</author>
    <author>tc={DAC2C8AE-71B3-4186-AEDE-F8BF18B63CBA}</author>
    <author>tc={023E9697-32B8-44F6-8D1B-30EAF3DB4506}</author>
    <author>tc={CDA7F713-6AAF-4C5D-AB1E-43FE802549E9}</author>
  </authors>
  <commentList>
    <comment ref="B11" authorId="0" shapeId="0" xr:uid="{A59EE667-1434-4547-8832-648B670AF41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A15" authorId="1" shapeId="0" xr:uid="{56C55362-2690-498C-A668-597578366CF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d'amo des invest IT déduites des coûts contrôlables (TAB 4 du rapport ex-post) et reprises dans la TAB 8 du rapport ex-post </t>
      </text>
    </comment>
    <comment ref="B21" authorId="2" shapeId="0" xr:uid="{A6E38137-B08B-4484-BD72-75B4E52746F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F21" authorId="3" shapeId="0" xr:uid="{0AAD6615-829D-47E8-B726-7089341D005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2023-2029 : estimation du GRD </t>
      </text>
    </comment>
    <comment ref="A25" authorId="4" shapeId="0" xr:uid="{DAC2C8AE-71B3-4186-AEDE-F8BF18B63CBA}">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désaffectation des invest IT smart déduites des coûts contrôlables (TAB 4 du rapport ex-post) et reprises dans la TAB 8 du rapport ex-post </t>
      </text>
    </comment>
    <comment ref="B43" authorId="5" shapeId="0" xr:uid="{023E9697-32B8-44F6-8D1B-30EAF3DB450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2019-2022 : données issues du TAB 9.1 du rapport ex-post </t>
      </text>
    </comment>
    <comment ref="A47" authorId="6" shapeId="0" xr:uid="{CDA7F713-6AAF-4C5D-AB1E-43FE802549E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Charges d'amo des invest R&amp;D déduites des coûts contrôlables (TAB 4 du rapport ex-post) et reprises dans la TAB 8 du rapport ex-post </t>
      </text>
    </comment>
  </commentList>
</comments>
</file>

<file path=xl/sharedStrings.xml><?xml version="1.0" encoding="utf-8"?>
<sst xmlns="http://schemas.openxmlformats.org/spreadsheetml/2006/main" count="668" uniqueCount="206">
  <si>
    <t>Evolution parc CàB</t>
  </si>
  <si>
    <t>Total SM prépaiement plaçés année N</t>
  </si>
  <si>
    <t>Parc CàB (SM et non SM) au 31/12/N-1</t>
  </si>
  <si>
    <t>Parc CàB non smart actifs au 31/12/N-1</t>
  </si>
  <si>
    <t>Parc CàB non smart inactifs au 31/12/N-1</t>
  </si>
  <si>
    <t>Nouveaux CàB non smart plaçés année N</t>
  </si>
  <si>
    <t>Remplacement CàB non smart par SM année N</t>
  </si>
  <si>
    <t>Nouveaux SM prépaiement plaçés année N</t>
  </si>
  <si>
    <t>Parc SM prépaiement au 31/12/N</t>
  </si>
  <si>
    <t>Parc CàB (SM et non SM) au 31/12/N</t>
  </si>
  <si>
    <t>Parc CàB non smart au 31/12/N</t>
  </si>
  <si>
    <t>% SM prépaiement / parc CàB</t>
  </si>
  <si>
    <t>% CàB non smart / parc CàB</t>
  </si>
  <si>
    <t>Evolution parc compteurs BT hors CàB</t>
  </si>
  <si>
    <t xml:space="preserve">URD en défaut de paiement </t>
  </si>
  <si>
    <t>Remplacement CàB pour panne ou fin de vie</t>
  </si>
  <si>
    <t>Remplacement compteurs BT (Ferraris) pour problème de métrologie</t>
  </si>
  <si>
    <t>BAU</t>
  </si>
  <si>
    <t xml:space="preserve">Nouveaux raccordements </t>
  </si>
  <si>
    <t>décret</t>
  </si>
  <si>
    <t>Remplacement compteurs smart pour panne</t>
  </si>
  <si>
    <t>Remplacement compteurs BT (Ferraris) pour panne ou fin de vie</t>
  </si>
  <si>
    <t>hors BAU</t>
  </si>
  <si>
    <t>Remplacement CàB actifs</t>
  </si>
  <si>
    <t xml:space="preserve">Remplacement CàB inactifs </t>
  </si>
  <si>
    <t>Remplacement compteurs BT à la demande d'URD résidentiels prosumers</t>
  </si>
  <si>
    <t>Remplacement compteurs BT à la demande d'URD résidentiels non prosumers</t>
  </si>
  <si>
    <t xml:space="preserve">Remplacement compteurs BT à la demande d'URD non-résidentiels </t>
  </si>
  <si>
    <t>Remplacement compteurs BT des URD prosumers</t>
  </si>
  <si>
    <t>Remplacement compteurs BT des URD consommateurs &gt;= 6 MWh</t>
  </si>
  <si>
    <t>Bornes de recharge ouvertes au public</t>
  </si>
  <si>
    <t>Autre segment (à justifier)</t>
  </si>
  <si>
    <t>Nombre de compteurs smart à placer</t>
  </si>
  <si>
    <t>Parc compteurs BT (SM et non SM) au 31/12/N</t>
  </si>
  <si>
    <t>TOTAL compteurs smart plaçés année N</t>
  </si>
  <si>
    <t>Parc compteurs smart (prépaiement et non prépaiement)</t>
  </si>
  <si>
    <t>Parc compteurs smart prépaiement</t>
  </si>
  <si>
    <t>Parc compteurs smart non prépaiement</t>
  </si>
  <si>
    <t>INVESTISSEMENTS</t>
  </si>
  <si>
    <t>Compteurs communicants sans prépaiement</t>
  </si>
  <si>
    <t>Compteurs communicants avec prépaiement</t>
  </si>
  <si>
    <t>CHARGES OPERATIONNELLES</t>
  </si>
  <si>
    <t>Coûts de communication des compteurs</t>
  </si>
  <si>
    <t>Control room</t>
  </si>
  <si>
    <t>Call center</t>
  </si>
  <si>
    <t>Coûts de marketing et communication</t>
  </si>
  <si>
    <t>Coûts de formation</t>
  </si>
  <si>
    <t>Coûts de gestion des déchets</t>
  </si>
  <si>
    <t>Coûts équipe projet</t>
  </si>
  <si>
    <t>Autres coûts (à spécifier)</t>
  </si>
  <si>
    <t>R2018</t>
  </si>
  <si>
    <t>R2019</t>
  </si>
  <si>
    <t>R2020</t>
  </si>
  <si>
    <t>R2021</t>
  </si>
  <si>
    <t>R2022</t>
  </si>
  <si>
    <t>B2023</t>
  </si>
  <si>
    <t>B2024</t>
  </si>
  <si>
    <t>B2025</t>
  </si>
  <si>
    <t>B2026</t>
  </si>
  <si>
    <t>B2027</t>
  </si>
  <si>
    <t>B2028</t>
  </si>
  <si>
    <t>B2029</t>
  </si>
  <si>
    <t>INVESTISSEMENT RESEAU</t>
  </si>
  <si>
    <t>INVESTISSEMENT IT</t>
  </si>
  <si>
    <t>INVESTISSEMENT R&amp;D</t>
  </si>
  <si>
    <t>OPEX IT</t>
  </si>
  <si>
    <t>OPEX HORS IT</t>
  </si>
  <si>
    <t xml:space="preserve">TOTAL </t>
  </si>
  <si>
    <t>CNI réseau additionnelles</t>
  </si>
  <si>
    <t>CNI IT additionnelles</t>
  </si>
  <si>
    <t>CNI R&amp;D additionnelles</t>
  </si>
  <si>
    <t>Charges opérationnelles IT</t>
  </si>
  <si>
    <t>Charges opérationnelles hors IT</t>
  </si>
  <si>
    <t>TOTAL CHARGES DEPLOIEMENT COMPTEURS COMMUNICANTS</t>
  </si>
  <si>
    <t>% SM / parc compteurs BT</t>
  </si>
  <si>
    <t>Coût du compteur</t>
  </si>
  <si>
    <t>Hors zone blanche</t>
  </si>
  <si>
    <t>Coût du matériel hors compteur</t>
  </si>
  <si>
    <t>Nombre heures agent technique</t>
  </si>
  <si>
    <t>Taux horaire agent technique</t>
  </si>
  <si>
    <t>Coût MO technique</t>
  </si>
  <si>
    <t xml:space="preserve">Coût MO administrative </t>
  </si>
  <si>
    <t>Total coût placement compteur smart</t>
  </si>
  <si>
    <t>Coût matériel</t>
  </si>
  <si>
    <t>Zone blanche</t>
  </si>
  <si>
    <t>% zone blanche</t>
  </si>
  <si>
    <t>% hors zone blanche</t>
  </si>
  <si>
    <t>Nombre heures agent administratif</t>
  </si>
  <si>
    <t>Taux horaire agent administratif</t>
  </si>
  <si>
    <t>Parc compteurs smart (avec et sans prépaiement)</t>
  </si>
  <si>
    <t>% SM non prépaiement / parc compteurs BT</t>
  </si>
  <si>
    <t>Nombre de compteurs intelligents</t>
  </si>
  <si>
    <t xml:space="preserve">Coût unitaire </t>
  </si>
  <si>
    <t>Coûts d'investissement</t>
  </si>
  <si>
    <t>TOTAL coûts d'investissement compteurs année N</t>
  </si>
  <si>
    <t>INVESTISSEMENT IT SMART</t>
  </si>
  <si>
    <t>Libellé à préciser</t>
  </si>
  <si>
    <t>TOTAL coûts d'investissement IT</t>
  </si>
  <si>
    <t>OPEX IT SMART</t>
  </si>
  <si>
    <t>TOTAL coûts OPEX IT</t>
  </si>
  <si>
    <t>TOTAL coûts OPEX hors IT</t>
  </si>
  <si>
    <t>OPEX HORS IT SMART</t>
  </si>
  <si>
    <t>Hypothèses à détailler dans la note annexe ou à détailler dans des onglets excel supplémentaires le cas échéant</t>
  </si>
  <si>
    <t>COMPTEURS SMART</t>
  </si>
  <si>
    <t>Investissements bruts</t>
  </si>
  <si>
    <t>Investissements nets</t>
  </si>
  <si>
    <t>Interventions clients (signe négatif)</t>
  </si>
  <si>
    <t>Taux d'amortissement</t>
  </si>
  <si>
    <t>Indice santé</t>
  </si>
  <si>
    <t>Charges d'amortissement additionnelles</t>
  </si>
  <si>
    <t>Charges de désaffectations additionnelles</t>
  </si>
  <si>
    <t>INVESTISSEMENTS IT</t>
  </si>
  <si>
    <t>Charges d'amortissement investissement IT smart déjà intégrées dans le RA</t>
  </si>
  <si>
    <t>Charges d'amortissement IT additionnelles</t>
  </si>
  <si>
    <t>Charges de désaffectations investissements IT smart</t>
  </si>
  <si>
    <t>Charges de désaffectations investissements IT smart déjà intégrées dans le RA</t>
  </si>
  <si>
    <t>Charges de désaffectations IT additionnelles</t>
  </si>
  <si>
    <t>INVESTISSEMENTS R&amp;D</t>
  </si>
  <si>
    <t xml:space="preserve">Indice santé </t>
  </si>
  <si>
    <t>Budget smart (en euros)</t>
  </si>
  <si>
    <t>INVESTISSEMENT R&amp;D SMART</t>
  </si>
  <si>
    <t>OPEX R&amp;D SMART</t>
  </si>
  <si>
    <t>Le GRD communique en annexe (ou ajoute des onglets dans l'excel) les informations suivantes :</t>
  </si>
  <si>
    <t>Charge annuelle d'amortissement compteurs smart</t>
  </si>
  <si>
    <t>Charge cumulée d'amortissement compteurs smart</t>
  </si>
  <si>
    <t>Charge cumulée d'amortissement investissement IT</t>
  </si>
  <si>
    <t>Charge annuelle d'amortissement investissement IT</t>
  </si>
  <si>
    <t>COUTS ADDITIONNELS COMPTEURS COMMUNICANTS ELECTRICITE</t>
  </si>
  <si>
    <t xml:space="preserve">Charge cumulée d'amortissement compteurs BT </t>
  </si>
  <si>
    <t>Charge cumulée d'amortissement CàB</t>
  </si>
  <si>
    <t>Charge cumulée d'amortissement compteurs BT intégrées dans RA</t>
  </si>
  <si>
    <t>Charge cumulée d'amortissement compteurs smart intégrées dans RA</t>
  </si>
  <si>
    <t>Charge cumulée d'amortissement CàB déjà intégrées dans RA</t>
  </si>
  <si>
    <t>Total CNI additionnels compteurs</t>
  </si>
  <si>
    <t>Charge cumulée d'amortissement compteurs CàB</t>
  </si>
  <si>
    <t>Coûts gestion CàB</t>
  </si>
  <si>
    <t>Coûts rechargement CàB</t>
  </si>
  <si>
    <t>Coûts placement CàB</t>
  </si>
  <si>
    <t>Coûts OPEX additionnels hors IT</t>
  </si>
  <si>
    <t>Moyenne
2019-2022</t>
  </si>
  <si>
    <t>Impact de la charge tarifaire budgétée</t>
  </si>
  <si>
    <t>Montant de l'impact marginal en €/kWh</t>
  </si>
  <si>
    <t>Détermination de l'impact marginal</t>
  </si>
  <si>
    <t>La charge tarifaire du déploiement des compteurs intelligents  ne peut impacter que marginalement la facture des utilisateur (art 4, 22 °) :</t>
  </si>
  <si>
    <t xml:space="preserve">Volumes de prélèvements BT à l'exclusion des volumes relatifs à l'Eclairage Public (en kWh) </t>
  </si>
  <si>
    <t>Charge cumulée amo compteurs BT</t>
  </si>
  <si>
    <t>Charges amo compteurs BT déduites des coûts contrôlables</t>
  </si>
  <si>
    <t>Charge cumulée amo compteurs BT nette</t>
  </si>
  <si>
    <t>Charge cumulée indexée amo compteurs BT nette</t>
  </si>
  <si>
    <t>Charge cumulée amo compteurs smart</t>
  </si>
  <si>
    <t>Charge cumulée amo compteurs CàB</t>
  </si>
  <si>
    <t>Charges amo compteurs CàB déduites des coûts contrôlables</t>
  </si>
  <si>
    <t>Charge cumulée amo compteurs CàB nette</t>
  </si>
  <si>
    <t>Charge cumulée indexée amo compteurs CàB nette</t>
  </si>
  <si>
    <t>Charges amo compteurs smart déduites des coûts contrôlables</t>
  </si>
  <si>
    <t>Charge cumulée amo compteurs smart nette</t>
  </si>
  <si>
    <t>Charge cumulée indexée amo compteurs smart nette</t>
  </si>
  <si>
    <t xml:space="preserve">Charges de désaffectations compteurs BT </t>
  </si>
  <si>
    <t>Charges de désaffectations CàB</t>
  </si>
  <si>
    <t>Charges de désaffectation des compteurs BT classiques</t>
  </si>
  <si>
    <t>Charges de désaffectation des compteurs CàB</t>
  </si>
  <si>
    <t>Charges de désaffectations compteurs BT déjà intégrées dans RA</t>
  </si>
  <si>
    <t>Charges de désaffectation des compteurs BT</t>
  </si>
  <si>
    <t>Charges de désaffectation des compteurs BT déduites des coûts contrôlables</t>
  </si>
  <si>
    <t>Charges de désaffectation cumulées  compteurs BT nettes</t>
  </si>
  <si>
    <t>Charges de désaffectation cumulées indexées  compteurs BT nettes</t>
  </si>
  <si>
    <t>Charges de désaffectations compteurs CàB déjà intégrées dans RA</t>
  </si>
  <si>
    <t>Charges de désaffectation des compteurs CàB déduites des coûts contrôlables</t>
  </si>
  <si>
    <t>Charges de désaffectation cumulées  compteurs CàB nettes</t>
  </si>
  <si>
    <t>Charges de désaffectation cumulées indexées compteurs CàB nettes</t>
  </si>
  <si>
    <t>Charge cumulée amo investissement IT</t>
  </si>
  <si>
    <t>Charges amo investissements IT déduites des coûts contrôlables</t>
  </si>
  <si>
    <t xml:space="preserve">Charge cumulée nette amo investissements IT </t>
  </si>
  <si>
    <t xml:space="preserve">Charge cumulée nette indexée amo investissements IT </t>
  </si>
  <si>
    <t>Charges de désaffectation des investissements IT smart</t>
  </si>
  <si>
    <t>Charges de désaffectation cumulées indexées invest ITnettes</t>
  </si>
  <si>
    <t>Charges de désaffectation des invest IT smart déduites des coûts contrôlables</t>
  </si>
  <si>
    <t>Charges de désaffectation cumulées invest IT smart nettes</t>
  </si>
  <si>
    <t>Charges amo investissements R&amp;D déduites des coûts contrôlables</t>
  </si>
  <si>
    <t>Charge annuelle d'amortissement des investissements R&amp;D</t>
  </si>
  <si>
    <t>Charge cumulée d'amortissement  des investissements R&amp;D</t>
  </si>
  <si>
    <t>Charges d'amortissement des investissements R&amp;D déjà intégrées dans le RA</t>
  </si>
  <si>
    <t>Charge cumulée amortissement des investissements R&amp;D</t>
  </si>
  <si>
    <t>Charge cumulée nette amo investissements R&amp;D</t>
  </si>
  <si>
    <t>Charge cumulée nette indexée amo investissements R&amp;D</t>
  </si>
  <si>
    <t>Coûts OPEX OSP qui vont progressivement disparaitre</t>
  </si>
  <si>
    <t>Annexe 1</t>
  </si>
  <si>
    <t>Annexe 2</t>
  </si>
  <si>
    <t>Annexe 3</t>
  </si>
  <si>
    <t>Annexe 4</t>
  </si>
  <si>
    <t>Annexe 5</t>
  </si>
  <si>
    <t>Annexe 6</t>
  </si>
  <si>
    <t>Annexe 7</t>
  </si>
  <si>
    <t>Annexe 8</t>
  </si>
  <si>
    <t>Annexe 9</t>
  </si>
  <si>
    <t>Annexe 10</t>
  </si>
  <si>
    <t xml:space="preserve">La description de la solution technique mise en œuvre + description de l'architecture IT </t>
  </si>
  <si>
    <t>La description du plan de déploiement et démonstration de la conformité avec le décret électricité</t>
  </si>
  <si>
    <t xml:space="preserve">La description du planning de déploiement </t>
  </si>
  <si>
    <t>La description des hypothèses de calcul des coûts unitaires (coût du compteur, coût du matériel hors compteur, coût de la main d'œuvre technique et administrative, pourcentage de zone blanche) pour la placement des compteurs smart + joindre les documents utiles (contrat d'achat des compteurs, etc)</t>
  </si>
  <si>
    <t xml:space="preserve">La description des hypothèses des coûts IT (investissements et OPEX) </t>
  </si>
  <si>
    <t xml:space="preserve">La description des hypothèses des coûts OPEX hors IT et de réduction des coûts OPEX OSP </t>
  </si>
  <si>
    <t xml:space="preserve">La description des hypothèses des coûts R&amp;D (investissements et OPEX) </t>
  </si>
  <si>
    <t>Le détail (excel) de l'évolution des charges d'amortissement des compteurs classiques BT et des compteurs à budget sur les années 2025 à 2029</t>
  </si>
  <si>
    <t>Le détail (excel) de l'évolution des charges de désaffectation des compteurs classiques BT et des compteurs à budget sur les années 2025 à 2029</t>
  </si>
  <si>
    <t>Le détail (excel) de l'évolution des charges de désaffectation des investissements IT sur les années 2025 à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</si>
</sst>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00%"/>
    <numFmt numFmtId="166" formatCode="_-* #,##0\ &quot;€&quot;_-;\-* #,##0\ &quot;€&quot;_-;_-* &quot;-&quot;??\ &quot;€&quot;_-;_-@_-"/>
    <numFmt numFmtId="167" formatCode="_-* #,##0.00\ [$€-80C]_-;\-* #,##0.00\ [$€-80C]_-;_-* &quot;-&quot;??\ [$€-80C]_-;_-@_-"/>
    <numFmt numFmtId="168" formatCode="&quot;€&quot;\ #,##0.000000&quot;/kWh&quot;"/>
    <numFmt numFmtId="169" formatCode="&quot;€&quot;\ #,##0.0000000&quot;/kWh&quot;"/>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color theme="1"/>
      <name val="Trebuchet MS"/>
      <family val="2"/>
    </font>
    <font>
      <b/>
      <u/>
      <sz val="11"/>
      <color theme="1"/>
      <name val="Calibri"/>
      <family val="2"/>
      <scheme val="minor"/>
    </font>
    <font>
      <sz val="8"/>
      <name val="Trebuchet MS"/>
      <family val="2"/>
    </font>
    <font>
      <sz val="8"/>
      <name val="Calibri"/>
      <family val="2"/>
      <scheme val="minor"/>
    </font>
  </fonts>
  <fills count="13">
    <fill>
      <patternFill patternType="none"/>
    </fill>
    <fill>
      <patternFill patternType="gray125"/>
    </fill>
    <fill>
      <patternFill patternType="solid">
        <fgColor theme="5" tint="-0.249977111117893"/>
        <bgColor indexed="64"/>
      </patternFill>
    </fill>
    <fill>
      <patternFill patternType="solid">
        <fgColor theme="5" tint="0.39997558519241921"/>
        <bgColor indexed="64"/>
      </patternFill>
    </fill>
    <fill>
      <patternFill patternType="solid">
        <fgColor theme="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Dot">
        <color theme="5"/>
      </left>
      <right style="dashDot">
        <color theme="5"/>
      </right>
      <top style="dashDot">
        <color theme="5"/>
      </top>
      <bottom style="dashDot">
        <color theme="5"/>
      </bottom>
      <diagonal/>
    </border>
    <border>
      <left/>
      <right/>
      <top style="dashDot">
        <color theme="5"/>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5" fillId="0" borderId="0"/>
    <xf numFmtId="3" fontId="7" fillId="11" borderId="13">
      <protection locked="0"/>
    </xf>
    <xf numFmtId="164" fontId="1" fillId="0" borderId="0" applyFont="0" applyFill="0" applyBorder="0" applyAlignment="0" applyProtection="0"/>
  </cellStyleXfs>
  <cellXfs count="116">
    <xf numFmtId="0" fontId="0" fillId="0" borderId="0" xfId="0"/>
    <xf numFmtId="3" fontId="0" fillId="0" borderId="0" xfId="0" applyNumberFormat="1"/>
    <xf numFmtId="0" fontId="2" fillId="4" borderId="0" xfId="0" applyFont="1" applyFill="1"/>
    <xf numFmtId="3" fontId="2" fillId="4" borderId="0" xfId="0" applyNumberFormat="1" applyFont="1" applyFill="1"/>
    <xf numFmtId="0" fontId="3" fillId="0" borderId="0" xfId="0" applyFont="1"/>
    <xf numFmtId="0" fontId="3" fillId="6" borderId="0" xfId="0" applyFont="1" applyFill="1"/>
    <xf numFmtId="0" fontId="0" fillId="0" borderId="1" xfId="0" applyBorder="1"/>
    <xf numFmtId="9" fontId="0" fillId="0" borderId="1" xfId="1" applyFont="1" applyBorder="1"/>
    <xf numFmtId="9" fontId="0" fillId="0" borderId="0" xfId="1" applyFont="1" applyBorder="1"/>
    <xf numFmtId="0" fontId="2" fillId="0" borderId="5" xfId="0" applyFont="1" applyBorder="1" applyAlignment="1">
      <alignment horizontal="center"/>
    </xf>
    <xf numFmtId="0" fontId="2" fillId="0" borderId="0" xfId="0" applyFont="1" applyAlignment="1">
      <alignment horizontal="center"/>
    </xf>
    <xf numFmtId="0" fontId="2" fillId="7" borderId="0" xfId="0" applyFont="1" applyFill="1" applyAlignment="1">
      <alignment horizontal="center"/>
    </xf>
    <xf numFmtId="0" fontId="2" fillId="4" borderId="0" xfId="0" applyFont="1" applyFill="1" applyAlignment="1">
      <alignment horizontal="center"/>
    </xf>
    <xf numFmtId="0" fontId="4" fillId="2" borderId="5" xfId="0" applyFont="1" applyFill="1" applyBorder="1"/>
    <xf numFmtId="3" fontId="4" fillId="2" borderId="0" xfId="0" applyNumberFormat="1" applyFont="1" applyFill="1"/>
    <xf numFmtId="0" fontId="0" fillId="0" borderId="5" xfId="0" applyBorder="1"/>
    <xf numFmtId="3" fontId="0" fillId="0" borderId="6" xfId="0" applyNumberFormat="1" applyBorder="1"/>
    <xf numFmtId="0" fontId="0" fillId="0" borderId="7" xfId="0" applyBorder="1"/>
    <xf numFmtId="0" fontId="0" fillId="0" borderId="8" xfId="0" applyBorder="1"/>
    <xf numFmtId="9" fontId="0" fillId="0" borderId="8" xfId="1" applyFont="1" applyBorder="1"/>
    <xf numFmtId="0" fontId="0" fillId="3" borderId="5" xfId="0" applyFill="1" applyBorder="1"/>
    <xf numFmtId="3" fontId="0" fillId="3" borderId="0" xfId="0" applyNumberFormat="1" applyFill="1"/>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xf numFmtId="3" fontId="0" fillId="0" borderId="8" xfId="0" applyNumberFormat="1" applyBorder="1"/>
    <xf numFmtId="0" fontId="0" fillId="5" borderId="5" xfId="0" applyFill="1" applyBorder="1"/>
    <xf numFmtId="3" fontId="0" fillId="5" borderId="0" xfId="0" applyNumberFormat="1" applyFill="1"/>
    <xf numFmtId="0" fontId="0" fillId="0" borderId="2" xfId="0" applyBorder="1"/>
    <xf numFmtId="0" fontId="2" fillId="7" borderId="3" xfId="0" applyFont="1" applyFill="1" applyBorder="1" applyAlignment="1">
      <alignment horizontal="center"/>
    </xf>
    <xf numFmtId="0" fontId="3" fillId="6" borderId="5" xfId="0" applyFont="1" applyFill="1" applyBorder="1"/>
    <xf numFmtId="0" fontId="0" fillId="0" borderId="6" xfId="0" applyBorder="1"/>
    <xf numFmtId="0" fontId="0" fillId="5" borderId="0" xfId="0" applyFill="1"/>
    <xf numFmtId="0" fontId="2" fillId="4" borderId="7" xfId="0" applyFont="1" applyFill="1" applyBorder="1"/>
    <xf numFmtId="0" fontId="2" fillId="4" borderId="8" xfId="0" applyFont="1" applyFill="1" applyBorder="1"/>
    <xf numFmtId="0" fontId="0" fillId="5" borderId="7" xfId="0" applyFill="1" applyBorder="1"/>
    <xf numFmtId="3" fontId="0" fillId="5" borderId="8" xfId="0" applyNumberFormat="1" applyFill="1" applyBorder="1"/>
    <xf numFmtId="0" fontId="3" fillId="5" borderId="7" xfId="0" applyFont="1" applyFill="1" applyBorder="1"/>
    <xf numFmtId="3" fontId="3" fillId="5" borderId="8" xfId="0" applyNumberFormat="1" applyFont="1" applyFill="1" applyBorder="1"/>
    <xf numFmtId="0" fontId="3" fillId="5" borderId="5" xfId="0" applyFont="1" applyFill="1" applyBorder="1"/>
    <xf numFmtId="0" fontId="3" fillId="5" borderId="0" xfId="0" applyFont="1" applyFill="1"/>
    <xf numFmtId="0" fontId="3" fillId="5" borderId="6" xfId="0" applyFont="1" applyFill="1" applyBorder="1"/>
    <xf numFmtId="0" fontId="3" fillId="8" borderId="0" xfId="0" applyFont="1" applyFill="1"/>
    <xf numFmtId="3" fontId="3" fillId="8" borderId="0" xfId="0" applyNumberFormat="1" applyFont="1" applyFill="1"/>
    <xf numFmtId="0" fontId="3" fillId="9" borderId="0" xfId="0" applyFont="1" applyFill="1"/>
    <xf numFmtId="0" fontId="0" fillId="10" borderId="1" xfId="0" applyFill="1" applyBorder="1"/>
    <xf numFmtId="0" fontId="2" fillId="0" borderId="0" xfId="0" applyFont="1"/>
    <xf numFmtId="0" fontId="2" fillId="2" borderId="7" xfId="0" applyFont="1" applyFill="1" applyBorder="1"/>
    <xf numFmtId="0" fontId="2" fillId="2" borderId="8" xfId="0" applyFont="1" applyFill="1" applyBorder="1"/>
    <xf numFmtId="0" fontId="2" fillId="2" borderId="9" xfId="0" applyFont="1" applyFill="1" applyBorder="1"/>
    <xf numFmtId="0" fontId="2" fillId="0" borderId="2" xfId="0" applyFont="1" applyBorder="1" applyAlignment="1">
      <alignment horizontal="center"/>
    </xf>
    <xf numFmtId="0" fontId="2" fillId="0" borderId="3" xfId="0" applyFont="1" applyBorder="1" applyAlignment="1">
      <alignment horizontal="center"/>
    </xf>
    <xf numFmtId="0" fontId="4" fillId="4" borderId="0" xfId="0" applyFont="1" applyFill="1"/>
    <xf numFmtId="0" fontId="2" fillId="4" borderId="6" xfId="0" applyFont="1" applyFill="1" applyBorder="1"/>
    <xf numFmtId="0" fontId="0" fillId="4" borderId="0" xfId="0" applyFill="1"/>
    <xf numFmtId="0" fontId="0" fillId="0" borderId="0" xfId="0" applyAlignment="1">
      <alignment vertical="center"/>
    </xf>
    <xf numFmtId="165" fontId="0" fillId="0" borderId="0" xfId="0" applyNumberFormat="1" applyAlignment="1">
      <alignment vertical="center"/>
    </xf>
    <xf numFmtId="0" fontId="0" fillId="10" borderId="0" xfId="0" applyFill="1"/>
    <xf numFmtId="10" fontId="0" fillId="0" borderId="1" xfId="1" applyNumberFormat="1" applyFont="1" applyFill="1" applyBorder="1"/>
    <xf numFmtId="9" fontId="0" fillId="0" borderId="1" xfId="1" applyFont="1" applyFill="1" applyBorder="1"/>
    <xf numFmtId="3" fontId="3" fillId="10" borderId="1" xfId="0" applyNumberFormat="1" applyFont="1" applyFill="1" applyBorder="1"/>
    <xf numFmtId="9" fontId="0" fillId="0" borderId="0" xfId="1" applyFont="1" applyFill="1" applyBorder="1"/>
    <xf numFmtId="3" fontId="4" fillId="4" borderId="0" xfId="0" applyNumberFormat="1" applyFont="1" applyFill="1"/>
    <xf numFmtId="3" fontId="0" fillId="4" borderId="0" xfId="0" applyNumberFormat="1" applyFill="1"/>
    <xf numFmtId="166" fontId="0" fillId="11" borderId="0" xfId="0" applyNumberFormat="1" applyFill="1"/>
    <xf numFmtId="165" fontId="0" fillId="0" borderId="0" xfId="1" applyNumberFormat="1" applyFont="1" applyFill="1"/>
    <xf numFmtId="165" fontId="0" fillId="0" borderId="0" xfId="0" applyNumberFormat="1"/>
    <xf numFmtId="3" fontId="0" fillId="0" borderId="0" xfId="0" applyNumberFormat="1" applyAlignment="1">
      <alignment vertical="center"/>
    </xf>
    <xf numFmtId="0" fontId="0" fillId="0" borderId="0" xfId="0" applyAlignment="1">
      <alignment horizontal="right"/>
    </xf>
    <xf numFmtId="0" fontId="6" fillId="0" borderId="0" xfId="0" quotePrefix="1" applyFont="1" applyAlignment="1">
      <alignment horizontal="center" vertical="center" wrapText="1"/>
    </xf>
    <xf numFmtId="0" fontId="3" fillId="0" borderId="0" xfId="0" applyFont="1" applyAlignment="1">
      <alignment horizontal="center" vertical="center"/>
    </xf>
    <xf numFmtId="9" fontId="0" fillId="0" borderId="0" xfId="0" applyNumberFormat="1" applyAlignment="1">
      <alignment vertical="center"/>
    </xf>
    <xf numFmtId="14" fontId="7" fillId="11" borderId="13" xfId="4" applyNumberFormat="1" applyAlignment="1">
      <alignment vertical="center"/>
      <protection locked="0"/>
    </xf>
    <xf numFmtId="167" fontId="0" fillId="0" borderId="13" xfId="0" applyNumberFormat="1" applyBorder="1"/>
    <xf numFmtId="0" fontId="4" fillId="7" borderId="0" xfId="0" applyFont="1" applyFill="1" applyAlignment="1">
      <alignment vertical="center"/>
    </xf>
    <xf numFmtId="0" fontId="4" fillId="7" borderId="0" xfId="0" applyFont="1" applyFill="1"/>
    <xf numFmtId="168" fontId="4" fillId="7" borderId="0" xfId="0" applyNumberFormat="1" applyFont="1" applyFill="1"/>
    <xf numFmtId="0" fontId="0" fillId="0" borderId="0" xfId="0" applyAlignment="1">
      <alignment horizontal="center"/>
    </xf>
    <xf numFmtId="164" fontId="7" fillId="0" borderId="14" xfId="5" applyFont="1" applyFill="1" applyBorder="1" applyAlignment="1" applyProtection="1">
      <alignment vertical="center"/>
      <protection locked="0"/>
    </xf>
    <xf numFmtId="165" fontId="0" fillId="10" borderId="1" xfId="1" applyNumberFormat="1" applyFont="1" applyFill="1" applyBorder="1"/>
    <xf numFmtId="165" fontId="0" fillId="0" borderId="1" xfId="1" applyNumberFormat="1" applyFont="1" applyFill="1" applyBorder="1"/>
    <xf numFmtId="3" fontId="3" fillId="9" borderId="0" xfId="0" applyNumberFormat="1" applyFont="1" applyFill="1"/>
    <xf numFmtId="3" fontId="3" fillId="0" borderId="0" xfId="0" applyNumberFormat="1" applyFont="1"/>
    <xf numFmtId="0" fontId="0" fillId="12" borderId="2" xfId="0" applyFill="1" applyBorder="1"/>
    <xf numFmtId="0" fontId="0" fillId="12" borderId="3" xfId="0" applyFill="1" applyBorder="1"/>
    <xf numFmtId="0" fontId="0" fillId="12" borderId="4" xfId="0" applyFill="1" applyBorder="1"/>
    <xf numFmtId="0" fontId="0" fillId="12" borderId="5" xfId="0" applyFill="1" applyBorder="1"/>
    <xf numFmtId="0" fontId="0" fillId="12" borderId="0" xfId="0" applyFill="1"/>
    <xf numFmtId="0" fontId="0" fillId="12" borderId="6" xfId="0" applyFill="1" applyBorder="1"/>
    <xf numFmtId="0" fontId="3" fillId="12" borderId="0" xfId="0" applyFont="1" applyFill="1"/>
    <xf numFmtId="0" fontId="0" fillId="12" borderId="6" xfId="0" quotePrefix="1" applyFill="1" applyBorder="1"/>
    <xf numFmtId="0" fontId="0" fillId="12" borderId="6" xfId="0" quotePrefix="1" applyFill="1" applyBorder="1" applyAlignment="1">
      <alignment wrapText="1"/>
    </xf>
    <xf numFmtId="0" fontId="0" fillId="12" borderId="7" xfId="0" applyFill="1" applyBorder="1"/>
    <xf numFmtId="0" fontId="3" fillId="12" borderId="8" xfId="0" applyFont="1" applyFill="1" applyBorder="1"/>
    <xf numFmtId="0" fontId="0" fillId="12" borderId="9" xfId="0" quotePrefix="1" applyFill="1" applyBorder="1"/>
    <xf numFmtId="10" fontId="0" fillId="0" borderId="0" xfId="0" applyNumberFormat="1" applyAlignment="1">
      <alignment horizontal="right"/>
    </xf>
    <xf numFmtId="169" fontId="4" fillId="7" borderId="0" xfId="0" applyNumberFormat="1" applyFont="1" applyFill="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5" xfId="0" applyFill="1" applyBorder="1" applyAlignment="1">
      <alignment horizontal="center" vertical="center"/>
    </xf>
    <xf numFmtId="0" fontId="0" fillId="8" borderId="0" xfId="0" applyFill="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0" xfId="0" applyFont="1" applyFill="1" applyAlignment="1">
      <alignment horizontal="center"/>
    </xf>
    <xf numFmtId="0" fontId="0" fillId="8" borderId="4" xfId="0" applyFill="1" applyBorder="1" applyAlignment="1">
      <alignment horizontal="center" vertical="center"/>
    </xf>
    <xf numFmtId="0" fontId="0" fillId="8" borderId="6" xfId="0" applyFill="1" applyBorder="1" applyAlignment="1">
      <alignment horizontal="center" vertical="center"/>
    </xf>
    <xf numFmtId="0" fontId="0" fillId="8" borderId="9" xfId="0" applyFill="1" applyBorder="1" applyAlignment="1">
      <alignment horizontal="center" vertic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cellXfs>
  <cellStyles count="6">
    <cellStyle name="Milliers" xfId="5" builtinId="3"/>
    <cellStyle name="Milliers 2" xfId="2" xr:uid="{309C7909-E782-4494-9C9A-E02481032339}"/>
    <cellStyle name="Normal" xfId="0" builtinId="0"/>
    <cellStyle name="Normal 2" xfId="3" xr:uid="{7C1479A8-2C86-4A15-B9B4-57C03DB83210}"/>
    <cellStyle name="Pourcentage" xfId="1" builtinId="5"/>
    <cellStyle name="Style 1 2" xfId="4" xr:uid="{B5F396FF-B4AF-431A-82F3-7AA9DA4AE1FB}"/>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50.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creg%20reporting%202004%20IE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wp-p-cont01\serveur\06_0048\04_Regulatory\02_Budget_Controle\2016.12%20R&#233;alit&#233;\MDR%20Cwape\ED-Modle-de-rapport-tarifaire-annuel-2016-p.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3.%20R&#233;gulation%20tarifaire%202015-2016/1031.%20Propositions%20tarifaires/1031.11%20GRD%20PT2015-2016/ORES%20ELEC/CONTROLE%201/Contr&#244;le%20PT2015-2016%20-%20ORES%20ELEC%20GLOBAL.xlsm"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Q:\Organigramme\Organigrammes%20VOO%201802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
      <sheetName val="F. de travail"/>
      <sheetName val="F. de contrôle"/>
      <sheetName val="Rens. divers"/>
      <sheetName val="CREG reporting"/>
      <sheetName val="BILAN"/>
      <sheetName val="RESULTATS"/>
    </sheetNames>
    <sheetDataSet>
      <sheetData sheetId="0">
        <row r="1">
          <cell r="A1">
            <v>37200000</v>
          </cell>
          <cell r="B1">
            <v>3504347.92</v>
          </cell>
        </row>
        <row r="2">
          <cell r="A2">
            <v>40020000</v>
          </cell>
          <cell r="B2">
            <v>13740.12</v>
          </cell>
        </row>
        <row r="3">
          <cell r="A3">
            <v>40040000</v>
          </cell>
          <cell r="B3">
            <v>10339083.02</v>
          </cell>
        </row>
        <row r="4">
          <cell r="A4">
            <v>40040100</v>
          </cell>
          <cell r="B4">
            <v>1046468.05</v>
          </cell>
        </row>
        <row r="5">
          <cell r="A5">
            <v>40040200</v>
          </cell>
          <cell r="B5">
            <v>167710.87</v>
          </cell>
        </row>
        <row r="6">
          <cell r="A6">
            <v>40040300</v>
          </cell>
          <cell r="B6">
            <v>92969.45</v>
          </cell>
        </row>
        <row r="7">
          <cell r="A7">
            <v>40041200</v>
          </cell>
          <cell r="B7">
            <v>-178674.59</v>
          </cell>
        </row>
        <row r="8">
          <cell r="A8">
            <v>40080000</v>
          </cell>
          <cell r="B8">
            <v>195617.79</v>
          </cell>
        </row>
        <row r="9">
          <cell r="A9">
            <v>40400000</v>
          </cell>
          <cell r="B9">
            <v>10479226.51</v>
          </cell>
        </row>
        <row r="10">
          <cell r="A10">
            <v>40740000</v>
          </cell>
          <cell r="B10">
            <v>201400.07</v>
          </cell>
        </row>
        <row r="11">
          <cell r="A11">
            <v>40940000</v>
          </cell>
          <cell r="B11">
            <v>-193105.43</v>
          </cell>
        </row>
        <row r="12">
          <cell r="A12">
            <v>41613001</v>
          </cell>
          <cell r="B12">
            <v>-77997140.319999993</v>
          </cell>
        </row>
        <row r="13">
          <cell r="A13">
            <v>41613002</v>
          </cell>
          <cell r="B13">
            <v>78958591.900000006</v>
          </cell>
        </row>
        <row r="14">
          <cell r="A14">
            <v>41691000</v>
          </cell>
          <cell r="B14">
            <v>-20701.23</v>
          </cell>
        </row>
        <row r="15">
          <cell r="A15">
            <v>41691001</v>
          </cell>
          <cell r="B15">
            <v>363612.79</v>
          </cell>
        </row>
        <row r="16">
          <cell r="A16">
            <v>49019000</v>
          </cell>
          <cell r="B16">
            <v>5357.71</v>
          </cell>
        </row>
        <row r="17">
          <cell r="A17">
            <v>49020200</v>
          </cell>
          <cell r="B17">
            <v>45801056.939999998</v>
          </cell>
        </row>
        <row r="18">
          <cell r="A18">
            <v>49020300</v>
          </cell>
          <cell r="B18">
            <v>1795392.63</v>
          </cell>
        </row>
        <row r="19">
          <cell r="A19">
            <v>49021000</v>
          </cell>
          <cell r="B19">
            <v>408053.76000000001</v>
          </cell>
        </row>
        <row r="20">
          <cell r="A20">
            <v>42302000</v>
          </cell>
          <cell r="B20">
            <v>-9280000</v>
          </cell>
        </row>
        <row r="21">
          <cell r="A21">
            <v>44000000</v>
          </cell>
          <cell r="B21">
            <v>-522182.67</v>
          </cell>
        </row>
        <row r="22">
          <cell r="A22">
            <v>44400300</v>
          </cell>
          <cell r="B22">
            <v>-8208795.75</v>
          </cell>
        </row>
        <row r="23">
          <cell r="A23">
            <v>44490000</v>
          </cell>
          <cell r="B23">
            <v>1136227.55</v>
          </cell>
        </row>
        <row r="24">
          <cell r="A24">
            <v>45101900</v>
          </cell>
          <cell r="B24">
            <v>-913533.22</v>
          </cell>
        </row>
        <row r="25">
          <cell r="A25">
            <v>45320000</v>
          </cell>
          <cell r="B25">
            <v>-3241105</v>
          </cell>
        </row>
        <row r="26">
          <cell r="A26">
            <v>46112000</v>
          </cell>
          <cell r="B26">
            <v>-93789.02</v>
          </cell>
        </row>
        <row r="27">
          <cell r="A27">
            <v>46120000</v>
          </cell>
          <cell r="B27">
            <v>-664006.71</v>
          </cell>
        </row>
        <row r="28">
          <cell r="A28">
            <v>46162000</v>
          </cell>
          <cell r="B28">
            <v>-1197109.04</v>
          </cell>
        </row>
        <row r="29">
          <cell r="A29">
            <v>47100000</v>
          </cell>
          <cell r="B29">
            <v>-20875.669999999998</v>
          </cell>
        </row>
        <row r="30">
          <cell r="A30">
            <v>47101000</v>
          </cell>
          <cell r="B30">
            <v>-28022706.07</v>
          </cell>
        </row>
        <row r="31">
          <cell r="A31">
            <v>47103000</v>
          </cell>
          <cell r="B31">
            <v>-15877768.73</v>
          </cell>
        </row>
        <row r="32">
          <cell r="A32">
            <v>47111000</v>
          </cell>
          <cell r="B32">
            <v>22784643</v>
          </cell>
        </row>
        <row r="33">
          <cell r="A33">
            <v>47113000</v>
          </cell>
          <cell r="B33">
            <v>12964420</v>
          </cell>
        </row>
        <row r="34">
          <cell r="A34">
            <v>47300000</v>
          </cell>
          <cell r="B34">
            <v>-1135257.8700000001</v>
          </cell>
        </row>
        <row r="35">
          <cell r="A35">
            <v>48996900</v>
          </cell>
          <cell r="B35">
            <v>-41831.17</v>
          </cell>
        </row>
        <row r="36">
          <cell r="A36">
            <v>48999999</v>
          </cell>
          <cell r="B36">
            <v>-2478.9499999999998</v>
          </cell>
        </row>
        <row r="37">
          <cell r="A37">
            <v>49019991</v>
          </cell>
          <cell r="B37">
            <v>-0.01</v>
          </cell>
        </row>
        <row r="38">
          <cell r="A38">
            <v>49211400</v>
          </cell>
          <cell r="B38">
            <v>-123041.31</v>
          </cell>
        </row>
        <row r="39">
          <cell r="A39">
            <v>49211900</v>
          </cell>
          <cell r="B39">
            <v>-174583.34</v>
          </cell>
        </row>
        <row r="40">
          <cell r="A40">
            <v>49248000</v>
          </cell>
          <cell r="B40">
            <v>-12.58</v>
          </cell>
        </row>
        <row r="41">
          <cell r="A41">
            <v>49250100</v>
          </cell>
          <cell r="B41">
            <v>-321644.94</v>
          </cell>
        </row>
        <row r="42">
          <cell r="A42">
            <v>49342100</v>
          </cell>
          <cell r="B42">
            <v>-868858.64</v>
          </cell>
        </row>
        <row r="43">
          <cell r="A43">
            <v>49349000</v>
          </cell>
          <cell r="B43">
            <v>-365063.5</v>
          </cell>
        </row>
        <row r="44">
          <cell r="A44">
            <v>40400000</v>
          </cell>
          <cell r="B44">
            <v>10478603.609999999</v>
          </cell>
        </row>
        <row r="45">
          <cell r="A45">
            <v>40740000</v>
          </cell>
          <cell r="B45">
            <v>201400.07</v>
          </cell>
        </row>
        <row r="46">
          <cell r="A46">
            <v>40940000</v>
          </cell>
          <cell r="B46">
            <v>-193105.43</v>
          </cell>
        </row>
        <row r="47">
          <cell r="A47">
            <v>41613001</v>
          </cell>
          <cell r="B47">
            <v>-77997140.319999993</v>
          </cell>
        </row>
        <row r="48">
          <cell r="A48">
            <v>41613002</v>
          </cell>
          <cell r="B48">
            <v>78546337.439999998</v>
          </cell>
        </row>
        <row r="49">
          <cell r="A49">
            <v>41682000</v>
          </cell>
          <cell r="B49">
            <v>404694.56</v>
          </cell>
        </row>
        <row r="50">
          <cell r="A50">
            <v>41691000</v>
          </cell>
          <cell r="B50">
            <v>-20701.23</v>
          </cell>
        </row>
        <row r="51">
          <cell r="A51">
            <v>41691001</v>
          </cell>
          <cell r="B51">
            <v>363612.79</v>
          </cell>
        </row>
        <row r="52">
          <cell r="A52">
            <v>42302000</v>
          </cell>
          <cell r="B52">
            <v>-9280000</v>
          </cell>
        </row>
        <row r="53">
          <cell r="A53">
            <v>44000000</v>
          </cell>
          <cell r="B53">
            <v>-10089814.439999999</v>
          </cell>
        </row>
        <row r="54">
          <cell r="A54">
            <v>44060000</v>
          </cell>
          <cell r="B54">
            <v>9567631.7699999996</v>
          </cell>
        </row>
        <row r="55">
          <cell r="A55">
            <v>44400300</v>
          </cell>
          <cell r="B55">
            <v>-8208795.75</v>
          </cell>
        </row>
        <row r="56">
          <cell r="A56">
            <v>44490000</v>
          </cell>
          <cell r="B56">
            <v>1221439.98</v>
          </cell>
        </row>
        <row r="57">
          <cell r="A57">
            <v>45101900</v>
          </cell>
          <cell r="B57">
            <v>-913533.22</v>
          </cell>
        </row>
        <row r="58">
          <cell r="A58">
            <v>45320000</v>
          </cell>
          <cell r="B58">
            <v>-3241105</v>
          </cell>
        </row>
        <row r="59">
          <cell r="A59">
            <v>46112000</v>
          </cell>
          <cell r="B59">
            <v>-93789.02</v>
          </cell>
        </row>
        <row r="60">
          <cell r="A60">
            <v>46120000</v>
          </cell>
          <cell r="B60">
            <v>-664006.71</v>
          </cell>
        </row>
        <row r="61">
          <cell r="A61">
            <v>46162000</v>
          </cell>
          <cell r="B61">
            <v>-1197109.04</v>
          </cell>
        </row>
        <row r="62">
          <cell r="A62">
            <v>47111000</v>
          </cell>
          <cell r="B62">
            <v>22784643</v>
          </cell>
        </row>
        <row r="63">
          <cell r="A63">
            <v>47113000</v>
          </cell>
          <cell r="B63">
            <v>12964420</v>
          </cell>
        </row>
        <row r="64">
          <cell r="A64">
            <v>48996900</v>
          </cell>
          <cell r="B64">
            <v>-41831.17</v>
          </cell>
        </row>
        <row r="65">
          <cell r="A65">
            <v>48999999</v>
          </cell>
          <cell r="B65">
            <v>-2478.9499999999998</v>
          </cell>
        </row>
        <row r="66">
          <cell r="A66">
            <v>49019000</v>
          </cell>
          <cell r="B66">
            <v>5357.71</v>
          </cell>
        </row>
        <row r="67">
          <cell r="A67">
            <v>49019991</v>
          </cell>
          <cell r="B67">
            <v>-0.01</v>
          </cell>
        </row>
        <row r="68">
          <cell r="A68">
            <v>49020200</v>
          </cell>
          <cell r="B68">
            <v>45801056.939999998</v>
          </cell>
        </row>
        <row r="69">
          <cell r="A69">
            <v>49020300</v>
          </cell>
          <cell r="B69">
            <v>1795392.63</v>
          </cell>
        </row>
        <row r="70">
          <cell r="A70">
            <v>49021000</v>
          </cell>
          <cell r="B70">
            <v>408053.76000000001</v>
          </cell>
        </row>
        <row r="71">
          <cell r="A71">
            <v>49211400</v>
          </cell>
          <cell r="B71">
            <v>-123041.31</v>
          </cell>
        </row>
        <row r="72">
          <cell r="A72">
            <v>49211900</v>
          </cell>
          <cell r="B72">
            <v>-174583.34</v>
          </cell>
        </row>
        <row r="73">
          <cell r="A73">
            <v>49248000</v>
          </cell>
          <cell r="B73">
            <v>-12.58</v>
          </cell>
        </row>
        <row r="74">
          <cell r="A74">
            <v>49250100</v>
          </cell>
          <cell r="B74">
            <v>-324130.46000000002</v>
          </cell>
        </row>
        <row r="75">
          <cell r="A75">
            <v>49342100</v>
          </cell>
          <cell r="B75">
            <v>-868858.64</v>
          </cell>
        </row>
        <row r="76">
          <cell r="A76">
            <v>49349000</v>
          </cell>
          <cell r="B76">
            <v>-417123.02</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8">
          <cell r="C8">
            <v>0.2</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GRD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row r="1">
          <cell r="A1" t="str">
            <v>FORFAITS APPLICABLES AUX RACCORDEMENTS DE LOTISSEMENT</v>
          </cell>
        </row>
      </sheetData>
      <sheetData sheetId="5" refreshError="1">
        <row r="3">
          <cell r="A3" t="str">
            <v>FORFAITS APPLICABLES AUX RACCORDEMENTS DE LOTISSEMENT</v>
          </cell>
        </row>
      </sheetData>
      <sheetData sheetId="6" refreshError="1">
        <row r="2">
          <cell r="A2" t="str">
            <v>Données urbanistiques</v>
          </cell>
        </row>
      </sheetData>
      <sheetData sheetId="7" refreshError="1">
        <row r="2">
          <cell r="A2" t="str">
            <v>Données urbanistiques</v>
          </cell>
        </row>
      </sheetData>
      <sheetData sheetId="8" refreshError="1">
        <row r="1">
          <cell r="G1">
            <v>50</v>
          </cell>
        </row>
      </sheetData>
      <sheetData sheetId="9" refreshError="1">
        <row r="1">
          <cell r="E1">
            <v>2008</v>
          </cell>
        </row>
      </sheetData>
      <sheetData sheetId="10" refreshError="1">
        <row r="1">
          <cell r="D1" t="str">
            <v>PRIX MOYENS ELECTRICITE BUDGET 2010 - (Base budget 2010-2012)</v>
          </cell>
        </row>
      </sheetData>
      <sheetData sheetId="11" refreshError="1">
        <row r="1">
          <cell r="A1" t="str">
            <v>PRIX MOYENS GAZ BUDGET 2010 - (Base budget 2010-2012)</v>
          </cell>
        </row>
      </sheetData>
      <sheetData sheetId="12" refreshError="1">
        <row r="2">
          <cell r="B2" t="str">
            <v>PS</v>
          </cell>
        </row>
      </sheetData>
      <sheetData sheetId="13" refreshError="1">
        <row r="1">
          <cell r="A1" t="str">
            <v>N°</v>
          </cell>
        </row>
      </sheetData>
      <sheetData sheetId="14" refreshError="1">
        <row r="1">
          <cell r="A1" t="str">
            <v>Prix construction pour les articles services ES107 et ES117 (aménagement tranchée pose simple et aménagement tranchée pose multiple)</v>
          </cell>
        </row>
      </sheetData>
      <sheetData sheetId="15" refreshError="1">
        <row r="1">
          <cell r="A1" t="str">
            <v xml:space="preserve">Tarif Raccordement Electricité Basse Tension (&gt; 100 A ) sur cabine de distribution (&lt;1 kV) (TRANS BT) </v>
          </cell>
        </row>
      </sheetData>
      <sheetData sheetId="16" refreshError="1">
        <row r="1">
          <cell r="F1" t="str">
            <v>E.D.L. - INTERMOSANE- BUDGET INTERCOMMUNALE PROPRIETAIRTE ELECTRICITE DU SECTEUR D'MALMEDY POUR L'ANNEE 1997( x 1000 BEF )</v>
          </cell>
        </row>
      </sheetData>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5">
          <cell r="B5">
            <v>1</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1">
          <cell r="B31">
            <v>2014</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2">
          <cell r="A12" t="str">
            <v>Gratuit</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Elise BIHAIN" id="{9D60737D-E7D4-4EC5-BD48-822060B8E2B5}" userId="S::ebih@cwape.be::3ab94ce6-308a-40ff-9f59-8aa336da258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8" dT="2023-05-30T14:20:06.74" personId="{9D60737D-E7D4-4EC5-BD48-822060B8E2B5}" id="{6C13DAE0-BE28-4B01-8240-27545E0AF8AD}">
    <text>Le GRD peut proposer une diminution progressive de ces coûts en fonction de la disparition progressive du parc de CàB</text>
  </threadedComment>
</ThreadedComments>
</file>

<file path=xl/threadedComments/threadedComment2.xml><?xml version="1.0" encoding="utf-8"?>
<ThreadedComments xmlns="http://schemas.microsoft.com/office/spreadsheetml/2018/threadedcomments" xmlns:x="http://schemas.openxmlformats.org/spreadsheetml/2006/main">
  <threadedComment ref="B13" dT="2023-04-24T16:48:27.65" personId="{9D60737D-E7D4-4EC5-BD48-822060B8E2B5}" id="{19F7702D-A101-4E2F-81AD-15158418605C}">
    <text xml:space="preserve">Pour 2019-2022 : données issues du TAB 9.1 du rapport ex-post </text>
  </threadedComment>
  <threadedComment ref="B16" dT="2023-04-24T16:48:27.65" personId="{9D60737D-E7D4-4EC5-BD48-822060B8E2B5}" id="{1294473F-5C2B-4209-AD01-E38E64B06AE7}">
    <text xml:space="preserve">Pour 2019-2022 : données issues du TAB 9.1 du rapport ex-post </text>
  </threadedComment>
  <threadedComment ref="F16" dT="2023-05-30T11:45:34.28" personId="{9D60737D-E7D4-4EC5-BD48-822060B8E2B5}" id="{340DA9FA-3D64-4E92-B74A-845C93A88997}">
    <text xml:space="preserve">Pour 2023-2029 : estimation du GRD </text>
  </threadedComment>
  <threadedComment ref="B19" dT="2023-04-24T16:48:27.65" personId="{9D60737D-E7D4-4EC5-BD48-822060B8E2B5}" id="{2444E771-5CD0-4B4A-AFF3-055720BD32D1}">
    <text xml:space="preserve">Pour 2019-2022 : données issues du TAB 9.1 du rapport ex-post </text>
  </threadedComment>
  <threadedComment ref="F19" dT="2023-05-30T11:45:47.85" personId="{9D60737D-E7D4-4EC5-BD48-822060B8E2B5}" id="{0CDF3A57-F935-441F-92B2-CD30E1B43B00}">
    <text xml:space="preserve">Pour 2023-2029 : estimation du GRD </text>
  </threadedComment>
  <threadedComment ref="A23" dT="2023-05-26T12:00:26.79" personId="{9D60737D-E7D4-4EC5-BD48-822060B8E2B5}" id="{D2EDABFC-A052-4DAA-A01B-A4FCBE8D5D9F}">
    <text xml:space="preserve">Charges d'amo des compteurs BT déduites des coûts contrôlables (TAB 4 du rapport ex-post) et reprises dans la TAB 8 du rapport ex-post </text>
  </threadedComment>
  <threadedComment ref="A29" dT="2023-05-26T12:00:26.79" personId="{9D60737D-E7D4-4EC5-BD48-822060B8E2B5}" id="{A7E5DE76-5439-48D5-B7EA-87A496B7A027}">
    <text xml:space="preserve">Charges d'amo des compteurs smart déduites des coûts contrôlables (TAB 4 du rapport ex-post) et reprises dans la TAB 8 du rapport ex-post </text>
  </threadedComment>
  <threadedComment ref="A36" dT="2023-05-26T12:00:26.79" personId="{9D60737D-E7D4-4EC5-BD48-822060B8E2B5}" id="{71C8184E-F523-4A15-8780-2B8E31EF8F67}">
    <text xml:space="preserve">Charges d'amo des compteurs CàB déduites des coûts contrôlables (TAB 4 du rapport ex-post) et reprises dans la TAB 8 du rapport ex-post </text>
  </threadedComment>
  <threadedComment ref="B45" dT="2023-05-30T12:19:35.12" personId="{9D60737D-E7D4-4EC5-BD48-822060B8E2B5}" id="{0B6C654D-FAA1-4C07-A067-4E47BFF22F2E}">
    <text xml:space="preserve">Pour 2019-2022 : données issues du TAB 9.1 du rapport ex-post </text>
  </threadedComment>
  <threadedComment ref="F45" dT="2023-05-30T11:45:34.28" personId="{9D60737D-E7D4-4EC5-BD48-822060B8E2B5}" id="{9FD4DE05-48BC-4668-9DD0-0F68AB24C6D9}">
    <text xml:space="preserve">Pour 2023-2029 : estimation du GRD </text>
  </threadedComment>
  <threadedComment ref="B48" dT="2023-05-30T12:19:40.29" personId="{9D60737D-E7D4-4EC5-BD48-822060B8E2B5}" id="{89CB5548-411E-4D2F-B94C-7F1B94364E11}">
    <text xml:space="preserve">Pour 2019-2022 : données issues du TAB 9.1 du rapport ex-post </text>
  </threadedComment>
  <threadedComment ref="F48" dT="2023-05-30T11:45:34.28" personId="{9D60737D-E7D4-4EC5-BD48-822060B8E2B5}" id="{8A32F259-9EB1-44AF-99CE-21F26C32169D}">
    <text xml:space="preserve">Pour 2023-2029 : estimation du GRD </text>
  </threadedComment>
  <threadedComment ref="A52" dT="2023-05-26T12:00:26.79" personId="{9D60737D-E7D4-4EC5-BD48-822060B8E2B5}" id="{04C6A994-E9BF-406D-9D87-F009F90E21E0}">
    <text xml:space="preserve">Charges désaffectation des compteurs BT déduites des coûts contrôlables (TAB 4 du rapport ex-post) et reprises dans la TAB 8 du rapport ex-post </text>
  </threadedComment>
  <threadedComment ref="A58" dT="2023-05-26T12:00:26.79" personId="{9D60737D-E7D4-4EC5-BD48-822060B8E2B5}" id="{FA6B056D-E0E3-4E27-8A3D-979B2748E7A4}">
    <text xml:space="preserve">Charges désaffectation des compteurs CàB déduites des coûts contrôlables (TAB 4 du rapport ex-post) et reprises dans la TAB 8 du rapport ex-post </text>
  </threadedComment>
</ThreadedComments>
</file>

<file path=xl/threadedComments/threadedComment3.xml><?xml version="1.0" encoding="utf-8"?>
<ThreadedComments xmlns="http://schemas.microsoft.com/office/spreadsheetml/2018/threadedcomments" xmlns:x="http://schemas.openxmlformats.org/spreadsheetml/2006/main">
  <threadedComment ref="B11" dT="2023-04-24T16:48:27.65" personId="{9D60737D-E7D4-4EC5-BD48-822060B8E2B5}" id="{A59EE667-1434-4547-8832-648B670AF41C}">
    <text xml:space="preserve">Pour 2019-2022 : données issues du TAB 9.1 du rapport ex-post </text>
  </threadedComment>
  <threadedComment ref="A15" dT="2023-05-26T12:00:26.79" personId="{9D60737D-E7D4-4EC5-BD48-822060B8E2B5}" id="{56C55362-2690-498C-A668-597578366CF0}">
    <text xml:space="preserve">Charges d'amo des invest IT déduites des coûts contrôlables (TAB 4 du rapport ex-post) et reprises dans la TAB 8 du rapport ex-post </text>
  </threadedComment>
  <threadedComment ref="B21" dT="2023-05-30T12:19:35.12" personId="{9D60737D-E7D4-4EC5-BD48-822060B8E2B5}" id="{A6E38137-B08B-4484-BD72-75B4E52746F9}">
    <text xml:space="preserve">Pour 2019-2022 : données issues du TAB 9.1 du rapport ex-post </text>
  </threadedComment>
  <threadedComment ref="F21" dT="2023-05-30T11:45:34.28" personId="{9D60737D-E7D4-4EC5-BD48-822060B8E2B5}" id="{0AAD6615-829D-47E8-B726-7089341D0056}">
    <text xml:space="preserve">Pour 2023-2029 : estimation du GRD </text>
  </threadedComment>
  <threadedComment ref="A25" dT="2023-05-26T12:00:26.79" personId="{9D60737D-E7D4-4EC5-BD48-822060B8E2B5}" id="{DAC2C8AE-71B3-4186-AEDE-F8BF18B63CBA}">
    <text xml:space="preserve">Charges désaffectation des invest IT smart déduites des coûts contrôlables (TAB 4 du rapport ex-post) et reprises dans la TAB 8 du rapport ex-post </text>
  </threadedComment>
  <threadedComment ref="B43" dT="2023-04-24T16:48:27.65" personId="{9D60737D-E7D4-4EC5-BD48-822060B8E2B5}" id="{023E9697-32B8-44F6-8D1B-30EAF3DB4506}">
    <text xml:space="preserve">Pour 2019-2022 : données issues du TAB 9.1 du rapport ex-post </text>
  </threadedComment>
  <threadedComment ref="A47" dT="2023-05-26T12:00:26.79" personId="{9D60737D-E7D4-4EC5-BD48-822060B8E2B5}" id="{CDA7F713-6AAF-4C5D-AB1E-43FE802549E9}">
    <text xml:space="preserve">Charges d'amo des invest R&amp;D déduites des coûts contrôlables (TAB 4 du rapport ex-post) et reprises dans la TAB 8 du rapport ex-post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F2DB6-E833-4ACC-A273-A6B277E1F287}">
  <dimension ref="A2:C13"/>
  <sheetViews>
    <sheetView workbookViewId="0">
      <selection activeCell="C14" sqref="C14"/>
    </sheetView>
  </sheetViews>
  <sheetFormatPr baseColWidth="10" defaultRowHeight="15" x14ac:dyDescent="0.25"/>
  <cols>
    <col min="1" max="1" width="3.85546875" customWidth="1"/>
    <col min="2" max="2" width="14" customWidth="1"/>
    <col min="3" max="3" width="114.140625" customWidth="1"/>
  </cols>
  <sheetData>
    <row r="2" spans="1:3" x14ac:dyDescent="0.25">
      <c r="A2" s="83" t="s">
        <v>122</v>
      </c>
      <c r="B2" s="84"/>
      <c r="C2" s="85"/>
    </row>
    <row r="3" spans="1:3" x14ac:dyDescent="0.25">
      <c r="A3" s="86"/>
      <c r="B3" s="87"/>
      <c r="C3" s="88"/>
    </row>
    <row r="4" spans="1:3" x14ac:dyDescent="0.25">
      <c r="A4" s="86"/>
      <c r="B4" s="89" t="s">
        <v>186</v>
      </c>
      <c r="C4" s="90" t="s">
        <v>196</v>
      </c>
    </row>
    <row r="5" spans="1:3" x14ac:dyDescent="0.25">
      <c r="A5" s="86"/>
      <c r="B5" s="89" t="s">
        <v>187</v>
      </c>
      <c r="C5" s="90" t="s">
        <v>197</v>
      </c>
    </row>
    <row r="6" spans="1:3" x14ac:dyDescent="0.25">
      <c r="A6" s="86"/>
      <c r="B6" s="89" t="s">
        <v>188</v>
      </c>
      <c r="C6" s="90" t="s">
        <v>198</v>
      </c>
    </row>
    <row r="7" spans="1:3" ht="45" x14ac:dyDescent="0.25">
      <c r="A7" s="86"/>
      <c r="B7" s="89" t="s">
        <v>189</v>
      </c>
      <c r="C7" s="91" t="s">
        <v>199</v>
      </c>
    </row>
    <row r="8" spans="1:3" x14ac:dyDescent="0.25">
      <c r="A8" s="86"/>
      <c r="B8" s="89" t="s">
        <v>190</v>
      </c>
      <c r="C8" s="90" t="s">
        <v>200</v>
      </c>
    </row>
    <row r="9" spans="1:3" x14ac:dyDescent="0.25">
      <c r="A9" s="86"/>
      <c r="B9" s="89" t="s">
        <v>191</v>
      </c>
      <c r="C9" s="90" t="s">
        <v>201</v>
      </c>
    </row>
    <row r="10" spans="1:3" x14ac:dyDescent="0.25">
      <c r="A10" s="86"/>
      <c r="B10" s="89" t="s">
        <v>192</v>
      </c>
      <c r="C10" s="90" t="s">
        <v>202</v>
      </c>
    </row>
    <row r="11" spans="1:3" ht="30" x14ac:dyDescent="0.25">
      <c r="A11" s="86"/>
      <c r="B11" s="89" t="s">
        <v>193</v>
      </c>
      <c r="C11" s="91" t="s">
        <v>203</v>
      </c>
    </row>
    <row r="12" spans="1:3" ht="30" x14ac:dyDescent="0.25">
      <c r="A12" s="86"/>
      <c r="B12" s="89" t="s">
        <v>194</v>
      </c>
      <c r="C12" s="91" t="s">
        <v>204</v>
      </c>
    </row>
    <row r="13" spans="1:3" x14ac:dyDescent="0.25">
      <c r="A13" s="92"/>
      <c r="B13" s="93" t="s">
        <v>195</v>
      </c>
      <c r="C13" s="94" t="s">
        <v>205</v>
      </c>
    </row>
  </sheetData>
  <phoneticPr fontId="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C046-31B5-423B-86AB-31EA3880967C}">
  <dimension ref="A1:N11"/>
  <sheetViews>
    <sheetView zoomScale="85" zoomScaleNormal="85" zoomScaleSheetLayoutView="55" workbookViewId="0">
      <selection activeCell="L16" sqref="L16"/>
    </sheetView>
  </sheetViews>
  <sheetFormatPr baseColWidth="10" defaultColWidth="11.42578125" defaultRowHeight="15" x14ac:dyDescent="0.25"/>
  <cols>
    <col min="1" max="1" width="89.42578125" bestFit="1" customWidth="1"/>
    <col min="2" max="5" width="12.7109375" customWidth="1"/>
    <col min="6" max="6" width="16.140625" bestFit="1" customWidth="1"/>
    <col min="7" max="7" width="2.7109375" customWidth="1"/>
    <col min="8" max="12" width="16.140625" bestFit="1" customWidth="1"/>
    <col min="13" max="13" width="15.7109375" customWidth="1"/>
  </cols>
  <sheetData>
    <row r="1" spans="1:14" x14ac:dyDescent="0.25">
      <c r="A1" s="2" t="s">
        <v>142</v>
      </c>
      <c r="B1" s="2"/>
      <c r="C1" s="2"/>
      <c r="D1" s="2"/>
      <c r="E1" s="2"/>
      <c r="F1" s="2"/>
      <c r="G1" s="2"/>
      <c r="H1" s="2"/>
      <c r="I1" s="2"/>
      <c r="J1" s="2"/>
      <c r="K1" s="2"/>
      <c r="L1" s="2"/>
      <c r="M1" s="4"/>
    </row>
    <row r="2" spans="1:14" s="55" customFormat="1" ht="30" x14ac:dyDescent="0.25">
      <c r="B2" s="70" t="s">
        <v>51</v>
      </c>
      <c r="C2" s="70" t="s">
        <v>52</v>
      </c>
      <c r="D2" s="70" t="s">
        <v>53</v>
      </c>
      <c r="E2" s="70" t="s">
        <v>54</v>
      </c>
      <c r="F2" s="69" t="s">
        <v>139</v>
      </c>
      <c r="G2" s="70"/>
      <c r="H2" s="70">
        <v>2025</v>
      </c>
      <c r="I2" s="70">
        <v>2026</v>
      </c>
      <c r="J2" s="70">
        <v>2027</v>
      </c>
      <c r="K2" s="70">
        <v>2028</v>
      </c>
      <c r="L2" s="70">
        <v>2029</v>
      </c>
      <c r="N2" s="71"/>
    </row>
    <row r="3" spans="1:14" x14ac:dyDescent="0.25">
      <c r="A3" t="s">
        <v>118</v>
      </c>
      <c r="B3" s="65"/>
      <c r="C3" s="65"/>
      <c r="D3" s="65"/>
      <c r="E3" s="65"/>
      <c r="F3" s="65"/>
      <c r="G3" s="65"/>
      <c r="H3" s="66">
        <v>1.7999999999999999E-2</v>
      </c>
      <c r="I3" s="66">
        <v>1.7000000000000001E-2</v>
      </c>
      <c r="J3" s="66">
        <v>1.7000000000000001E-2</v>
      </c>
      <c r="K3" s="66">
        <v>1.7000000000000001E-2</v>
      </c>
      <c r="L3" s="66">
        <v>1.7000000000000001E-2</v>
      </c>
    </row>
    <row r="4" spans="1:14" s="55" customFormat="1" x14ac:dyDescent="0.25">
      <c r="A4" s="55" t="s">
        <v>119</v>
      </c>
      <c r="B4" s="65"/>
      <c r="C4" s="65"/>
      <c r="D4" s="65"/>
      <c r="E4" s="65"/>
      <c r="F4" s="65"/>
      <c r="G4" s="64"/>
      <c r="H4" s="73">
        <f>'RECAP '!H48</f>
        <v>0</v>
      </c>
      <c r="I4" s="73">
        <f>'RECAP '!I48</f>
        <v>0</v>
      </c>
      <c r="J4" s="73">
        <f>'RECAP '!J48</f>
        <v>0</v>
      </c>
      <c r="K4" s="73">
        <f>'RECAP '!K48</f>
        <v>0</v>
      </c>
      <c r="L4" s="73">
        <f>'RECAP '!L48</f>
        <v>0</v>
      </c>
      <c r="M4" s="56"/>
    </row>
    <row r="5" spans="1:14" s="55" customFormat="1" x14ac:dyDescent="0.25">
      <c r="A5" s="55" t="s">
        <v>144</v>
      </c>
      <c r="B5" s="72"/>
      <c r="C5" s="72"/>
      <c r="D5" s="72"/>
      <c r="E5" s="72"/>
      <c r="F5" s="67">
        <f>+IFERROR(AVERAGE(B5:E5),0)</f>
        <v>0</v>
      </c>
      <c r="G5" s="67"/>
      <c r="H5" s="78">
        <f>+$F$5</f>
        <v>0</v>
      </c>
      <c r="I5" s="78">
        <f>+$F$5</f>
        <v>0</v>
      </c>
      <c r="J5" s="78">
        <f>+$F$5</f>
        <v>0</v>
      </c>
      <c r="K5" s="78">
        <f>+$F$5</f>
        <v>0</v>
      </c>
      <c r="L5" s="78">
        <f>+$F$5</f>
        <v>0</v>
      </c>
    </row>
    <row r="6" spans="1:14" x14ac:dyDescent="0.25">
      <c r="E6" s="1"/>
    </row>
    <row r="7" spans="1:14" x14ac:dyDescent="0.25">
      <c r="A7" s="74" t="s">
        <v>140</v>
      </c>
      <c r="B7" s="75"/>
      <c r="C7" s="75"/>
      <c r="D7" s="75"/>
      <c r="E7" s="75"/>
      <c r="F7" s="75"/>
      <c r="G7" s="75"/>
      <c r="H7" s="76">
        <f>+IFERROR(H4/H5,0)</f>
        <v>0</v>
      </c>
      <c r="I7" s="76">
        <f t="shared" ref="I7:L7" si="0">+IFERROR(I4/I5,0)</f>
        <v>0</v>
      </c>
      <c r="J7" s="76">
        <f t="shared" si="0"/>
        <v>0</v>
      </c>
      <c r="K7" s="76">
        <f t="shared" si="0"/>
        <v>0</v>
      </c>
      <c r="L7" s="76">
        <f t="shared" si="0"/>
        <v>0</v>
      </c>
    </row>
    <row r="9" spans="1:14" x14ac:dyDescent="0.25">
      <c r="A9" s="74" t="s">
        <v>141</v>
      </c>
      <c r="B9" s="75"/>
      <c r="C9" s="75"/>
      <c r="D9" s="75"/>
      <c r="E9" s="75"/>
      <c r="F9" s="76"/>
      <c r="G9" s="75"/>
      <c r="H9" s="96">
        <v>1.776E-3</v>
      </c>
      <c r="I9" s="96">
        <f>+H9*(1+I3)</f>
        <v>1.8061919999999999E-3</v>
      </c>
      <c r="J9" s="96">
        <f>+I9*(1+J3)</f>
        <v>1.8368972639999997E-3</v>
      </c>
      <c r="K9" s="96">
        <f>+J9*(1+K3)</f>
        <v>1.8681245174879996E-3</v>
      </c>
      <c r="L9" s="96">
        <f>+K9*(1+L3)</f>
        <v>1.8998826342852954E-3</v>
      </c>
    </row>
    <row r="11" spans="1:14" x14ac:dyDescent="0.25">
      <c r="F11" s="68" t="s">
        <v>143</v>
      </c>
      <c r="H11" s="77" t="str">
        <f>+IF(H7&lt;H9,"OK","NOK")</f>
        <v>OK</v>
      </c>
      <c r="I11" s="77" t="str">
        <f t="shared" ref="I11:L11" si="1">+IF(I7&lt;I9,"OK","NOK")</f>
        <v>OK</v>
      </c>
      <c r="J11" s="77" t="str">
        <f t="shared" si="1"/>
        <v>OK</v>
      </c>
      <c r="K11" s="77" t="str">
        <f t="shared" si="1"/>
        <v>OK</v>
      </c>
      <c r="L11" s="77" t="str">
        <f t="shared" si="1"/>
        <v>OK</v>
      </c>
    </row>
  </sheetData>
  <conditionalFormatting sqref="H5:L5">
    <cfRule type="expression" priority="4">
      <formula>$D$12&lt;2022</formula>
    </cfRule>
  </conditionalFormatting>
  <conditionalFormatting sqref="B5:E5">
    <cfRule type="expression" priority="3">
      <formula>$D$12&lt;2022</formula>
    </cfRule>
  </conditionalFormatting>
  <conditionalFormatting sqref="H11:L11">
    <cfRule type="containsText" dxfId="1" priority="1" operator="containsText" text="NOK">
      <formula>NOT(ISERROR(SEARCH("NOK",H11)))</formula>
    </cfRule>
    <cfRule type="containsText" dxfId="0" priority="2" operator="containsText" text="OK">
      <formula>NOT(ISERROR(SEARCH("OK",H11)))</formula>
    </cfRule>
  </conditionalFormatting>
  <pageMargins left="0.7" right="0.7" top="0.75" bottom="0.75" header="0.3" footer="0.3"/>
  <pageSetup paperSize="9" scale="47" orientation="portrait" r:id="rId1"/>
  <headerFooter>
    <oddHeader>&amp;C&amp;14&amp;A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36C9-41A4-4733-A7D3-9983B53BB717}">
  <sheetPr>
    <tabColor theme="5"/>
  </sheetPr>
  <dimension ref="A2:L48"/>
  <sheetViews>
    <sheetView tabSelected="1" workbookViewId="0">
      <selection activeCell="M43" sqref="M43"/>
    </sheetView>
  </sheetViews>
  <sheetFormatPr baseColWidth="10" defaultRowHeight="15" x14ac:dyDescent="0.25"/>
  <cols>
    <col min="1" max="1" width="5.5703125" customWidth="1"/>
    <col min="2" max="2" width="68.28515625" customWidth="1"/>
  </cols>
  <sheetData>
    <row r="2" spans="1:12" x14ac:dyDescent="0.25">
      <c r="A2" s="50"/>
      <c r="B2" s="51"/>
      <c r="C2" s="29" t="s">
        <v>50</v>
      </c>
      <c r="D2" s="29" t="s">
        <v>51</v>
      </c>
      <c r="E2" s="29" t="s">
        <v>52</v>
      </c>
      <c r="F2" s="29" t="s">
        <v>53</v>
      </c>
      <c r="G2" s="29" t="s">
        <v>54</v>
      </c>
      <c r="H2" s="22" t="s">
        <v>57</v>
      </c>
      <c r="I2" s="22" t="s">
        <v>58</v>
      </c>
      <c r="J2" s="22" t="s">
        <v>59</v>
      </c>
      <c r="K2" s="22" t="s">
        <v>60</v>
      </c>
      <c r="L2" s="23" t="s">
        <v>61</v>
      </c>
    </row>
    <row r="3" spans="1:12" x14ac:dyDescent="0.25">
      <c r="A3" s="15"/>
      <c r="L3" s="31"/>
    </row>
    <row r="4" spans="1:12" x14ac:dyDescent="0.25">
      <c r="A4" s="24" t="s">
        <v>38</v>
      </c>
      <c r="B4" s="52"/>
      <c r="C4" s="2">
        <f>C5+C9+C16</f>
        <v>0</v>
      </c>
      <c r="D4" s="2">
        <f t="shared" ref="D4:L4" si="0">D5+D9+D16</f>
        <v>0</v>
      </c>
      <c r="E4" s="2">
        <f t="shared" si="0"/>
        <v>0</v>
      </c>
      <c r="F4" s="2">
        <f t="shared" si="0"/>
        <v>0</v>
      </c>
      <c r="G4" s="2">
        <f t="shared" si="0"/>
        <v>0</v>
      </c>
      <c r="H4" s="2">
        <f t="shared" si="0"/>
        <v>0</v>
      </c>
      <c r="I4" s="2">
        <f t="shared" si="0"/>
        <v>0</v>
      </c>
      <c r="J4" s="2">
        <f t="shared" si="0"/>
        <v>0</v>
      </c>
      <c r="K4" s="2">
        <f t="shared" si="0"/>
        <v>0</v>
      </c>
      <c r="L4" s="53">
        <f t="shared" si="0"/>
        <v>0</v>
      </c>
    </row>
    <row r="5" spans="1:12" x14ac:dyDescent="0.25">
      <c r="A5" s="39" t="s">
        <v>62</v>
      </c>
      <c r="B5" s="40"/>
      <c r="C5" s="40"/>
      <c r="D5" s="40"/>
      <c r="E5" s="40"/>
      <c r="F5" s="40"/>
      <c r="G5" s="40"/>
      <c r="H5" s="40"/>
      <c r="I5" s="40"/>
      <c r="J5" s="40"/>
      <c r="K5" s="40"/>
      <c r="L5" s="41"/>
    </row>
    <row r="6" spans="1:12" x14ac:dyDescent="0.25">
      <c r="A6" s="15"/>
      <c r="B6" t="s">
        <v>39</v>
      </c>
      <c r="L6" s="31"/>
    </row>
    <row r="7" spans="1:12" x14ac:dyDescent="0.25">
      <c r="A7" s="15"/>
      <c r="B7" t="s">
        <v>40</v>
      </c>
      <c r="L7" s="31"/>
    </row>
    <row r="8" spans="1:12" x14ac:dyDescent="0.25">
      <c r="A8" s="15"/>
      <c r="L8" s="31"/>
    </row>
    <row r="9" spans="1:12" x14ac:dyDescent="0.25">
      <c r="A9" s="39" t="s">
        <v>63</v>
      </c>
      <c r="B9" s="40"/>
      <c r="C9" s="40"/>
      <c r="D9" s="40"/>
      <c r="E9" s="40"/>
      <c r="F9" s="40"/>
      <c r="G9" s="40"/>
      <c r="H9" s="40"/>
      <c r="I9" s="40"/>
      <c r="J9" s="40"/>
      <c r="K9" s="40"/>
      <c r="L9" s="41"/>
    </row>
    <row r="10" spans="1:12" x14ac:dyDescent="0.25">
      <c r="B10" t="s">
        <v>96</v>
      </c>
      <c r="L10" s="31"/>
    </row>
    <row r="11" spans="1:12" x14ac:dyDescent="0.25">
      <c r="B11" t="s">
        <v>96</v>
      </c>
      <c r="L11" s="31"/>
    </row>
    <row r="12" spans="1:12" x14ac:dyDescent="0.25">
      <c r="B12" t="s">
        <v>96</v>
      </c>
      <c r="L12" s="31"/>
    </row>
    <row r="13" spans="1:12" x14ac:dyDescent="0.25">
      <c r="B13" t="s">
        <v>96</v>
      </c>
      <c r="L13" s="31"/>
    </row>
    <row r="14" spans="1:12" x14ac:dyDescent="0.25">
      <c r="B14" t="s">
        <v>96</v>
      </c>
      <c r="L14" s="31"/>
    </row>
    <row r="15" spans="1:12" x14ac:dyDescent="0.25">
      <c r="A15" s="15"/>
      <c r="L15" s="31"/>
    </row>
    <row r="16" spans="1:12" x14ac:dyDescent="0.25">
      <c r="A16" s="39" t="s">
        <v>64</v>
      </c>
      <c r="B16" s="40"/>
      <c r="C16" s="40"/>
      <c r="D16" s="40"/>
      <c r="E16" s="40"/>
      <c r="F16" s="40"/>
      <c r="G16" s="40"/>
      <c r="H16" s="40"/>
      <c r="I16" s="40"/>
      <c r="J16" s="40"/>
      <c r="K16" s="40"/>
      <c r="L16" s="41"/>
    </row>
    <row r="17" spans="1:12" x14ac:dyDescent="0.25">
      <c r="A17" s="15"/>
      <c r="L17" s="31"/>
    </row>
    <row r="18" spans="1:12" x14ac:dyDescent="0.25">
      <c r="A18" s="15"/>
      <c r="L18" s="31"/>
    </row>
    <row r="19" spans="1:12" x14ac:dyDescent="0.25">
      <c r="A19" s="24" t="s">
        <v>41</v>
      </c>
      <c r="B19" s="54"/>
      <c r="C19" s="2">
        <f>C20+C28</f>
        <v>0</v>
      </c>
      <c r="D19" s="2">
        <f t="shared" ref="D19:L19" si="1">D20+D28</f>
        <v>0</v>
      </c>
      <c r="E19" s="2">
        <f t="shared" si="1"/>
        <v>0</v>
      </c>
      <c r="F19" s="2">
        <f t="shared" si="1"/>
        <v>0</v>
      </c>
      <c r="G19" s="2">
        <f t="shared" si="1"/>
        <v>0</v>
      </c>
      <c r="H19" s="2">
        <f t="shared" si="1"/>
        <v>0</v>
      </c>
      <c r="I19" s="2">
        <f t="shared" si="1"/>
        <v>0</v>
      </c>
      <c r="J19" s="2">
        <f t="shared" si="1"/>
        <v>0</v>
      </c>
      <c r="K19" s="2">
        <f t="shared" si="1"/>
        <v>0</v>
      </c>
      <c r="L19" s="53">
        <f t="shared" si="1"/>
        <v>0</v>
      </c>
    </row>
    <row r="20" spans="1:12" x14ac:dyDescent="0.25">
      <c r="A20" s="39" t="s">
        <v>65</v>
      </c>
      <c r="B20" s="40"/>
      <c r="C20" s="40">
        <f>SUM(C21:C23)</f>
        <v>0</v>
      </c>
      <c r="D20" s="40">
        <f t="shared" ref="D20:L20" si="2">SUM(D21:D23)</f>
        <v>0</v>
      </c>
      <c r="E20" s="40">
        <f t="shared" si="2"/>
        <v>0</v>
      </c>
      <c r="F20" s="40">
        <f t="shared" si="2"/>
        <v>0</v>
      </c>
      <c r="G20" s="40">
        <f t="shared" si="2"/>
        <v>0</v>
      </c>
      <c r="H20" s="40">
        <f t="shared" si="2"/>
        <v>0</v>
      </c>
      <c r="I20" s="40">
        <f t="shared" si="2"/>
        <v>0</v>
      </c>
      <c r="J20" s="40">
        <f t="shared" si="2"/>
        <v>0</v>
      </c>
      <c r="K20" s="40">
        <f t="shared" si="2"/>
        <v>0</v>
      </c>
      <c r="L20" s="41">
        <f t="shared" si="2"/>
        <v>0</v>
      </c>
    </row>
    <row r="21" spans="1:12" x14ac:dyDescent="0.25">
      <c r="B21" t="s">
        <v>96</v>
      </c>
      <c r="L21" s="31"/>
    </row>
    <row r="22" spans="1:12" x14ac:dyDescent="0.25">
      <c r="B22" t="s">
        <v>96</v>
      </c>
      <c r="L22" s="31"/>
    </row>
    <row r="23" spans="1:12" x14ac:dyDescent="0.25">
      <c r="B23" t="s">
        <v>96</v>
      </c>
      <c r="L23" s="31"/>
    </row>
    <row r="24" spans="1:12" x14ac:dyDescent="0.25">
      <c r="B24" t="s">
        <v>96</v>
      </c>
      <c r="L24" s="31"/>
    </row>
    <row r="25" spans="1:12" x14ac:dyDescent="0.25">
      <c r="B25" t="s">
        <v>96</v>
      </c>
      <c r="L25" s="31"/>
    </row>
    <row r="26" spans="1:12" x14ac:dyDescent="0.25">
      <c r="B26" t="s">
        <v>96</v>
      </c>
      <c r="L26" s="31"/>
    </row>
    <row r="27" spans="1:12" x14ac:dyDescent="0.25">
      <c r="A27" s="15"/>
      <c r="L27" s="31"/>
    </row>
    <row r="28" spans="1:12" x14ac:dyDescent="0.25">
      <c r="A28" s="39" t="s">
        <v>66</v>
      </c>
      <c r="B28" s="40"/>
      <c r="C28" s="40">
        <f>SUM(C29:C36)</f>
        <v>0</v>
      </c>
      <c r="D28" s="40">
        <f t="shared" ref="D28:L28" si="3">SUM(D29:D36)</f>
        <v>0</v>
      </c>
      <c r="E28" s="40">
        <f t="shared" si="3"/>
        <v>0</v>
      </c>
      <c r="F28" s="40">
        <f t="shared" si="3"/>
        <v>0</v>
      </c>
      <c r="G28" s="40">
        <f t="shared" si="3"/>
        <v>0</v>
      </c>
      <c r="H28" s="40">
        <f t="shared" si="3"/>
        <v>0</v>
      </c>
      <c r="I28" s="40">
        <f t="shared" si="3"/>
        <v>0</v>
      </c>
      <c r="J28" s="40">
        <f t="shared" si="3"/>
        <v>0</v>
      </c>
      <c r="K28" s="40">
        <f t="shared" si="3"/>
        <v>0</v>
      </c>
      <c r="L28" s="41">
        <f t="shared" si="3"/>
        <v>0</v>
      </c>
    </row>
    <row r="29" spans="1:12" x14ac:dyDescent="0.25">
      <c r="A29" s="15"/>
      <c r="B29" t="s">
        <v>96</v>
      </c>
      <c r="L29" s="31"/>
    </row>
    <row r="30" spans="1:12" x14ac:dyDescent="0.25">
      <c r="A30" s="15"/>
      <c r="B30" t="s">
        <v>96</v>
      </c>
      <c r="L30" s="31"/>
    </row>
    <row r="31" spans="1:12" x14ac:dyDescent="0.25">
      <c r="A31" s="15"/>
      <c r="B31" t="s">
        <v>96</v>
      </c>
      <c r="L31" s="31"/>
    </row>
    <row r="32" spans="1:12" x14ac:dyDescent="0.25">
      <c r="A32" s="15"/>
      <c r="B32" t="s">
        <v>96</v>
      </c>
      <c r="L32" s="31"/>
    </row>
    <row r="33" spans="1:12" x14ac:dyDescent="0.25">
      <c r="A33" s="15"/>
      <c r="B33" t="s">
        <v>96</v>
      </c>
      <c r="L33" s="31"/>
    </row>
    <row r="34" spans="1:12" x14ac:dyDescent="0.25">
      <c r="A34" s="15"/>
      <c r="B34" t="s">
        <v>96</v>
      </c>
      <c r="L34" s="31"/>
    </row>
    <row r="35" spans="1:12" x14ac:dyDescent="0.25">
      <c r="A35" s="15"/>
      <c r="B35" t="s">
        <v>96</v>
      </c>
      <c r="L35" s="31"/>
    </row>
    <row r="36" spans="1:12" x14ac:dyDescent="0.25">
      <c r="A36" s="15"/>
      <c r="B36" t="s">
        <v>96</v>
      </c>
      <c r="L36" s="31"/>
    </row>
    <row r="37" spans="1:12" x14ac:dyDescent="0.25">
      <c r="A37" s="15"/>
      <c r="L37" s="31"/>
    </row>
    <row r="38" spans="1:12" x14ac:dyDescent="0.25">
      <c r="A38" s="15"/>
      <c r="L38" s="31"/>
    </row>
    <row r="39" spans="1:12" x14ac:dyDescent="0.25">
      <c r="A39" s="33" t="s">
        <v>67</v>
      </c>
      <c r="B39" s="34"/>
      <c r="C39" s="34">
        <f>C4+C19</f>
        <v>0</v>
      </c>
      <c r="D39" s="34">
        <f t="shared" ref="D39:L39" si="4">D4+D19</f>
        <v>0</v>
      </c>
      <c r="E39" s="34">
        <f t="shared" si="4"/>
        <v>0</v>
      </c>
      <c r="F39" s="34">
        <f t="shared" si="4"/>
        <v>0</v>
      </c>
      <c r="G39" s="34">
        <f t="shared" si="4"/>
        <v>0</v>
      </c>
      <c r="H39" s="34">
        <f t="shared" si="4"/>
        <v>0</v>
      </c>
      <c r="I39" s="34">
        <f t="shared" si="4"/>
        <v>0</v>
      </c>
      <c r="J39" s="34">
        <f t="shared" si="4"/>
        <v>0</v>
      </c>
      <c r="K39" s="34">
        <f t="shared" si="4"/>
        <v>0</v>
      </c>
      <c r="L39" s="34">
        <f t="shared" si="4"/>
        <v>0</v>
      </c>
    </row>
    <row r="40" spans="1:12" x14ac:dyDescent="0.25">
      <c r="A40" s="46"/>
      <c r="B40" s="46"/>
      <c r="C40" s="46"/>
      <c r="D40" s="46"/>
      <c r="E40" s="46"/>
      <c r="F40" s="46"/>
      <c r="G40" s="46"/>
      <c r="H40" s="46"/>
      <c r="I40" s="46"/>
      <c r="J40" s="46"/>
      <c r="K40" s="46"/>
      <c r="L40" s="46"/>
    </row>
    <row r="41" spans="1:12" x14ac:dyDescent="0.25">
      <c r="B41" s="113" t="s">
        <v>127</v>
      </c>
      <c r="C41" s="114"/>
      <c r="D41" s="114"/>
      <c r="E41" s="114"/>
      <c r="F41" s="114"/>
      <c r="G41" s="114"/>
      <c r="H41" s="114"/>
      <c r="I41" s="114"/>
      <c r="J41" s="114"/>
      <c r="K41" s="114"/>
      <c r="L41" s="115"/>
    </row>
    <row r="42" spans="1:12" x14ac:dyDescent="0.25">
      <c r="B42" s="28"/>
      <c r="C42" s="29" t="s">
        <v>50</v>
      </c>
      <c r="D42" s="29" t="s">
        <v>51</v>
      </c>
      <c r="E42" s="29" t="s">
        <v>52</v>
      </c>
      <c r="F42" s="29" t="s">
        <v>53</v>
      </c>
      <c r="G42" s="29" t="s">
        <v>54</v>
      </c>
      <c r="H42" s="22" t="s">
        <v>57</v>
      </c>
      <c r="I42" s="22" t="s">
        <v>58</v>
      </c>
      <c r="J42" s="22" t="s">
        <v>59</v>
      </c>
      <c r="K42" s="22" t="s">
        <v>60</v>
      </c>
      <c r="L42" s="23" t="s">
        <v>61</v>
      </c>
    </row>
    <row r="43" spans="1:12" x14ac:dyDescent="0.25">
      <c r="B43" s="15" t="s">
        <v>68</v>
      </c>
      <c r="C43" s="57"/>
      <c r="D43" s="57"/>
      <c r="E43" s="57"/>
      <c r="F43" s="57"/>
      <c r="G43" s="57"/>
      <c r="H43">
        <f>'Calcul CNI compteurs'!H65</f>
        <v>0</v>
      </c>
      <c r="I43">
        <f>'Calcul CNI compteurs'!I65</f>
        <v>0</v>
      </c>
      <c r="J43">
        <f>'Calcul CNI compteurs'!J65</f>
        <v>0</v>
      </c>
      <c r="K43">
        <f>'Calcul CNI compteurs'!K65</f>
        <v>0</v>
      </c>
      <c r="L43" s="31">
        <f>'Calcul CNI compteurs'!L65</f>
        <v>0</v>
      </c>
    </row>
    <row r="44" spans="1:12" x14ac:dyDescent="0.25">
      <c r="B44" s="15" t="s">
        <v>69</v>
      </c>
      <c r="C44" s="57"/>
      <c r="D44" s="57"/>
      <c r="E44" s="57"/>
      <c r="F44" s="57"/>
      <c r="G44" s="57"/>
      <c r="H44" s="1">
        <f>'Calcul CNI IT et R&amp;D'!H32</f>
        <v>0</v>
      </c>
      <c r="I44" s="1">
        <f>'Calcul CNI IT et R&amp;D'!I32</f>
        <v>0</v>
      </c>
      <c r="J44" s="1">
        <f>'Calcul CNI IT et R&amp;D'!J32</f>
        <v>0</v>
      </c>
      <c r="K44" s="1">
        <f>'Calcul CNI IT et R&amp;D'!K32</f>
        <v>0</v>
      </c>
      <c r="L44" s="16">
        <f>'Calcul CNI IT et R&amp;D'!L32</f>
        <v>0</v>
      </c>
    </row>
    <row r="45" spans="1:12" x14ac:dyDescent="0.25">
      <c r="B45" s="15" t="s">
        <v>70</v>
      </c>
      <c r="C45" s="57"/>
      <c r="D45" s="57"/>
      <c r="E45" s="57"/>
      <c r="F45" s="57"/>
      <c r="G45" s="57"/>
      <c r="H45" s="1">
        <f>'Calcul CNI IT et R&amp;D'!H47</f>
        <v>0</v>
      </c>
      <c r="I45" s="1">
        <f>'Calcul CNI IT et R&amp;D'!I47</f>
        <v>0</v>
      </c>
      <c r="J45" s="1">
        <f>'Calcul CNI IT et R&amp;D'!J47</f>
        <v>0</v>
      </c>
      <c r="K45" s="1">
        <f>'Calcul CNI IT et R&amp;D'!K47</f>
        <v>0</v>
      </c>
      <c r="L45" s="16">
        <f>'Calcul CNI IT et R&amp;D'!L47</f>
        <v>0</v>
      </c>
    </row>
    <row r="46" spans="1:12" x14ac:dyDescent="0.25">
      <c r="B46" s="15" t="s">
        <v>71</v>
      </c>
      <c r="C46">
        <f>C20</f>
        <v>0</v>
      </c>
      <c r="D46">
        <f>D20</f>
        <v>0</v>
      </c>
      <c r="E46">
        <f>E20</f>
        <v>0</v>
      </c>
      <c r="F46">
        <f>F20</f>
        <v>0</v>
      </c>
      <c r="G46">
        <f>G20</f>
        <v>0</v>
      </c>
      <c r="H46">
        <f>H20</f>
        <v>0</v>
      </c>
      <c r="I46">
        <f>I20</f>
        <v>0</v>
      </c>
      <c r="J46">
        <f>J20</f>
        <v>0</v>
      </c>
      <c r="K46">
        <f>K20</f>
        <v>0</v>
      </c>
      <c r="L46" s="31">
        <f>L20</f>
        <v>0</v>
      </c>
    </row>
    <row r="47" spans="1:12" x14ac:dyDescent="0.25">
      <c r="B47" s="15" t="s">
        <v>72</v>
      </c>
      <c r="C47">
        <f>C28</f>
        <v>0</v>
      </c>
      <c r="D47">
        <f>D28</f>
        <v>0</v>
      </c>
      <c r="E47">
        <f>E28</f>
        <v>0</v>
      </c>
      <c r="F47">
        <f>F28</f>
        <v>0</v>
      </c>
      <c r="G47">
        <f>G28</f>
        <v>0</v>
      </c>
      <c r="H47">
        <f>H28</f>
        <v>0</v>
      </c>
      <c r="I47">
        <f>I28</f>
        <v>0</v>
      </c>
      <c r="J47">
        <f>J28</f>
        <v>0</v>
      </c>
      <c r="K47">
        <f>K28</f>
        <v>0</v>
      </c>
      <c r="L47" s="31">
        <f>L28</f>
        <v>0</v>
      </c>
    </row>
    <row r="48" spans="1:12" s="4" customFormat="1" x14ac:dyDescent="0.25">
      <c r="A48" s="46"/>
      <c r="B48" s="47" t="s">
        <v>73</v>
      </c>
      <c r="C48" s="48">
        <f>SUM(C43:C47)</f>
        <v>0</v>
      </c>
      <c r="D48" s="48">
        <f>SUM(D43:D47)</f>
        <v>0</v>
      </c>
      <c r="E48" s="48">
        <f>SUM(E43:E47)</f>
        <v>0</v>
      </c>
      <c r="F48" s="48">
        <f>SUM(F43:F47)</f>
        <v>0</v>
      </c>
      <c r="G48" s="48">
        <f>SUM(G43:G47)</f>
        <v>0</v>
      </c>
      <c r="H48" s="48">
        <f>SUM(H43:H47)</f>
        <v>0</v>
      </c>
      <c r="I48" s="48">
        <f>SUM(I43:I47)</f>
        <v>0</v>
      </c>
      <c r="J48" s="48">
        <f>SUM(J43:J47)</f>
        <v>0</v>
      </c>
      <c r="K48" s="48">
        <f>SUM(K43:K47)</f>
        <v>0</v>
      </c>
      <c r="L48" s="49">
        <f>SUM(L43:L47)</f>
        <v>0</v>
      </c>
    </row>
  </sheetData>
  <mergeCells count="1">
    <mergeCell ref="B41:L41"/>
  </mergeCells>
  <pageMargins left="0.7" right="0.7" top="0.75" bottom="0.75" header="0.3" footer="0.3"/>
  <pageSetup paperSize="9" orientation="portrait" r:id="rId1"/>
  <ignoredErrors>
    <ignoredError sqref="H43:L45 H48:L48"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3A1C-D84E-4932-8576-A8FA7C5B73E8}">
  <dimension ref="A2:N47"/>
  <sheetViews>
    <sheetView topLeftCell="A4" workbookViewId="0">
      <selection activeCell="A52" sqref="A52"/>
    </sheetView>
  </sheetViews>
  <sheetFormatPr baseColWidth="10" defaultRowHeight="15" x14ac:dyDescent="0.25"/>
  <cols>
    <col min="1" max="1" width="71.140625" bestFit="1" customWidth="1"/>
    <col min="2" max="2" width="13" customWidth="1"/>
    <col min="3" max="3" width="11.42578125" customWidth="1"/>
  </cols>
  <sheetData>
    <row r="2" spans="1:14" x14ac:dyDescent="0.25">
      <c r="A2" s="99" t="s">
        <v>0</v>
      </c>
      <c r="B2" s="100"/>
      <c r="C2" s="100"/>
      <c r="D2" s="100"/>
      <c r="E2" s="100"/>
      <c r="F2" s="100"/>
      <c r="G2" s="100"/>
      <c r="H2" s="100"/>
      <c r="I2" s="100"/>
      <c r="J2" s="100"/>
      <c r="K2" s="100"/>
      <c r="L2" s="100"/>
      <c r="M2" s="100"/>
      <c r="N2" s="100"/>
    </row>
    <row r="3" spans="1:14" x14ac:dyDescent="0.25">
      <c r="A3" s="9"/>
      <c r="B3" s="10"/>
      <c r="C3" s="11" t="s">
        <v>50</v>
      </c>
      <c r="D3" s="11" t="s">
        <v>51</v>
      </c>
      <c r="E3" s="11" t="s">
        <v>52</v>
      </c>
      <c r="F3" s="11" t="s">
        <v>53</v>
      </c>
      <c r="G3" s="11" t="s">
        <v>54</v>
      </c>
      <c r="H3" s="12" t="s">
        <v>55</v>
      </c>
      <c r="I3" s="12" t="s">
        <v>56</v>
      </c>
      <c r="J3" s="12" t="s">
        <v>57</v>
      </c>
      <c r="K3" s="12" t="s">
        <v>58</v>
      </c>
      <c r="L3" s="12" t="s">
        <v>59</v>
      </c>
      <c r="M3" s="12" t="s">
        <v>60</v>
      </c>
      <c r="N3" s="12" t="s">
        <v>61</v>
      </c>
    </row>
    <row r="4" spans="1:14" x14ac:dyDescent="0.25">
      <c r="A4" s="13" t="s">
        <v>2</v>
      </c>
      <c r="B4" s="14"/>
      <c r="C4" s="14">
        <f>SUM(C5:C6)</f>
        <v>0</v>
      </c>
      <c r="D4" s="14">
        <f>C11</f>
        <v>0</v>
      </c>
      <c r="E4" s="14">
        <f>D11</f>
        <v>0</v>
      </c>
      <c r="F4" s="14">
        <f t="shared" ref="F4:N4" si="0">E11</f>
        <v>0</v>
      </c>
      <c r="G4" s="14">
        <f t="shared" si="0"/>
        <v>0</v>
      </c>
      <c r="H4" s="14">
        <f t="shared" si="0"/>
        <v>0</v>
      </c>
      <c r="I4" s="14">
        <f t="shared" si="0"/>
        <v>0</v>
      </c>
      <c r="J4" s="14">
        <f t="shared" si="0"/>
        <v>0</v>
      </c>
      <c r="K4" s="14">
        <f t="shared" si="0"/>
        <v>0</v>
      </c>
      <c r="L4" s="14">
        <f t="shared" si="0"/>
        <v>0</v>
      </c>
      <c r="M4" s="14">
        <f t="shared" si="0"/>
        <v>0</v>
      </c>
      <c r="N4" s="14">
        <f t="shared" si="0"/>
        <v>0</v>
      </c>
    </row>
    <row r="5" spans="1:14" x14ac:dyDescent="0.25">
      <c r="A5" s="15" t="s">
        <v>3</v>
      </c>
      <c r="B5" s="1"/>
      <c r="C5" s="1"/>
      <c r="D5" s="1"/>
      <c r="E5" s="1"/>
      <c r="F5" s="1"/>
      <c r="G5" s="1"/>
      <c r="H5" s="1"/>
      <c r="I5" s="1"/>
      <c r="J5" s="1"/>
      <c r="K5" s="1"/>
      <c r="L5" s="1"/>
      <c r="M5" s="1"/>
      <c r="N5" s="1"/>
    </row>
    <row r="6" spans="1:14" x14ac:dyDescent="0.25">
      <c r="A6" s="15" t="s">
        <v>4</v>
      </c>
      <c r="B6" s="1"/>
      <c r="C6" s="1"/>
      <c r="D6" s="1"/>
      <c r="E6" s="1"/>
      <c r="F6" s="1"/>
      <c r="G6" s="1"/>
      <c r="H6" s="1"/>
      <c r="I6" s="1"/>
      <c r="J6" s="1"/>
      <c r="K6" s="1"/>
      <c r="L6" s="1"/>
      <c r="M6" s="1"/>
      <c r="N6" s="1"/>
    </row>
    <row r="7" spans="1:14" x14ac:dyDescent="0.25">
      <c r="A7" s="15" t="s">
        <v>5</v>
      </c>
      <c r="B7" s="1"/>
      <c r="C7" s="1"/>
      <c r="D7" s="1"/>
      <c r="E7" s="1"/>
      <c r="F7" s="1"/>
      <c r="G7" s="1"/>
      <c r="H7" s="1"/>
      <c r="I7" s="1"/>
      <c r="J7" s="1"/>
      <c r="K7" s="1"/>
      <c r="L7" s="1"/>
      <c r="M7" s="1"/>
      <c r="N7" s="1"/>
    </row>
    <row r="8" spans="1:14" x14ac:dyDescent="0.25">
      <c r="A8" s="15" t="s">
        <v>7</v>
      </c>
      <c r="B8" s="1"/>
      <c r="C8" s="1"/>
      <c r="D8" s="1"/>
      <c r="E8" s="1"/>
      <c r="F8" s="1"/>
      <c r="G8" s="1"/>
      <c r="H8" s="1"/>
      <c r="I8" s="1"/>
      <c r="J8" s="1"/>
      <c r="K8" s="1"/>
      <c r="L8" s="1"/>
      <c r="M8" s="1"/>
      <c r="N8" s="1"/>
    </row>
    <row r="9" spans="1:14" x14ac:dyDescent="0.25">
      <c r="A9" s="15" t="s">
        <v>6</v>
      </c>
      <c r="B9" s="1"/>
      <c r="C9" s="1"/>
      <c r="D9" s="1"/>
      <c r="E9" s="1"/>
      <c r="F9" s="1"/>
      <c r="G9" s="1"/>
      <c r="H9" s="1"/>
      <c r="I9" s="1"/>
      <c r="J9" s="1"/>
      <c r="K9" s="1"/>
      <c r="L9" s="1"/>
      <c r="M9" s="1"/>
      <c r="N9" s="1"/>
    </row>
    <row r="10" spans="1:14" x14ac:dyDescent="0.25">
      <c r="A10" s="26" t="s">
        <v>1</v>
      </c>
      <c r="B10" s="27"/>
      <c r="C10" s="27">
        <f>C8+C9</f>
        <v>0</v>
      </c>
      <c r="D10" s="27">
        <f>D8+D9</f>
        <v>0</v>
      </c>
      <c r="E10" s="27">
        <f t="shared" ref="E10:N10" si="1">E8+E9</f>
        <v>0</v>
      </c>
      <c r="F10" s="27">
        <f>F8+F9</f>
        <v>0</v>
      </c>
      <c r="G10" s="27">
        <f t="shared" si="1"/>
        <v>0</v>
      </c>
      <c r="H10" s="27">
        <f t="shared" si="1"/>
        <v>0</v>
      </c>
      <c r="I10" s="27">
        <f t="shared" si="1"/>
        <v>0</v>
      </c>
      <c r="J10" s="27">
        <f t="shared" si="1"/>
        <v>0</v>
      </c>
      <c r="K10" s="27">
        <f t="shared" si="1"/>
        <v>0</v>
      </c>
      <c r="L10" s="27">
        <f t="shared" si="1"/>
        <v>0</v>
      </c>
      <c r="M10" s="27">
        <f t="shared" si="1"/>
        <v>0</v>
      </c>
      <c r="N10" s="27">
        <f t="shared" si="1"/>
        <v>0</v>
      </c>
    </row>
    <row r="11" spans="1:14" x14ac:dyDescent="0.25">
      <c r="A11" s="13" t="s">
        <v>9</v>
      </c>
      <c r="B11" s="14"/>
      <c r="C11" s="14">
        <f>C4+C7+C8+C9</f>
        <v>0</v>
      </c>
      <c r="D11" s="14">
        <f>D4+D7+D8</f>
        <v>0</v>
      </c>
      <c r="E11" s="14">
        <f t="shared" ref="E11:N11" si="2">E4+E7+E8</f>
        <v>0</v>
      </c>
      <c r="F11" s="14">
        <f>F4+F7+F8</f>
        <v>0</v>
      </c>
      <c r="G11" s="14">
        <f t="shared" si="2"/>
        <v>0</v>
      </c>
      <c r="H11" s="14">
        <f t="shared" si="2"/>
        <v>0</v>
      </c>
      <c r="I11" s="14">
        <f t="shared" si="2"/>
        <v>0</v>
      </c>
      <c r="J11" s="14">
        <f t="shared" si="2"/>
        <v>0</v>
      </c>
      <c r="K11" s="14">
        <f t="shared" si="2"/>
        <v>0</v>
      </c>
      <c r="L11" s="14">
        <f t="shared" si="2"/>
        <v>0</v>
      </c>
      <c r="M11" s="14">
        <f t="shared" si="2"/>
        <v>0</v>
      </c>
      <c r="N11" s="14">
        <f t="shared" si="2"/>
        <v>0</v>
      </c>
    </row>
    <row r="12" spans="1:14" x14ac:dyDescent="0.25">
      <c r="A12" s="20" t="s">
        <v>8</v>
      </c>
      <c r="B12" s="21"/>
      <c r="C12" s="21">
        <f>C10</f>
        <v>0</v>
      </c>
      <c r="D12" s="21">
        <f>D10+C12</f>
        <v>0</v>
      </c>
      <c r="E12" s="21">
        <f>E10+D12</f>
        <v>0</v>
      </c>
      <c r="F12" s="21">
        <f>F10+E12</f>
        <v>0</v>
      </c>
      <c r="G12" s="21">
        <f t="shared" ref="G12:N12" si="3">G10+F12</f>
        <v>0</v>
      </c>
      <c r="H12" s="21">
        <f t="shared" si="3"/>
        <v>0</v>
      </c>
      <c r="I12" s="21">
        <f t="shared" si="3"/>
        <v>0</v>
      </c>
      <c r="J12" s="21">
        <f t="shared" si="3"/>
        <v>0</v>
      </c>
      <c r="K12" s="21">
        <f t="shared" si="3"/>
        <v>0</v>
      </c>
      <c r="L12" s="21">
        <f t="shared" si="3"/>
        <v>0</v>
      </c>
      <c r="M12" s="21">
        <f t="shared" si="3"/>
        <v>0</v>
      </c>
      <c r="N12" s="21">
        <f t="shared" si="3"/>
        <v>0</v>
      </c>
    </row>
    <row r="13" spans="1:14" x14ac:dyDescent="0.25">
      <c r="A13" s="20" t="s">
        <v>10</v>
      </c>
      <c r="B13" s="21"/>
      <c r="C13" s="21">
        <f>C5+C6+C7</f>
        <v>0</v>
      </c>
      <c r="D13" s="21">
        <f>C13+D7</f>
        <v>0</v>
      </c>
      <c r="E13" s="21">
        <f>D13+E7-E9</f>
        <v>0</v>
      </c>
      <c r="F13" s="21">
        <f t="shared" ref="F13:N13" si="4">E13+F7-F9</f>
        <v>0</v>
      </c>
      <c r="G13" s="21">
        <f t="shared" si="4"/>
        <v>0</v>
      </c>
      <c r="H13" s="21">
        <f t="shared" si="4"/>
        <v>0</v>
      </c>
      <c r="I13" s="21">
        <f t="shared" si="4"/>
        <v>0</v>
      </c>
      <c r="J13" s="21">
        <f t="shared" si="4"/>
        <v>0</v>
      </c>
      <c r="K13" s="21">
        <f t="shared" si="4"/>
        <v>0</v>
      </c>
      <c r="L13" s="21">
        <f t="shared" si="4"/>
        <v>0</v>
      </c>
      <c r="M13" s="21">
        <f t="shared" si="4"/>
        <v>0</v>
      </c>
      <c r="N13" s="21">
        <f t="shared" si="4"/>
        <v>0</v>
      </c>
    </row>
    <row r="14" spans="1:14" x14ac:dyDescent="0.25">
      <c r="A14" s="15" t="s">
        <v>11</v>
      </c>
      <c r="B14" s="8"/>
      <c r="C14" s="8" t="e">
        <f>C12/C11</f>
        <v>#DIV/0!</v>
      </c>
      <c r="D14" s="8" t="e">
        <f>D12/D11</f>
        <v>#DIV/0!</v>
      </c>
      <c r="E14" s="8" t="e">
        <f>E12/E11</f>
        <v>#DIV/0!</v>
      </c>
      <c r="F14" s="8" t="e">
        <f t="shared" ref="F14:N14" si="5">F12/F11</f>
        <v>#DIV/0!</v>
      </c>
      <c r="G14" s="8" t="e">
        <f t="shared" si="5"/>
        <v>#DIV/0!</v>
      </c>
      <c r="H14" s="8" t="e">
        <f t="shared" si="5"/>
        <v>#DIV/0!</v>
      </c>
      <c r="I14" s="8" t="e">
        <f t="shared" si="5"/>
        <v>#DIV/0!</v>
      </c>
      <c r="J14" s="8" t="e">
        <f t="shared" si="5"/>
        <v>#DIV/0!</v>
      </c>
      <c r="K14" s="8" t="e">
        <f t="shared" si="5"/>
        <v>#DIV/0!</v>
      </c>
      <c r="L14" s="8" t="e">
        <f t="shared" si="5"/>
        <v>#DIV/0!</v>
      </c>
      <c r="M14" s="8" t="e">
        <f t="shared" si="5"/>
        <v>#DIV/0!</v>
      </c>
      <c r="N14" s="8" t="e">
        <f t="shared" si="5"/>
        <v>#DIV/0!</v>
      </c>
    </row>
    <row r="15" spans="1:14" x14ac:dyDescent="0.25">
      <c r="A15" s="17" t="s">
        <v>12</v>
      </c>
      <c r="B15" s="19"/>
      <c r="C15" s="19" t="e">
        <f>C13/C11</f>
        <v>#DIV/0!</v>
      </c>
      <c r="D15" s="19" t="e">
        <f t="shared" ref="D15:N15" si="6">D13/D11</f>
        <v>#DIV/0!</v>
      </c>
      <c r="E15" s="19" t="e">
        <f t="shared" si="6"/>
        <v>#DIV/0!</v>
      </c>
      <c r="F15" s="19" t="e">
        <f t="shared" si="6"/>
        <v>#DIV/0!</v>
      </c>
      <c r="G15" s="19" t="e">
        <f t="shared" si="6"/>
        <v>#DIV/0!</v>
      </c>
      <c r="H15" s="19" t="e">
        <f t="shared" si="6"/>
        <v>#DIV/0!</v>
      </c>
      <c r="I15" s="19" t="e">
        <f t="shared" si="6"/>
        <v>#DIV/0!</v>
      </c>
      <c r="J15" s="19" t="e">
        <f t="shared" si="6"/>
        <v>#DIV/0!</v>
      </c>
      <c r="K15" s="19" t="e">
        <f t="shared" si="6"/>
        <v>#DIV/0!</v>
      </c>
      <c r="L15" s="19" t="e">
        <f t="shared" si="6"/>
        <v>#DIV/0!</v>
      </c>
      <c r="M15" s="19" t="e">
        <f t="shared" si="6"/>
        <v>#DIV/0!</v>
      </c>
      <c r="N15" s="19" t="e">
        <f t="shared" si="6"/>
        <v>#DIV/0!</v>
      </c>
    </row>
    <row r="18" spans="1:14" x14ac:dyDescent="0.25">
      <c r="A18" s="99" t="s">
        <v>13</v>
      </c>
      <c r="B18" s="100"/>
      <c r="C18" s="100"/>
      <c r="D18" s="100"/>
      <c r="E18" s="100"/>
      <c r="F18" s="100"/>
      <c r="G18" s="100"/>
      <c r="H18" s="100"/>
      <c r="I18" s="100"/>
      <c r="J18" s="100"/>
      <c r="K18" s="100"/>
      <c r="L18" s="100"/>
      <c r="M18" s="100"/>
      <c r="N18" s="100"/>
    </row>
    <row r="19" spans="1:14" x14ac:dyDescent="0.25">
      <c r="A19" s="9"/>
      <c r="B19" s="10"/>
      <c r="C19" s="11" t="s">
        <v>50</v>
      </c>
      <c r="D19" s="11" t="s">
        <v>51</v>
      </c>
      <c r="E19" s="11" t="s">
        <v>52</v>
      </c>
      <c r="F19" s="11" t="s">
        <v>53</v>
      </c>
      <c r="G19" s="11" t="s">
        <v>54</v>
      </c>
      <c r="H19" s="12" t="s">
        <v>55</v>
      </c>
      <c r="I19" s="12" t="s">
        <v>56</v>
      </c>
      <c r="J19" s="12" t="s">
        <v>57</v>
      </c>
      <c r="K19" s="12" t="s">
        <v>58</v>
      </c>
      <c r="L19" s="12" t="s">
        <v>59</v>
      </c>
      <c r="M19" s="12" t="s">
        <v>60</v>
      </c>
      <c r="N19" s="12" t="s">
        <v>61</v>
      </c>
    </row>
    <row r="20" spans="1:14" x14ac:dyDescent="0.25">
      <c r="A20" s="13" t="s">
        <v>33</v>
      </c>
      <c r="B20" s="14"/>
      <c r="C20" s="14"/>
      <c r="D20" s="14"/>
      <c r="E20" s="14"/>
      <c r="F20" s="14"/>
      <c r="G20" s="14"/>
      <c r="H20" s="14"/>
      <c r="I20" s="14"/>
      <c r="J20" s="14"/>
      <c r="K20" s="14"/>
      <c r="L20" s="14"/>
      <c r="M20" s="14"/>
      <c r="N20" s="14"/>
    </row>
    <row r="21" spans="1:14" x14ac:dyDescent="0.25">
      <c r="A21" s="15" t="s">
        <v>37</v>
      </c>
      <c r="C21" s="1">
        <f>C47</f>
        <v>0</v>
      </c>
      <c r="D21" s="1">
        <f t="shared" ref="D21:N21" si="7">D47</f>
        <v>0</v>
      </c>
      <c r="E21" s="1">
        <f t="shared" si="7"/>
        <v>0</v>
      </c>
      <c r="F21" s="1">
        <f t="shared" si="7"/>
        <v>0</v>
      </c>
      <c r="G21" s="1">
        <f t="shared" si="7"/>
        <v>0</v>
      </c>
      <c r="H21" s="1">
        <f t="shared" si="7"/>
        <v>0</v>
      </c>
      <c r="I21" s="1">
        <f t="shared" si="7"/>
        <v>0</v>
      </c>
      <c r="J21" s="1">
        <f t="shared" si="7"/>
        <v>0</v>
      </c>
      <c r="K21" s="1">
        <f t="shared" si="7"/>
        <v>0</v>
      </c>
      <c r="L21" s="1">
        <f t="shared" si="7"/>
        <v>0</v>
      </c>
      <c r="M21" s="1">
        <f t="shared" si="7"/>
        <v>0</v>
      </c>
      <c r="N21" s="1">
        <f t="shared" si="7"/>
        <v>0</v>
      </c>
    </row>
    <row r="22" spans="1:14" x14ac:dyDescent="0.25">
      <c r="A22" s="15" t="s">
        <v>90</v>
      </c>
      <c r="C22" s="8" t="e">
        <f>C21/C20</f>
        <v>#DIV/0!</v>
      </c>
      <c r="D22" s="8" t="e">
        <f t="shared" ref="D22:N22" si="8">D21/D20</f>
        <v>#DIV/0!</v>
      </c>
      <c r="E22" s="8" t="e">
        <f t="shared" si="8"/>
        <v>#DIV/0!</v>
      </c>
      <c r="F22" s="8" t="e">
        <f t="shared" si="8"/>
        <v>#DIV/0!</v>
      </c>
      <c r="G22" s="8" t="e">
        <f t="shared" si="8"/>
        <v>#DIV/0!</v>
      </c>
      <c r="H22" s="8" t="e">
        <f t="shared" si="8"/>
        <v>#DIV/0!</v>
      </c>
      <c r="I22" s="8" t="e">
        <f t="shared" si="8"/>
        <v>#DIV/0!</v>
      </c>
      <c r="J22" s="8" t="e">
        <f t="shared" si="8"/>
        <v>#DIV/0!</v>
      </c>
      <c r="K22" s="8" t="e">
        <f t="shared" si="8"/>
        <v>#DIV/0!</v>
      </c>
      <c r="L22" s="8" t="e">
        <f t="shared" si="8"/>
        <v>#DIV/0!</v>
      </c>
      <c r="M22" s="8" t="e">
        <f t="shared" si="8"/>
        <v>#DIV/0!</v>
      </c>
      <c r="N22" s="8" t="e">
        <f t="shared" si="8"/>
        <v>#DIV/0!</v>
      </c>
    </row>
    <row r="23" spans="1:14" x14ac:dyDescent="0.25">
      <c r="A23" s="15" t="s">
        <v>89</v>
      </c>
      <c r="C23" s="1">
        <f>C45</f>
        <v>0</v>
      </c>
      <c r="D23" s="1">
        <f t="shared" ref="D23:N23" si="9">D45</f>
        <v>0</v>
      </c>
      <c r="E23" s="1">
        <f t="shared" si="9"/>
        <v>0</v>
      </c>
      <c r="F23" s="1">
        <f t="shared" si="9"/>
        <v>0</v>
      </c>
      <c r="G23" s="1">
        <f t="shared" si="9"/>
        <v>0</v>
      </c>
      <c r="H23" s="1">
        <f t="shared" si="9"/>
        <v>0</v>
      </c>
      <c r="I23" s="1">
        <f t="shared" si="9"/>
        <v>0</v>
      </c>
      <c r="J23" s="1">
        <f t="shared" si="9"/>
        <v>0</v>
      </c>
      <c r="K23" s="1">
        <f t="shared" si="9"/>
        <v>0</v>
      </c>
      <c r="L23" s="1">
        <f t="shared" si="9"/>
        <v>0</v>
      </c>
      <c r="M23" s="1">
        <f t="shared" si="9"/>
        <v>0</v>
      </c>
      <c r="N23" s="1">
        <f t="shared" si="9"/>
        <v>0</v>
      </c>
    </row>
    <row r="24" spans="1:14" x14ac:dyDescent="0.25">
      <c r="A24" s="17" t="s">
        <v>74</v>
      </c>
      <c r="B24" s="18"/>
      <c r="C24" s="19" t="e">
        <f>C23/C20</f>
        <v>#DIV/0!</v>
      </c>
      <c r="D24" s="19" t="e">
        <f t="shared" ref="D24:N24" si="10">D23/D20</f>
        <v>#DIV/0!</v>
      </c>
      <c r="E24" s="19" t="e">
        <f t="shared" si="10"/>
        <v>#DIV/0!</v>
      </c>
      <c r="F24" s="19" t="e">
        <f t="shared" si="10"/>
        <v>#DIV/0!</v>
      </c>
      <c r="G24" s="19" t="e">
        <f t="shared" si="10"/>
        <v>#DIV/0!</v>
      </c>
      <c r="H24" s="19" t="e">
        <f t="shared" si="10"/>
        <v>#DIV/0!</v>
      </c>
      <c r="I24" s="19" t="e">
        <f t="shared" si="10"/>
        <v>#DIV/0!</v>
      </c>
      <c r="J24" s="19" t="e">
        <f t="shared" si="10"/>
        <v>#DIV/0!</v>
      </c>
      <c r="K24" s="19" t="e">
        <f t="shared" si="10"/>
        <v>#DIV/0!</v>
      </c>
      <c r="L24" s="19" t="e">
        <f t="shared" si="10"/>
        <v>#DIV/0!</v>
      </c>
      <c r="M24" s="19" t="e">
        <f t="shared" si="10"/>
        <v>#DIV/0!</v>
      </c>
      <c r="N24" s="19" t="e">
        <f t="shared" si="10"/>
        <v>#DIV/0!</v>
      </c>
    </row>
    <row r="25" spans="1:14" x14ac:dyDescent="0.25">
      <c r="C25" s="1"/>
      <c r="D25" s="1"/>
      <c r="E25" s="1"/>
      <c r="F25" s="1"/>
      <c r="G25" s="1"/>
      <c r="H25" s="1"/>
      <c r="I25" s="1"/>
      <c r="J25" s="1"/>
      <c r="K25" s="1"/>
      <c r="L25" s="1"/>
      <c r="M25" s="1"/>
      <c r="N25" s="1"/>
    </row>
    <row r="26" spans="1:14" x14ac:dyDescent="0.25">
      <c r="C26" s="1"/>
      <c r="D26" s="1"/>
      <c r="E26" s="1"/>
      <c r="F26" s="1"/>
      <c r="G26" s="1"/>
      <c r="H26" s="1"/>
      <c r="I26" s="1"/>
      <c r="J26" s="1"/>
      <c r="K26" s="1"/>
      <c r="L26" s="1"/>
      <c r="M26" s="1"/>
      <c r="N26" s="1"/>
    </row>
    <row r="27" spans="1:14" x14ac:dyDescent="0.25">
      <c r="A27" s="97" t="s">
        <v>32</v>
      </c>
      <c r="B27" s="98"/>
      <c r="C27" s="98"/>
      <c r="D27" s="98"/>
      <c r="E27" s="98"/>
      <c r="F27" s="98"/>
      <c r="G27" s="98"/>
      <c r="H27" s="98"/>
      <c r="I27" s="98"/>
      <c r="J27" s="98"/>
      <c r="K27" s="98"/>
      <c r="L27" s="98"/>
      <c r="M27" s="98"/>
      <c r="N27" s="98"/>
    </row>
    <row r="28" spans="1:14" x14ac:dyDescent="0.25">
      <c r="A28" s="9"/>
      <c r="C28" s="11" t="s">
        <v>50</v>
      </c>
      <c r="D28" s="11" t="s">
        <v>51</v>
      </c>
      <c r="E28" s="11" t="s">
        <v>52</v>
      </c>
      <c r="F28" s="11" t="s">
        <v>53</v>
      </c>
      <c r="G28" s="11" t="s">
        <v>54</v>
      </c>
      <c r="H28" s="12" t="s">
        <v>55</v>
      </c>
      <c r="I28" s="12" t="s">
        <v>56</v>
      </c>
      <c r="J28" s="12" t="s">
        <v>57</v>
      </c>
      <c r="K28" s="12" t="s">
        <v>58</v>
      </c>
      <c r="L28" s="12" t="s">
        <v>59</v>
      </c>
      <c r="M28" s="12" t="s">
        <v>60</v>
      </c>
      <c r="N28" s="12" t="s">
        <v>61</v>
      </c>
    </row>
    <row r="29" spans="1:14" x14ac:dyDescent="0.25">
      <c r="A29" s="15" t="s">
        <v>14</v>
      </c>
      <c r="B29" t="s">
        <v>17</v>
      </c>
      <c r="C29" s="1"/>
      <c r="D29" s="1"/>
      <c r="E29" s="1"/>
      <c r="F29" s="1"/>
      <c r="G29" s="1"/>
      <c r="H29" s="1"/>
      <c r="I29" s="1"/>
      <c r="J29" s="1"/>
      <c r="K29" s="1"/>
      <c r="L29" s="1"/>
      <c r="M29" s="1"/>
      <c r="N29" s="1"/>
    </row>
    <row r="30" spans="1:14" x14ac:dyDescent="0.25">
      <c r="A30" s="15" t="s">
        <v>15</v>
      </c>
      <c r="B30" t="s">
        <v>17</v>
      </c>
      <c r="C30" s="1"/>
      <c r="D30" s="1"/>
      <c r="E30" s="1"/>
      <c r="F30" s="1"/>
      <c r="G30" s="1"/>
      <c r="H30" s="1"/>
      <c r="I30" s="1"/>
      <c r="J30" s="1"/>
      <c r="K30" s="1"/>
      <c r="L30" s="1"/>
      <c r="M30" s="1"/>
      <c r="N30" s="1"/>
    </row>
    <row r="31" spans="1:14" x14ac:dyDescent="0.25">
      <c r="A31" s="15" t="s">
        <v>18</v>
      </c>
      <c r="B31" t="s">
        <v>17</v>
      </c>
      <c r="C31" s="1"/>
      <c r="D31" s="1"/>
      <c r="E31" s="1"/>
      <c r="F31" s="1"/>
      <c r="G31" s="1"/>
      <c r="H31" s="1"/>
      <c r="I31" s="1"/>
      <c r="J31" s="1"/>
      <c r="K31" s="1"/>
      <c r="L31" s="1"/>
      <c r="M31" s="1"/>
      <c r="N31" s="1"/>
    </row>
    <row r="32" spans="1:14" x14ac:dyDescent="0.25">
      <c r="A32" s="15" t="s">
        <v>21</v>
      </c>
      <c r="B32" t="s">
        <v>17</v>
      </c>
      <c r="C32" s="1"/>
      <c r="D32" s="1"/>
      <c r="E32" s="1"/>
      <c r="F32" s="1"/>
      <c r="G32" s="1"/>
      <c r="H32" s="1"/>
      <c r="I32" s="1"/>
      <c r="J32" s="1"/>
      <c r="K32" s="1"/>
      <c r="L32" s="1"/>
      <c r="M32" s="1"/>
      <c r="N32" s="1"/>
    </row>
    <row r="33" spans="1:14" x14ac:dyDescent="0.25">
      <c r="A33" s="15" t="s">
        <v>16</v>
      </c>
      <c r="B33" t="s">
        <v>17</v>
      </c>
      <c r="C33" s="1"/>
      <c r="D33" s="1"/>
      <c r="E33" s="1"/>
      <c r="F33" s="1"/>
      <c r="G33" s="1"/>
      <c r="H33" s="1"/>
      <c r="I33" s="1"/>
      <c r="J33" s="1"/>
      <c r="K33" s="1"/>
      <c r="L33" s="1"/>
      <c r="M33" s="1"/>
      <c r="N33" s="1"/>
    </row>
    <row r="34" spans="1:14" x14ac:dyDescent="0.25">
      <c r="A34" s="15" t="s">
        <v>20</v>
      </c>
      <c r="B34" t="s">
        <v>17</v>
      </c>
      <c r="C34" s="1"/>
      <c r="D34" s="1"/>
      <c r="E34" s="1"/>
      <c r="F34" s="1"/>
      <c r="G34" s="1"/>
      <c r="H34" s="1"/>
      <c r="I34" s="1"/>
      <c r="J34" s="1"/>
      <c r="K34" s="1"/>
      <c r="L34" s="1"/>
      <c r="M34" s="1"/>
      <c r="N34" s="1"/>
    </row>
    <row r="35" spans="1:14" x14ac:dyDescent="0.25">
      <c r="A35" s="15" t="s">
        <v>23</v>
      </c>
      <c r="B35" t="s">
        <v>22</v>
      </c>
      <c r="C35" s="1"/>
      <c r="D35" s="1"/>
      <c r="E35" s="1"/>
      <c r="F35" s="1"/>
      <c r="G35" s="1"/>
      <c r="H35" s="1"/>
      <c r="I35" s="1"/>
      <c r="J35" s="1"/>
      <c r="K35" s="1"/>
      <c r="L35" s="1"/>
      <c r="M35" s="1"/>
      <c r="N35" s="1"/>
    </row>
    <row r="36" spans="1:14" x14ac:dyDescent="0.25">
      <c r="A36" s="15" t="s">
        <v>24</v>
      </c>
      <c r="B36" t="s">
        <v>22</v>
      </c>
      <c r="C36" s="1"/>
      <c r="D36" s="1"/>
      <c r="E36" s="1"/>
      <c r="F36" s="1"/>
      <c r="G36" s="1"/>
      <c r="H36" s="1"/>
      <c r="I36" s="1"/>
      <c r="J36" s="1"/>
      <c r="K36" s="1"/>
      <c r="L36" s="1"/>
      <c r="M36" s="1"/>
      <c r="N36" s="1"/>
    </row>
    <row r="37" spans="1:14" x14ac:dyDescent="0.25">
      <c r="A37" s="15" t="s">
        <v>25</v>
      </c>
      <c r="B37" t="s">
        <v>19</v>
      </c>
      <c r="C37" s="1"/>
      <c r="D37" s="1"/>
      <c r="E37" s="1"/>
      <c r="F37" s="1"/>
      <c r="G37" s="1"/>
      <c r="H37" s="1"/>
      <c r="I37" s="1"/>
      <c r="J37" s="1"/>
      <c r="K37" s="1"/>
      <c r="L37" s="1"/>
      <c r="M37" s="1"/>
      <c r="N37" s="1"/>
    </row>
    <row r="38" spans="1:14" x14ac:dyDescent="0.25">
      <c r="A38" s="15" t="s">
        <v>26</v>
      </c>
      <c r="B38" t="s">
        <v>19</v>
      </c>
      <c r="C38" s="1"/>
      <c r="D38" s="1"/>
      <c r="E38" s="1"/>
      <c r="F38" s="1"/>
      <c r="G38" s="1"/>
      <c r="H38" s="1"/>
      <c r="I38" s="1"/>
      <c r="J38" s="1"/>
      <c r="K38" s="1"/>
      <c r="L38" s="1"/>
      <c r="M38" s="1"/>
      <c r="N38" s="1"/>
    </row>
    <row r="39" spans="1:14" x14ac:dyDescent="0.25">
      <c r="A39" s="15" t="s">
        <v>27</v>
      </c>
      <c r="B39" t="s">
        <v>19</v>
      </c>
      <c r="C39" s="1"/>
      <c r="D39" s="1"/>
      <c r="E39" s="1"/>
      <c r="F39" s="1"/>
      <c r="G39" s="1"/>
      <c r="H39" s="1"/>
      <c r="I39" s="1"/>
      <c r="J39" s="1"/>
      <c r="K39" s="1"/>
      <c r="L39" s="1"/>
      <c r="M39" s="1"/>
      <c r="N39" s="1"/>
    </row>
    <row r="40" spans="1:14" x14ac:dyDescent="0.25">
      <c r="A40" s="15" t="s">
        <v>28</v>
      </c>
      <c r="B40" t="s">
        <v>19</v>
      </c>
      <c r="C40" s="1"/>
      <c r="D40" s="1"/>
      <c r="E40" s="1"/>
      <c r="F40" s="1"/>
      <c r="G40" s="1"/>
      <c r="H40" s="1"/>
      <c r="I40" s="1"/>
      <c r="J40" s="1"/>
      <c r="K40" s="1"/>
      <c r="L40" s="1"/>
      <c r="M40" s="1"/>
      <c r="N40" s="1"/>
    </row>
    <row r="41" spans="1:14" x14ac:dyDescent="0.25">
      <c r="A41" s="15" t="s">
        <v>29</v>
      </c>
      <c r="B41" t="s">
        <v>19</v>
      </c>
      <c r="C41" s="1"/>
      <c r="D41" s="1"/>
      <c r="E41" s="1"/>
      <c r="F41" s="1"/>
      <c r="G41" s="1"/>
      <c r="H41" s="1"/>
      <c r="I41" s="1"/>
      <c r="J41" s="1"/>
      <c r="K41" s="1"/>
      <c r="L41" s="1"/>
      <c r="M41" s="1"/>
      <c r="N41" s="1"/>
    </row>
    <row r="42" spans="1:14" x14ac:dyDescent="0.25">
      <c r="A42" s="15" t="s">
        <v>30</v>
      </c>
      <c r="B42" t="s">
        <v>19</v>
      </c>
      <c r="C42" s="1"/>
      <c r="D42" s="1"/>
      <c r="E42" s="1"/>
      <c r="F42" s="1"/>
      <c r="G42" s="1"/>
      <c r="H42" s="1"/>
      <c r="I42" s="1"/>
      <c r="J42" s="1"/>
      <c r="K42" s="1"/>
      <c r="L42" s="1"/>
      <c r="M42" s="1"/>
      <c r="N42" s="1"/>
    </row>
    <row r="43" spans="1:14" x14ac:dyDescent="0.25">
      <c r="A43" s="15" t="s">
        <v>31</v>
      </c>
      <c r="B43" t="s">
        <v>22</v>
      </c>
      <c r="C43" s="1"/>
      <c r="D43" s="1"/>
      <c r="E43" s="1"/>
      <c r="F43" s="1"/>
      <c r="G43" s="1"/>
      <c r="H43" s="1"/>
      <c r="I43" s="1"/>
      <c r="J43" s="1"/>
      <c r="K43" s="1"/>
      <c r="L43" s="1"/>
      <c r="M43" s="1"/>
      <c r="N43" s="1"/>
    </row>
    <row r="44" spans="1:14" x14ac:dyDescent="0.25">
      <c r="A44" s="26" t="s">
        <v>34</v>
      </c>
      <c r="B44" s="27"/>
      <c r="C44" s="27">
        <f>SUM(C29:C43)</f>
        <v>0</v>
      </c>
      <c r="D44" s="27">
        <f t="shared" ref="D44:N44" si="11">SUM(D29:D43)</f>
        <v>0</v>
      </c>
      <c r="E44" s="27">
        <f t="shared" si="11"/>
        <v>0</v>
      </c>
      <c r="F44" s="27">
        <f t="shared" si="11"/>
        <v>0</v>
      </c>
      <c r="G44" s="27">
        <f t="shared" si="11"/>
        <v>0</v>
      </c>
      <c r="H44" s="27">
        <f t="shared" si="11"/>
        <v>0</v>
      </c>
      <c r="I44" s="27">
        <f t="shared" si="11"/>
        <v>0</v>
      </c>
      <c r="J44" s="27">
        <f t="shared" si="11"/>
        <v>0</v>
      </c>
      <c r="K44" s="27">
        <f t="shared" si="11"/>
        <v>0</v>
      </c>
      <c r="L44" s="27">
        <f t="shared" si="11"/>
        <v>0</v>
      </c>
      <c r="M44" s="27">
        <f t="shared" si="11"/>
        <v>0</v>
      </c>
      <c r="N44" s="27">
        <f t="shared" si="11"/>
        <v>0</v>
      </c>
    </row>
    <row r="45" spans="1:14" x14ac:dyDescent="0.25">
      <c r="A45" s="24" t="s">
        <v>35</v>
      </c>
      <c r="B45" s="2"/>
      <c r="C45" s="3">
        <f>C44</f>
        <v>0</v>
      </c>
      <c r="D45" s="3">
        <f>D44+C45</f>
        <v>0</v>
      </c>
      <c r="E45" s="3">
        <f t="shared" ref="E45:N45" si="12">E44+D45</f>
        <v>0</v>
      </c>
      <c r="F45" s="3">
        <f t="shared" si="12"/>
        <v>0</v>
      </c>
      <c r="G45" s="3">
        <f t="shared" si="12"/>
        <v>0</v>
      </c>
      <c r="H45" s="3">
        <f t="shared" si="12"/>
        <v>0</v>
      </c>
      <c r="I45" s="3">
        <f t="shared" si="12"/>
        <v>0</v>
      </c>
      <c r="J45" s="3">
        <f t="shared" si="12"/>
        <v>0</v>
      </c>
      <c r="K45" s="3">
        <f t="shared" si="12"/>
        <v>0</v>
      </c>
      <c r="L45" s="3">
        <f t="shared" si="12"/>
        <v>0</v>
      </c>
      <c r="M45" s="3">
        <f t="shared" si="12"/>
        <v>0</v>
      </c>
      <c r="N45" s="3">
        <f t="shared" si="12"/>
        <v>0</v>
      </c>
    </row>
    <row r="46" spans="1:14" x14ac:dyDescent="0.25">
      <c r="A46" s="15" t="s">
        <v>36</v>
      </c>
      <c r="C46">
        <f>C29+C30+C35+C36</f>
        <v>0</v>
      </c>
      <c r="D46" s="1">
        <f>D29+D30+D35+D36+C46</f>
        <v>0</v>
      </c>
      <c r="E46" s="1">
        <f t="shared" ref="E46:N46" si="13">E29+E30+E35+E36+D46</f>
        <v>0</v>
      </c>
      <c r="F46" s="1">
        <f t="shared" si="13"/>
        <v>0</v>
      </c>
      <c r="G46" s="1">
        <f t="shared" si="13"/>
        <v>0</v>
      </c>
      <c r="H46" s="1">
        <f t="shared" si="13"/>
        <v>0</v>
      </c>
      <c r="I46" s="1">
        <f t="shared" si="13"/>
        <v>0</v>
      </c>
      <c r="J46" s="1">
        <f t="shared" si="13"/>
        <v>0</v>
      </c>
      <c r="K46" s="1">
        <f t="shared" si="13"/>
        <v>0</v>
      </c>
      <c r="L46" s="1">
        <f t="shared" si="13"/>
        <v>0</v>
      </c>
      <c r="M46" s="1">
        <f t="shared" si="13"/>
        <v>0</v>
      </c>
      <c r="N46" s="1">
        <f t="shared" si="13"/>
        <v>0</v>
      </c>
    </row>
    <row r="47" spans="1:14" x14ac:dyDescent="0.25">
      <c r="A47" s="17" t="s">
        <v>37</v>
      </c>
      <c r="B47" s="18"/>
      <c r="C47" s="18">
        <f>C31+C32+C33+C34+C37+C38+C39+C40+C41+C42+C43</f>
        <v>0</v>
      </c>
      <c r="D47" s="25">
        <f>D31+D32+D33+D34+D37+D38+D39+D40+D41+D42+D43+C47</f>
        <v>0</v>
      </c>
      <c r="E47" s="25">
        <f t="shared" ref="E47:N47" si="14">E31+E32+E33+E34+E37+E38+E39+E40+E41+E42+E43+D47</f>
        <v>0</v>
      </c>
      <c r="F47" s="25">
        <f t="shared" si="14"/>
        <v>0</v>
      </c>
      <c r="G47" s="25">
        <f t="shared" si="14"/>
        <v>0</v>
      </c>
      <c r="H47" s="25">
        <f t="shared" si="14"/>
        <v>0</v>
      </c>
      <c r="I47" s="25">
        <f t="shared" si="14"/>
        <v>0</v>
      </c>
      <c r="J47" s="25">
        <f t="shared" si="14"/>
        <v>0</v>
      </c>
      <c r="K47" s="25">
        <f t="shared" si="14"/>
        <v>0</v>
      </c>
      <c r="L47" s="25">
        <f t="shared" si="14"/>
        <v>0</v>
      </c>
      <c r="M47" s="25">
        <f t="shared" si="14"/>
        <v>0</v>
      </c>
      <c r="N47" s="25">
        <f t="shared" si="14"/>
        <v>0</v>
      </c>
    </row>
  </sheetData>
  <mergeCells count="3">
    <mergeCell ref="A27:N27"/>
    <mergeCell ref="A2:N2"/>
    <mergeCell ref="A18:N18"/>
  </mergeCells>
  <pageMargins left="0.7" right="0.7" top="0.75" bottom="0.75" header="0.3" footer="0.3"/>
  <pageSetup paperSize="9" orientation="portrait" r:id="rId1"/>
  <ignoredErrors>
    <ignoredError sqref="C44:N4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FB4D3-00CF-408B-9A66-05ADB89C89A6}">
  <dimension ref="A2:L50"/>
  <sheetViews>
    <sheetView topLeftCell="A19" workbookViewId="0">
      <selection activeCell="E22" sqref="E22"/>
    </sheetView>
  </sheetViews>
  <sheetFormatPr baseColWidth="10" defaultRowHeight="15" x14ac:dyDescent="0.25"/>
  <cols>
    <col min="1" max="1" width="37.5703125" customWidth="1"/>
  </cols>
  <sheetData>
    <row r="2" spans="1:12" x14ac:dyDescent="0.25">
      <c r="A2" s="28"/>
      <c r="B2" s="29" t="s">
        <v>51</v>
      </c>
      <c r="C2" s="29" t="s">
        <v>52</v>
      </c>
      <c r="D2" s="29" t="s">
        <v>53</v>
      </c>
      <c r="E2" s="29" t="s">
        <v>54</v>
      </c>
      <c r="F2" s="22" t="s">
        <v>55</v>
      </c>
      <c r="G2" s="22" t="s">
        <v>56</v>
      </c>
      <c r="H2" s="22" t="s">
        <v>57</v>
      </c>
      <c r="I2" s="22" t="s">
        <v>58</v>
      </c>
      <c r="J2" s="22" t="s">
        <v>59</v>
      </c>
      <c r="K2" s="22" t="s">
        <v>60</v>
      </c>
      <c r="L2" s="22" t="s">
        <v>61</v>
      </c>
    </row>
    <row r="3" spans="1:12" x14ac:dyDescent="0.25">
      <c r="A3" s="6" t="s">
        <v>86</v>
      </c>
      <c r="B3" s="7"/>
      <c r="C3" s="7"/>
      <c r="D3" s="7"/>
      <c r="E3" s="7"/>
      <c r="F3" s="7"/>
      <c r="G3" s="7"/>
      <c r="H3" s="7"/>
      <c r="I3" s="7"/>
      <c r="J3" s="7"/>
      <c r="K3" s="7"/>
      <c r="L3" s="7"/>
    </row>
    <row r="4" spans="1:12" x14ac:dyDescent="0.25">
      <c r="A4" s="6" t="s">
        <v>85</v>
      </c>
      <c r="B4" s="7"/>
      <c r="C4" s="7"/>
      <c r="D4" s="7"/>
      <c r="E4" s="7"/>
      <c r="F4" s="7"/>
      <c r="G4" s="7"/>
      <c r="H4" s="7"/>
      <c r="I4" s="7"/>
      <c r="J4" s="7"/>
      <c r="K4" s="7"/>
      <c r="L4" s="7"/>
    </row>
    <row r="5" spans="1:12" x14ac:dyDescent="0.25">
      <c r="B5" s="8"/>
      <c r="C5" s="8"/>
      <c r="D5" s="8"/>
      <c r="E5" s="8"/>
      <c r="F5" s="8"/>
      <c r="G5" s="8"/>
      <c r="H5" s="8"/>
      <c r="I5" s="8"/>
      <c r="J5" s="8"/>
      <c r="K5" s="8"/>
      <c r="L5" s="8"/>
    </row>
    <row r="7" spans="1:12" x14ac:dyDescent="0.25">
      <c r="A7" s="28"/>
      <c r="B7" s="29" t="s">
        <v>51</v>
      </c>
      <c r="C7" s="29" t="s">
        <v>52</v>
      </c>
      <c r="D7" s="29" t="s">
        <v>53</v>
      </c>
      <c r="E7" s="29" t="s">
        <v>54</v>
      </c>
      <c r="F7" s="22" t="s">
        <v>55</v>
      </c>
      <c r="G7" s="22" t="s">
        <v>56</v>
      </c>
      <c r="H7" s="22" t="s">
        <v>57</v>
      </c>
      <c r="I7" s="22" t="s">
        <v>58</v>
      </c>
      <c r="J7" s="22" t="s">
        <v>59</v>
      </c>
      <c r="K7" s="22" t="s">
        <v>60</v>
      </c>
      <c r="L7" s="22" t="s">
        <v>61</v>
      </c>
    </row>
    <row r="8" spans="1:12" x14ac:dyDescent="0.25">
      <c r="A8" s="30" t="s">
        <v>76</v>
      </c>
      <c r="B8" s="5"/>
      <c r="C8" s="5"/>
      <c r="D8" s="5"/>
      <c r="E8" s="5"/>
      <c r="F8" s="5"/>
      <c r="G8" s="5"/>
      <c r="H8" s="5"/>
      <c r="I8" s="5"/>
      <c r="J8" s="5"/>
      <c r="K8" s="5"/>
      <c r="L8" s="5"/>
    </row>
    <row r="9" spans="1:12" x14ac:dyDescent="0.25">
      <c r="A9" s="15" t="s">
        <v>75</v>
      </c>
    </row>
    <row r="10" spans="1:12" x14ac:dyDescent="0.25">
      <c r="A10" s="15" t="s">
        <v>77</v>
      </c>
    </row>
    <row r="11" spans="1:12" x14ac:dyDescent="0.25">
      <c r="A11" s="26" t="s">
        <v>83</v>
      </c>
      <c r="B11" s="32">
        <f>SUM(B9:B10)</f>
        <v>0</v>
      </c>
      <c r="C11" s="32">
        <f t="shared" ref="C11:L11" si="0">SUM(C9:C10)</f>
        <v>0</v>
      </c>
      <c r="D11" s="32">
        <f t="shared" si="0"/>
        <v>0</v>
      </c>
      <c r="E11" s="32">
        <f t="shared" si="0"/>
        <v>0</v>
      </c>
      <c r="F11" s="32">
        <f t="shared" si="0"/>
        <v>0</v>
      </c>
      <c r="G11" s="32">
        <f t="shared" si="0"/>
        <v>0</v>
      </c>
      <c r="H11" s="32">
        <f t="shared" si="0"/>
        <v>0</v>
      </c>
      <c r="I11" s="32">
        <f t="shared" si="0"/>
        <v>0</v>
      </c>
      <c r="J11" s="32">
        <f t="shared" si="0"/>
        <v>0</v>
      </c>
      <c r="K11" s="32">
        <f t="shared" si="0"/>
        <v>0</v>
      </c>
      <c r="L11" s="32">
        <f t="shared" si="0"/>
        <v>0</v>
      </c>
    </row>
    <row r="12" spans="1:12" x14ac:dyDescent="0.25">
      <c r="A12" s="15"/>
    </row>
    <row r="13" spans="1:12" x14ac:dyDescent="0.25">
      <c r="A13" s="15" t="s">
        <v>78</v>
      </c>
    </row>
    <row r="14" spans="1:12" x14ac:dyDescent="0.25">
      <c r="A14" s="15" t="s">
        <v>79</v>
      </c>
    </row>
    <row r="15" spans="1:12" x14ac:dyDescent="0.25">
      <c r="A15" s="26" t="s">
        <v>80</v>
      </c>
      <c r="B15" s="32">
        <f>B13*B14</f>
        <v>0</v>
      </c>
      <c r="C15" s="32">
        <f t="shared" ref="C15:I15" si="1">C13*C14</f>
        <v>0</v>
      </c>
      <c r="D15" s="32">
        <f t="shared" si="1"/>
        <v>0</v>
      </c>
      <c r="E15" s="32">
        <f t="shared" si="1"/>
        <v>0</v>
      </c>
      <c r="F15" s="32">
        <f t="shared" si="1"/>
        <v>0</v>
      </c>
      <c r="G15" s="32">
        <f t="shared" si="1"/>
        <v>0</v>
      </c>
      <c r="H15" s="32">
        <f t="shared" si="1"/>
        <v>0</v>
      </c>
      <c r="I15" s="32">
        <f t="shared" si="1"/>
        <v>0</v>
      </c>
      <c r="J15" s="32">
        <f t="shared" ref="J15" si="2">J13*J14</f>
        <v>0</v>
      </c>
      <c r="K15" s="32">
        <f t="shared" ref="K15" si="3">K13*K14</f>
        <v>0</v>
      </c>
      <c r="L15" s="32">
        <f t="shared" ref="L15" si="4">L13*L14</f>
        <v>0</v>
      </c>
    </row>
    <row r="16" spans="1:12" x14ac:dyDescent="0.25">
      <c r="A16" s="15"/>
    </row>
    <row r="17" spans="1:12" x14ac:dyDescent="0.25">
      <c r="A17" s="15" t="s">
        <v>87</v>
      </c>
    </row>
    <row r="18" spans="1:12" x14ac:dyDescent="0.25">
      <c r="A18" s="15" t="s">
        <v>88</v>
      </c>
    </row>
    <row r="19" spans="1:12" x14ac:dyDescent="0.25">
      <c r="A19" s="26" t="s">
        <v>81</v>
      </c>
      <c r="B19" s="32">
        <f>B17*B18</f>
        <v>0</v>
      </c>
      <c r="C19" s="32">
        <f t="shared" ref="C19" si="5">C17*C18</f>
        <v>0</v>
      </c>
      <c r="D19" s="32">
        <f t="shared" ref="D19" si="6">D17*D18</f>
        <v>0</v>
      </c>
      <c r="E19" s="32">
        <f t="shared" ref="E19" si="7">E17*E18</f>
        <v>0</v>
      </c>
      <c r="F19" s="32">
        <f t="shared" ref="F19" si="8">F17*F18</f>
        <v>0</v>
      </c>
      <c r="G19" s="32">
        <f t="shared" ref="G19" si="9">G17*G18</f>
        <v>0</v>
      </c>
      <c r="H19" s="32">
        <f t="shared" ref="H19" si="10">H17*H18</f>
        <v>0</v>
      </c>
      <c r="I19" s="32">
        <f t="shared" ref="I19" si="11">I17*I18</f>
        <v>0</v>
      </c>
      <c r="J19" s="32">
        <f t="shared" ref="J19" si="12">J17*J18</f>
        <v>0</v>
      </c>
      <c r="K19" s="32">
        <f t="shared" ref="K19" si="13">K17*K18</f>
        <v>0</v>
      </c>
      <c r="L19" s="32">
        <f t="shared" ref="L19" si="14">L17*L18</f>
        <v>0</v>
      </c>
    </row>
    <row r="20" spans="1:12" x14ac:dyDescent="0.25">
      <c r="A20" s="15"/>
    </row>
    <row r="21" spans="1:12" x14ac:dyDescent="0.25">
      <c r="A21" s="33" t="s">
        <v>82</v>
      </c>
      <c r="B21" s="34">
        <f>B11+B15+B19</f>
        <v>0</v>
      </c>
      <c r="C21" s="34">
        <f t="shared" ref="C21:L21" si="15">C11+C15+C19</f>
        <v>0</v>
      </c>
      <c r="D21" s="34">
        <f t="shared" si="15"/>
        <v>0</v>
      </c>
      <c r="E21" s="34">
        <f t="shared" si="15"/>
        <v>0</v>
      </c>
      <c r="F21" s="34">
        <f t="shared" si="15"/>
        <v>0</v>
      </c>
      <c r="G21" s="34">
        <f t="shared" si="15"/>
        <v>0</v>
      </c>
      <c r="H21" s="34">
        <f t="shared" si="15"/>
        <v>0</v>
      </c>
      <c r="I21" s="34">
        <f t="shared" si="15"/>
        <v>0</v>
      </c>
      <c r="J21" s="34">
        <f t="shared" si="15"/>
        <v>0</v>
      </c>
      <c r="K21" s="34">
        <f t="shared" si="15"/>
        <v>0</v>
      </c>
      <c r="L21" s="34">
        <f t="shared" si="15"/>
        <v>0</v>
      </c>
    </row>
    <row r="24" spans="1:12" x14ac:dyDescent="0.25">
      <c r="A24" s="28"/>
      <c r="B24" s="29" t="s">
        <v>51</v>
      </c>
      <c r="C24" s="29" t="s">
        <v>52</v>
      </c>
      <c r="D24" s="29" t="s">
        <v>53</v>
      </c>
      <c r="E24" s="29" t="s">
        <v>54</v>
      </c>
      <c r="F24" s="22" t="s">
        <v>55</v>
      </c>
      <c r="G24" s="22" t="s">
        <v>56</v>
      </c>
      <c r="H24" s="22" t="s">
        <v>57</v>
      </c>
      <c r="I24" s="22" t="s">
        <v>58</v>
      </c>
      <c r="J24" s="22" t="s">
        <v>59</v>
      </c>
      <c r="K24" s="22" t="s">
        <v>60</v>
      </c>
      <c r="L24" s="22" t="s">
        <v>61</v>
      </c>
    </row>
    <row r="25" spans="1:12" x14ac:dyDescent="0.25">
      <c r="A25" s="30" t="s">
        <v>84</v>
      </c>
      <c r="B25" s="5"/>
      <c r="C25" s="5"/>
      <c r="D25" s="5"/>
      <c r="E25" s="5"/>
      <c r="F25" s="5"/>
      <c r="G25" s="5"/>
      <c r="H25" s="5"/>
      <c r="I25" s="5"/>
      <c r="J25" s="5"/>
      <c r="K25" s="5"/>
      <c r="L25" s="5"/>
    </row>
    <row r="26" spans="1:12" x14ac:dyDescent="0.25">
      <c r="A26" s="15" t="s">
        <v>75</v>
      </c>
    </row>
    <row r="27" spans="1:12" x14ac:dyDescent="0.25">
      <c r="A27" s="15" t="s">
        <v>77</v>
      </c>
    </row>
    <row r="28" spans="1:12" x14ac:dyDescent="0.25">
      <c r="A28" s="26" t="s">
        <v>83</v>
      </c>
      <c r="B28" s="32">
        <f>SUM(B26:B27)</f>
        <v>0</v>
      </c>
      <c r="C28" s="32">
        <f t="shared" ref="C28" si="16">SUM(C26:C27)</f>
        <v>0</v>
      </c>
      <c r="D28" s="32">
        <f t="shared" ref="D28" si="17">SUM(D26:D27)</f>
        <v>0</v>
      </c>
      <c r="E28" s="32">
        <f t="shared" ref="E28" si="18">SUM(E26:E27)</f>
        <v>0</v>
      </c>
      <c r="F28" s="32">
        <f t="shared" ref="F28" si="19">SUM(F26:F27)</f>
        <v>0</v>
      </c>
      <c r="G28" s="32">
        <f t="shared" ref="G28" si="20">SUM(G26:G27)</f>
        <v>0</v>
      </c>
      <c r="H28" s="32">
        <f t="shared" ref="H28" si="21">SUM(H26:H27)</f>
        <v>0</v>
      </c>
      <c r="I28" s="32">
        <f t="shared" ref="I28" si="22">SUM(I26:I27)</f>
        <v>0</v>
      </c>
      <c r="J28" s="32">
        <f t="shared" ref="J28" si="23">SUM(J26:J27)</f>
        <v>0</v>
      </c>
      <c r="K28" s="32">
        <f t="shared" ref="K28" si="24">SUM(K26:K27)</f>
        <v>0</v>
      </c>
      <c r="L28" s="32">
        <f t="shared" ref="L28" si="25">SUM(L26:L27)</f>
        <v>0</v>
      </c>
    </row>
    <row r="29" spans="1:12" x14ac:dyDescent="0.25">
      <c r="A29" s="15"/>
    </row>
    <row r="30" spans="1:12" x14ac:dyDescent="0.25">
      <c r="A30" s="15" t="s">
        <v>78</v>
      </c>
    </row>
    <row r="31" spans="1:12" x14ac:dyDescent="0.25">
      <c r="A31" s="15" t="s">
        <v>79</v>
      </c>
    </row>
    <row r="32" spans="1:12" x14ac:dyDescent="0.25">
      <c r="A32" s="26" t="s">
        <v>80</v>
      </c>
      <c r="B32" s="32">
        <f>B30*B31</f>
        <v>0</v>
      </c>
      <c r="C32" s="32">
        <f t="shared" ref="C32" si="26">C30*C31</f>
        <v>0</v>
      </c>
      <c r="D32" s="32">
        <f t="shared" ref="D32" si="27">D30*D31</f>
        <v>0</v>
      </c>
      <c r="E32" s="32">
        <f t="shared" ref="E32" si="28">E30*E31</f>
        <v>0</v>
      </c>
      <c r="F32" s="32">
        <f t="shared" ref="F32" si="29">F30*F31</f>
        <v>0</v>
      </c>
      <c r="G32" s="32">
        <f t="shared" ref="G32" si="30">G30*G31</f>
        <v>0</v>
      </c>
      <c r="H32" s="32">
        <f t="shared" ref="H32" si="31">H30*H31</f>
        <v>0</v>
      </c>
      <c r="I32" s="32">
        <f t="shared" ref="I32" si="32">I30*I31</f>
        <v>0</v>
      </c>
      <c r="J32" s="32">
        <f t="shared" ref="J32" si="33">J30*J31</f>
        <v>0</v>
      </c>
      <c r="K32" s="32">
        <f t="shared" ref="K32" si="34">K30*K31</f>
        <v>0</v>
      </c>
      <c r="L32" s="32">
        <f t="shared" ref="L32" si="35">L30*L31</f>
        <v>0</v>
      </c>
    </row>
    <row r="33" spans="1:12" x14ac:dyDescent="0.25">
      <c r="A33" s="15"/>
    </row>
    <row r="34" spans="1:12" x14ac:dyDescent="0.25">
      <c r="A34" s="15" t="s">
        <v>87</v>
      </c>
    </row>
    <row r="35" spans="1:12" x14ac:dyDescent="0.25">
      <c r="A35" s="15" t="s">
        <v>88</v>
      </c>
    </row>
    <row r="36" spans="1:12" x14ac:dyDescent="0.25">
      <c r="A36" s="26" t="s">
        <v>81</v>
      </c>
      <c r="B36" s="32">
        <f>B34*B35</f>
        <v>0</v>
      </c>
      <c r="C36" s="32">
        <f t="shared" ref="C36:L36" si="36">C34*C35</f>
        <v>0</v>
      </c>
      <c r="D36" s="32">
        <f t="shared" si="36"/>
        <v>0</v>
      </c>
      <c r="E36" s="32">
        <f t="shared" si="36"/>
        <v>0</v>
      </c>
      <c r="F36" s="32">
        <f t="shared" si="36"/>
        <v>0</v>
      </c>
      <c r="G36" s="32">
        <f t="shared" si="36"/>
        <v>0</v>
      </c>
      <c r="H36" s="32">
        <f t="shared" si="36"/>
        <v>0</v>
      </c>
      <c r="I36" s="32">
        <f t="shared" si="36"/>
        <v>0</v>
      </c>
      <c r="J36" s="32">
        <f t="shared" si="36"/>
        <v>0</v>
      </c>
      <c r="K36" s="32">
        <f t="shared" si="36"/>
        <v>0</v>
      </c>
      <c r="L36" s="32">
        <f t="shared" si="36"/>
        <v>0</v>
      </c>
    </row>
    <row r="37" spans="1:12" x14ac:dyDescent="0.25">
      <c r="A37" s="15"/>
    </row>
    <row r="38" spans="1:12" x14ac:dyDescent="0.25">
      <c r="A38" s="33" t="s">
        <v>82</v>
      </c>
      <c r="B38" s="34">
        <f>B28+B32+B36</f>
        <v>0</v>
      </c>
      <c r="C38" s="34">
        <f t="shared" ref="C38:L38" si="37">C28+C32+C36</f>
        <v>0</v>
      </c>
      <c r="D38" s="34">
        <f t="shared" si="37"/>
        <v>0</v>
      </c>
      <c r="E38" s="34">
        <f t="shared" si="37"/>
        <v>0</v>
      </c>
      <c r="F38" s="34">
        <f t="shared" si="37"/>
        <v>0</v>
      </c>
      <c r="G38" s="34">
        <f t="shared" si="37"/>
        <v>0</v>
      </c>
      <c r="H38" s="34">
        <f t="shared" si="37"/>
        <v>0</v>
      </c>
      <c r="I38" s="34">
        <f t="shared" si="37"/>
        <v>0</v>
      </c>
      <c r="J38" s="34">
        <f t="shared" si="37"/>
        <v>0</v>
      </c>
      <c r="K38" s="34">
        <f t="shared" si="37"/>
        <v>0</v>
      </c>
      <c r="L38" s="34">
        <f t="shared" si="37"/>
        <v>0</v>
      </c>
    </row>
    <row r="42" spans="1:12" x14ac:dyDescent="0.25">
      <c r="A42" s="101" t="s">
        <v>102</v>
      </c>
      <c r="B42" s="102"/>
      <c r="C42" s="102"/>
      <c r="D42" s="102"/>
      <c r="E42" s="102"/>
      <c r="F42" s="102"/>
      <c r="G42" s="102"/>
      <c r="H42" s="102"/>
      <c r="I42" s="102"/>
      <c r="J42" s="102"/>
      <c r="K42" s="102"/>
      <c r="L42" s="102"/>
    </row>
    <row r="43" spans="1:12" x14ac:dyDescent="0.25">
      <c r="A43" s="103"/>
      <c r="B43" s="104"/>
      <c r="C43" s="104"/>
      <c r="D43" s="104"/>
      <c r="E43" s="104"/>
      <c r="F43" s="104"/>
      <c r="G43" s="104"/>
      <c r="H43" s="104"/>
      <c r="I43" s="104"/>
      <c r="J43" s="104"/>
      <c r="K43" s="104"/>
      <c r="L43" s="104"/>
    </row>
    <row r="44" spans="1:12" x14ac:dyDescent="0.25">
      <c r="A44" s="103"/>
      <c r="B44" s="104"/>
      <c r="C44" s="104"/>
      <c r="D44" s="104"/>
      <c r="E44" s="104"/>
      <c r="F44" s="104"/>
      <c r="G44" s="104"/>
      <c r="H44" s="104"/>
      <c r="I44" s="104"/>
      <c r="J44" s="104"/>
      <c r="K44" s="104"/>
      <c r="L44" s="104"/>
    </row>
    <row r="45" spans="1:12" x14ac:dyDescent="0.25">
      <c r="A45" s="103"/>
      <c r="B45" s="104"/>
      <c r="C45" s="104"/>
      <c r="D45" s="104"/>
      <c r="E45" s="104"/>
      <c r="F45" s="104"/>
      <c r="G45" s="104"/>
      <c r="H45" s="104"/>
      <c r="I45" s="104"/>
      <c r="J45" s="104"/>
      <c r="K45" s="104"/>
      <c r="L45" s="104"/>
    </row>
    <row r="46" spans="1:12" x14ac:dyDescent="0.25">
      <c r="A46" s="103"/>
      <c r="B46" s="104"/>
      <c r="C46" s="104"/>
      <c r="D46" s="104"/>
      <c r="E46" s="104"/>
      <c r="F46" s="104"/>
      <c r="G46" s="104"/>
      <c r="H46" s="104"/>
      <c r="I46" s="104"/>
      <c r="J46" s="104"/>
      <c r="K46" s="104"/>
      <c r="L46" s="104"/>
    </row>
    <row r="47" spans="1:12" x14ac:dyDescent="0.25">
      <c r="A47" s="103"/>
      <c r="B47" s="104"/>
      <c r="C47" s="104"/>
      <c r="D47" s="104"/>
      <c r="E47" s="104"/>
      <c r="F47" s="104"/>
      <c r="G47" s="104"/>
      <c r="H47" s="104"/>
      <c r="I47" s="104"/>
      <c r="J47" s="104"/>
      <c r="K47" s="104"/>
      <c r="L47" s="104"/>
    </row>
    <row r="48" spans="1:12" x14ac:dyDescent="0.25">
      <c r="A48" s="103"/>
      <c r="B48" s="104"/>
      <c r="C48" s="104"/>
      <c r="D48" s="104"/>
      <c r="E48" s="104"/>
      <c r="F48" s="104"/>
      <c r="G48" s="104"/>
      <c r="H48" s="104"/>
      <c r="I48" s="104"/>
      <c r="J48" s="104"/>
      <c r="K48" s="104"/>
      <c r="L48" s="104"/>
    </row>
    <row r="49" spans="1:12" x14ac:dyDescent="0.25">
      <c r="A49" s="103"/>
      <c r="B49" s="104"/>
      <c r="C49" s="104"/>
      <c r="D49" s="104"/>
      <c r="E49" s="104"/>
      <c r="F49" s="104"/>
      <c r="G49" s="104"/>
      <c r="H49" s="104"/>
      <c r="I49" s="104"/>
      <c r="J49" s="104"/>
      <c r="K49" s="104"/>
      <c r="L49" s="104"/>
    </row>
    <row r="50" spans="1:12" x14ac:dyDescent="0.25">
      <c r="A50" s="105"/>
      <c r="B50" s="106"/>
      <c r="C50" s="106"/>
      <c r="D50" s="106"/>
      <c r="E50" s="106"/>
      <c r="F50" s="106"/>
      <c r="G50" s="106"/>
      <c r="H50" s="106"/>
      <c r="I50" s="106"/>
      <c r="J50" s="106"/>
      <c r="K50" s="106"/>
      <c r="L50" s="106"/>
    </row>
  </sheetData>
  <mergeCells count="1">
    <mergeCell ref="A42:L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77DD-6FA0-4450-BA5F-54FE72112DBB}">
  <dimension ref="A2:N58"/>
  <sheetViews>
    <sheetView topLeftCell="A31" workbookViewId="0">
      <selection activeCell="O1" sqref="O1:O1048576"/>
    </sheetView>
  </sheetViews>
  <sheetFormatPr baseColWidth="10" defaultRowHeight="15" x14ac:dyDescent="0.25"/>
  <cols>
    <col min="1" max="1" width="71.140625" bestFit="1" customWidth="1"/>
  </cols>
  <sheetData>
    <row r="2" spans="1:14" x14ac:dyDescent="0.25">
      <c r="A2" s="97" t="s">
        <v>91</v>
      </c>
      <c r="B2" s="98"/>
      <c r="C2" s="98"/>
      <c r="D2" s="98"/>
      <c r="E2" s="98"/>
      <c r="F2" s="98"/>
      <c r="G2" s="98"/>
      <c r="H2" s="98"/>
      <c r="I2" s="98"/>
      <c r="J2" s="98"/>
      <c r="K2" s="98"/>
      <c r="L2" s="98"/>
      <c r="M2" s="98"/>
      <c r="N2" s="98"/>
    </row>
    <row r="3" spans="1:14" x14ac:dyDescent="0.25">
      <c r="A3" s="9"/>
      <c r="C3" s="11" t="s">
        <v>50</v>
      </c>
      <c r="D3" s="11" t="s">
        <v>51</v>
      </c>
      <c r="E3" s="11" t="s">
        <v>52</v>
      </c>
      <c r="F3" s="11" t="s">
        <v>53</v>
      </c>
      <c r="G3" s="11" t="s">
        <v>54</v>
      </c>
      <c r="H3" s="12" t="s">
        <v>55</v>
      </c>
      <c r="I3" s="12" t="s">
        <v>56</v>
      </c>
      <c r="J3" s="12" t="s">
        <v>57</v>
      </c>
      <c r="K3" s="12" t="s">
        <v>58</v>
      </c>
      <c r="L3" s="12" t="s">
        <v>59</v>
      </c>
      <c r="M3" s="12" t="s">
        <v>60</v>
      </c>
      <c r="N3" s="12" t="s">
        <v>61</v>
      </c>
    </row>
    <row r="4" spans="1:14" x14ac:dyDescent="0.25">
      <c r="A4" s="15" t="s">
        <v>14</v>
      </c>
      <c r="B4" t="s">
        <v>17</v>
      </c>
      <c r="C4" s="1">
        <f>'Plan déploiement'!C29</f>
        <v>0</v>
      </c>
      <c r="D4" s="1">
        <f>'Plan déploiement'!D29</f>
        <v>0</v>
      </c>
      <c r="E4" s="1">
        <f>'Plan déploiement'!E29</f>
        <v>0</v>
      </c>
      <c r="F4" s="1">
        <f>'Plan déploiement'!F29</f>
        <v>0</v>
      </c>
      <c r="G4" s="1">
        <f>'Plan déploiement'!G29</f>
        <v>0</v>
      </c>
      <c r="H4" s="1">
        <f>'Plan déploiement'!H29</f>
        <v>0</v>
      </c>
      <c r="I4" s="1">
        <f>'Plan déploiement'!I29</f>
        <v>0</v>
      </c>
      <c r="J4" s="1">
        <f>'Plan déploiement'!J29</f>
        <v>0</v>
      </c>
      <c r="K4" s="1">
        <f>'Plan déploiement'!K29</f>
        <v>0</v>
      </c>
      <c r="L4" s="1">
        <f>'Plan déploiement'!L29</f>
        <v>0</v>
      </c>
      <c r="M4" s="1">
        <f>'Plan déploiement'!M29</f>
        <v>0</v>
      </c>
      <c r="N4" s="1">
        <f>'Plan déploiement'!N29</f>
        <v>0</v>
      </c>
    </row>
    <row r="5" spans="1:14" x14ac:dyDescent="0.25">
      <c r="A5" s="15" t="s">
        <v>15</v>
      </c>
      <c r="B5" t="s">
        <v>17</v>
      </c>
      <c r="C5" s="1">
        <f>'Plan déploiement'!C30</f>
        <v>0</v>
      </c>
      <c r="D5" s="1">
        <f>'Plan déploiement'!D30</f>
        <v>0</v>
      </c>
      <c r="E5" s="1">
        <f>'Plan déploiement'!E30</f>
        <v>0</v>
      </c>
      <c r="F5" s="1">
        <f>'Plan déploiement'!F30</f>
        <v>0</v>
      </c>
      <c r="G5" s="1">
        <f>'Plan déploiement'!G30</f>
        <v>0</v>
      </c>
      <c r="H5" s="1">
        <f>'Plan déploiement'!H30</f>
        <v>0</v>
      </c>
      <c r="I5" s="1">
        <f>'Plan déploiement'!I30</f>
        <v>0</v>
      </c>
      <c r="J5" s="1">
        <f>'Plan déploiement'!J30</f>
        <v>0</v>
      </c>
      <c r="K5" s="1">
        <f>'Plan déploiement'!K30</f>
        <v>0</v>
      </c>
      <c r="L5" s="1">
        <f>'Plan déploiement'!L30</f>
        <v>0</v>
      </c>
      <c r="M5" s="1">
        <f>'Plan déploiement'!M30</f>
        <v>0</v>
      </c>
      <c r="N5" s="1">
        <f>'Plan déploiement'!N30</f>
        <v>0</v>
      </c>
    </row>
    <row r="6" spans="1:14" x14ac:dyDescent="0.25">
      <c r="A6" s="15" t="s">
        <v>18</v>
      </c>
      <c r="B6" t="s">
        <v>17</v>
      </c>
      <c r="C6" s="1">
        <f>'Plan déploiement'!C31</f>
        <v>0</v>
      </c>
      <c r="D6" s="1">
        <f>'Plan déploiement'!D31</f>
        <v>0</v>
      </c>
      <c r="E6" s="1">
        <f>'Plan déploiement'!E31</f>
        <v>0</v>
      </c>
      <c r="F6" s="1">
        <f>'Plan déploiement'!F31</f>
        <v>0</v>
      </c>
      <c r="G6" s="1">
        <f>'Plan déploiement'!G31</f>
        <v>0</v>
      </c>
      <c r="H6" s="1">
        <f>'Plan déploiement'!H31</f>
        <v>0</v>
      </c>
      <c r="I6" s="1">
        <f>'Plan déploiement'!I31</f>
        <v>0</v>
      </c>
      <c r="J6" s="1">
        <f>'Plan déploiement'!J31</f>
        <v>0</v>
      </c>
      <c r="K6" s="1">
        <f>'Plan déploiement'!K31</f>
        <v>0</v>
      </c>
      <c r="L6" s="1">
        <f>'Plan déploiement'!L31</f>
        <v>0</v>
      </c>
      <c r="M6" s="1">
        <f>'Plan déploiement'!M31</f>
        <v>0</v>
      </c>
      <c r="N6" s="1">
        <f>'Plan déploiement'!N31</f>
        <v>0</v>
      </c>
    </row>
    <row r="7" spans="1:14" x14ac:dyDescent="0.25">
      <c r="A7" s="15" t="s">
        <v>21</v>
      </c>
      <c r="B7" t="s">
        <v>17</v>
      </c>
      <c r="C7" s="1">
        <f>'Plan déploiement'!C32</f>
        <v>0</v>
      </c>
      <c r="D7" s="1">
        <f>'Plan déploiement'!D32</f>
        <v>0</v>
      </c>
      <c r="E7" s="1">
        <f>'Plan déploiement'!E32</f>
        <v>0</v>
      </c>
      <c r="F7" s="1">
        <f>'Plan déploiement'!F32</f>
        <v>0</v>
      </c>
      <c r="G7" s="1">
        <f>'Plan déploiement'!G32</f>
        <v>0</v>
      </c>
      <c r="H7" s="1">
        <f>'Plan déploiement'!H32</f>
        <v>0</v>
      </c>
      <c r="I7" s="1">
        <f>'Plan déploiement'!I32</f>
        <v>0</v>
      </c>
      <c r="J7" s="1">
        <f>'Plan déploiement'!J32</f>
        <v>0</v>
      </c>
      <c r="K7" s="1">
        <f>'Plan déploiement'!K32</f>
        <v>0</v>
      </c>
      <c r="L7" s="1">
        <f>'Plan déploiement'!L32</f>
        <v>0</v>
      </c>
      <c r="M7" s="1">
        <f>'Plan déploiement'!M32</f>
        <v>0</v>
      </c>
      <c r="N7" s="1">
        <f>'Plan déploiement'!N32</f>
        <v>0</v>
      </c>
    </row>
    <row r="8" spans="1:14" x14ac:dyDescent="0.25">
      <c r="A8" s="15" t="s">
        <v>16</v>
      </c>
      <c r="B8" t="s">
        <v>17</v>
      </c>
      <c r="C8" s="1">
        <f>'Plan déploiement'!C33</f>
        <v>0</v>
      </c>
      <c r="D8" s="1">
        <f>'Plan déploiement'!D33</f>
        <v>0</v>
      </c>
      <c r="E8" s="1">
        <f>'Plan déploiement'!E33</f>
        <v>0</v>
      </c>
      <c r="F8" s="1">
        <f>'Plan déploiement'!F33</f>
        <v>0</v>
      </c>
      <c r="G8" s="1">
        <f>'Plan déploiement'!G33</f>
        <v>0</v>
      </c>
      <c r="H8" s="1">
        <f>'Plan déploiement'!H33</f>
        <v>0</v>
      </c>
      <c r="I8" s="1">
        <f>'Plan déploiement'!I33</f>
        <v>0</v>
      </c>
      <c r="J8" s="1">
        <f>'Plan déploiement'!J33</f>
        <v>0</v>
      </c>
      <c r="K8" s="1">
        <f>'Plan déploiement'!K33</f>
        <v>0</v>
      </c>
      <c r="L8" s="1">
        <f>'Plan déploiement'!L33</f>
        <v>0</v>
      </c>
      <c r="M8" s="1">
        <f>'Plan déploiement'!M33</f>
        <v>0</v>
      </c>
      <c r="N8" s="1">
        <f>'Plan déploiement'!N33</f>
        <v>0</v>
      </c>
    </row>
    <row r="9" spans="1:14" x14ac:dyDescent="0.25">
      <c r="A9" s="15" t="s">
        <v>20</v>
      </c>
      <c r="B9" t="s">
        <v>17</v>
      </c>
      <c r="C9" s="1">
        <f>'Plan déploiement'!C34</f>
        <v>0</v>
      </c>
      <c r="D9" s="1">
        <f>'Plan déploiement'!D34</f>
        <v>0</v>
      </c>
      <c r="E9" s="1">
        <f>'Plan déploiement'!E34</f>
        <v>0</v>
      </c>
      <c r="F9" s="1">
        <f>'Plan déploiement'!F34</f>
        <v>0</v>
      </c>
      <c r="G9" s="1">
        <f>'Plan déploiement'!G34</f>
        <v>0</v>
      </c>
      <c r="H9" s="1">
        <f>'Plan déploiement'!H34</f>
        <v>0</v>
      </c>
      <c r="I9" s="1">
        <f>'Plan déploiement'!I34</f>
        <v>0</v>
      </c>
      <c r="J9" s="1">
        <f>'Plan déploiement'!J34</f>
        <v>0</v>
      </c>
      <c r="K9" s="1">
        <f>'Plan déploiement'!K34</f>
        <v>0</v>
      </c>
      <c r="L9" s="1">
        <f>'Plan déploiement'!L34</f>
        <v>0</v>
      </c>
      <c r="M9" s="1">
        <f>'Plan déploiement'!M34</f>
        <v>0</v>
      </c>
      <c r="N9" s="1">
        <f>'Plan déploiement'!N34</f>
        <v>0</v>
      </c>
    </row>
    <row r="10" spans="1:14" x14ac:dyDescent="0.25">
      <c r="A10" s="15" t="s">
        <v>23</v>
      </c>
      <c r="B10" t="s">
        <v>22</v>
      </c>
      <c r="C10" s="1">
        <f>'Plan déploiement'!C35</f>
        <v>0</v>
      </c>
      <c r="D10" s="1">
        <f>'Plan déploiement'!D35</f>
        <v>0</v>
      </c>
      <c r="E10" s="1">
        <f>'Plan déploiement'!E35</f>
        <v>0</v>
      </c>
      <c r="F10" s="1">
        <f>'Plan déploiement'!F35</f>
        <v>0</v>
      </c>
      <c r="G10" s="1">
        <f>'Plan déploiement'!G35</f>
        <v>0</v>
      </c>
      <c r="H10" s="1">
        <f>'Plan déploiement'!H35</f>
        <v>0</v>
      </c>
      <c r="I10" s="1">
        <f>'Plan déploiement'!I35</f>
        <v>0</v>
      </c>
      <c r="J10" s="1">
        <f>'Plan déploiement'!J35</f>
        <v>0</v>
      </c>
      <c r="K10" s="1">
        <f>'Plan déploiement'!K35</f>
        <v>0</v>
      </c>
      <c r="L10" s="1">
        <f>'Plan déploiement'!L35</f>
        <v>0</v>
      </c>
      <c r="M10" s="1">
        <f>'Plan déploiement'!M35</f>
        <v>0</v>
      </c>
      <c r="N10" s="1">
        <f>'Plan déploiement'!N35</f>
        <v>0</v>
      </c>
    </row>
    <row r="11" spans="1:14" x14ac:dyDescent="0.25">
      <c r="A11" s="15" t="s">
        <v>24</v>
      </c>
      <c r="B11" t="s">
        <v>22</v>
      </c>
      <c r="C11" s="1">
        <f>'Plan déploiement'!C36</f>
        <v>0</v>
      </c>
      <c r="D11" s="1">
        <f>'Plan déploiement'!D36</f>
        <v>0</v>
      </c>
      <c r="E11" s="1">
        <f>'Plan déploiement'!E36</f>
        <v>0</v>
      </c>
      <c r="F11" s="1">
        <f>'Plan déploiement'!F36</f>
        <v>0</v>
      </c>
      <c r="G11" s="1">
        <f>'Plan déploiement'!G36</f>
        <v>0</v>
      </c>
      <c r="H11" s="1">
        <f>'Plan déploiement'!H36</f>
        <v>0</v>
      </c>
      <c r="I11" s="1">
        <f>'Plan déploiement'!I36</f>
        <v>0</v>
      </c>
      <c r="J11" s="1">
        <f>'Plan déploiement'!J36</f>
        <v>0</v>
      </c>
      <c r="K11" s="1">
        <f>'Plan déploiement'!K36</f>
        <v>0</v>
      </c>
      <c r="L11" s="1">
        <f>'Plan déploiement'!L36</f>
        <v>0</v>
      </c>
      <c r="M11" s="1">
        <f>'Plan déploiement'!M36</f>
        <v>0</v>
      </c>
      <c r="N11" s="1">
        <f>'Plan déploiement'!N36</f>
        <v>0</v>
      </c>
    </row>
    <row r="12" spans="1:14" x14ac:dyDescent="0.25">
      <c r="A12" s="15" t="s">
        <v>25</v>
      </c>
      <c r="B12" t="s">
        <v>19</v>
      </c>
      <c r="C12" s="1">
        <f>'Plan déploiement'!C37</f>
        <v>0</v>
      </c>
      <c r="D12" s="1">
        <f>'Plan déploiement'!D37</f>
        <v>0</v>
      </c>
      <c r="E12" s="1">
        <f>'Plan déploiement'!E37</f>
        <v>0</v>
      </c>
      <c r="F12" s="1">
        <f>'Plan déploiement'!F37</f>
        <v>0</v>
      </c>
      <c r="G12" s="1">
        <f>'Plan déploiement'!G37</f>
        <v>0</v>
      </c>
      <c r="H12" s="1">
        <f>'Plan déploiement'!H37</f>
        <v>0</v>
      </c>
      <c r="I12" s="1">
        <f>'Plan déploiement'!I37</f>
        <v>0</v>
      </c>
      <c r="J12" s="1">
        <f>'Plan déploiement'!J37</f>
        <v>0</v>
      </c>
      <c r="K12" s="1">
        <f>'Plan déploiement'!K37</f>
        <v>0</v>
      </c>
      <c r="L12" s="1">
        <f>'Plan déploiement'!L37</f>
        <v>0</v>
      </c>
      <c r="M12" s="1">
        <f>'Plan déploiement'!M37</f>
        <v>0</v>
      </c>
      <c r="N12" s="1">
        <f>'Plan déploiement'!N37</f>
        <v>0</v>
      </c>
    </row>
    <row r="13" spans="1:14" x14ac:dyDescent="0.25">
      <c r="A13" s="15" t="s">
        <v>26</v>
      </c>
      <c r="B13" t="s">
        <v>19</v>
      </c>
      <c r="C13" s="1">
        <f>'Plan déploiement'!C38</f>
        <v>0</v>
      </c>
      <c r="D13" s="1">
        <f>'Plan déploiement'!D38</f>
        <v>0</v>
      </c>
      <c r="E13" s="1">
        <f>'Plan déploiement'!E38</f>
        <v>0</v>
      </c>
      <c r="F13" s="1">
        <f>'Plan déploiement'!F38</f>
        <v>0</v>
      </c>
      <c r="G13" s="1">
        <f>'Plan déploiement'!G38</f>
        <v>0</v>
      </c>
      <c r="H13" s="1">
        <f>'Plan déploiement'!H38</f>
        <v>0</v>
      </c>
      <c r="I13" s="1">
        <f>'Plan déploiement'!I38</f>
        <v>0</v>
      </c>
      <c r="J13" s="1">
        <f>'Plan déploiement'!J38</f>
        <v>0</v>
      </c>
      <c r="K13" s="1">
        <f>'Plan déploiement'!K38</f>
        <v>0</v>
      </c>
      <c r="L13" s="1">
        <f>'Plan déploiement'!L38</f>
        <v>0</v>
      </c>
      <c r="M13" s="1">
        <f>'Plan déploiement'!M38</f>
        <v>0</v>
      </c>
      <c r="N13" s="1">
        <f>'Plan déploiement'!N38</f>
        <v>0</v>
      </c>
    </row>
    <row r="14" spans="1:14" x14ac:dyDescent="0.25">
      <c r="A14" s="15" t="s">
        <v>27</v>
      </c>
      <c r="B14" t="s">
        <v>19</v>
      </c>
      <c r="C14" s="1">
        <f>'Plan déploiement'!C39</f>
        <v>0</v>
      </c>
      <c r="D14" s="1">
        <f>'Plan déploiement'!D39</f>
        <v>0</v>
      </c>
      <c r="E14" s="1">
        <f>'Plan déploiement'!E39</f>
        <v>0</v>
      </c>
      <c r="F14" s="1">
        <f>'Plan déploiement'!F39</f>
        <v>0</v>
      </c>
      <c r="G14" s="1">
        <f>'Plan déploiement'!G39</f>
        <v>0</v>
      </c>
      <c r="H14" s="1">
        <f>'Plan déploiement'!H39</f>
        <v>0</v>
      </c>
      <c r="I14" s="1">
        <f>'Plan déploiement'!I39</f>
        <v>0</v>
      </c>
      <c r="J14" s="1">
        <f>'Plan déploiement'!J39</f>
        <v>0</v>
      </c>
      <c r="K14" s="1">
        <f>'Plan déploiement'!K39</f>
        <v>0</v>
      </c>
      <c r="L14" s="1">
        <f>'Plan déploiement'!L39</f>
        <v>0</v>
      </c>
      <c r="M14" s="1">
        <f>'Plan déploiement'!M39</f>
        <v>0</v>
      </c>
      <c r="N14" s="1">
        <f>'Plan déploiement'!N39</f>
        <v>0</v>
      </c>
    </row>
    <row r="15" spans="1:14" x14ac:dyDescent="0.25">
      <c r="A15" s="15" t="s">
        <v>28</v>
      </c>
      <c r="B15" t="s">
        <v>19</v>
      </c>
      <c r="C15" s="1">
        <f>'Plan déploiement'!C40</f>
        <v>0</v>
      </c>
      <c r="D15" s="1">
        <f>'Plan déploiement'!D40</f>
        <v>0</v>
      </c>
      <c r="E15" s="1">
        <f>'Plan déploiement'!E40</f>
        <v>0</v>
      </c>
      <c r="F15" s="1">
        <f>'Plan déploiement'!F40</f>
        <v>0</v>
      </c>
      <c r="G15" s="1">
        <f>'Plan déploiement'!G40</f>
        <v>0</v>
      </c>
      <c r="H15" s="1">
        <f>'Plan déploiement'!H40</f>
        <v>0</v>
      </c>
      <c r="I15" s="1">
        <f>'Plan déploiement'!I40</f>
        <v>0</v>
      </c>
      <c r="J15" s="1">
        <f>'Plan déploiement'!J40</f>
        <v>0</v>
      </c>
      <c r="K15" s="1">
        <f>'Plan déploiement'!K40</f>
        <v>0</v>
      </c>
      <c r="L15" s="1">
        <f>'Plan déploiement'!L40</f>
        <v>0</v>
      </c>
      <c r="M15" s="1">
        <f>'Plan déploiement'!M40</f>
        <v>0</v>
      </c>
      <c r="N15" s="1">
        <f>'Plan déploiement'!N40</f>
        <v>0</v>
      </c>
    </row>
    <row r="16" spans="1:14" x14ac:dyDescent="0.25">
      <c r="A16" s="15" t="s">
        <v>29</v>
      </c>
      <c r="B16" t="s">
        <v>19</v>
      </c>
      <c r="C16" s="1">
        <f>'Plan déploiement'!C41</f>
        <v>0</v>
      </c>
      <c r="D16" s="1">
        <f>'Plan déploiement'!D41</f>
        <v>0</v>
      </c>
      <c r="E16" s="1">
        <f>'Plan déploiement'!E41</f>
        <v>0</v>
      </c>
      <c r="F16" s="1">
        <f>'Plan déploiement'!F41</f>
        <v>0</v>
      </c>
      <c r="G16" s="1">
        <f>'Plan déploiement'!G41</f>
        <v>0</v>
      </c>
      <c r="H16" s="1">
        <f>'Plan déploiement'!H41</f>
        <v>0</v>
      </c>
      <c r="I16" s="1">
        <f>'Plan déploiement'!I41</f>
        <v>0</v>
      </c>
      <c r="J16" s="1">
        <f>'Plan déploiement'!J41</f>
        <v>0</v>
      </c>
      <c r="K16" s="1">
        <f>'Plan déploiement'!K41</f>
        <v>0</v>
      </c>
      <c r="L16" s="1">
        <f>'Plan déploiement'!L41</f>
        <v>0</v>
      </c>
      <c r="M16" s="1">
        <f>'Plan déploiement'!M41</f>
        <v>0</v>
      </c>
      <c r="N16" s="1">
        <f>'Plan déploiement'!N41</f>
        <v>0</v>
      </c>
    </row>
    <row r="17" spans="1:14" x14ac:dyDescent="0.25">
      <c r="A17" s="15" t="s">
        <v>30</v>
      </c>
      <c r="B17" t="s">
        <v>19</v>
      </c>
      <c r="C17" s="1">
        <f>'Plan déploiement'!C42</f>
        <v>0</v>
      </c>
      <c r="D17" s="1">
        <f>'Plan déploiement'!D42</f>
        <v>0</v>
      </c>
      <c r="E17" s="1">
        <f>'Plan déploiement'!E42</f>
        <v>0</v>
      </c>
      <c r="F17" s="1">
        <f>'Plan déploiement'!F42</f>
        <v>0</v>
      </c>
      <c r="G17" s="1">
        <f>'Plan déploiement'!G42</f>
        <v>0</v>
      </c>
      <c r="H17" s="1">
        <f>'Plan déploiement'!H42</f>
        <v>0</v>
      </c>
      <c r="I17" s="1">
        <f>'Plan déploiement'!I42</f>
        <v>0</v>
      </c>
      <c r="J17" s="1">
        <f>'Plan déploiement'!J42</f>
        <v>0</v>
      </c>
      <c r="K17" s="1">
        <f>'Plan déploiement'!K42</f>
        <v>0</v>
      </c>
      <c r="L17" s="1">
        <f>'Plan déploiement'!L42</f>
        <v>0</v>
      </c>
      <c r="M17" s="1">
        <f>'Plan déploiement'!M42</f>
        <v>0</v>
      </c>
      <c r="N17" s="1">
        <f>'Plan déploiement'!N42</f>
        <v>0</v>
      </c>
    </row>
    <row r="18" spans="1:14" x14ac:dyDescent="0.25">
      <c r="A18" s="15" t="s">
        <v>31</v>
      </c>
      <c r="B18" t="s">
        <v>22</v>
      </c>
      <c r="C18" s="1">
        <f>'Plan déploiement'!C43</f>
        <v>0</v>
      </c>
      <c r="D18" s="1">
        <f>'Plan déploiement'!D43</f>
        <v>0</v>
      </c>
      <c r="E18" s="1">
        <f>'Plan déploiement'!E43</f>
        <v>0</v>
      </c>
      <c r="F18" s="1">
        <f>'Plan déploiement'!F43</f>
        <v>0</v>
      </c>
      <c r="G18" s="1">
        <f>'Plan déploiement'!G43</f>
        <v>0</v>
      </c>
      <c r="H18" s="1">
        <f>'Plan déploiement'!H43</f>
        <v>0</v>
      </c>
      <c r="I18" s="1">
        <f>'Plan déploiement'!I43</f>
        <v>0</v>
      </c>
      <c r="J18" s="1">
        <f>'Plan déploiement'!J43</f>
        <v>0</v>
      </c>
      <c r="K18" s="1">
        <f>'Plan déploiement'!K43</f>
        <v>0</v>
      </c>
      <c r="L18" s="1">
        <f>'Plan déploiement'!L43</f>
        <v>0</v>
      </c>
      <c r="M18" s="1">
        <f>'Plan déploiement'!M43</f>
        <v>0</v>
      </c>
      <c r="N18" s="1">
        <f>'Plan déploiement'!N43</f>
        <v>0</v>
      </c>
    </row>
    <row r="19" spans="1:14" x14ac:dyDescent="0.25">
      <c r="A19" s="35" t="s">
        <v>34</v>
      </c>
      <c r="B19" s="36"/>
      <c r="C19" s="36">
        <f>SUM(C4:C18)</f>
        <v>0</v>
      </c>
      <c r="D19" s="36">
        <f t="shared" ref="D19:N19" si="0">SUM(D4:D18)</f>
        <v>0</v>
      </c>
      <c r="E19" s="36">
        <f t="shared" si="0"/>
        <v>0</v>
      </c>
      <c r="F19" s="36">
        <f t="shared" si="0"/>
        <v>0</v>
      </c>
      <c r="G19" s="36">
        <f t="shared" si="0"/>
        <v>0</v>
      </c>
      <c r="H19" s="36">
        <f t="shared" si="0"/>
        <v>0</v>
      </c>
      <c r="I19" s="36">
        <f t="shared" si="0"/>
        <v>0</v>
      </c>
      <c r="J19" s="36">
        <f t="shared" si="0"/>
        <v>0</v>
      </c>
      <c r="K19" s="36">
        <f t="shared" si="0"/>
        <v>0</v>
      </c>
      <c r="L19" s="36">
        <f t="shared" si="0"/>
        <v>0</v>
      </c>
      <c r="M19" s="36">
        <f t="shared" si="0"/>
        <v>0</v>
      </c>
      <c r="N19" s="36">
        <f t="shared" si="0"/>
        <v>0</v>
      </c>
    </row>
    <row r="22" spans="1:14" x14ac:dyDescent="0.25">
      <c r="A22" s="97" t="s">
        <v>92</v>
      </c>
      <c r="B22" s="98"/>
      <c r="C22" s="98"/>
      <c r="D22" s="98"/>
      <c r="E22" s="98"/>
      <c r="F22" s="98"/>
      <c r="G22" s="98"/>
      <c r="H22" s="98"/>
      <c r="I22" s="98"/>
      <c r="J22" s="98"/>
      <c r="K22" s="98"/>
      <c r="L22" s="98"/>
      <c r="M22" s="98"/>
      <c r="N22" s="98"/>
    </row>
    <row r="23" spans="1:14" x14ac:dyDescent="0.25">
      <c r="A23" s="9"/>
      <c r="C23" s="11" t="s">
        <v>50</v>
      </c>
      <c r="D23" s="11" t="s">
        <v>51</v>
      </c>
      <c r="E23" s="11" t="s">
        <v>52</v>
      </c>
      <c r="F23" s="11" t="s">
        <v>53</v>
      </c>
      <c r="G23" s="11" t="s">
        <v>54</v>
      </c>
      <c r="H23" s="12" t="s">
        <v>55</v>
      </c>
      <c r="I23" s="12" t="s">
        <v>56</v>
      </c>
      <c r="J23" s="12" t="s">
        <v>57</v>
      </c>
      <c r="K23" s="12" t="s">
        <v>58</v>
      </c>
      <c r="L23" s="12" t="s">
        <v>59</v>
      </c>
      <c r="M23" s="12" t="s">
        <v>60</v>
      </c>
      <c r="N23" s="12" t="s">
        <v>61</v>
      </c>
    </row>
    <row r="24" spans="1:14" x14ac:dyDescent="0.25">
      <c r="A24" s="15" t="s">
        <v>14</v>
      </c>
      <c r="B24" t="s">
        <v>17</v>
      </c>
      <c r="C24" s="1"/>
      <c r="D24" s="1"/>
      <c r="E24" s="1"/>
      <c r="F24" s="1"/>
      <c r="G24" s="1"/>
      <c r="H24" s="1"/>
      <c r="I24" s="1"/>
      <c r="J24" s="1"/>
      <c r="K24" s="1"/>
      <c r="L24" s="1"/>
      <c r="M24" s="1"/>
      <c r="N24" s="1"/>
    </row>
    <row r="25" spans="1:14" x14ac:dyDescent="0.25">
      <c r="A25" s="15" t="s">
        <v>15</v>
      </c>
      <c r="B25" t="s">
        <v>17</v>
      </c>
      <c r="C25" s="1"/>
      <c r="D25" s="1"/>
      <c r="E25" s="1"/>
      <c r="F25" s="1"/>
      <c r="G25" s="1"/>
      <c r="H25" s="1"/>
      <c r="I25" s="1"/>
      <c r="J25" s="1"/>
      <c r="K25" s="1"/>
      <c r="L25" s="1"/>
      <c r="M25" s="1"/>
      <c r="N25" s="1"/>
    </row>
    <row r="26" spans="1:14" x14ac:dyDescent="0.25">
      <c r="A26" s="15" t="s">
        <v>18</v>
      </c>
      <c r="B26" t="s">
        <v>17</v>
      </c>
      <c r="C26" s="1"/>
      <c r="D26" s="1"/>
      <c r="E26" s="1"/>
      <c r="F26" s="1"/>
      <c r="G26" s="1"/>
      <c r="H26" s="1"/>
      <c r="I26" s="1"/>
      <c r="J26" s="1"/>
      <c r="K26" s="1"/>
      <c r="L26" s="1"/>
      <c r="M26" s="1"/>
      <c r="N26" s="1"/>
    </row>
    <row r="27" spans="1:14" x14ac:dyDescent="0.25">
      <c r="A27" s="15" t="s">
        <v>21</v>
      </c>
      <c r="B27" t="s">
        <v>17</v>
      </c>
      <c r="C27" s="1"/>
      <c r="D27" s="1"/>
      <c r="E27" s="1"/>
      <c r="F27" s="1"/>
      <c r="G27" s="1"/>
      <c r="H27" s="1"/>
      <c r="I27" s="1"/>
      <c r="J27" s="1"/>
      <c r="K27" s="1"/>
      <c r="L27" s="1"/>
      <c r="M27" s="1"/>
      <c r="N27" s="1"/>
    </row>
    <row r="28" spans="1:14" x14ac:dyDescent="0.25">
      <c r="A28" s="15" t="s">
        <v>16</v>
      </c>
      <c r="B28" t="s">
        <v>17</v>
      </c>
      <c r="C28" s="1"/>
      <c r="D28" s="1"/>
      <c r="E28" s="1"/>
      <c r="F28" s="1"/>
      <c r="G28" s="1"/>
      <c r="H28" s="1"/>
      <c r="I28" s="1"/>
      <c r="J28" s="1"/>
      <c r="K28" s="1"/>
      <c r="L28" s="1"/>
      <c r="M28" s="1"/>
      <c r="N28" s="1"/>
    </row>
    <row r="29" spans="1:14" x14ac:dyDescent="0.25">
      <c r="A29" s="15" t="s">
        <v>20</v>
      </c>
      <c r="B29" t="s">
        <v>17</v>
      </c>
      <c r="C29" s="1"/>
      <c r="D29" s="1"/>
      <c r="E29" s="1"/>
      <c r="F29" s="1"/>
      <c r="G29" s="1"/>
      <c r="H29" s="1"/>
      <c r="I29" s="1"/>
      <c r="J29" s="1"/>
      <c r="K29" s="1"/>
      <c r="L29" s="1"/>
      <c r="M29" s="1"/>
      <c r="N29" s="1"/>
    </row>
    <row r="30" spans="1:14" x14ac:dyDescent="0.25">
      <c r="A30" s="15" t="s">
        <v>23</v>
      </c>
      <c r="B30" t="s">
        <v>22</v>
      </c>
      <c r="C30" s="1"/>
      <c r="D30" s="1"/>
      <c r="E30" s="1"/>
      <c r="F30" s="1"/>
      <c r="G30" s="1"/>
      <c r="H30" s="1"/>
      <c r="I30" s="1"/>
      <c r="J30" s="1"/>
      <c r="K30" s="1"/>
      <c r="L30" s="1"/>
      <c r="M30" s="1"/>
      <c r="N30" s="1"/>
    </row>
    <row r="31" spans="1:14" x14ac:dyDescent="0.25">
      <c r="A31" s="15" t="s">
        <v>24</v>
      </c>
      <c r="B31" t="s">
        <v>22</v>
      </c>
      <c r="C31" s="1"/>
      <c r="D31" s="1"/>
      <c r="E31" s="1"/>
      <c r="F31" s="1"/>
      <c r="G31" s="1"/>
      <c r="H31" s="1"/>
      <c r="I31" s="1"/>
      <c r="J31" s="1"/>
      <c r="K31" s="1"/>
      <c r="L31" s="1"/>
      <c r="M31" s="1"/>
      <c r="N31" s="1"/>
    </row>
    <row r="32" spans="1:14" x14ac:dyDescent="0.25">
      <c r="A32" s="15" t="s">
        <v>25</v>
      </c>
      <c r="B32" t="s">
        <v>19</v>
      </c>
      <c r="C32" s="1"/>
      <c r="D32" s="1"/>
      <c r="E32" s="1"/>
      <c r="F32" s="1"/>
      <c r="G32" s="1"/>
      <c r="H32" s="1"/>
      <c r="I32" s="1"/>
      <c r="J32" s="1"/>
      <c r="K32" s="1"/>
      <c r="L32" s="1"/>
      <c r="M32" s="1"/>
      <c r="N32" s="1"/>
    </row>
    <row r="33" spans="1:14" x14ac:dyDescent="0.25">
      <c r="A33" s="15" t="s">
        <v>26</v>
      </c>
      <c r="B33" t="s">
        <v>19</v>
      </c>
      <c r="C33" s="1"/>
      <c r="D33" s="1"/>
      <c r="E33" s="1"/>
      <c r="F33" s="1"/>
      <c r="G33" s="1"/>
      <c r="H33" s="1"/>
      <c r="I33" s="1"/>
      <c r="J33" s="1"/>
      <c r="K33" s="1"/>
      <c r="L33" s="1"/>
      <c r="M33" s="1"/>
      <c r="N33" s="1"/>
    </row>
    <row r="34" spans="1:14" x14ac:dyDescent="0.25">
      <c r="A34" s="15" t="s">
        <v>27</v>
      </c>
      <c r="B34" t="s">
        <v>19</v>
      </c>
      <c r="C34" s="1"/>
      <c r="D34" s="1"/>
      <c r="E34" s="1"/>
      <c r="F34" s="1"/>
      <c r="G34" s="1"/>
      <c r="H34" s="1"/>
      <c r="I34" s="1"/>
      <c r="J34" s="1"/>
      <c r="K34" s="1"/>
      <c r="L34" s="1"/>
      <c r="M34" s="1"/>
      <c r="N34" s="1"/>
    </row>
    <row r="35" spans="1:14" x14ac:dyDescent="0.25">
      <c r="A35" s="15" t="s">
        <v>28</v>
      </c>
      <c r="B35" t="s">
        <v>19</v>
      </c>
      <c r="C35" s="1"/>
      <c r="D35" s="1"/>
      <c r="E35" s="1"/>
      <c r="F35" s="1"/>
      <c r="G35" s="1"/>
      <c r="H35" s="1"/>
      <c r="I35" s="1"/>
      <c r="J35" s="1"/>
      <c r="K35" s="1"/>
      <c r="L35" s="1"/>
      <c r="M35" s="1"/>
      <c r="N35" s="1"/>
    </row>
    <row r="36" spans="1:14" x14ac:dyDescent="0.25">
      <c r="A36" s="15" t="s">
        <v>29</v>
      </c>
      <c r="B36" t="s">
        <v>19</v>
      </c>
      <c r="C36" s="1"/>
      <c r="D36" s="1"/>
      <c r="E36" s="1"/>
      <c r="F36" s="1"/>
      <c r="G36" s="1"/>
      <c r="H36" s="1"/>
      <c r="I36" s="1"/>
      <c r="J36" s="1"/>
      <c r="K36" s="1"/>
      <c r="L36" s="1"/>
      <c r="M36" s="1"/>
      <c r="N36" s="1"/>
    </row>
    <row r="37" spans="1:14" x14ac:dyDescent="0.25">
      <c r="A37" s="15" t="s">
        <v>30</v>
      </c>
      <c r="B37" t="s">
        <v>19</v>
      </c>
      <c r="C37" s="1"/>
      <c r="D37" s="1"/>
      <c r="E37" s="1"/>
      <c r="F37" s="1"/>
      <c r="G37" s="1"/>
      <c r="H37" s="1"/>
      <c r="I37" s="1"/>
      <c r="J37" s="1"/>
      <c r="K37" s="1"/>
      <c r="L37" s="1"/>
      <c r="M37" s="1"/>
      <c r="N37" s="1"/>
    </row>
    <row r="38" spans="1:14" x14ac:dyDescent="0.25">
      <c r="A38" s="17" t="s">
        <v>31</v>
      </c>
      <c r="B38" s="18" t="s">
        <v>22</v>
      </c>
      <c r="C38" s="25"/>
      <c r="D38" s="25"/>
      <c r="E38" s="25"/>
      <c r="F38" s="25"/>
      <c r="G38" s="25"/>
      <c r="H38" s="25"/>
      <c r="I38" s="25"/>
      <c r="J38" s="25"/>
      <c r="K38" s="25"/>
      <c r="L38" s="25"/>
      <c r="M38" s="25"/>
      <c r="N38" s="25"/>
    </row>
    <row r="41" spans="1:14" x14ac:dyDescent="0.25">
      <c r="A41" s="97" t="s">
        <v>93</v>
      </c>
      <c r="B41" s="98"/>
      <c r="C41" s="98"/>
      <c r="D41" s="98"/>
      <c r="E41" s="98"/>
      <c r="F41" s="98"/>
      <c r="G41" s="98"/>
      <c r="H41" s="98"/>
      <c r="I41" s="98"/>
      <c r="J41" s="98"/>
      <c r="K41" s="98"/>
      <c r="L41" s="98"/>
      <c r="M41" s="98"/>
      <c r="N41" s="98"/>
    </row>
    <row r="42" spans="1:14" x14ac:dyDescent="0.25">
      <c r="A42" s="9"/>
      <c r="C42" s="11" t="s">
        <v>50</v>
      </c>
      <c r="D42" s="11" t="s">
        <v>51</v>
      </c>
      <c r="E42" s="11" t="s">
        <v>52</v>
      </c>
      <c r="F42" s="11" t="s">
        <v>53</v>
      </c>
      <c r="G42" s="11" t="s">
        <v>54</v>
      </c>
      <c r="H42" s="12" t="s">
        <v>55</v>
      </c>
      <c r="I42" s="12" t="s">
        <v>56</v>
      </c>
      <c r="J42" s="12" t="s">
        <v>57</v>
      </c>
      <c r="K42" s="12" t="s">
        <v>58</v>
      </c>
      <c r="L42" s="12" t="s">
        <v>59</v>
      </c>
      <c r="M42" s="12" t="s">
        <v>60</v>
      </c>
      <c r="N42" s="12" t="s">
        <v>61</v>
      </c>
    </row>
    <row r="43" spans="1:14" x14ac:dyDescent="0.25">
      <c r="A43" s="15" t="s">
        <v>14</v>
      </c>
      <c r="B43" t="s">
        <v>17</v>
      </c>
      <c r="C43" s="1">
        <f>C24*C4</f>
        <v>0</v>
      </c>
      <c r="D43" s="1">
        <f t="shared" ref="D43:N43" si="1">D24*D4</f>
        <v>0</v>
      </c>
      <c r="E43" s="1">
        <f t="shared" si="1"/>
        <v>0</v>
      </c>
      <c r="F43" s="1">
        <f t="shared" si="1"/>
        <v>0</v>
      </c>
      <c r="G43" s="1">
        <f t="shared" si="1"/>
        <v>0</v>
      </c>
      <c r="H43" s="1">
        <f t="shared" si="1"/>
        <v>0</v>
      </c>
      <c r="I43" s="1">
        <f t="shared" si="1"/>
        <v>0</v>
      </c>
      <c r="J43" s="1">
        <f t="shared" si="1"/>
        <v>0</v>
      </c>
      <c r="K43" s="1">
        <f t="shared" si="1"/>
        <v>0</v>
      </c>
      <c r="L43" s="1">
        <f t="shared" si="1"/>
        <v>0</v>
      </c>
      <c r="M43" s="1">
        <f t="shared" si="1"/>
        <v>0</v>
      </c>
      <c r="N43" s="1">
        <f t="shared" si="1"/>
        <v>0</v>
      </c>
    </row>
    <row r="44" spans="1:14" x14ac:dyDescent="0.25">
      <c r="A44" s="15" t="s">
        <v>15</v>
      </c>
      <c r="B44" t="s">
        <v>17</v>
      </c>
      <c r="C44" s="1">
        <f t="shared" ref="C44:N44" si="2">C25*C5</f>
        <v>0</v>
      </c>
      <c r="D44" s="1">
        <f t="shared" si="2"/>
        <v>0</v>
      </c>
      <c r="E44" s="1">
        <f t="shared" si="2"/>
        <v>0</v>
      </c>
      <c r="F44" s="1">
        <f t="shared" si="2"/>
        <v>0</v>
      </c>
      <c r="G44" s="1">
        <f t="shared" si="2"/>
        <v>0</v>
      </c>
      <c r="H44" s="1">
        <f t="shared" si="2"/>
        <v>0</v>
      </c>
      <c r="I44" s="1">
        <f t="shared" si="2"/>
        <v>0</v>
      </c>
      <c r="J44" s="1">
        <f t="shared" si="2"/>
        <v>0</v>
      </c>
      <c r="K44" s="1">
        <f t="shared" si="2"/>
        <v>0</v>
      </c>
      <c r="L44" s="1">
        <f t="shared" si="2"/>
        <v>0</v>
      </c>
      <c r="M44" s="1">
        <f t="shared" si="2"/>
        <v>0</v>
      </c>
      <c r="N44" s="1">
        <f t="shared" si="2"/>
        <v>0</v>
      </c>
    </row>
    <row r="45" spans="1:14" x14ac:dyDescent="0.25">
      <c r="A45" s="15" t="s">
        <v>18</v>
      </c>
      <c r="B45" t="s">
        <v>17</v>
      </c>
      <c r="C45" s="1">
        <f t="shared" ref="C45:N45" si="3">C26*C6</f>
        <v>0</v>
      </c>
      <c r="D45" s="1">
        <f t="shared" si="3"/>
        <v>0</v>
      </c>
      <c r="E45" s="1">
        <f t="shared" si="3"/>
        <v>0</v>
      </c>
      <c r="F45" s="1">
        <f t="shared" si="3"/>
        <v>0</v>
      </c>
      <c r="G45" s="1">
        <f t="shared" si="3"/>
        <v>0</v>
      </c>
      <c r="H45" s="1">
        <f t="shared" si="3"/>
        <v>0</v>
      </c>
      <c r="I45" s="1">
        <f t="shared" si="3"/>
        <v>0</v>
      </c>
      <c r="J45" s="1">
        <f t="shared" si="3"/>
        <v>0</v>
      </c>
      <c r="K45" s="1">
        <f t="shared" si="3"/>
        <v>0</v>
      </c>
      <c r="L45" s="1">
        <f t="shared" si="3"/>
        <v>0</v>
      </c>
      <c r="M45" s="1">
        <f t="shared" si="3"/>
        <v>0</v>
      </c>
      <c r="N45" s="1">
        <f t="shared" si="3"/>
        <v>0</v>
      </c>
    </row>
    <row r="46" spans="1:14" x14ac:dyDescent="0.25">
      <c r="A46" s="15" t="s">
        <v>21</v>
      </c>
      <c r="B46" t="s">
        <v>17</v>
      </c>
      <c r="C46" s="1">
        <f t="shared" ref="C46:N46" si="4">C27*C7</f>
        <v>0</v>
      </c>
      <c r="D46" s="1">
        <f t="shared" si="4"/>
        <v>0</v>
      </c>
      <c r="E46" s="1">
        <f t="shared" si="4"/>
        <v>0</v>
      </c>
      <c r="F46" s="1">
        <f t="shared" si="4"/>
        <v>0</v>
      </c>
      <c r="G46" s="1">
        <f t="shared" si="4"/>
        <v>0</v>
      </c>
      <c r="H46" s="1">
        <f t="shared" si="4"/>
        <v>0</v>
      </c>
      <c r="I46" s="1">
        <f t="shared" si="4"/>
        <v>0</v>
      </c>
      <c r="J46" s="1">
        <f t="shared" si="4"/>
        <v>0</v>
      </c>
      <c r="K46" s="1">
        <f t="shared" si="4"/>
        <v>0</v>
      </c>
      <c r="L46" s="1">
        <f t="shared" si="4"/>
        <v>0</v>
      </c>
      <c r="M46" s="1">
        <f t="shared" si="4"/>
        <v>0</v>
      </c>
      <c r="N46" s="1">
        <f t="shared" si="4"/>
        <v>0</v>
      </c>
    </row>
    <row r="47" spans="1:14" x14ac:dyDescent="0.25">
      <c r="A47" s="15" t="s">
        <v>16</v>
      </c>
      <c r="B47" t="s">
        <v>17</v>
      </c>
      <c r="C47" s="1">
        <f t="shared" ref="C47:N47" si="5">C28*C8</f>
        <v>0</v>
      </c>
      <c r="D47" s="1">
        <f t="shared" si="5"/>
        <v>0</v>
      </c>
      <c r="E47" s="1">
        <f t="shared" si="5"/>
        <v>0</v>
      </c>
      <c r="F47" s="1">
        <f t="shared" si="5"/>
        <v>0</v>
      </c>
      <c r="G47" s="1">
        <f t="shared" si="5"/>
        <v>0</v>
      </c>
      <c r="H47" s="1">
        <f t="shared" si="5"/>
        <v>0</v>
      </c>
      <c r="I47" s="1">
        <f t="shared" si="5"/>
        <v>0</v>
      </c>
      <c r="J47" s="1">
        <f t="shared" si="5"/>
        <v>0</v>
      </c>
      <c r="K47" s="1">
        <f t="shared" si="5"/>
        <v>0</v>
      </c>
      <c r="L47" s="1">
        <f t="shared" si="5"/>
        <v>0</v>
      </c>
      <c r="M47" s="1">
        <f t="shared" si="5"/>
        <v>0</v>
      </c>
      <c r="N47" s="1">
        <f t="shared" si="5"/>
        <v>0</v>
      </c>
    </row>
    <row r="48" spans="1:14" x14ac:dyDescent="0.25">
      <c r="A48" s="15" t="s">
        <v>20</v>
      </c>
      <c r="B48" t="s">
        <v>17</v>
      </c>
      <c r="C48" s="1">
        <f t="shared" ref="C48:N48" si="6">C29*C9</f>
        <v>0</v>
      </c>
      <c r="D48" s="1">
        <f t="shared" si="6"/>
        <v>0</v>
      </c>
      <c r="E48" s="1">
        <f t="shared" si="6"/>
        <v>0</v>
      </c>
      <c r="F48" s="1">
        <f t="shared" si="6"/>
        <v>0</v>
      </c>
      <c r="G48" s="1">
        <f t="shared" si="6"/>
        <v>0</v>
      </c>
      <c r="H48" s="1">
        <f t="shared" si="6"/>
        <v>0</v>
      </c>
      <c r="I48" s="1">
        <f t="shared" si="6"/>
        <v>0</v>
      </c>
      <c r="J48" s="1">
        <f t="shared" si="6"/>
        <v>0</v>
      </c>
      <c r="K48" s="1">
        <f t="shared" si="6"/>
        <v>0</v>
      </c>
      <c r="L48" s="1">
        <f t="shared" si="6"/>
        <v>0</v>
      </c>
      <c r="M48" s="1">
        <f t="shared" si="6"/>
        <v>0</v>
      </c>
      <c r="N48" s="1">
        <f t="shared" si="6"/>
        <v>0</v>
      </c>
    </row>
    <row r="49" spans="1:14" x14ac:dyDescent="0.25">
      <c r="A49" s="15" t="s">
        <v>23</v>
      </c>
      <c r="B49" t="s">
        <v>22</v>
      </c>
      <c r="C49" s="1">
        <f t="shared" ref="C49:N49" si="7">C30*C10</f>
        <v>0</v>
      </c>
      <c r="D49" s="1">
        <f t="shared" si="7"/>
        <v>0</v>
      </c>
      <c r="E49" s="1">
        <f t="shared" si="7"/>
        <v>0</v>
      </c>
      <c r="F49" s="1">
        <f t="shared" si="7"/>
        <v>0</v>
      </c>
      <c r="G49" s="1">
        <f t="shared" si="7"/>
        <v>0</v>
      </c>
      <c r="H49" s="1">
        <f t="shared" si="7"/>
        <v>0</v>
      </c>
      <c r="I49" s="1">
        <f t="shared" si="7"/>
        <v>0</v>
      </c>
      <c r="J49" s="1">
        <f t="shared" si="7"/>
        <v>0</v>
      </c>
      <c r="K49" s="1">
        <f t="shared" si="7"/>
        <v>0</v>
      </c>
      <c r="L49" s="1">
        <f t="shared" si="7"/>
        <v>0</v>
      </c>
      <c r="M49" s="1">
        <f t="shared" si="7"/>
        <v>0</v>
      </c>
      <c r="N49" s="1">
        <f t="shared" si="7"/>
        <v>0</v>
      </c>
    </row>
    <row r="50" spans="1:14" x14ac:dyDescent="0.25">
      <c r="A50" s="15" t="s">
        <v>24</v>
      </c>
      <c r="B50" t="s">
        <v>22</v>
      </c>
      <c r="C50" s="1">
        <f t="shared" ref="C50:N50" si="8">C31*C11</f>
        <v>0</v>
      </c>
      <c r="D50" s="1">
        <f t="shared" si="8"/>
        <v>0</v>
      </c>
      <c r="E50" s="1">
        <f t="shared" si="8"/>
        <v>0</v>
      </c>
      <c r="F50" s="1">
        <f t="shared" si="8"/>
        <v>0</v>
      </c>
      <c r="G50" s="1">
        <f t="shared" si="8"/>
        <v>0</v>
      </c>
      <c r="H50" s="1">
        <f t="shared" si="8"/>
        <v>0</v>
      </c>
      <c r="I50" s="1">
        <f t="shared" si="8"/>
        <v>0</v>
      </c>
      <c r="J50" s="1">
        <f t="shared" si="8"/>
        <v>0</v>
      </c>
      <c r="K50" s="1">
        <f t="shared" si="8"/>
        <v>0</v>
      </c>
      <c r="L50" s="1">
        <f t="shared" si="8"/>
        <v>0</v>
      </c>
      <c r="M50" s="1">
        <f t="shared" si="8"/>
        <v>0</v>
      </c>
      <c r="N50" s="1">
        <f t="shared" si="8"/>
        <v>0</v>
      </c>
    </row>
    <row r="51" spans="1:14" x14ac:dyDescent="0.25">
      <c r="A51" s="15" t="s">
        <v>25</v>
      </c>
      <c r="B51" t="s">
        <v>19</v>
      </c>
      <c r="C51" s="1">
        <f t="shared" ref="C51:N51" si="9">C32*C12</f>
        <v>0</v>
      </c>
      <c r="D51" s="1">
        <f t="shared" si="9"/>
        <v>0</v>
      </c>
      <c r="E51" s="1">
        <f t="shared" si="9"/>
        <v>0</v>
      </c>
      <c r="F51" s="1">
        <f t="shared" si="9"/>
        <v>0</v>
      </c>
      <c r="G51" s="1">
        <f t="shared" si="9"/>
        <v>0</v>
      </c>
      <c r="H51" s="1">
        <f t="shared" si="9"/>
        <v>0</v>
      </c>
      <c r="I51" s="1">
        <f t="shared" si="9"/>
        <v>0</v>
      </c>
      <c r="J51" s="1">
        <f t="shared" si="9"/>
        <v>0</v>
      </c>
      <c r="K51" s="1">
        <f t="shared" si="9"/>
        <v>0</v>
      </c>
      <c r="L51" s="1">
        <f t="shared" si="9"/>
        <v>0</v>
      </c>
      <c r="M51" s="1">
        <f t="shared" si="9"/>
        <v>0</v>
      </c>
      <c r="N51" s="1">
        <f t="shared" si="9"/>
        <v>0</v>
      </c>
    </row>
    <row r="52" spans="1:14" x14ac:dyDescent="0.25">
      <c r="A52" s="15" t="s">
        <v>26</v>
      </c>
      <c r="B52" t="s">
        <v>19</v>
      </c>
      <c r="C52" s="1">
        <f t="shared" ref="C52:N52" si="10">C33*C13</f>
        <v>0</v>
      </c>
      <c r="D52" s="1">
        <f t="shared" si="10"/>
        <v>0</v>
      </c>
      <c r="E52" s="1">
        <f t="shared" si="10"/>
        <v>0</v>
      </c>
      <c r="F52" s="1">
        <f t="shared" si="10"/>
        <v>0</v>
      </c>
      <c r="G52" s="1">
        <f t="shared" si="10"/>
        <v>0</v>
      </c>
      <c r="H52" s="1">
        <f t="shared" si="10"/>
        <v>0</v>
      </c>
      <c r="I52" s="1">
        <f t="shared" si="10"/>
        <v>0</v>
      </c>
      <c r="J52" s="1">
        <f t="shared" si="10"/>
        <v>0</v>
      </c>
      <c r="K52" s="1">
        <f t="shared" si="10"/>
        <v>0</v>
      </c>
      <c r="L52" s="1">
        <f t="shared" si="10"/>
        <v>0</v>
      </c>
      <c r="M52" s="1">
        <f t="shared" si="10"/>
        <v>0</v>
      </c>
      <c r="N52" s="1">
        <f t="shared" si="10"/>
        <v>0</v>
      </c>
    </row>
    <row r="53" spans="1:14" x14ac:dyDescent="0.25">
      <c r="A53" s="15" t="s">
        <v>27</v>
      </c>
      <c r="B53" t="s">
        <v>19</v>
      </c>
      <c r="C53" s="1">
        <f t="shared" ref="C53:N53" si="11">C34*C14</f>
        <v>0</v>
      </c>
      <c r="D53" s="1">
        <f t="shared" si="11"/>
        <v>0</v>
      </c>
      <c r="E53" s="1">
        <f t="shared" si="11"/>
        <v>0</v>
      </c>
      <c r="F53" s="1">
        <f t="shared" si="11"/>
        <v>0</v>
      </c>
      <c r="G53" s="1">
        <f t="shared" si="11"/>
        <v>0</v>
      </c>
      <c r="H53" s="1">
        <f t="shared" si="11"/>
        <v>0</v>
      </c>
      <c r="I53" s="1">
        <f t="shared" si="11"/>
        <v>0</v>
      </c>
      <c r="J53" s="1">
        <f t="shared" si="11"/>
        <v>0</v>
      </c>
      <c r="K53" s="1">
        <f t="shared" si="11"/>
        <v>0</v>
      </c>
      <c r="L53" s="1">
        <f t="shared" si="11"/>
        <v>0</v>
      </c>
      <c r="M53" s="1">
        <f t="shared" si="11"/>
        <v>0</v>
      </c>
      <c r="N53" s="1">
        <f t="shared" si="11"/>
        <v>0</v>
      </c>
    </row>
    <row r="54" spans="1:14" x14ac:dyDescent="0.25">
      <c r="A54" s="15" t="s">
        <v>28</v>
      </c>
      <c r="B54" t="s">
        <v>19</v>
      </c>
      <c r="C54" s="1">
        <f t="shared" ref="C54:N54" si="12">C35*C15</f>
        <v>0</v>
      </c>
      <c r="D54" s="1">
        <f t="shared" si="12"/>
        <v>0</v>
      </c>
      <c r="E54" s="1">
        <f t="shared" si="12"/>
        <v>0</v>
      </c>
      <c r="F54" s="1">
        <f t="shared" si="12"/>
        <v>0</v>
      </c>
      <c r="G54" s="1">
        <f t="shared" si="12"/>
        <v>0</v>
      </c>
      <c r="H54" s="1">
        <f t="shared" si="12"/>
        <v>0</v>
      </c>
      <c r="I54" s="1">
        <f t="shared" si="12"/>
        <v>0</v>
      </c>
      <c r="J54" s="1">
        <f t="shared" si="12"/>
        <v>0</v>
      </c>
      <c r="K54" s="1">
        <f t="shared" si="12"/>
        <v>0</v>
      </c>
      <c r="L54" s="1">
        <f t="shared" si="12"/>
        <v>0</v>
      </c>
      <c r="M54" s="1">
        <f t="shared" si="12"/>
        <v>0</v>
      </c>
      <c r="N54" s="1">
        <f t="shared" si="12"/>
        <v>0</v>
      </c>
    </row>
    <row r="55" spans="1:14" x14ac:dyDescent="0.25">
      <c r="A55" s="15" t="s">
        <v>29</v>
      </c>
      <c r="B55" t="s">
        <v>19</v>
      </c>
      <c r="C55" s="1">
        <f t="shared" ref="C55:N55" si="13">C36*C16</f>
        <v>0</v>
      </c>
      <c r="D55" s="1">
        <f t="shared" si="13"/>
        <v>0</v>
      </c>
      <c r="E55" s="1">
        <f t="shared" si="13"/>
        <v>0</v>
      </c>
      <c r="F55" s="1">
        <f t="shared" si="13"/>
        <v>0</v>
      </c>
      <c r="G55" s="1">
        <f t="shared" si="13"/>
        <v>0</v>
      </c>
      <c r="H55" s="1">
        <f t="shared" si="13"/>
        <v>0</v>
      </c>
      <c r="I55" s="1">
        <f t="shared" si="13"/>
        <v>0</v>
      </c>
      <c r="J55" s="1">
        <f t="shared" si="13"/>
        <v>0</v>
      </c>
      <c r="K55" s="1">
        <f t="shared" si="13"/>
        <v>0</v>
      </c>
      <c r="L55" s="1">
        <f t="shared" si="13"/>
        <v>0</v>
      </c>
      <c r="M55" s="1">
        <f t="shared" si="13"/>
        <v>0</v>
      </c>
      <c r="N55" s="1">
        <f t="shared" si="13"/>
        <v>0</v>
      </c>
    </row>
    <row r="56" spans="1:14" x14ac:dyDescent="0.25">
      <c r="A56" s="15" t="s">
        <v>30</v>
      </c>
      <c r="B56" t="s">
        <v>19</v>
      </c>
      <c r="C56" s="1">
        <f t="shared" ref="C56:N56" si="14">C37*C17</f>
        <v>0</v>
      </c>
      <c r="D56" s="1">
        <f t="shared" si="14"/>
        <v>0</v>
      </c>
      <c r="E56" s="1">
        <f t="shared" si="14"/>
        <v>0</v>
      </c>
      <c r="F56" s="1">
        <f t="shared" si="14"/>
        <v>0</v>
      </c>
      <c r="G56" s="1">
        <f t="shared" si="14"/>
        <v>0</v>
      </c>
      <c r="H56" s="1">
        <f t="shared" si="14"/>
        <v>0</v>
      </c>
      <c r="I56" s="1">
        <f t="shared" si="14"/>
        <v>0</v>
      </c>
      <c r="J56" s="1">
        <f t="shared" si="14"/>
        <v>0</v>
      </c>
      <c r="K56" s="1">
        <f t="shared" si="14"/>
        <v>0</v>
      </c>
      <c r="L56" s="1">
        <f t="shared" si="14"/>
        <v>0</v>
      </c>
      <c r="M56" s="1">
        <f t="shared" si="14"/>
        <v>0</v>
      </c>
      <c r="N56" s="1">
        <f t="shared" si="14"/>
        <v>0</v>
      </c>
    </row>
    <row r="57" spans="1:14" x14ac:dyDescent="0.25">
      <c r="A57" s="15" t="s">
        <v>31</v>
      </c>
      <c r="B57" t="s">
        <v>22</v>
      </c>
      <c r="C57" s="1">
        <f t="shared" ref="C57:N57" si="15">C38*C18</f>
        <v>0</v>
      </c>
      <c r="D57" s="1">
        <f t="shared" si="15"/>
        <v>0</v>
      </c>
      <c r="E57" s="1">
        <f t="shared" si="15"/>
        <v>0</v>
      </c>
      <c r="F57" s="1">
        <f t="shared" si="15"/>
        <v>0</v>
      </c>
      <c r="G57" s="1">
        <f t="shared" si="15"/>
        <v>0</v>
      </c>
      <c r="H57" s="1">
        <f t="shared" si="15"/>
        <v>0</v>
      </c>
      <c r="I57" s="1">
        <f t="shared" si="15"/>
        <v>0</v>
      </c>
      <c r="J57" s="1">
        <f t="shared" si="15"/>
        <v>0</v>
      </c>
      <c r="K57" s="1">
        <f t="shared" si="15"/>
        <v>0</v>
      </c>
      <c r="L57" s="1">
        <f t="shared" si="15"/>
        <v>0</v>
      </c>
      <c r="M57" s="1">
        <f t="shared" si="15"/>
        <v>0</v>
      </c>
      <c r="N57" s="1">
        <f t="shared" si="15"/>
        <v>0</v>
      </c>
    </row>
    <row r="58" spans="1:14" s="4" customFormat="1" x14ac:dyDescent="0.25">
      <c r="A58" s="37" t="s">
        <v>94</v>
      </c>
      <c r="B58" s="38"/>
      <c r="C58" s="38">
        <f>SUM(C43:C57)</f>
        <v>0</v>
      </c>
      <c r="D58" s="38">
        <f t="shared" ref="D58" si="16">SUM(D43:D57)</f>
        <v>0</v>
      </c>
      <c r="E58" s="38">
        <f t="shared" ref="E58" si="17">SUM(E43:E57)</f>
        <v>0</v>
      </c>
      <c r="F58" s="38">
        <f t="shared" ref="F58" si="18">SUM(F43:F57)</f>
        <v>0</v>
      </c>
      <c r="G58" s="38">
        <f t="shared" ref="G58" si="19">SUM(G43:G57)</f>
        <v>0</v>
      </c>
      <c r="H58" s="38">
        <f t="shared" ref="H58" si="20">SUM(H43:H57)</f>
        <v>0</v>
      </c>
      <c r="I58" s="38">
        <f t="shared" ref="I58" si="21">SUM(I43:I57)</f>
        <v>0</v>
      </c>
      <c r="J58" s="38">
        <f t="shared" ref="J58" si="22">SUM(J43:J57)</f>
        <v>0</v>
      </c>
      <c r="K58" s="38">
        <f t="shared" ref="K58" si="23">SUM(K43:K57)</f>
        <v>0</v>
      </c>
      <c r="L58" s="38">
        <f t="shared" ref="L58" si="24">SUM(L43:L57)</f>
        <v>0</v>
      </c>
      <c r="M58" s="38">
        <f t="shared" ref="M58" si="25">SUM(M43:M57)</f>
        <v>0</v>
      </c>
      <c r="N58" s="38">
        <f t="shared" ref="N58" si="26">SUM(N43:N57)</f>
        <v>0</v>
      </c>
    </row>
  </sheetData>
  <mergeCells count="3">
    <mergeCell ref="A2:N2"/>
    <mergeCell ref="A22:N22"/>
    <mergeCell ref="A41:N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0C5E-55B1-4944-BB36-E5D685189B82}">
  <dimension ref="A2:L55"/>
  <sheetViews>
    <sheetView workbookViewId="0">
      <selection activeCell="B3" sqref="B3:L3"/>
    </sheetView>
  </sheetViews>
  <sheetFormatPr baseColWidth="10" defaultRowHeight="15" x14ac:dyDescent="0.25"/>
  <cols>
    <col min="1" max="1" width="29.7109375" bestFit="1" customWidth="1"/>
  </cols>
  <sheetData>
    <row r="2" spans="1:12" x14ac:dyDescent="0.25">
      <c r="A2" s="107" t="s">
        <v>95</v>
      </c>
      <c r="B2" s="108"/>
      <c r="C2" s="108"/>
      <c r="D2" s="108"/>
      <c r="E2" s="108"/>
      <c r="F2" s="108"/>
      <c r="G2" s="108"/>
      <c r="H2" s="108"/>
      <c r="I2" s="108"/>
      <c r="J2" s="108"/>
      <c r="K2" s="108"/>
      <c r="L2" s="108"/>
    </row>
    <row r="3" spans="1:12" x14ac:dyDescent="0.25">
      <c r="A3" s="28"/>
      <c r="B3" s="29" t="s">
        <v>51</v>
      </c>
      <c r="C3" s="29" t="s">
        <v>52</v>
      </c>
      <c r="D3" s="29" t="s">
        <v>53</v>
      </c>
      <c r="E3" s="29" t="s">
        <v>54</v>
      </c>
      <c r="F3" s="22" t="s">
        <v>55</v>
      </c>
      <c r="G3" s="22" t="s">
        <v>56</v>
      </c>
      <c r="H3" s="22" t="s">
        <v>57</v>
      </c>
      <c r="I3" s="22" t="s">
        <v>58</v>
      </c>
      <c r="J3" s="22" t="s">
        <v>59</v>
      </c>
      <c r="K3" s="22" t="s">
        <v>60</v>
      </c>
      <c r="L3" s="22" t="s">
        <v>61</v>
      </c>
    </row>
    <row r="4" spans="1:12" x14ac:dyDescent="0.25">
      <c r="A4" s="15" t="s">
        <v>96</v>
      </c>
    </row>
    <row r="5" spans="1:12" x14ac:dyDescent="0.25">
      <c r="A5" s="15" t="s">
        <v>96</v>
      </c>
    </row>
    <row r="6" spans="1:12" x14ac:dyDescent="0.25">
      <c r="A6" s="15" t="s">
        <v>96</v>
      </c>
    </row>
    <row r="7" spans="1:12" x14ac:dyDescent="0.25">
      <c r="A7" s="15" t="s">
        <v>96</v>
      </c>
    </row>
    <row r="8" spans="1:12" x14ac:dyDescent="0.25">
      <c r="A8" s="15" t="s">
        <v>96</v>
      </c>
    </row>
    <row r="9" spans="1:12" x14ac:dyDescent="0.25">
      <c r="A9" s="15" t="s">
        <v>96</v>
      </c>
    </row>
    <row r="10" spans="1:12" x14ac:dyDescent="0.25">
      <c r="A10" s="15" t="s">
        <v>96</v>
      </c>
    </row>
    <row r="11" spans="1:12" x14ac:dyDescent="0.25">
      <c r="A11" s="15" t="s">
        <v>96</v>
      </c>
    </row>
    <row r="12" spans="1:12" x14ac:dyDescent="0.25">
      <c r="A12" s="15" t="s">
        <v>96</v>
      </c>
    </row>
    <row r="13" spans="1:12" x14ac:dyDescent="0.25">
      <c r="A13" s="15" t="s">
        <v>96</v>
      </c>
    </row>
    <row r="14" spans="1:12" x14ac:dyDescent="0.25">
      <c r="A14" s="15" t="s">
        <v>96</v>
      </c>
    </row>
    <row r="15" spans="1:12" x14ac:dyDescent="0.25">
      <c r="A15" s="15" t="s">
        <v>96</v>
      </c>
    </row>
    <row r="16" spans="1:12" x14ac:dyDescent="0.25">
      <c r="A16" s="15" t="s">
        <v>96</v>
      </c>
    </row>
    <row r="17" spans="1:12" x14ac:dyDescent="0.25">
      <c r="A17" s="15" t="s">
        <v>96</v>
      </c>
    </row>
    <row r="18" spans="1:12" x14ac:dyDescent="0.25">
      <c r="A18" s="15" t="s">
        <v>96</v>
      </c>
    </row>
    <row r="19" spans="1:12" x14ac:dyDescent="0.25">
      <c r="A19" s="15" t="s">
        <v>96</v>
      </c>
    </row>
    <row r="20" spans="1:12" x14ac:dyDescent="0.25">
      <c r="A20" s="15" t="s">
        <v>96</v>
      </c>
    </row>
    <row r="21" spans="1:12" x14ac:dyDescent="0.25">
      <c r="A21" s="33" t="s">
        <v>97</v>
      </c>
      <c r="B21" s="34">
        <f>SUM(B4:B20)</f>
        <v>0</v>
      </c>
      <c r="C21" s="34">
        <f t="shared" ref="C21:D21" si="0">SUM(C4:C20)</f>
        <v>0</v>
      </c>
      <c r="D21" s="34">
        <f t="shared" si="0"/>
        <v>0</v>
      </c>
      <c r="E21" s="34">
        <f>SUM(E4:E20)</f>
        <v>0</v>
      </c>
      <c r="F21" s="34">
        <f t="shared" ref="F21:L21" si="1">SUM(F4:F20)</f>
        <v>0</v>
      </c>
      <c r="G21" s="34">
        <f t="shared" si="1"/>
        <v>0</v>
      </c>
      <c r="H21" s="34">
        <f t="shared" si="1"/>
        <v>0</v>
      </c>
      <c r="I21" s="34">
        <f t="shared" si="1"/>
        <v>0</v>
      </c>
      <c r="J21" s="34">
        <f t="shared" si="1"/>
        <v>0</v>
      </c>
      <c r="K21" s="34">
        <f t="shared" si="1"/>
        <v>0</v>
      </c>
      <c r="L21" s="34">
        <f t="shared" si="1"/>
        <v>0</v>
      </c>
    </row>
    <row r="25" spans="1:12" x14ac:dyDescent="0.25">
      <c r="A25" s="107" t="s">
        <v>98</v>
      </c>
      <c r="B25" s="108"/>
      <c r="C25" s="108"/>
      <c r="D25" s="108"/>
      <c r="E25" s="108"/>
      <c r="F25" s="108"/>
      <c r="G25" s="108"/>
      <c r="H25" s="108"/>
      <c r="I25" s="108"/>
      <c r="J25" s="108"/>
      <c r="K25" s="108"/>
      <c r="L25" s="108"/>
    </row>
    <row r="26" spans="1:12" x14ac:dyDescent="0.25">
      <c r="A26" s="28"/>
      <c r="B26" s="29" t="s">
        <v>51</v>
      </c>
      <c r="C26" s="29" t="s">
        <v>52</v>
      </c>
      <c r="D26" s="29" t="s">
        <v>53</v>
      </c>
      <c r="E26" s="29" t="s">
        <v>54</v>
      </c>
      <c r="F26" s="22" t="s">
        <v>55</v>
      </c>
      <c r="G26" s="22" t="s">
        <v>56</v>
      </c>
      <c r="H26" s="22" t="s">
        <v>57</v>
      </c>
      <c r="I26" s="22" t="s">
        <v>58</v>
      </c>
      <c r="J26" s="22" t="s">
        <v>59</v>
      </c>
      <c r="K26" s="22" t="s">
        <v>60</v>
      </c>
      <c r="L26" s="22" t="s">
        <v>61</v>
      </c>
    </row>
    <row r="27" spans="1:12" x14ac:dyDescent="0.25">
      <c r="A27" s="15" t="s">
        <v>96</v>
      </c>
    </row>
    <row r="28" spans="1:12" x14ac:dyDescent="0.25">
      <c r="A28" s="15" t="s">
        <v>96</v>
      </c>
    </row>
    <row r="29" spans="1:12" x14ac:dyDescent="0.25">
      <c r="A29" s="15" t="s">
        <v>96</v>
      </c>
    </row>
    <row r="30" spans="1:12" x14ac:dyDescent="0.25">
      <c r="A30" s="15" t="s">
        <v>96</v>
      </c>
    </row>
    <row r="31" spans="1:12" x14ac:dyDescent="0.25">
      <c r="A31" s="15" t="s">
        <v>96</v>
      </c>
    </row>
    <row r="32" spans="1:12" x14ac:dyDescent="0.25">
      <c r="A32" s="15" t="s">
        <v>96</v>
      </c>
    </row>
    <row r="33" spans="1:12" x14ac:dyDescent="0.25">
      <c r="A33" s="15" t="s">
        <v>96</v>
      </c>
    </row>
    <row r="34" spans="1:12" x14ac:dyDescent="0.25">
      <c r="A34" s="15" t="s">
        <v>96</v>
      </c>
    </row>
    <row r="35" spans="1:12" x14ac:dyDescent="0.25">
      <c r="A35" s="15" t="s">
        <v>96</v>
      </c>
    </row>
    <row r="36" spans="1:12" x14ac:dyDescent="0.25">
      <c r="A36" s="15" t="s">
        <v>96</v>
      </c>
    </row>
    <row r="37" spans="1:12" x14ac:dyDescent="0.25">
      <c r="A37" s="15" t="s">
        <v>96</v>
      </c>
    </row>
    <row r="38" spans="1:12" x14ac:dyDescent="0.25">
      <c r="A38" s="15" t="s">
        <v>96</v>
      </c>
    </row>
    <row r="39" spans="1:12" x14ac:dyDescent="0.25">
      <c r="A39" s="15" t="s">
        <v>96</v>
      </c>
    </row>
    <row r="40" spans="1:12" x14ac:dyDescent="0.25">
      <c r="A40" s="15" t="s">
        <v>96</v>
      </c>
    </row>
    <row r="41" spans="1:12" x14ac:dyDescent="0.25">
      <c r="A41" s="15" t="s">
        <v>96</v>
      </c>
    </row>
    <row r="42" spans="1:12" x14ac:dyDescent="0.25">
      <c r="A42" s="15" t="s">
        <v>96</v>
      </c>
    </row>
    <row r="43" spans="1:12" x14ac:dyDescent="0.25">
      <c r="A43" s="15" t="s">
        <v>96</v>
      </c>
    </row>
    <row r="44" spans="1:12" x14ac:dyDescent="0.25">
      <c r="A44" s="33" t="s">
        <v>99</v>
      </c>
      <c r="B44" s="34">
        <f>SUM(B27:B43)</f>
        <v>0</v>
      </c>
      <c r="C44" s="34">
        <f t="shared" ref="C44" si="2">SUM(C27:C43)</f>
        <v>0</v>
      </c>
      <c r="D44" s="34">
        <f t="shared" ref="D44" si="3">SUM(D27:D43)</f>
        <v>0</v>
      </c>
      <c r="E44" s="34">
        <f t="shared" ref="E44:L44" si="4">SUM(E27:E43)</f>
        <v>0</v>
      </c>
      <c r="F44" s="34">
        <f t="shared" si="4"/>
        <v>0</v>
      </c>
      <c r="G44" s="34">
        <f t="shared" si="4"/>
        <v>0</v>
      </c>
      <c r="H44" s="34">
        <f t="shared" si="4"/>
        <v>0</v>
      </c>
      <c r="I44" s="34">
        <f t="shared" si="4"/>
        <v>0</v>
      </c>
      <c r="J44" s="34">
        <f t="shared" si="4"/>
        <v>0</v>
      </c>
      <c r="K44" s="34">
        <f t="shared" si="4"/>
        <v>0</v>
      </c>
      <c r="L44" s="34">
        <f t="shared" si="4"/>
        <v>0</v>
      </c>
    </row>
    <row r="47" spans="1:12" x14ac:dyDescent="0.25">
      <c r="A47" s="101" t="s">
        <v>102</v>
      </c>
      <c r="B47" s="102"/>
      <c r="C47" s="102"/>
      <c r="D47" s="102"/>
      <c r="E47" s="102"/>
      <c r="F47" s="102"/>
      <c r="G47" s="102"/>
      <c r="H47" s="102"/>
      <c r="I47" s="102"/>
      <c r="J47" s="102"/>
      <c r="K47" s="102"/>
      <c r="L47" s="102"/>
    </row>
    <row r="48" spans="1:12" x14ac:dyDescent="0.25">
      <c r="A48" s="103"/>
      <c r="B48" s="104"/>
      <c r="C48" s="104"/>
      <c r="D48" s="104"/>
      <c r="E48" s="104"/>
      <c r="F48" s="104"/>
      <c r="G48" s="104"/>
      <c r="H48" s="104"/>
      <c r="I48" s="104"/>
      <c r="J48" s="104"/>
      <c r="K48" s="104"/>
      <c r="L48" s="104"/>
    </row>
    <row r="49" spans="1:12" x14ac:dyDescent="0.25">
      <c r="A49" s="103"/>
      <c r="B49" s="104"/>
      <c r="C49" s="104"/>
      <c r="D49" s="104"/>
      <c r="E49" s="104"/>
      <c r="F49" s="104"/>
      <c r="G49" s="104"/>
      <c r="H49" s="104"/>
      <c r="I49" s="104"/>
      <c r="J49" s="104"/>
      <c r="K49" s="104"/>
      <c r="L49" s="104"/>
    </row>
    <row r="50" spans="1:12" x14ac:dyDescent="0.25">
      <c r="A50" s="103"/>
      <c r="B50" s="104"/>
      <c r="C50" s="104"/>
      <c r="D50" s="104"/>
      <c r="E50" s="104"/>
      <c r="F50" s="104"/>
      <c r="G50" s="104"/>
      <c r="H50" s="104"/>
      <c r="I50" s="104"/>
      <c r="J50" s="104"/>
      <c r="K50" s="104"/>
      <c r="L50" s="104"/>
    </row>
    <row r="51" spans="1:12" x14ac:dyDescent="0.25">
      <c r="A51" s="103"/>
      <c r="B51" s="104"/>
      <c r="C51" s="104"/>
      <c r="D51" s="104"/>
      <c r="E51" s="104"/>
      <c r="F51" s="104"/>
      <c r="G51" s="104"/>
      <c r="H51" s="104"/>
      <c r="I51" s="104"/>
      <c r="J51" s="104"/>
      <c r="K51" s="104"/>
      <c r="L51" s="104"/>
    </row>
    <row r="52" spans="1:12" x14ac:dyDescent="0.25">
      <c r="A52" s="103"/>
      <c r="B52" s="104"/>
      <c r="C52" s="104"/>
      <c r="D52" s="104"/>
      <c r="E52" s="104"/>
      <c r="F52" s="104"/>
      <c r="G52" s="104"/>
      <c r="H52" s="104"/>
      <c r="I52" s="104"/>
      <c r="J52" s="104"/>
      <c r="K52" s="104"/>
      <c r="L52" s="104"/>
    </row>
    <row r="53" spans="1:12" x14ac:dyDescent="0.25">
      <c r="A53" s="103"/>
      <c r="B53" s="104"/>
      <c r="C53" s="104"/>
      <c r="D53" s="104"/>
      <c r="E53" s="104"/>
      <c r="F53" s="104"/>
      <c r="G53" s="104"/>
      <c r="H53" s="104"/>
      <c r="I53" s="104"/>
      <c r="J53" s="104"/>
      <c r="K53" s="104"/>
      <c r="L53" s="104"/>
    </row>
    <row r="54" spans="1:12" x14ac:dyDescent="0.25">
      <c r="A54" s="103"/>
      <c r="B54" s="104"/>
      <c r="C54" s="104"/>
      <c r="D54" s="104"/>
      <c r="E54" s="104"/>
      <c r="F54" s="104"/>
      <c r="G54" s="104"/>
      <c r="H54" s="104"/>
      <c r="I54" s="104"/>
      <c r="J54" s="104"/>
      <c r="K54" s="104"/>
      <c r="L54" s="104"/>
    </row>
    <row r="55" spans="1:12" x14ac:dyDescent="0.25">
      <c r="A55" s="105"/>
      <c r="B55" s="106"/>
      <c r="C55" s="106"/>
      <c r="D55" s="106"/>
      <c r="E55" s="106"/>
      <c r="F55" s="106"/>
      <c r="G55" s="106"/>
      <c r="H55" s="106"/>
      <c r="I55" s="106"/>
      <c r="J55" s="106"/>
      <c r="K55" s="106"/>
      <c r="L55" s="106"/>
    </row>
  </sheetData>
  <mergeCells count="3">
    <mergeCell ref="A2:L2"/>
    <mergeCell ref="A25:L25"/>
    <mergeCell ref="A47:L5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594D-05F3-4E99-981E-4D8F2F721679}">
  <dimension ref="A1:N47"/>
  <sheetViews>
    <sheetView topLeftCell="A13" workbookViewId="0">
      <selection activeCell="E26" sqref="E26:L26"/>
    </sheetView>
  </sheetViews>
  <sheetFormatPr baseColWidth="10" defaultRowHeight="15" x14ac:dyDescent="0.25"/>
  <cols>
    <col min="1" max="1" width="41.28515625" customWidth="1"/>
  </cols>
  <sheetData>
    <row r="1" spans="1:14" x14ac:dyDescent="0.25">
      <c r="C1" s="11" t="s">
        <v>52</v>
      </c>
      <c r="D1" s="11" t="s">
        <v>53</v>
      </c>
      <c r="E1" s="11" t="s">
        <v>54</v>
      </c>
      <c r="F1" s="12" t="s">
        <v>55</v>
      </c>
      <c r="G1" s="12" t="s">
        <v>56</v>
      </c>
      <c r="H1" s="12" t="s">
        <v>57</v>
      </c>
      <c r="I1" s="12" t="s">
        <v>58</v>
      </c>
      <c r="J1" s="12" t="s">
        <v>59</v>
      </c>
      <c r="K1" s="12" t="s">
        <v>60</v>
      </c>
      <c r="L1" s="12" t="s">
        <v>61</v>
      </c>
    </row>
    <row r="2" spans="1:14" x14ac:dyDescent="0.25">
      <c r="A2" t="s">
        <v>108</v>
      </c>
      <c r="C2" s="80">
        <v>9.8499999999999994E-3</v>
      </c>
      <c r="D2" s="80">
        <v>2.009E-2</v>
      </c>
      <c r="E2" s="80">
        <v>9.2520000000000005E-2</v>
      </c>
      <c r="F2" s="79"/>
      <c r="G2" s="79"/>
      <c r="H2" s="79"/>
      <c r="I2" s="79"/>
      <c r="J2" s="79"/>
      <c r="K2" s="79"/>
      <c r="L2" s="79"/>
    </row>
    <row r="3" spans="1:14" x14ac:dyDescent="0.25">
      <c r="B3" s="95"/>
      <c r="C3" s="95"/>
      <c r="D3" s="95"/>
      <c r="E3" s="61"/>
      <c r="F3" s="61"/>
      <c r="G3" s="61"/>
      <c r="H3" s="61"/>
      <c r="I3" s="61"/>
      <c r="J3" s="61"/>
      <c r="K3" s="61"/>
      <c r="L3" s="61"/>
    </row>
    <row r="4" spans="1:14" x14ac:dyDescent="0.25">
      <c r="M4" s="61"/>
      <c r="N4" s="61"/>
    </row>
    <row r="5" spans="1:14" x14ac:dyDescent="0.25">
      <c r="B5" s="29" t="s">
        <v>51</v>
      </c>
      <c r="C5" s="29" t="s">
        <v>52</v>
      </c>
      <c r="D5" s="29" t="s">
        <v>53</v>
      </c>
      <c r="E5" s="29" t="s">
        <v>54</v>
      </c>
      <c r="F5" s="22" t="s">
        <v>55</v>
      </c>
      <c r="G5" s="22" t="s">
        <v>56</v>
      </c>
      <c r="H5" s="22" t="s">
        <v>57</v>
      </c>
      <c r="I5" s="22" t="s">
        <v>58</v>
      </c>
      <c r="J5" s="22" t="s">
        <v>59</v>
      </c>
      <c r="K5" s="22" t="s">
        <v>60</v>
      </c>
      <c r="L5" s="22" t="s">
        <v>61</v>
      </c>
    </row>
    <row r="6" spans="1:14" x14ac:dyDescent="0.25">
      <c r="A6" s="109" t="s">
        <v>101</v>
      </c>
      <c r="B6" s="109"/>
      <c r="C6" s="109"/>
      <c r="D6" s="109"/>
      <c r="E6" s="109"/>
      <c r="F6" s="109"/>
      <c r="G6" s="109"/>
      <c r="H6" s="109"/>
      <c r="I6" s="109"/>
      <c r="J6" s="109"/>
      <c r="K6" s="109"/>
      <c r="L6" s="109"/>
    </row>
    <row r="7" spans="1:14" x14ac:dyDescent="0.25">
      <c r="A7" t="s">
        <v>42</v>
      </c>
    </row>
    <row r="8" spans="1:14" x14ac:dyDescent="0.25">
      <c r="A8" t="s">
        <v>43</v>
      </c>
    </row>
    <row r="9" spans="1:14" x14ac:dyDescent="0.25">
      <c r="A9" t="s">
        <v>44</v>
      </c>
    </row>
    <row r="10" spans="1:14" x14ac:dyDescent="0.25">
      <c r="A10" t="s">
        <v>45</v>
      </c>
    </row>
    <row r="11" spans="1:14" x14ac:dyDescent="0.25">
      <c r="A11" t="s">
        <v>46</v>
      </c>
    </row>
    <row r="12" spans="1:14" x14ac:dyDescent="0.25">
      <c r="A12" t="s">
        <v>47</v>
      </c>
    </row>
    <row r="13" spans="1:14" x14ac:dyDescent="0.25">
      <c r="A13" t="s">
        <v>48</v>
      </c>
    </row>
    <row r="14" spans="1:14" x14ac:dyDescent="0.25">
      <c r="A14" t="s">
        <v>137</v>
      </c>
    </row>
    <row r="15" spans="1:14" x14ac:dyDescent="0.25">
      <c r="A15" t="s">
        <v>135</v>
      </c>
    </row>
    <row r="16" spans="1:14" x14ac:dyDescent="0.25">
      <c r="A16" t="s">
        <v>136</v>
      </c>
    </row>
    <row r="17" spans="1:12" x14ac:dyDescent="0.25">
      <c r="A17" t="s">
        <v>49</v>
      </c>
    </row>
    <row r="18" spans="1:12" x14ac:dyDescent="0.25">
      <c r="A18" t="s">
        <v>49</v>
      </c>
    </row>
    <row r="19" spans="1:12" x14ac:dyDescent="0.25">
      <c r="A19" t="s">
        <v>49</v>
      </c>
    </row>
    <row r="20" spans="1:12" x14ac:dyDescent="0.25">
      <c r="A20" t="s">
        <v>49</v>
      </c>
    </row>
    <row r="21" spans="1:12" x14ac:dyDescent="0.25">
      <c r="A21" t="s">
        <v>49</v>
      </c>
    </row>
    <row r="22" spans="1:12" x14ac:dyDescent="0.25">
      <c r="A22" t="s">
        <v>49</v>
      </c>
    </row>
    <row r="23" spans="1:12" x14ac:dyDescent="0.25">
      <c r="A23" t="s">
        <v>49</v>
      </c>
    </row>
    <row r="24" spans="1:12" x14ac:dyDescent="0.25">
      <c r="A24" t="s">
        <v>49</v>
      </c>
    </row>
    <row r="25" spans="1:12" x14ac:dyDescent="0.25">
      <c r="A25" t="s">
        <v>49</v>
      </c>
    </row>
    <row r="26" spans="1:12" x14ac:dyDescent="0.25">
      <c r="A26" s="2" t="s">
        <v>100</v>
      </c>
      <c r="B26" s="2">
        <f>SUM(B7:B25)</f>
        <v>0</v>
      </c>
      <c r="C26" s="2">
        <f t="shared" ref="C26:L26" si="0">SUM(C7:C25)</f>
        <v>0</v>
      </c>
      <c r="D26" s="2">
        <f t="shared" si="0"/>
        <v>0</v>
      </c>
      <c r="E26" s="2">
        <f t="shared" si="0"/>
        <v>0</v>
      </c>
      <c r="F26" s="2">
        <f t="shared" si="0"/>
        <v>0</v>
      </c>
      <c r="G26" s="2">
        <f t="shared" si="0"/>
        <v>0</v>
      </c>
      <c r="H26" s="2">
        <f t="shared" si="0"/>
        <v>0</v>
      </c>
      <c r="I26" s="2">
        <f t="shared" si="0"/>
        <v>0</v>
      </c>
      <c r="J26" s="2">
        <f t="shared" si="0"/>
        <v>0</v>
      </c>
      <c r="K26" s="2">
        <f t="shared" si="0"/>
        <v>0</v>
      </c>
      <c r="L26" s="2">
        <f t="shared" si="0"/>
        <v>0</v>
      </c>
    </row>
    <row r="28" spans="1:12" x14ac:dyDescent="0.25">
      <c r="A28" s="32" t="s">
        <v>185</v>
      </c>
      <c r="B28" s="27"/>
      <c r="C28" s="27"/>
      <c r="D28" s="27"/>
      <c r="E28" s="27"/>
      <c r="F28" s="27"/>
      <c r="G28" s="27"/>
      <c r="H28" s="27">
        <f>SUM(H29:H34)</f>
        <v>0</v>
      </c>
      <c r="I28" s="27">
        <f t="shared" ref="I28:L28" si="1">SUM(I29:I34)</f>
        <v>0</v>
      </c>
      <c r="J28" s="27">
        <f t="shared" si="1"/>
        <v>0</v>
      </c>
      <c r="K28" s="27">
        <f t="shared" si="1"/>
        <v>0</v>
      </c>
      <c r="L28" s="27">
        <f t="shared" si="1"/>
        <v>0</v>
      </c>
    </row>
    <row r="29" spans="1:12" x14ac:dyDescent="0.25">
      <c r="A29" s="15" t="s">
        <v>137</v>
      </c>
      <c r="B29" s="1">
        <f>B14</f>
        <v>0</v>
      </c>
      <c r="C29" s="1">
        <f t="shared" ref="C29:D29" si="2">C14</f>
        <v>0</v>
      </c>
      <c r="D29" s="1">
        <f t="shared" si="2"/>
        <v>0</v>
      </c>
      <c r="E29" s="1">
        <f>E14</f>
        <v>0</v>
      </c>
      <c r="F29" s="1"/>
      <c r="G29" s="1"/>
      <c r="H29" s="1">
        <f t="shared" ref="H29:H34" si="3">(((B29*(1+$B$2)*(1+$C$2)*(1+$D$2))+(C29*(1+$C$2)*(1+$D$2))+(D29*(1+$D$2))+E29)/4)*(1+$E$2)*(1+$H$2)*(1+$I$2)</f>
        <v>0</v>
      </c>
      <c r="I29" s="1">
        <f t="shared" ref="I29:I34" si="4">H29*(1+$J$2)</f>
        <v>0</v>
      </c>
      <c r="J29" s="1">
        <f>I29*(1+$K$2)</f>
        <v>0</v>
      </c>
      <c r="K29" s="1">
        <f>J29*(1+$L$2)</f>
        <v>0</v>
      </c>
      <c r="L29" s="1">
        <f>K29*(1+$L$2)</f>
        <v>0</v>
      </c>
    </row>
    <row r="30" spans="1:12" x14ac:dyDescent="0.25">
      <c r="A30" s="15" t="s">
        <v>135</v>
      </c>
      <c r="B30" s="1">
        <f t="shared" ref="B30:E34" si="5">B15</f>
        <v>0</v>
      </c>
      <c r="C30" s="1">
        <f t="shared" si="5"/>
        <v>0</v>
      </c>
      <c r="D30" s="1">
        <f t="shared" si="5"/>
        <v>0</v>
      </c>
      <c r="E30" s="1">
        <f t="shared" si="5"/>
        <v>0</v>
      </c>
      <c r="F30" s="1"/>
      <c r="G30" s="1"/>
      <c r="H30" s="1">
        <f t="shared" si="3"/>
        <v>0</v>
      </c>
      <c r="I30" s="1">
        <f t="shared" si="4"/>
        <v>0</v>
      </c>
      <c r="J30" s="1">
        <f t="shared" ref="J30:J34" si="6">I30*(1+$K$2)</f>
        <v>0</v>
      </c>
      <c r="K30" s="1">
        <f t="shared" ref="K30:L30" si="7">J30*(1+$L$2)</f>
        <v>0</v>
      </c>
      <c r="L30" s="1">
        <f t="shared" si="7"/>
        <v>0</v>
      </c>
    </row>
    <row r="31" spans="1:12" x14ac:dyDescent="0.25">
      <c r="A31" s="15" t="s">
        <v>136</v>
      </c>
      <c r="B31" s="1">
        <f t="shared" si="5"/>
        <v>0</v>
      </c>
      <c r="C31" s="1">
        <f t="shared" si="5"/>
        <v>0</v>
      </c>
      <c r="D31" s="1">
        <f t="shared" si="5"/>
        <v>0</v>
      </c>
      <c r="E31" s="1">
        <f t="shared" si="5"/>
        <v>0</v>
      </c>
      <c r="F31" s="1"/>
      <c r="G31" s="1"/>
      <c r="H31" s="1">
        <f t="shared" si="3"/>
        <v>0</v>
      </c>
      <c r="I31" s="1">
        <f t="shared" si="4"/>
        <v>0</v>
      </c>
      <c r="J31" s="1">
        <f t="shared" si="6"/>
        <v>0</v>
      </c>
      <c r="K31" s="1">
        <f t="shared" ref="K31:L31" si="8">J31*(1+$L$2)</f>
        <v>0</v>
      </c>
      <c r="L31" s="1">
        <f t="shared" si="8"/>
        <v>0</v>
      </c>
    </row>
    <row r="32" spans="1:12" x14ac:dyDescent="0.25">
      <c r="A32" s="15" t="s">
        <v>49</v>
      </c>
      <c r="B32" s="1">
        <f>B17</f>
        <v>0</v>
      </c>
      <c r="C32" s="1">
        <f t="shared" si="5"/>
        <v>0</v>
      </c>
      <c r="D32" s="1">
        <f t="shared" si="5"/>
        <v>0</v>
      </c>
      <c r="E32" s="1">
        <f t="shared" si="5"/>
        <v>0</v>
      </c>
      <c r="F32" s="1"/>
      <c r="G32" s="1"/>
      <c r="H32" s="1">
        <f t="shared" si="3"/>
        <v>0</v>
      </c>
      <c r="I32" s="1">
        <f t="shared" si="4"/>
        <v>0</v>
      </c>
      <c r="J32" s="1">
        <f t="shared" si="6"/>
        <v>0</v>
      </c>
      <c r="K32" s="1">
        <f t="shared" ref="K32:L32" si="9">J32*(1+$L$2)</f>
        <v>0</v>
      </c>
      <c r="L32" s="1">
        <f t="shared" si="9"/>
        <v>0</v>
      </c>
    </row>
    <row r="33" spans="1:12" x14ac:dyDescent="0.25">
      <c r="A33" s="15" t="s">
        <v>49</v>
      </c>
      <c r="B33" s="1">
        <f t="shared" si="5"/>
        <v>0</v>
      </c>
      <c r="C33" s="1">
        <f t="shared" si="5"/>
        <v>0</v>
      </c>
      <c r="D33" s="1">
        <f t="shared" si="5"/>
        <v>0</v>
      </c>
      <c r="E33" s="1">
        <f t="shared" si="5"/>
        <v>0</v>
      </c>
      <c r="F33" s="1"/>
      <c r="G33" s="1"/>
      <c r="H33" s="1">
        <f t="shared" si="3"/>
        <v>0</v>
      </c>
      <c r="I33" s="1">
        <f t="shared" si="4"/>
        <v>0</v>
      </c>
      <c r="J33" s="1">
        <f t="shared" si="6"/>
        <v>0</v>
      </c>
      <c r="K33" s="1">
        <f t="shared" ref="K33:L33" si="10">J33*(1+$L$2)</f>
        <v>0</v>
      </c>
      <c r="L33" s="1">
        <f t="shared" si="10"/>
        <v>0</v>
      </c>
    </row>
    <row r="34" spans="1:12" x14ac:dyDescent="0.25">
      <c r="A34" s="15" t="s">
        <v>49</v>
      </c>
      <c r="B34" s="1">
        <f t="shared" si="5"/>
        <v>0</v>
      </c>
      <c r="C34" s="1">
        <f t="shared" si="5"/>
        <v>0</v>
      </c>
      <c r="D34" s="1">
        <f t="shared" si="5"/>
        <v>0</v>
      </c>
      <c r="E34" s="1">
        <f t="shared" si="5"/>
        <v>0</v>
      </c>
      <c r="F34" s="1"/>
      <c r="G34" s="1"/>
      <c r="H34" s="1">
        <f t="shared" si="3"/>
        <v>0</v>
      </c>
      <c r="I34" s="1">
        <f t="shared" si="4"/>
        <v>0</v>
      </c>
      <c r="J34" s="1">
        <f t="shared" si="6"/>
        <v>0</v>
      </c>
      <c r="K34" s="1">
        <f t="shared" ref="K34:L34" si="11">J34*(1+$L$2)</f>
        <v>0</v>
      </c>
      <c r="L34" s="1">
        <f t="shared" si="11"/>
        <v>0</v>
      </c>
    </row>
    <row r="35" spans="1:12" x14ac:dyDescent="0.25">
      <c r="B35" s="1"/>
      <c r="C35" s="1"/>
      <c r="D35" s="1"/>
      <c r="E35" s="1"/>
      <c r="F35" s="1"/>
      <c r="G35" s="1"/>
      <c r="H35" s="1"/>
      <c r="I35" s="1"/>
      <c r="J35" s="1"/>
      <c r="K35" s="1"/>
      <c r="L35" s="1"/>
    </row>
    <row r="36" spans="1:12" x14ac:dyDescent="0.25">
      <c r="A36" s="52" t="s">
        <v>138</v>
      </c>
      <c r="B36" s="63"/>
      <c r="C36" s="63"/>
      <c r="D36" s="63"/>
      <c r="E36" s="63"/>
      <c r="F36" s="63"/>
      <c r="G36" s="63"/>
      <c r="H36" s="62">
        <f>H26-H28</f>
        <v>0</v>
      </c>
      <c r="I36" s="62">
        <f t="shared" ref="I36:L36" si="12">I26-I28</f>
        <v>0</v>
      </c>
      <c r="J36" s="62">
        <f t="shared" si="12"/>
        <v>0</v>
      </c>
      <c r="K36" s="62">
        <f t="shared" si="12"/>
        <v>0</v>
      </c>
      <c r="L36" s="62">
        <f t="shared" si="12"/>
        <v>0</v>
      </c>
    </row>
    <row r="39" spans="1:12" x14ac:dyDescent="0.25">
      <c r="A39" s="101" t="s">
        <v>102</v>
      </c>
      <c r="B39" s="102"/>
      <c r="C39" s="102"/>
      <c r="D39" s="102"/>
      <c r="E39" s="102"/>
      <c r="F39" s="102"/>
      <c r="G39" s="102"/>
      <c r="H39" s="102"/>
      <c r="I39" s="102"/>
      <c r="J39" s="102"/>
      <c r="K39" s="102"/>
      <c r="L39" s="110"/>
    </row>
    <row r="40" spans="1:12" x14ac:dyDescent="0.25">
      <c r="A40" s="103"/>
      <c r="B40" s="104"/>
      <c r="C40" s="104"/>
      <c r="D40" s="104"/>
      <c r="E40" s="104"/>
      <c r="F40" s="104"/>
      <c r="G40" s="104"/>
      <c r="H40" s="104"/>
      <c r="I40" s="104"/>
      <c r="J40" s="104"/>
      <c r="K40" s="104"/>
      <c r="L40" s="111"/>
    </row>
    <row r="41" spans="1:12" x14ac:dyDescent="0.25">
      <c r="A41" s="103"/>
      <c r="B41" s="104"/>
      <c r="C41" s="104"/>
      <c r="D41" s="104"/>
      <c r="E41" s="104"/>
      <c r="F41" s="104"/>
      <c r="G41" s="104"/>
      <c r="H41" s="104"/>
      <c r="I41" s="104"/>
      <c r="J41" s="104"/>
      <c r="K41" s="104"/>
      <c r="L41" s="111"/>
    </row>
    <row r="42" spans="1:12" x14ac:dyDescent="0.25">
      <c r="A42" s="103"/>
      <c r="B42" s="104"/>
      <c r="C42" s="104"/>
      <c r="D42" s="104"/>
      <c r="E42" s="104"/>
      <c r="F42" s="104"/>
      <c r="G42" s="104"/>
      <c r="H42" s="104"/>
      <c r="I42" s="104"/>
      <c r="J42" s="104"/>
      <c r="K42" s="104"/>
      <c r="L42" s="111"/>
    </row>
    <row r="43" spans="1:12" x14ac:dyDescent="0.25">
      <c r="A43" s="103"/>
      <c r="B43" s="104"/>
      <c r="C43" s="104"/>
      <c r="D43" s="104"/>
      <c r="E43" s="104"/>
      <c r="F43" s="104"/>
      <c r="G43" s="104"/>
      <c r="H43" s="104"/>
      <c r="I43" s="104"/>
      <c r="J43" s="104"/>
      <c r="K43" s="104"/>
      <c r="L43" s="111"/>
    </row>
    <row r="44" spans="1:12" x14ac:dyDescent="0.25">
      <c r="A44" s="103"/>
      <c r="B44" s="104"/>
      <c r="C44" s="104"/>
      <c r="D44" s="104"/>
      <c r="E44" s="104"/>
      <c r="F44" s="104"/>
      <c r="G44" s="104"/>
      <c r="H44" s="104"/>
      <c r="I44" s="104"/>
      <c r="J44" s="104"/>
      <c r="K44" s="104"/>
      <c r="L44" s="111"/>
    </row>
    <row r="45" spans="1:12" x14ac:dyDescent="0.25">
      <c r="A45" s="103"/>
      <c r="B45" s="104"/>
      <c r="C45" s="104"/>
      <c r="D45" s="104"/>
      <c r="E45" s="104"/>
      <c r="F45" s="104"/>
      <c r="G45" s="104"/>
      <c r="H45" s="104"/>
      <c r="I45" s="104"/>
      <c r="J45" s="104"/>
      <c r="K45" s="104"/>
      <c r="L45" s="111"/>
    </row>
    <row r="46" spans="1:12" x14ac:dyDescent="0.25">
      <c r="A46" s="103"/>
      <c r="B46" s="104"/>
      <c r="C46" s="104"/>
      <c r="D46" s="104"/>
      <c r="E46" s="104"/>
      <c r="F46" s="104"/>
      <c r="G46" s="104"/>
      <c r="H46" s="104"/>
      <c r="I46" s="104"/>
      <c r="J46" s="104"/>
      <c r="K46" s="104"/>
      <c r="L46" s="111"/>
    </row>
    <row r="47" spans="1:12" x14ac:dyDescent="0.25">
      <c r="A47" s="105"/>
      <c r="B47" s="106"/>
      <c r="C47" s="106"/>
      <c r="D47" s="106"/>
      <c r="E47" s="106"/>
      <c r="F47" s="106"/>
      <c r="G47" s="106"/>
      <c r="H47" s="106"/>
      <c r="I47" s="106"/>
      <c r="J47" s="106"/>
      <c r="K47" s="106"/>
      <c r="L47" s="112"/>
    </row>
  </sheetData>
  <mergeCells count="2">
    <mergeCell ref="A6:L6"/>
    <mergeCell ref="A39:L4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BF90-B0F6-4EF2-8192-3202F6A229D2}">
  <dimension ref="A2:L55"/>
  <sheetViews>
    <sheetView workbookViewId="0">
      <selection activeCell="M1" sqref="M1:M1048576"/>
    </sheetView>
  </sheetViews>
  <sheetFormatPr baseColWidth="10" defaultRowHeight="15" x14ac:dyDescent="0.25"/>
  <cols>
    <col min="1" max="1" width="29.7109375" bestFit="1" customWidth="1"/>
  </cols>
  <sheetData>
    <row r="2" spans="1:12" x14ac:dyDescent="0.25">
      <c r="A2" s="107" t="s">
        <v>120</v>
      </c>
      <c r="B2" s="108"/>
      <c r="C2" s="108"/>
      <c r="D2" s="108"/>
      <c r="E2" s="108"/>
      <c r="F2" s="108"/>
      <c r="G2" s="108"/>
      <c r="H2" s="108"/>
      <c r="I2" s="108"/>
      <c r="J2" s="108"/>
      <c r="K2" s="108"/>
      <c r="L2" s="108"/>
    </row>
    <row r="3" spans="1:12" x14ac:dyDescent="0.25">
      <c r="A3" s="28"/>
      <c r="B3" s="29" t="s">
        <v>51</v>
      </c>
      <c r="C3" s="29" t="s">
        <v>52</v>
      </c>
      <c r="D3" s="29" t="s">
        <v>53</v>
      </c>
      <c r="E3" s="29" t="s">
        <v>54</v>
      </c>
      <c r="F3" s="22" t="s">
        <v>55</v>
      </c>
      <c r="G3" s="22" t="s">
        <v>56</v>
      </c>
      <c r="H3" s="22" t="s">
        <v>57</v>
      </c>
      <c r="I3" s="22" t="s">
        <v>58</v>
      </c>
      <c r="J3" s="22" t="s">
        <v>59</v>
      </c>
      <c r="K3" s="22" t="s">
        <v>60</v>
      </c>
      <c r="L3" s="22" t="s">
        <v>61</v>
      </c>
    </row>
    <row r="4" spans="1:12" x14ac:dyDescent="0.25">
      <c r="A4" s="15" t="s">
        <v>96</v>
      </c>
    </row>
    <row r="5" spans="1:12" x14ac:dyDescent="0.25">
      <c r="A5" s="15" t="s">
        <v>96</v>
      </c>
    </row>
    <row r="6" spans="1:12" x14ac:dyDescent="0.25">
      <c r="A6" s="15" t="s">
        <v>96</v>
      </c>
    </row>
    <row r="7" spans="1:12" x14ac:dyDescent="0.25">
      <c r="A7" s="15" t="s">
        <v>96</v>
      </c>
    </row>
    <row r="8" spans="1:12" x14ac:dyDescent="0.25">
      <c r="A8" s="15" t="s">
        <v>96</v>
      </c>
    </row>
    <row r="9" spans="1:12" x14ac:dyDescent="0.25">
      <c r="A9" s="15" t="s">
        <v>96</v>
      </c>
    </row>
    <row r="10" spans="1:12" x14ac:dyDescent="0.25">
      <c r="A10" s="15" t="s">
        <v>96</v>
      </c>
    </row>
    <row r="11" spans="1:12" x14ac:dyDescent="0.25">
      <c r="A11" s="15" t="s">
        <v>96</v>
      </c>
    </row>
    <row r="12" spans="1:12" x14ac:dyDescent="0.25">
      <c r="A12" s="15" t="s">
        <v>96</v>
      </c>
    </row>
    <row r="13" spans="1:12" x14ac:dyDescent="0.25">
      <c r="A13" s="15" t="s">
        <v>96</v>
      </c>
    </row>
    <row r="14" spans="1:12" x14ac:dyDescent="0.25">
      <c r="A14" s="15" t="s">
        <v>96</v>
      </c>
    </row>
    <row r="15" spans="1:12" x14ac:dyDescent="0.25">
      <c r="A15" s="15" t="s">
        <v>96</v>
      </c>
    </row>
    <row r="16" spans="1:12" x14ac:dyDescent="0.25">
      <c r="A16" s="15" t="s">
        <v>96</v>
      </c>
    </row>
    <row r="17" spans="1:12" x14ac:dyDescent="0.25">
      <c r="A17" s="15" t="s">
        <v>96</v>
      </c>
    </row>
    <row r="18" spans="1:12" x14ac:dyDescent="0.25">
      <c r="A18" s="15" t="s">
        <v>96</v>
      </c>
    </row>
    <row r="19" spans="1:12" x14ac:dyDescent="0.25">
      <c r="A19" s="15" t="s">
        <v>96</v>
      </c>
    </row>
    <row r="20" spans="1:12" x14ac:dyDescent="0.25">
      <c r="A20" s="15" t="s">
        <v>96</v>
      </c>
    </row>
    <row r="21" spans="1:12" x14ac:dyDescent="0.25">
      <c r="A21" s="33" t="s">
        <v>97</v>
      </c>
      <c r="B21" s="34">
        <f>SUM(B4:B20)</f>
        <v>0</v>
      </c>
      <c r="C21" s="34">
        <f t="shared" ref="C21:L21" si="0">SUM(C4:C20)</f>
        <v>0</v>
      </c>
      <c r="D21" s="34">
        <f t="shared" si="0"/>
        <v>0</v>
      </c>
      <c r="E21" s="34">
        <f t="shared" si="0"/>
        <v>0</v>
      </c>
      <c r="F21" s="34">
        <f t="shared" si="0"/>
        <v>0</v>
      </c>
      <c r="G21" s="34">
        <f t="shared" si="0"/>
        <v>0</v>
      </c>
      <c r="H21" s="34">
        <f t="shared" si="0"/>
        <v>0</v>
      </c>
      <c r="I21" s="34">
        <f t="shared" si="0"/>
        <v>0</v>
      </c>
      <c r="J21" s="34">
        <f t="shared" si="0"/>
        <v>0</v>
      </c>
      <c r="K21" s="34">
        <f t="shared" si="0"/>
        <v>0</v>
      </c>
      <c r="L21" s="34">
        <f t="shared" si="0"/>
        <v>0</v>
      </c>
    </row>
    <row r="25" spans="1:12" x14ac:dyDescent="0.25">
      <c r="A25" s="107" t="s">
        <v>121</v>
      </c>
      <c r="B25" s="108"/>
      <c r="C25" s="108"/>
      <c r="D25" s="108"/>
      <c r="E25" s="108"/>
      <c r="F25" s="108"/>
      <c r="G25" s="108"/>
      <c r="H25" s="108"/>
      <c r="I25" s="108"/>
      <c r="J25" s="108"/>
      <c r="K25" s="108"/>
      <c r="L25" s="108"/>
    </row>
    <row r="26" spans="1:12" x14ac:dyDescent="0.25">
      <c r="A26" s="28"/>
      <c r="B26" s="29" t="s">
        <v>51</v>
      </c>
      <c r="C26" s="29" t="s">
        <v>52</v>
      </c>
      <c r="D26" s="29" t="s">
        <v>53</v>
      </c>
      <c r="E26" s="29" t="s">
        <v>54</v>
      </c>
      <c r="F26" s="22" t="s">
        <v>55</v>
      </c>
      <c r="G26" s="22" t="s">
        <v>56</v>
      </c>
      <c r="H26" s="22" t="s">
        <v>57</v>
      </c>
      <c r="I26" s="22" t="s">
        <v>58</v>
      </c>
      <c r="J26" s="22" t="s">
        <v>59</v>
      </c>
      <c r="K26" s="22" t="s">
        <v>60</v>
      </c>
      <c r="L26" s="22" t="s">
        <v>61</v>
      </c>
    </row>
    <row r="27" spans="1:12" x14ac:dyDescent="0.25">
      <c r="A27" s="15" t="s">
        <v>96</v>
      </c>
    </row>
    <row r="28" spans="1:12" x14ac:dyDescent="0.25">
      <c r="A28" s="15" t="s">
        <v>96</v>
      </c>
    </row>
    <row r="29" spans="1:12" x14ac:dyDescent="0.25">
      <c r="A29" s="15" t="s">
        <v>96</v>
      </c>
    </row>
    <row r="30" spans="1:12" x14ac:dyDescent="0.25">
      <c r="A30" s="15" t="s">
        <v>96</v>
      </c>
    </row>
    <row r="31" spans="1:12" x14ac:dyDescent="0.25">
      <c r="A31" s="15" t="s">
        <v>96</v>
      </c>
    </row>
    <row r="32" spans="1:12" x14ac:dyDescent="0.25">
      <c r="A32" s="15" t="s">
        <v>96</v>
      </c>
    </row>
    <row r="33" spans="1:12" x14ac:dyDescent="0.25">
      <c r="A33" s="15" t="s">
        <v>96</v>
      </c>
    </row>
    <row r="34" spans="1:12" x14ac:dyDescent="0.25">
      <c r="A34" s="15" t="s">
        <v>96</v>
      </c>
    </row>
    <row r="35" spans="1:12" x14ac:dyDescent="0.25">
      <c r="A35" s="15" t="s">
        <v>96</v>
      </c>
    </row>
    <row r="36" spans="1:12" x14ac:dyDescent="0.25">
      <c r="A36" s="15" t="s">
        <v>96</v>
      </c>
    </row>
    <row r="37" spans="1:12" x14ac:dyDescent="0.25">
      <c r="A37" s="15" t="s">
        <v>96</v>
      </c>
    </row>
    <row r="38" spans="1:12" x14ac:dyDescent="0.25">
      <c r="A38" s="15" t="s">
        <v>96</v>
      </c>
    </row>
    <row r="39" spans="1:12" x14ac:dyDescent="0.25">
      <c r="A39" s="15" t="s">
        <v>96</v>
      </c>
    </row>
    <row r="40" spans="1:12" x14ac:dyDescent="0.25">
      <c r="A40" s="15" t="s">
        <v>96</v>
      </c>
    </row>
    <row r="41" spans="1:12" x14ac:dyDescent="0.25">
      <c r="A41" s="15" t="s">
        <v>96</v>
      </c>
    </row>
    <row r="42" spans="1:12" x14ac:dyDescent="0.25">
      <c r="A42" s="15" t="s">
        <v>96</v>
      </c>
    </row>
    <row r="43" spans="1:12" x14ac:dyDescent="0.25">
      <c r="A43" s="15" t="s">
        <v>96</v>
      </c>
    </row>
    <row r="44" spans="1:12" x14ac:dyDescent="0.25">
      <c r="A44" s="33" t="s">
        <v>99</v>
      </c>
      <c r="B44" s="34">
        <f>SUM(B27:B43)</f>
        <v>0</v>
      </c>
      <c r="C44" s="34">
        <f t="shared" ref="C44:L44" si="1">SUM(C27:C43)</f>
        <v>0</v>
      </c>
      <c r="D44" s="34">
        <f t="shared" si="1"/>
        <v>0</v>
      </c>
      <c r="E44" s="34">
        <f t="shared" si="1"/>
        <v>0</v>
      </c>
      <c r="F44" s="34">
        <f t="shared" si="1"/>
        <v>0</v>
      </c>
      <c r="G44" s="34">
        <f t="shared" si="1"/>
        <v>0</v>
      </c>
      <c r="H44" s="34">
        <f t="shared" si="1"/>
        <v>0</v>
      </c>
      <c r="I44" s="34">
        <f t="shared" si="1"/>
        <v>0</v>
      </c>
      <c r="J44" s="34">
        <f t="shared" si="1"/>
        <v>0</v>
      </c>
      <c r="K44" s="34">
        <f t="shared" si="1"/>
        <v>0</v>
      </c>
      <c r="L44" s="34">
        <f t="shared" si="1"/>
        <v>0</v>
      </c>
    </row>
    <row r="47" spans="1:12" x14ac:dyDescent="0.25">
      <c r="A47" s="101" t="s">
        <v>102</v>
      </c>
      <c r="B47" s="102"/>
      <c r="C47" s="102"/>
      <c r="D47" s="102"/>
      <c r="E47" s="102"/>
      <c r="F47" s="102"/>
      <c r="G47" s="102"/>
      <c r="H47" s="102"/>
      <c r="I47" s="102"/>
      <c r="J47" s="102"/>
      <c r="K47" s="102"/>
      <c r="L47" s="102"/>
    </row>
    <row r="48" spans="1:12" x14ac:dyDescent="0.25">
      <c r="A48" s="103"/>
      <c r="B48" s="104"/>
      <c r="C48" s="104"/>
      <c r="D48" s="104"/>
      <c r="E48" s="104"/>
      <c r="F48" s="104"/>
      <c r="G48" s="104"/>
      <c r="H48" s="104"/>
      <c r="I48" s="104"/>
      <c r="J48" s="104"/>
      <c r="K48" s="104"/>
      <c r="L48" s="104"/>
    </row>
    <row r="49" spans="1:12" x14ac:dyDescent="0.25">
      <c r="A49" s="103"/>
      <c r="B49" s="104"/>
      <c r="C49" s="104"/>
      <c r="D49" s="104"/>
      <c r="E49" s="104"/>
      <c r="F49" s="104"/>
      <c r="G49" s="104"/>
      <c r="H49" s="104"/>
      <c r="I49" s="104"/>
      <c r="J49" s="104"/>
      <c r="K49" s="104"/>
      <c r="L49" s="104"/>
    </row>
    <row r="50" spans="1:12" x14ac:dyDescent="0.25">
      <c r="A50" s="103"/>
      <c r="B50" s="104"/>
      <c r="C50" s="104"/>
      <c r="D50" s="104"/>
      <c r="E50" s="104"/>
      <c r="F50" s="104"/>
      <c r="G50" s="104"/>
      <c r="H50" s="104"/>
      <c r="I50" s="104"/>
      <c r="J50" s="104"/>
      <c r="K50" s="104"/>
      <c r="L50" s="104"/>
    </row>
    <row r="51" spans="1:12" x14ac:dyDescent="0.25">
      <c r="A51" s="103"/>
      <c r="B51" s="104"/>
      <c r="C51" s="104"/>
      <c r="D51" s="104"/>
      <c r="E51" s="104"/>
      <c r="F51" s="104"/>
      <c r="G51" s="104"/>
      <c r="H51" s="104"/>
      <c r="I51" s="104"/>
      <c r="J51" s="104"/>
      <c r="K51" s="104"/>
      <c r="L51" s="104"/>
    </row>
    <row r="52" spans="1:12" x14ac:dyDescent="0.25">
      <c r="A52" s="103"/>
      <c r="B52" s="104"/>
      <c r="C52" s="104"/>
      <c r="D52" s="104"/>
      <c r="E52" s="104"/>
      <c r="F52" s="104"/>
      <c r="G52" s="104"/>
      <c r="H52" s="104"/>
      <c r="I52" s="104"/>
      <c r="J52" s="104"/>
      <c r="K52" s="104"/>
      <c r="L52" s="104"/>
    </row>
    <row r="53" spans="1:12" x14ac:dyDescent="0.25">
      <c r="A53" s="103"/>
      <c r="B53" s="104"/>
      <c r="C53" s="104"/>
      <c r="D53" s="104"/>
      <c r="E53" s="104"/>
      <c r="F53" s="104"/>
      <c r="G53" s="104"/>
      <c r="H53" s="104"/>
      <c r="I53" s="104"/>
      <c r="J53" s="104"/>
      <c r="K53" s="104"/>
      <c r="L53" s="104"/>
    </row>
    <row r="54" spans="1:12" x14ac:dyDescent="0.25">
      <c r="A54" s="103"/>
      <c r="B54" s="104"/>
      <c r="C54" s="104"/>
      <c r="D54" s="104"/>
      <c r="E54" s="104"/>
      <c r="F54" s="104"/>
      <c r="G54" s="104"/>
      <c r="H54" s="104"/>
      <c r="I54" s="104"/>
      <c r="J54" s="104"/>
      <c r="K54" s="104"/>
      <c r="L54" s="104"/>
    </row>
    <row r="55" spans="1:12" x14ac:dyDescent="0.25">
      <c r="A55" s="105"/>
      <c r="B55" s="106"/>
      <c r="C55" s="106"/>
      <c r="D55" s="106"/>
      <c r="E55" s="106"/>
      <c r="F55" s="106"/>
      <c r="G55" s="106"/>
      <c r="H55" s="106"/>
      <c r="I55" s="106"/>
      <c r="J55" s="106"/>
      <c r="K55" s="106"/>
      <c r="L55" s="106"/>
    </row>
  </sheetData>
  <mergeCells count="3">
    <mergeCell ref="A2:L2"/>
    <mergeCell ref="A25:L25"/>
    <mergeCell ref="A47:L5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87D6-3298-44A9-B1A3-11423538EEF7}">
  <dimension ref="A1:L65"/>
  <sheetViews>
    <sheetView topLeftCell="A13" workbookViewId="0">
      <selection sqref="A1:L2"/>
    </sheetView>
  </sheetViews>
  <sheetFormatPr baseColWidth="10" defaultRowHeight="15" x14ac:dyDescent="0.25"/>
  <cols>
    <col min="1" max="1" width="72.28515625" customWidth="1"/>
    <col min="8" max="12" width="12.7109375" bestFit="1" customWidth="1"/>
  </cols>
  <sheetData>
    <row r="1" spans="1:12" x14ac:dyDescent="0.25">
      <c r="C1" s="11" t="s">
        <v>52</v>
      </c>
      <c r="D1" s="11" t="s">
        <v>53</v>
      </c>
      <c r="E1" s="11" t="s">
        <v>54</v>
      </c>
      <c r="F1" s="12" t="s">
        <v>55</v>
      </c>
      <c r="G1" s="12" t="s">
        <v>56</v>
      </c>
      <c r="H1" s="12" t="s">
        <v>57</v>
      </c>
      <c r="I1" s="12" t="s">
        <v>58</v>
      </c>
      <c r="J1" s="12" t="s">
        <v>59</v>
      </c>
      <c r="K1" s="12" t="s">
        <v>60</v>
      </c>
      <c r="L1" s="12" t="s">
        <v>61</v>
      </c>
    </row>
    <row r="2" spans="1:12" x14ac:dyDescent="0.25">
      <c r="A2" t="s">
        <v>108</v>
      </c>
      <c r="C2" s="80">
        <v>9.8499999999999994E-3</v>
      </c>
      <c r="D2" s="80">
        <v>2.009E-2</v>
      </c>
      <c r="E2" s="80">
        <v>9.2520000000000005E-2</v>
      </c>
      <c r="F2" s="79"/>
      <c r="G2" s="79"/>
      <c r="H2" s="79"/>
      <c r="I2" s="79"/>
      <c r="J2" s="79"/>
      <c r="K2" s="79"/>
      <c r="L2" s="79"/>
    </row>
    <row r="4" spans="1:12" x14ac:dyDescent="0.25">
      <c r="B4" s="11" t="s">
        <v>51</v>
      </c>
      <c r="C4" s="11" t="s">
        <v>52</v>
      </c>
      <c r="D4" s="11" t="s">
        <v>53</v>
      </c>
      <c r="E4" s="11" t="s">
        <v>54</v>
      </c>
      <c r="F4" s="12" t="s">
        <v>55</v>
      </c>
      <c r="G4" s="12" t="s">
        <v>56</v>
      </c>
      <c r="H4" s="12" t="s">
        <v>57</v>
      </c>
      <c r="I4" s="12" t="s">
        <v>58</v>
      </c>
      <c r="J4" s="12" t="s">
        <v>59</v>
      </c>
      <c r="K4" s="12" t="s">
        <v>60</v>
      </c>
      <c r="L4" s="12" t="s">
        <v>61</v>
      </c>
    </row>
    <row r="5" spans="1:12" x14ac:dyDescent="0.25">
      <c r="A5" s="5" t="s">
        <v>103</v>
      </c>
      <c r="B5" s="5"/>
      <c r="C5" s="5"/>
      <c r="D5" s="5"/>
      <c r="E5" s="5"/>
      <c r="F5" s="5"/>
      <c r="G5" s="5"/>
      <c r="H5" s="5"/>
      <c r="I5" s="5"/>
      <c r="J5" s="5"/>
      <c r="K5" s="5"/>
      <c r="L5" s="5"/>
    </row>
    <row r="7" spans="1:12" x14ac:dyDescent="0.25">
      <c r="A7" t="s">
        <v>104</v>
      </c>
      <c r="F7" s="1">
        <f>'Investissements compteurs'!H58</f>
        <v>0</v>
      </c>
      <c r="G7" s="1">
        <f>'Investissements compteurs'!I58</f>
        <v>0</v>
      </c>
      <c r="H7" s="1">
        <f>'Investissements compteurs'!J58</f>
        <v>0</v>
      </c>
      <c r="I7" s="1">
        <f>'Investissements compteurs'!K58</f>
        <v>0</v>
      </c>
      <c r="J7" s="1">
        <f>'Investissements compteurs'!L58</f>
        <v>0</v>
      </c>
      <c r="K7" s="1">
        <f>'Investissements compteurs'!M58</f>
        <v>0</v>
      </c>
      <c r="L7" s="1">
        <f>'Investissements compteurs'!N58</f>
        <v>0</v>
      </c>
    </row>
    <row r="8" spans="1:12" x14ac:dyDescent="0.25">
      <c r="A8" t="s">
        <v>106</v>
      </c>
      <c r="F8" s="45"/>
      <c r="G8" s="45"/>
      <c r="H8" s="45"/>
      <c r="I8" s="45"/>
      <c r="J8" s="45"/>
      <c r="K8" s="45"/>
      <c r="L8" s="45"/>
    </row>
    <row r="9" spans="1:12" x14ac:dyDescent="0.25">
      <c r="A9" s="42" t="s">
        <v>105</v>
      </c>
      <c r="B9" s="43">
        <f>B7+B8</f>
        <v>0</v>
      </c>
      <c r="C9" s="43">
        <f t="shared" ref="C9:L9" si="0">C7+C8</f>
        <v>0</v>
      </c>
      <c r="D9" s="43">
        <f t="shared" si="0"/>
        <v>0</v>
      </c>
      <c r="E9" s="43">
        <f t="shared" si="0"/>
        <v>0</v>
      </c>
      <c r="F9" s="43">
        <f>F7+F8</f>
        <v>0</v>
      </c>
      <c r="G9" s="43">
        <f>G7+G8</f>
        <v>0</v>
      </c>
      <c r="H9" s="43">
        <f t="shared" si="0"/>
        <v>0</v>
      </c>
      <c r="I9" s="43">
        <f t="shared" si="0"/>
        <v>0</v>
      </c>
      <c r="J9" s="43">
        <f t="shared" si="0"/>
        <v>0</v>
      </c>
      <c r="K9" s="43">
        <f t="shared" si="0"/>
        <v>0</v>
      </c>
      <c r="L9" s="43">
        <f t="shared" si="0"/>
        <v>0</v>
      </c>
    </row>
    <row r="11" spans="1:12" x14ac:dyDescent="0.25">
      <c r="A11" t="s">
        <v>107</v>
      </c>
      <c r="F11" s="58">
        <f t="shared" ref="F11:L11" si="1">1/15</f>
        <v>6.6666666666666666E-2</v>
      </c>
      <c r="G11" s="58">
        <f t="shared" si="1"/>
        <v>6.6666666666666666E-2</v>
      </c>
      <c r="H11" s="58">
        <f t="shared" si="1"/>
        <v>6.6666666666666666E-2</v>
      </c>
      <c r="I11" s="58">
        <f t="shared" si="1"/>
        <v>6.6666666666666666E-2</v>
      </c>
      <c r="J11" s="58">
        <f t="shared" si="1"/>
        <v>6.6666666666666666E-2</v>
      </c>
      <c r="K11" s="58">
        <f t="shared" si="1"/>
        <v>6.6666666666666666E-2</v>
      </c>
      <c r="L11" s="58">
        <f t="shared" si="1"/>
        <v>6.6666666666666666E-2</v>
      </c>
    </row>
    <row r="12" spans="1:12" x14ac:dyDescent="0.25">
      <c r="A12" t="s">
        <v>123</v>
      </c>
      <c r="F12" s="1">
        <f t="shared" ref="F12:L12" si="2">(F9*F11)</f>
        <v>0</v>
      </c>
      <c r="G12" s="1">
        <f t="shared" si="2"/>
        <v>0</v>
      </c>
      <c r="H12" s="1">
        <f t="shared" si="2"/>
        <v>0</v>
      </c>
      <c r="I12" s="1">
        <f t="shared" si="2"/>
        <v>0</v>
      </c>
      <c r="J12" s="1">
        <f t="shared" si="2"/>
        <v>0</v>
      </c>
      <c r="K12" s="1">
        <f t="shared" si="2"/>
        <v>0</v>
      </c>
      <c r="L12" s="1">
        <f t="shared" si="2"/>
        <v>0</v>
      </c>
    </row>
    <row r="13" spans="1:12" x14ac:dyDescent="0.25">
      <c r="A13" s="42" t="s">
        <v>124</v>
      </c>
      <c r="B13" s="45"/>
      <c r="C13" s="45"/>
      <c r="D13" s="45"/>
      <c r="E13" s="45"/>
      <c r="F13" s="43">
        <f>E13+F12</f>
        <v>0</v>
      </c>
      <c r="G13" s="43">
        <f t="shared" ref="G13:L13" si="3">F13+G12</f>
        <v>0</v>
      </c>
      <c r="H13" s="43">
        <f>G13+H12</f>
        <v>0</v>
      </c>
      <c r="I13" s="43">
        <f t="shared" si="3"/>
        <v>0</v>
      </c>
      <c r="J13" s="43">
        <f t="shared" si="3"/>
        <v>0</v>
      </c>
      <c r="K13" s="43">
        <f t="shared" si="3"/>
        <v>0</v>
      </c>
      <c r="L13" s="43">
        <f t="shared" si="3"/>
        <v>0</v>
      </c>
    </row>
    <row r="15" spans="1:12" x14ac:dyDescent="0.25">
      <c r="A15" s="42" t="s">
        <v>128</v>
      </c>
      <c r="B15" s="43">
        <f>B16</f>
        <v>0</v>
      </c>
      <c r="C15" s="43">
        <f t="shared" ref="C15:G15" si="4">C16</f>
        <v>0</v>
      </c>
      <c r="D15" s="43">
        <f t="shared" si="4"/>
        <v>0</v>
      </c>
      <c r="E15" s="43">
        <f t="shared" si="4"/>
        <v>0</v>
      </c>
      <c r="F15" s="43">
        <f>F16</f>
        <v>0</v>
      </c>
      <c r="G15" s="43">
        <f t="shared" si="4"/>
        <v>0</v>
      </c>
      <c r="H15" s="43">
        <f>H16</f>
        <v>0</v>
      </c>
      <c r="I15" s="43">
        <f t="shared" ref="I15:L15" si="5">I16</f>
        <v>0</v>
      </c>
      <c r="J15" s="43">
        <f t="shared" si="5"/>
        <v>0</v>
      </c>
      <c r="K15" s="43">
        <f t="shared" si="5"/>
        <v>0</v>
      </c>
      <c r="L15" s="43">
        <f t="shared" si="5"/>
        <v>0</v>
      </c>
    </row>
    <row r="16" spans="1:12" x14ac:dyDescent="0.25">
      <c r="A16" t="s">
        <v>128</v>
      </c>
      <c r="B16" s="45"/>
      <c r="C16" s="45"/>
      <c r="D16" s="45"/>
      <c r="E16" s="45"/>
      <c r="F16" s="45"/>
      <c r="G16" s="45"/>
      <c r="H16" s="45"/>
      <c r="I16" s="45"/>
      <c r="J16" s="45"/>
      <c r="K16" s="45"/>
      <c r="L16" s="45"/>
    </row>
    <row r="18" spans="1:12" x14ac:dyDescent="0.25">
      <c r="A18" s="42" t="s">
        <v>129</v>
      </c>
      <c r="B18" s="43">
        <f>B19</f>
        <v>0</v>
      </c>
      <c r="C18" s="43">
        <f t="shared" ref="C18" si="6">C19</f>
        <v>0</v>
      </c>
      <c r="D18" s="43">
        <f t="shared" ref="D18" si="7">D19</f>
        <v>0</v>
      </c>
      <c r="E18" s="43">
        <f t="shared" ref="E18" si="8">E19</f>
        <v>0</v>
      </c>
      <c r="F18" s="43">
        <f t="shared" ref="F18" si="9">F19</f>
        <v>0</v>
      </c>
      <c r="G18" s="43">
        <f t="shared" ref="G18" si="10">G19</f>
        <v>0</v>
      </c>
      <c r="H18" s="43">
        <f>H19</f>
        <v>0</v>
      </c>
      <c r="I18" s="43">
        <f t="shared" ref="I18" si="11">I19</f>
        <v>0</v>
      </c>
      <c r="J18" s="43">
        <f t="shared" ref="J18" si="12">J19</f>
        <v>0</v>
      </c>
      <c r="K18" s="43">
        <f t="shared" ref="K18" si="13">K19</f>
        <v>0</v>
      </c>
      <c r="L18" s="43">
        <f t="shared" ref="L18" si="14">L19</f>
        <v>0</v>
      </c>
    </row>
    <row r="19" spans="1:12" x14ac:dyDescent="0.25">
      <c r="A19" t="s">
        <v>134</v>
      </c>
      <c r="B19" s="45"/>
      <c r="C19" s="45"/>
      <c r="D19" s="45"/>
      <c r="E19" s="45"/>
      <c r="F19" s="45"/>
      <c r="G19" s="45"/>
      <c r="H19" s="45"/>
      <c r="I19" s="45"/>
      <c r="J19" s="45"/>
      <c r="K19" s="45"/>
      <c r="L19" s="45"/>
    </row>
    <row r="21" spans="1:12" x14ac:dyDescent="0.25">
      <c r="A21" s="42" t="s">
        <v>130</v>
      </c>
      <c r="B21" s="44"/>
      <c r="C21" s="44"/>
      <c r="D21" s="44"/>
      <c r="E21" s="44"/>
      <c r="F21" s="44"/>
      <c r="G21" s="44"/>
      <c r="H21" s="44">
        <f>AVERAGE(B25:E25)*(1+$F$2)*(1+$G$2)*(1+$H$2)</f>
        <v>0</v>
      </c>
      <c r="I21" s="81">
        <f>H21*(1+$I$2)</f>
        <v>0</v>
      </c>
      <c r="J21" s="81">
        <f>I21*(1+$J$2)</f>
        <v>0</v>
      </c>
      <c r="K21" s="81">
        <f>J21*(1+$K$2)</f>
        <v>0</v>
      </c>
      <c r="L21" s="81">
        <f>K21*(1+$L$2)</f>
        <v>0</v>
      </c>
    </row>
    <row r="22" spans="1:12" x14ac:dyDescent="0.25">
      <c r="A22" t="s">
        <v>145</v>
      </c>
      <c r="B22" s="6">
        <f>B16</f>
        <v>0</v>
      </c>
      <c r="C22" s="6">
        <f t="shared" ref="C22:E22" si="15">C16</f>
        <v>0</v>
      </c>
      <c r="D22" s="6">
        <f t="shared" si="15"/>
        <v>0</v>
      </c>
      <c r="E22" s="6">
        <f t="shared" si="15"/>
        <v>0</v>
      </c>
    </row>
    <row r="23" spans="1:12" x14ac:dyDescent="0.25">
      <c r="A23" t="s">
        <v>146</v>
      </c>
      <c r="B23" s="45"/>
      <c r="C23" s="45"/>
      <c r="D23" s="45"/>
      <c r="E23" s="45"/>
    </row>
    <row r="24" spans="1:12" x14ac:dyDescent="0.25">
      <c r="A24" t="s">
        <v>147</v>
      </c>
      <c r="B24" s="6">
        <f>B22-B23</f>
        <v>0</v>
      </c>
      <c r="C24" s="6">
        <f t="shared" ref="C24:E24" si="16">C22-C23</f>
        <v>0</v>
      </c>
      <c r="D24" s="6">
        <f t="shared" si="16"/>
        <v>0</v>
      </c>
      <c r="E24" s="6">
        <f t="shared" si="16"/>
        <v>0</v>
      </c>
    </row>
    <row r="25" spans="1:12" x14ac:dyDescent="0.25">
      <c r="A25" t="s">
        <v>148</v>
      </c>
      <c r="B25" s="6">
        <f>B24*(1+$C$2)*(1+$D$2)*(1+$E$2)</f>
        <v>0</v>
      </c>
      <c r="C25" s="6">
        <f>C24*(1+$D$2)*(1+$E$2)</f>
        <v>0</v>
      </c>
      <c r="D25" s="6">
        <f>D24*(1+$E$2)</f>
        <v>0</v>
      </c>
      <c r="E25" s="6">
        <f>E24</f>
        <v>0</v>
      </c>
      <c r="I25" s="1"/>
      <c r="J25" s="1"/>
      <c r="K25" s="1"/>
      <c r="L25" s="1"/>
    </row>
    <row r="26" spans="1:12" x14ac:dyDescent="0.25">
      <c r="I26" s="1"/>
      <c r="J26" s="1"/>
      <c r="K26" s="1"/>
      <c r="L26" s="1"/>
    </row>
    <row r="27" spans="1:12" x14ac:dyDescent="0.25">
      <c r="A27" s="42" t="s">
        <v>131</v>
      </c>
      <c r="B27" s="42"/>
      <c r="C27" s="42"/>
      <c r="D27" s="42"/>
      <c r="E27" s="42"/>
      <c r="F27" s="42"/>
      <c r="G27" s="42"/>
      <c r="H27" s="44">
        <f>AVERAGE(B31:E31)*(1+$F$2)*(1+$G$2)*(1+$H$2)</f>
        <v>0</v>
      </c>
      <c r="I27" s="81">
        <f>H27*(1+$I$2)</f>
        <v>0</v>
      </c>
      <c r="J27" s="81">
        <f>I27*(1+$J$2)</f>
        <v>0</v>
      </c>
      <c r="K27" s="81">
        <f>J27*(1+$K$2)</f>
        <v>0</v>
      </c>
      <c r="L27" s="81">
        <f>K27*(1+$L$2)</f>
        <v>0</v>
      </c>
    </row>
    <row r="28" spans="1:12" x14ac:dyDescent="0.25">
      <c r="A28" t="s">
        <v>149</v>
      </c>
      <c r="B28" s="6">
        <f>B13</f>
        <v>0</v>
      </c>
      <c r="C28" s="6">
        <f t="shared" ref="C28:E28" si="17">C13</f>
        <v>0</v>
      </c>
      <c r="D28" s="6">
        <f t="shared" si="17"/>
        <v>0</v>
      </c>
      <c r="E28" s="6">
        <f t="shared" si="17"/>
        <v>0</v>
      </c>
    </row>
    <row r="29" spans="1:12" x14ac:dyDescent="0.25">
      <c r="A29" t="s">
        <v>154</v>
      </c>
      <c r="B29" s="45"/>
      <c r="C29" s="45"/>
      <c r="D29" s="45"/>
      <c r="E29" s="45"/>
    </row>
    <row r="30" spans="1:12" x14ac:dyDescent="0.25">
      <c r="A30" t="s">
        <v>155</v>
      </c>
      <c r="B30" s="6">
        <f>B28-B29</f>
        <v>0</v>
      </c>
      <c r="C30" s="6">
        <f t="shared" ref="C30" si="18">C28-C29</f>
        <v>0</v>
      </c>
      <c r="D30" s="6">
        <f t="shared" ref="D30" si="19">D28-D29</f>
        <v>0</v>
      </c>
      <c r="E30" s="6">
        <f t="shared" ref="E30" si="20">E28-E29</f>
        <v>0</v>
      </c>
    </row>
    <row r="31" spans="1:12" x14ac:dyDescent="0.25">
      <c r="A31" t="s">
        <v>156</v>
      </c>
      <c r="B31" s="6">
        <f>B30*(1+$C$2)*(1+$D$2)*(1+$E$2)</f>
        <v>0</v>
      </c>
      <c r="C31" s="6">
        <f>C30*(1+$D$2)*(1+$E$2)</f>
        <v>0</v>
      </c>
      <c r="D31" s="6">
        <f>D30*(1+$E$2)</f>
        <v>0</v>
      </c>
      <c r="E31" s="6">
        <f>E30</f>
        <v>0</v>
      </c>
      <c r="I31" s="1"/>
      <c r="J31" s="1"/>
      <c r="K31" s="1"/>
      <c r="L31" s="1"/>
    </row>
    <row r="32" spans="1:12" x14ac:dyDescent="0.25">
      <c r="I32" s="1"/>
      <c r="J32" s="1"/>
      <c r="K32" s="1"/>
      <c r="L32" s="1"/>
    </row>
    <row r="33" spans="1:12" x14ac:dyDescent="0.25">
      <c r="H33" s="1"/>
      <c r="I33" s="1"/>
      <c r="J33" s="1"/>
      <c r="K33" s="1"/>
      <c r="L33" s="1"/>
    </row>
    <row r="34" spans="1:12" x14ac:dyDescent="0.25">
      <c r="A34" s="42" t="s">
        <v>132</v>
      </c>
      <c r="B34" s="44"/>
      <c r="C34" s="44"/>
      <c r="D34" s="44"/>
      <c r="E34" s="44"/>
      <c r="F34" s="44"/>
      <c r="G34" s="44"/>
      <c r="H34" s="44">
        <f>AVERAGE(B38:E38)*(1+$F$2)*(1+$G$2)*(1+$H$2)</f>
        <v>0</v>
      </c>
      <c r="I34" s="81">
        <f>H34*(1+$I$2)</f>
        <v>0</v>
      </c>
      <c r="J34" s="81">
        <f>I34*(1+$J$2)</f>
        <v>0</v>
      </c>
      <c r="K34" s="81">
        <f>J34*(1+$K$2)</f>
        <v>0</v>
      </c>
      <c r="L34" s="81">
        <f>K34*(1+$L$2)</f>
        <v>0</v>
      </c>
    </row>
    <row r="35" spans="1:12" x14ac:dyDescent="0.25">
      <c r="A35" t="s">
        <v>150</v>
      </c>
      <c r="B35" s="6">
        <f>B20</f>
        <v>0</v>
      </c>
      <c r="C35" s="6">
        <f t="shared" ref="C35:E35" si="21">C20</f>
        <v>0</v>
      </c>
      <c r="D35" s="6">
        <f t="shared" si="21"/>
        <v>0</v>
      </c>
      <c r="E35" s="6">
        <f t="shared" si="21"/>
        <v>0</v>
      </c>
    </row>
    <row r="36" spans="1:12" x14ac:dyDescent="0.25">
      <c r="A36" t="s">
        <v>151</v>
      </c>
      <c r="B36" s="45"/>
      <c r="C36" s="45"/>
      <c r="D36" s="45"/>
      <c r="E36" s="45"/>
    </row>
    <row r="37" spans="1:12" x14ac:dyDescent="0.25">
      <c r="A37" t="s">
        <v>152</v>
      </c>
      <c r="B37" s="6">
        <f>B35-B36</f>
        <v>0</v>
      </c>
      <c r="C37" s="6">
        <f t="shared" ref="C37" si="22">C35-C36</f>
        <v>0</v>
      </c>
      <c r="D37" s="6">
        <f t="shared" ref="D37" si="23">D35-D36</f>
        <v>0</v>
      </c>
      <c r="E37" s="6">
        <f t="shared" ref="E37" si="24">E35-E36</f>
        <v>0</v>
      </c>
    </row>
    <row r="38" spans="1:12" x14ac:dyDescent="0.25">
      <c r="A38" t="s">
        <v>153</v>
      </c>
      <c r="B38" s="6">
        <f>B37*(1+$C$2)*(1+$D$2)*(1+$E$2)</f>
        <v>0</v>
      </c>
      <c r="C38" s="6">
        <f>C37*(1+$D$2)*(1+$E$2)</f>
        <v>0</v>
      </c>
      <c r="D38" s="6">
        <f>D37*(1+$E$2)</f>
        <v>0</v>
      </c>
      <c r="E38" s="6">
        <f>E37</f>
        <v>0</v>
      </c>
      <c r="I38" s="1"/>
      <c r="J38" s="1"/>
      <c r="K38" s="1"/>
      <c r="L38" s="1"/>
    </row>
    <row r="39" spans="1:12" x14ac:dyDescent="0.25">
      <c r="H39" s="1"/>
      <c r="I39" s="1"/>
      <c r="J39" s="1"/>
      <c r="K39" s="1"/>
      <c r="L39" s="1"/>
    </row>
    <row r="41" spans="1:12" x14ac:dyDescent="0.25">
      <c r="A41" s="2" t="s">
        <v>109</v>
      </c>
      <c r="B41" s="2"/>
      <c r="C41" s="2"/>
      <c r="D41" s="2"/>
      <c r="E41" s="2"/>
      <c r="F41" s="2"/>
      <c r="G41" s="2"/>
      <c r="H41" s="3">
        <f>H13+H15+H18-H21-H27-H34</f>
        <v>0</v>
      </c>
      <c r="I41" s="3">
        <f t="shared" ref="I41:L41" si="25">I13+I15+I18-I21-I27-I34</f>
        <v>0</v>
      </c>
      <c r="J41" s="3">
        <f t="shared" si="25"/>
        <v>0</v>
      </c>
      <c r="K41" s="3">
        <f t="shared" si="25"/>
        <v>0</v>
      </c>
      <c r="L41" s="3">
        <f t="shared" si="25"/>
        <v>0</v>
      </c>
    </row>
    <row r="44" spans="1:12" x14ac:dyDescent="0.25">
      <c r="A44" s="42" t="s">
        <v>157</v>
      </c>
      <c r="B44" s="42">
        <f>B45</f>
        <v>0</v>
      </c>
      <c r="C44" s="42">
        <f t="shared" ref="C44:L44" si="26">C45</f>
        <v>0</v>
      </c>
      <c r="D44" s="42">
        <f t="shared" si="26"/>
        <v>0</v>
      </c>
      <c r="E44" s="42">
        <f t="shared" si="26"/>
        <v>0</v>
      </c>
      <c r="F44" s="42">
        <f t="shared" si="26"/>
        <v>0</v>
      </c>
      <c r="G44" s="42">
        <f t="shared" si="26"/>
        <v>0</v>
      </c>
      <c r="H44" s="42">
        <f t="shared" si="26"/>
        <v>0</v>
      </c>
      <c r="I44" s="42">
        <f t="shared" si="26"/>
        <v>0</v>
      </c>
      <c r="J44" s="42">
        <f t="shared" si="26"/>
        <v>0</v>
      </c>
      <c r="K44" s="42">
        <f t="shared" si="26"/>
        <v>0</v>
      </c>
      <c r="L44" s="42">
        <f t="shared" si="26"/>
        <v>0</v>
      </c>
    </row>
    <row r="45" spans="1:12" x14ac:dyDescent="0.25">
      <c r="A45" t="s">
        <v>159</v>
      </c>
      <c r="B45" s="45"/>
      <c r="C45" s="45"/>
      <c r="D45" s="45"/>
      <c r="E45" s="45"/>
      <c r="F45" s="45"/>
      <c r="G45" s="45"/>
      <c r="H45" s="45"/>
      <c r="I45" s="45"/>
      <c r="J45" s="45"/>
      <c r="K45" s="45"/>
      <c r="L45" s="45"/>
    </row>
    <row r="47" spans="1:12" x14ac:dyDescent="0.25">
      <c r="A47" s="42" t="s">
        <v>158</v>
      </c>
      <c r="B47" s="42">
        <f>B48</f>
        <v>0</v>
      </c>
      <c r="C47" s="42">
        <f t="shared" ref="C47:L47" si="27">C48</f>
        <v>0</v>
      </c>
      <c r="D47" s="42">
        <f t="shared" si="27"/>
        <v>0</v>
      </c>
      <c r="E47" s="42">
        <f t="shared" si="27"/>
        <v>0</v>
      </c>
      <c r="F47" s="42">
        <f t="shared" si="27"/>
        <v>0</v>
      </c>
      <c r="G47" s="42">
        <f t="shared" si="27"/>
        <v>0</v>
      </c>
      <c r="H47" s="42">
        <f t="shared" si="27"/>
        <v>0</v>
      </c>
      <c r="I47" s="42">
        <f t="shared" si="27"/>
        <v>0</v>
      </c>
      <c r="J47" s="42">
        <f t="shared" si="27"/>
        <v>0</v>
      </c>
      <c r="K47" s="42">
        <f t="shared" si="27"/>
        <v>0</v>
      </c>
      <c r="L47" s="42">
        <f t="shared" si="27"/>
        <v>0</v>
      </c>
    </row>
    <row r="48" spans="1:12" x14ac:dyDescent="0.25">
      <c r="A48" t="s">
        <v>160</v>
      </c>
      <c r="B48" s="45"/>
      <c r="C48" s="45"/>
      <c r="D48" s="45"/>
      <c r="E48" s="45"/>
      <c r="F48" s="45"/>
      <c r="G48" s="45"/>
      <c r="H48" s="45"/>
      <c r="I48" s="45"/>
      <c r="J48" s="45"/>
      <c r="K48" s="45"/>
      <c r="L48" s="45"/>
    </row>
    <row r="50" spans="1:12" x14ac:dyDescent="0.25">
      <c r="A50" s="42" t="s">
        <v>161</v>
      </c>
      <c r="B50" s="42"/>
      <c r="C50" s="42"/>
      <c r="D50" s="42"/>
      <c r="E50" s="42"/>
      <c r="F50" s="42"/>
      <c r="G50" s="42"/>
      <c r="H50" s="44">
        <f>AVERAGE(B54:E54)*(1+$F$2)*(1+$G$2)*(1+$H$2)</f>
        <v>0</v>
      </c>
      <c r="I50" s="81">
        <f>H50*(1+$I$2)</f>
        <v>0</v>
      </c>
      <c r="J50" s="81">
        <f>I50*(1+$J$2)</f>
        <v>0</v>
      </c>
      <c r="K50" s="81">
        <f>J50*(1+$K$2)</f>
        <v>0</v>
      </c>
      <c r="L50" s="81">
        <f>K50*(1+$L$2)</f>
        <v>0</v>
      </c>
    </row>
    <row r="51" spans="1:12" x14ac:dyDescent="0.25">
      <c r="A51" t="s">
        <v>162</v>
      </c>
      <c r="B51" s="6">
        <f>B45</f>
        <v>0</v>
      </c>
      <c r="C51" s="6">
        <f t="shared" ref="C51:E51" si="28">C45</f>
        <v>0</v>
      </c>
      <c r="D51" s="6">
        <f t="shared" si="28"/>
        <v>0</v>
      </c>
      <c r="E51" s="6">
        <f t="shared" si="28"/>
        <v>0</v>
      </c>
      <c r="F51" s="4"/>
      <c r="G51" s="4"/>
      <c r="H51" s="82"/>
      <c r="I51" s="82"/>
      <c r="J51" s="82"/>
      <c r="K51" s="82"/>
      <c r="L51" s="82"/>
    </row>
    <row r="52" spans="1:12" x14ac:dyDescent="0.25">
      <c r="A52" t="s">
        <v>163</v>
      </c>
      <c r="B52" s="45"/>
      <c r="C52" s="45"/>
      <c r="D52" s="45"/>
      <c r="E52" s="45"/>
      <c r="F52" s="4"/>
      <c r="G52" s="4"/>
      <c r="H52" s="82"/>
      <c r="I52" s="82"/>
      <c r="J52" s="82"/>
      <c r="K52" s="82"/>
      <c r="L52" s="82"/>
    </row>
    <row r="53" spans="1:12" x14ac:dyDescent="0.25">
      <c r="A53" t="s">
        <v>164</v>
      </c>
      <c r="B53" s="6">
        <f>B51-B52</f>
        <v>0</v>
      </c>
      <c r="C53" s="6">
        <f t="shared" ref="C53" si="29">C51-C52</f>
        <v>0</v>
      </c>
      <c r="D53" s="6">
        <f t="shared" ref="D53" si="30">D51-D52</f>
        <v>0</v>
      </c>
      <c r="E53" s="6">
        <f t="shared" ref="E53" si="31">E51-E52</f>
        <v>0</v>
      </c>
      <c r="F53" s="4"/>
      <c r="G53" s="4"/>
      <c r="H53" s="82"/>
      <c r="I53" s="82"/>
      <c r="J53" s="82"/>
      <c r="K53" s="82"/>
      <c r="L53" s="82"/>
    </row>
    <row r="54" spans="1:12" x14ac:dyDescent="0.25">
      <c r="A54" t="s">
        <v>165</v>
      </c>
      <c r="B54" s="6">
        <f>B53*(1+$C$2)*(1+$D$2)*(1+$E$2)</f>
        <v>0</v>
      </c>
      <c r="C54" s="6">
        <f>C53*(1+$D$2)*(1+$E$2)</f>
        <v>0</v>
      </c>
      <c r="D54" s="6">
        <f>D53*(1+$E$2)</f>
        <v>0</v>
      </c>
      <c r="E54" s="6">
        <f>E53</f>
        <v>0</v>
      </c>
      <c r="F54" s="4"/>
      <c r="G54" s="4"/>
      <c r="H54" s="82"/>
      <c r="I54" s="82"/>
      <c r="J54" s="82"/>
      <c r="K54" s="82"/>
      <c r="L54" s="82"/>
    </row>
    <row r="55" spans="1:12" x14ac:dyDescent="0.25">
      <c r="A55" s="4"/>
      <c r="B55" s="4"/>
      <c r="C55" s="4"/>
      <c r="D55" s="4"/>
      <c r="E55" s="4"/>
      <c r="F55" s="4"/>
      <c r="G55" s="4"/>
      <c r="H55" s="82"/>
      <c r="I55" s="82"/>
      <c r="J55" s="82"/>
      <c r="K55" s="82"/>
      <c r="L55" s="82"/>
    </row>
    <row r="56" spans="1:12" x14ac:dyDescent="0.25">
      <c r="A56" s="42" t="s">
        <v>166</v>
      </c>
      <c r="B56" s="42"/>
      <c r="C56" s="42"/>
      <c r="D56" s="42"/>
      <c r="E56" s="42"/>
      <c r="F56" s="42"/>
      <c r="G56" s="42"/>
      <c r="H56" s="44">
        <f>AVERAGE(B60:E60)*(1+$F$2)*(1+$G$2)*(1+$H$2)</f>
        <v>0</v>
      </c>
      <c r="I56" s="81">
        <f>H56*(1+$I$2)</f>
        <v>0</v>
      </c>
      <c r="J56" s="81">
        <f>I56*(1+$J$2)</f>
        <v>0</v>
      </c>
      <c r="K56" s="81">
        <f>J56*(1+$K$2)</f>
        <v>0</v>
      </c>
      <c r="L56" s="81">
        <f>K56*(1+$L$2)</f>
        <v>0</v>
      </c>
    </row>
    <row r="57" spans="1:12" x14ac:dyDescent="0.25">
      <c r="A57" t="s">
        <v>160</v>
      </c>
      <c r="B57" s="6">
        <f>B48</f>
        <v>0</v>
      </c>
      <c r="C57" s="6">
        <f t="shared" ref="C57:E57" si="32">C48</f>
        <v>0</v>
      </c>
      <c r="D57" s="6">
        <f t="shared" si="32"/>
        <v>0</v>
      </c>
      <c r="E57" s="6">
        <f t="shared" si="32"/>
        <v>0</v>
      </c>
      <c r="F57" s="4"/>
      <c r="G57" s="4"/>
      <c r="H57" s="82"/>
      <c r="I57" s="82"/>
      <c r="J57" s="82"/>
      <c r="K57" s="82"/>
      <c r="L57" s="82"/>
    </row>
    <row r="58" spans="1:12" x14ac:dyDescent="0.25">
      <c r="A58" t="s">
        <v>167</v>
      </c>
      <c r="B58" s="45"/>
      <c r="C58" s="45"/>
      <c r="D58" s="45"/>
      <c r="E58" s="45"/>
      <c r="F58" s="4"/>
      <c r="G58" s="4"/>
      <c r="H58" s="82"/>
      <c r="I58" s="82"/>
      <c r="J58" s="82"/>
      <c r="K58" s="82"/>
      <c r="L58" s="82"/>
    </row>
    <row r="59" spans="1:12" x14ac:dyDescent="0.25">
      <c r="A59" t="s">
        <v>168</v>
      </c>
      <c r="B59" s="6">
        <f>B57-B58</f>
        <v>0</v>
      </c>
      <c r="C59" s="6">
        <f t="shared" ref="C59" si="33">C57-C58</f>
        <v>0</v>
      </c>
      <c r="D59" s="6">
        <f t="shared" ref="D59" si="34">D57-D58</f>
        <v>0</v>
      </c>
      <c r="E59" s="6">
        <f t="shared" ref="E59" si="35">E57-E58</f>
        <v>0</v>
      </c>
      <c r="F59" s="4"/>
      <c r="G59" s="4"/>
      <c r="H59" s="82"/>
      <c r="I59" s="82"/>
      <c r="J59" s="82"/>
      <c r="K59" s="82"/>
      <c r="L59" s="82"/>
    </row>
    <row r="60" spans="1:12" x14ac:dyDescent="0.25">
      <c r="A60" t="s">
        <v>169</v>
      </c>
      <c r="B60" s="6">
        <f>B59*(1+$C$2)*(1+$D$2)*(1+$E$2)</f>
        <v>0</v>
      </c>
      <c r="C60" s="6">
        <f>C59*(1+$D$2)*(1+$E$2)</f>
        <v>0</v>
      </c>
      <c r="D60" s="6">
        <f>D59*(1+$E$2)</f>
        <v>0</v>
      </c>
      <c r="E60" s="6">
        <f>E59</f>
        <v>0</v>
      </c>
      <c r="F60" s="4"/>
      <c r="G60" s="4"/>
      <c r="H60" s="82"/>
      <c r="I60" s="82"/>
      <c r="J60" s="82"/>
      <c r="K60" s="82"/>
      <c r="L60" s="82"/>
    </row>
    <row r="63" spans="1:12" x14ac:dyDescent="0.25">
      <c r="A63" s="2" t="s">
        <v>110</v>
      </c>
      <c r="B63" s="2"/>
      <c r="C63" s="2"/>
      <c r="D63" s="2"/>
      <c r="E63" s="2"/>
      <c r="F63" s="2"/>
      <c r="G63" s="2"/>
      <c r="H63" s="3">
        <f>H44+H47-H50-H56</f>
        <v>0</v>
      </c>
      <c r="I63" s="3">
        <f t="shared" ref="I63:L63" si="36">I44+I47-I50-I56</f>
        <v>0</v>
      </c>
      <c r="J63" s="3">
        <f t="shared" si="36"/>
        <v>0</v>
      </c>
      <c r="K63" s="3">
        <f t="shared" si="36"/>
        <v>0</v>
      </c>
      <c r="L63" s="3">
        <f t="shared" si="36"/>
        <v>0</v>
      </c>
    </row>
    <row r="65" spans="1:12" s="4" customFormat="1" x14ac:dyDescent="0.25">
      <c r="A65" s="2" t="s">
        <v>133</v>
      </c>
      <c r="B65" s="2"/>
      <c r="C65" s="2"/>
      <c r="D65" s="2"/>
      <c r="E65" s="2"/>
      <c r="F65" s="2"/>
      <c r="G65" s="2"/>
      <c r="H65" s="3">
        <f>H63+H41</f>
        <v>0</v>
      </c>
      <c r="I65" s="3">
        <f t="shared" ref="I65:L65" si="37">I63+I41</f>
        <v>0</v>
      </c>
      <c r="J65" s="3">
        <f t="shared" si="37"/>
        <v>0</v>
      </c>
      <c r="K65" s="3">
        <f t="shared" si="37"/>
        <v>0</v>
      </c>
      <c r="L65" s="3">
        <f t="shared" si="37"/>
        <v>0</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E343-0299-4167-97CC-D361C234F575}">
  <dimension ref="A1:L51"/>
  <sheetViews>
    <sheetView topLeftCell="A4" workbookViewId="0">
      <selection activeCell="M28" sqref="M28"/>
    </sheetView>
  </sheetViews>
  <sheetFormatPr baseColWidth="10" defaultRowHeight="15" x14ac:dyDescent="0.25"/>
  <cols>
    <col min="1" max="1" width="71.42578125" bestFit="1" customWidth="1"/>
    <col min="3" max="3" width="11.7109375" bestFit="1" customWidth="1"/>
    <col min="4" max="4" width="11.5703125" bestFit="1" customWidth="1"/>
  </cols>
  <sheetData>
    <row r="1" spans="1:12" x14ac:dyDescent="0.25">
      <c r="C1" s="11" t="s">
        <v>52</v>
      </c>
      <c r="D1" s="11" t="s">
        <v>53</v>
      </c>
      <c r="E1" s="11" t="s">
        <v>54</v>
      </c>
      <c r="F1" s="12" t="s">
        <v>55</v>
      </c>
      <c r="G1" s="12" t="s">
        <v>56</v>
      </c>
      <c r="H1" s="12" t="s">
        <v>57</v>
      </c>
      <c r="I1" s="12" t="s">
        <v>58</v>
      </c>
      <c r="J1" s="12" t="s">
        <v>59</v>
      </c>
      <c r="K1" s="12" t="s">
        <v>60</v>
      </c>
      <c r="L1" s="12" t="s">
        <v>61</v>
      </c>
    </row>
    <row r="2" spans="1:12" x14ac:dyDescent="0.25">
      <c r="A2" t="s">
        <v>108</v>
      </c>
      <c r="C2" s="80">
        <v>9.8499999999999994E-3</v>
      </c>
      <c r="D2" s="80">
        <v>2.009E-2</v>
      </c>
      <c r="E2" s="80">
        <v>9.2520000000000005E-2</v>
      </c>
      <c r="F2" s="79"/>
      <c r="G2" s="79"/>
      <c r="H2" s="79"/>
      <c r="I2" s="79"/>
      <c r="J2" s="79"/>
      <c r="K2" s="79"/>
      <c r="L2" s="79"/>
    </row>
    <row r="4" spans="1:12" x14ac:dyDescent="0.25">
      <c r="B4" s="11" t="s">
        <v>51</v>
      </c>
      <c r="C4" s="11" t="s">
        <v>52</v>
      </c>
      <c r="D4" s="11" t="s">
        <v>53</v>
      </c>
      <c r="E4" s="11" t="s">
        <v>54</v>
      </c>
      <c r="F4" s="12" t="s">
        <v>55</v>
      </c>
      <c r="G4" s="12" t="s">
        <v>56</v>
      </c>
      <c r="H4" s="12" t="s">
        <v>57</v>
      </c>
      <c r="I4" s="12" t="s">
        <v>58</v>
      </c>
      <c r="J4" s="12" t="s">
        <v>59</v>
      </c>
      <c r="K4" s="12" t="s">
        <v>60</v>
      </c>
      <c r="L4" s="12" t="s">
        <v>61</v>
      </c>
    </row>
    <row r="5" spans="1:12" x14ac:dyDescent="0.25">
      <c r="A5" s="5" t="s">
        <v>111</v>
      </c>
      <c r="B5" s="5"/>
      <c r="C5" s="5"/>
      <c r="D5" s="5"/>
      <c r="E5" s="5"/>
      <c r="F5" s="5"/>
      <c r="G5" s="5"/>
      <c r="H5" s="5"/>
      <c r="I5" s="5"/>
      <c r="J5" s="5"/>
      <c r="K5" s="5"/>
      <c r="L5" s="5"/>
    </row>
    <row r="7" spans="1:12" x14ac:dyDescent="0.25">
      <c r="A7" s="42" t="s">
        <v>105</v>
      </c>
      <c r="B7" s="43">
        <f>'Coûts IT'!B21</f>
        <v>0</v>
      </c>
      <c r="C7" s="43">
        <f>'Coûts IT'!C21</f>
        <v>0</v>
      </c>
      <c r="D7" s="43">
        <f>'Coûts IT'!D21</f>
        <v>0</v>
      </c>
      <c r="E7" s="43">
        <f>'Coûts IT'!E21</f>
        <v>0</v>
      </c>
      <c r="F7" s="43">
        <f>'Coûts IT'!F21</f>
        <v>0</v>
      </c>
      <c r="G7" s="43">
        <f>'Coûts IT'!G21</f>
        <v>0</v>
      </c>
      <c r="H7" s="43">
        <f>'Coûts IT'!H21</f>
        <v>0</v>
      </c>
      <c r="I7" s="43">
        <f>'Coûts IT'!I21</f>
        <v>0</v>
      </c>
      <c r="J7" s="43">
        <f>'Coûts IT'!J21</f>
        <v>0</v>
      </c>
      <c r="K7" s="43">
        <f>'Coûts IT'!K21</f>
        <v>0</v>
      </c>
      <c r="L7" s="43">
        <f>'Coûts IT'!L21</f>
        <v>0</v>
      </c>
    </row>
    <row r="9" spans="1:12" x14ac:dyDescent="0.25">
      <c r="A9" t="s">
        <v>107</v>
      </c>
      <c r="B9" s="61"/>
      <c r="C9" s="61"/>
      <c r="D9" s="61"/>
      <c r="E9" s="61"/>
      <c r="F9" s="59">
        <v>0.1</v>
      </c>
      <c r="G9" s="59">
        <v>0.1</v>
      </c>
      <c r="H9" s="59">
        <v>0.1</v>
      </c>
      <c r="I9" s="59">
        <v>0.1</v>
      </c>
      <c r="J9" s="59">
        <v>0.1</v>
      </c>
      <c r="K9" s="59">
        <v>0.1</v>
      </c>
      <c r="L9" s="59">
        <v>0.1</v>
      </c>
    </row>
    <row r="10" spans="1:12" x14ac:dyDescent="0.25">
      <c r="A10" t="s">
        <v>126</v>
      </c>
      <c r="B10" s="61"/>
      <c r="C10" s="61"/>
      <c r="D10" s="61"/>
      <c r="E10" s="61"/>
      <c r="F10" s="1">
        <f>F7*F9</f>
        <v>0</v>
      </c>
      <c r="G10" s="1">
        <f t="shared" ref="G10" si="0">G7*G9</f>
        <v>0</v>
      </c>
      <c r="H10" s="1">
        <f>H7*H9</f>
        <v>0</v>
      </c>
      <c r="I10" s="1">
        <f t="shared" ref="I10:L10" si="1">I7*I9</f>
        <v>0</v>
      </c>
      <c r="J10" s="1">
        <f t="shared" si="1"/>
        <v>0</v>
      </c>
      <c r="K10" s="1">
        <f t="shared" si="1"/>
        <v>0</v>
      </c>
      <c r="L10" s="1">
        <f t="shared" si="1"/>
        <v>0</v>
      </c>
    </row>
    <row r="11" spans="1:12" x14ac:dyDescent="0.25">
      <c r="A11" s="42" t="s">
        <v>125</v>
      </c>
      <c r="B11" s="45"/>
      <c r="C11" s="60"/>
      <c r="D11" s="60"/>
      <c r="E11" s="60"/>
      <c r="F11" s="43">
        <f>E11+F10</f>
        <v>0</v>
      </c>
      <c r="G11" s="43">
        <f t="shared" ref="G11:L11" si="2">F11+G10</f>
        <v>0</v>
      </c>
      <c r="H11" s="43">
        <f t="shared" si="2"/>
        <v>0</v>
      </c>
      <c r="I11" s="43">
        <f t="shared" si="2"/>
        <v>0</v>
      </c>
      <c r="J11" s="43">
        <f t="shared" si="2"/>
        <v>0</v>
      </c>
      <c r="K11" s="43">
        <f t="shared" si="2"/>
        <v>0</v>
      </c>
      <c r="L11" s="43">
        <f t="shared" si="2"/>
        <v>0</v>
      </c>
    </row>
    <row r="13" spans="1:12" x14ac:dyDescent="0.25">
      <c r="A13" s="42" t="s">
        <v>112</v>
      </c>
      <c r="B13" s="44"/>
      <c r="C13" s="44"/>
      <c r="D13" s="44"/>
      <c r="E13" s="44"/>
      <c r="F13" s="44"/>
      <c r="G13" s="44"/>
      <c r="H13" s="44">
        <f>AVERAGE(B17:E17)*(1+$F$2)*(1+$G$2)*(1+$H$2)</f>
        <v>0</v>
      </c>
      <c r="I13" s="81">
        <f>H13*(1+$I$2)</f>
        <v>0</v>
      </c>
      <c r="J13" s="81">
        <f>I13*(1+$J$2)</f>
        <v>0</v>
      </c>
      <c r="K13" s="81">
        <f>J13*(1+$K$2)</f>
        <v>0</v>
      </c>
      <c r="L13" s="81">
        <f>K13*(1+$L$2)</f>
        <v>0</v>
      </c>
    </row>
    <row r="14" spans="1:12" x14ac:dyDescent="0.25">
      <c r="A14" t="s">
        <v>170</v>
      </c>
      <c r="B14" s="6">
        <f>B11</f>
        <v>0</v>
      </c>
      <c r="C14" s="6">
        <f t="shared" ref="C14:E14" si="3">C11</f>
        <v>0</v>
      </c>
      <c r="D14" s="6">
        <f t="shared" si="3"/>
        <v>0</v>
      </c>
      <c r="E14" s="6">
        <f t="shared" si="3"/>
        <v>0</v>
      </c>
    </row>
    <row r="15" spans="1:12" x14ac:dyDescent="0.25">
      <c r="A15" t="s">
        <v>171</v>
      </c>
      <c r="B15" s="45"/>
      <c r="C15" s="45"/>
      <c r="D15" s="45"/>
      <c r="E15" s="45"/>
    </row>
    <row r="16" spans="1:12" x14ac:dyDescent="0.25">
      <c r="A16" t="s">
        <v>172</v>
      </c>
      <c r="B16" s="6">
        <f>B14-B15</f>
        <v>0</v>
      </c>
      <c r="C16" s="6">
        <f t="shared" ref="C16:E16" si="4">C14-C15</f>
        <v>0</v>
      </c>
      <c r="D16" s="6">
        <f t="shared" si="4"/>
        <v>0</v>
      </c>
      <c r="E16" s="6">
        <f t="shared" si="4"/>
        <v>0</v>
      </c>
    </row>
    <row r="17" spans="1:12" x14ac:dyDescent="0.25">
      <c r="A17" t="s">
        <v>173</v>
      </c>
      <c r="B17" s="6">
        <f>B16*(1+$C$2)*(1+$D$2)*(1+$E$2)</f>
        <v>0</v>
      </c>
      <c r="C17" s="6">
        <f>C16*(1+$D$2)*(1+$E$2)</f>
        <v>0</v>
      </c>
      <c r="D17" s="6">
        <f>D16*(1+$E$2)</f>
        <v>0</v>
      </c>
      <c r="E17" s="6">
        <f>E16</f>
        <v>0</v>
      </c>
    </row>
    <row r="18" spans="1:12" x14ac:dyDescent="0.25">
      <c r="B18" s="4"/>
      <c r="C18" s="4"/>
      <c r="D18" s="4"/>
      <c r="E18" s="4"/>
    </row>
    <row r="19" spans="1:12" x14ac:dyDescent="0.25">
      <c r="A19" s="2" t="s">
        <v>113</v>
      </c>
      <c r="B19" s="2"/>
      <c r="C19" s="2"/>
      <c r="D19" s="2"/>
      <c r="E19" s="2"/>
      <c r="F19" s="2"/>
      <c r="G19" s="2"/>
      <c r="H19" s="3">
        <f>H11-H13</f>
        <v>0</v>
      </c>
      <c r="I19" s="3">
        <f t="shared" ref="I19:L19" si="5">I11-I13</f>
        <v>0</v>
      </c>
      <c r="J19" s="3">
        <f t="shared" si="5"/>
        <v>0</v>
      </c>
      <c r="K19" s="3">
        <f t="shared" si="5"/>
        <v>0</v>
      </c>
      <c r="L19" s="3">
        <f t="shared" si="5"/>
        <v>0</v>
      </c>
    </row>
    <row r="21" spans="1:12" x14ac:dyDescent="0.25">
      <c r="A21" s="42" t="s">
        <v>114</v>
      </c>
      <c r="B21" s="45"/>
      <c r="C21" s="45"/>
      <c r="D21" s="45"/>
      <c r="E21" s="45"/>
      <c r="F21" s="45"/>
      <c r="G21" s="45"/>
      <c r="H21" s="45"/>
      <c r="I21" s="45"/>
      <c r="J21" s="45"/>
      <c r="K21" s="45"/>
      <c r="L21" s="45"/>
    </row>
    <row r="23" spans="1:12" x14ac:dyDescent="0.25">
      <c r="A23" s="42" t="s">
        <v>115</v>
      </c>
      <c r="B23" s="42"/>
      <c r="C23" s="42"/>
      <c r="D23" s="42"/>
      <c r="E23" s="42"/>
      <c r="F23" s="42"/>
      <c r="G23" s="42"/>
      <c r="H23" s="44">
        <f>AVERAGE(B27:E27)*(1+$F$2)*(1+$G$2)*(1+$H$2)</f>
        <v>0</v>
      </c>
      <c r="I23" s="81">
        <f>H23*(1+$I$2)</f>
        <v>0</v>
      </c>
      <c r="J23" s="81">
        <f>I23*(1+$J$2)</f>
        <v>0</v>
      </c>
      <c r="K23" s="81">
        <f>J23*(1+$K$2)</f>
        <v>0</v>
      </c>
      <c r="L23" s="81">
        <f>K23*(1+$L$2)</f>
        <v>0</v>
      </c>
    </row>
    <row r="24" spans="1:12" x14ac:dyDescent="0.25">
      <c r="A24" t="s">
        <v>174</v>
      </c>
      <c r="B24" s="6">
        <f>B21</f>
        <v>0</v>
      </c>
      <c r="C24" s="6">
        <f t="shared" ref="C24:E24" si="6">C21</f>
        <v>0</v>
      </c>
      <c r="D24" s="6">
        <f t="shared" si="6"/>
        <v>0</v>
      </c>
      <c r="E24" s="6">
        <f t="shared" si="6"/>
        <v>0</v>
      </c>
      <c r="F24" s="4"/>
      <c r="G24" s="4"/>
      <c r="H24" s="4"/>
      <c r="I24" s="4"/>
      <c r="J24" s="4"/>
      <c r="K24" s="4"/>
      <c r="L24" s="4"/>
    </row>
    <row r="25" spans="1:12" x14ac:dyDescent="0.25">
      <c r="A25" t="s">
        <v>176</v>
      </c>
      <c r="B25" s="45"/>
      <c r="C25" s="45"/>
      <c r="D25" s="45"/>
      <c r="E25" s="45"/>
      <c r="F25" s="4"/>
      <c r="G25" s="4"/>
      <c r="H25" s="4"/>
      <c r="I25" s="4"/>
      <c r="J25" s="4"/>
      <c r="K25" s="4"/>
      <c r="L25" s="4"/>
    </row>
    <row r="26" spans="1:12" x14ac:dyDescent="0.25">
      <c r="A26" t="s">
        <v>177</v>
      </c>
      <c r="B26" s="6">
        <f>B24-B25</f>
        <v>0</v>
      </c>
      <c r="C26" s="6">
        <f t="shared" ref="C26:E26" si="7">C24-C25</f>
        <v>0</v>
      </c>
      <c r="D26" s="6">
        <f t="shared" si="7"/>
        <v>0</v>
      </c>
      <c r="E26" s="6">
        <f t="shared" si="7"/>
        <v>0</v>
      </c>
      <c r="F26" s="4"/>
      <c r="G26" s="4"/>
      <c r="H26" s="4"/>
      <c r="I26" s="4"/>
      <c r="J26" s="4"/>
      <c r="K26" s="4"/>
      <c r="L26" s="4"/>
    </row>
    <row r="27" spans="1:12" x14ac:dyDescent="0.25">
      <c r="A27" t="s">
        <v>175</v>
      </c>
      <c r="B27" s="6">
        <f>B26*(1+$C$2)*(1+$D$2)*(1+$E$2)</f>
        <v>0</v>
      </c>
      <c r="C27" s="6">
        <f>C26*(1+$D$2)*(1+$E$2)</f>
        <v>0</v>
      </c>
      <c r="D27" s="6">
        <f>D26*(1+$E$2)</f>
        <v>0</v>
      </c>
      <c r="E27" s="6">
        <f>E26</f>
        <v>0</v>
      </c>
      <c r="F27" s="4"/>
      <c r="G27" s="4"/>
      <c r="H27" s="4"/>
      <c r="I27" s="4"/>
      <c r="J27" s="4"/>
      <c r="K27" s="4"/>
      <c r="L27" s="4"/>
    </row>
    <row r="28" spans="1:12" x14ac:dyDescent="0.25">
      <c r="A28" s="4"/>
      <c r="B28" s="4"/>
      <c r="C28" s="4"/>
      <c r="D28" s="4"/>
      <c r="E28" s="4"/>
      <c r="F28" s="4"/>
      <c r="G28" s="4"/>
      <c r="H28" s="4"/>
      <c r="I28" s="4"/>
      <c r="J28" s="4"/>
      <c r="K28" s="4"/>
      <c r="L28" s="4"/>
    </row>
    <row r="29" spans="1:12" x14ac:dyDescent="0.25">
      <c r="A29" s="4"/>
      <c r="B29" s="4"/>
      <c r="C29" s="4"/>
      <c r="D29" s="4"/>
      <c r="E29" s="4"/>
      <c r="F29" s="4"/>
      <c r="G29" s="4"/>
      <c r="H29" s="4"/>
      <c r="I29" s="4"/>
      <c r="J29" s="4"/>
      <c r="K29" s="4"/>
      <c r="L29" s="4"/>
    </row>
    <row r="30" spans="1:12" x14ac:dyDescent="0.25">
      <c r="A30" s="2" t="s">
        <v>116</v>
      </c>
      <c r="B30" s="2"/>
      <c r="C30" s="2"/>
      <c r="D30" s="2"/>
      <c r="E30" s="2"/>
      <c r="F30" s="2"/>
      <c r="G30" s="2"/>
      <c r="H30" s="3">
        <f>H21-H23</f>
        <v>0</v>
      </c>
      <c r="I30" s="3">
        <f>I21-I23</f>
        <v>0</v>
      </c>
      <c r="J30" s="3">
        <f>J21-J23</f>
        <v>0</v>
      </c>
      <c r="K30" s="3">
        <f>K21-K23</f>
        <v>0</v>
      </c>
      <c r="L30" s="3">
        <f>L21-L23</f>
        <v>0</v>
      </c>
    </row>
    <row r="32" spans="1:12" x14ac:dyDescent="0.25">
      <c r="A32" s="2" t="s">
        <v>69</v>
      </c>
      <c r="B32" s="2"/>
      <c r="C32" s="2"/>
      <c r="D32" s="2"/>
      <c r="E32" s="2"/>
      <c r="F32" s="2"/>
      <c r="G32" s="2"/>
      <c r="H32" s="3">
        <f>H19+H30</f>
        <v>0</v>
      </c>
      <c r="I32" s="3">
        <f t="shared" ref="I32:L32" si="8">I19+I30</f>
        <v>0</v>
      </c>
      <c r="J32" s="3">
        <f t="shared" si="8"/>
        <v>0</v>
      </c>
      <c r="K32" s="3">
        <f t="shared" si="8"/>
        <v>0</v>
      </c>
      <c r="L32" s="3">
        <f t="shared" si="8"/>
        <v>0</v>
      </c>
    </row>
    <row r="36" spans="1:12" x14ac:dyDescent="0.25">
      <c r="B36" s="11" t="s">
        <v>51</v>
      </c>
      <c r="C36" s="11" t="s">
        <v>52</v>
      </c>
      <c r="D36" s="11" t="s">
        <v>53</v>
      </c>
      <c r="E36" s="11" t="s">
        <v>54</v>
      </c>
      <c r="F36" s="11"/>
      <c r="G36" s="11"/>
      <c r="H36" s="12" t="s">
        <v>57</v>
      </c>
      <c r="I36" s="12" t="s">
        <v>58</v>
      </c>
      <c r="J36" s="12" t="s">
        <v>59</v>
      </c>
      <c r="K36" s="12" t="s">
        <v>60</v>
      </c>
      <c r="L36" s="12" t="s">
        <v>61</v>
      </c>
    </row>
    <row r="37" spans="1:12" x14ac:dyDescent="0.25">
      <c r="A37" s="5" t="s">
        <v>117</v>
      </c>
      <c r="B37" s="5"/>
      <c r="C37" s="5"/>
      <c r="D37" s="5"/>
      <c r="E37" s="5"/>
      <c r="F37" s="5"/>
      <c r="G37" s="5"/>
      <c r="H37" s="5"/>
      <c r="I37" s="5"/>
      <c r="J37" s="5"/>
      <c r="K37" s="5"/>
      <c r="L37" s="5"/>
    </row>
    <row r="39" spans="1:12" x14ac:dyDescent="0.25">
      <c r="A39" s="42" t="s">
        <v>105</v>
      </c>
      <c r="B39" s="43">
        <f>'Coûts R&amp;D'!B21</f>
        <v>0</v>
      </c>
      <c r="C39" s="43">
        <f>'Coûts R&amp;D'!C21</f>
        <v>0</v>
      </c>
      <c r="D39" s="43">
        <f>'Coûts R&amp;D'!D21</f>
        <v>0</v>
      </c>
      <c r="E39" s="43">
        <f>'Coûts R&amp;D'!E21</f>
        <v>0</v>
      </c>
      <c r="F39" s="43">
        <f>'Coûts R&amp;D'!F21</f>
        <v>0</v>
      </c>
      <c r="G39" s="43">
        <f>'Coûts R&amp;D'!G21</f>
        <v>0</v>
      </c>
      <c r="H39" s="43">
        <f>'Coûts R&amp;D'!H21</f>
        <v>0</v>
      </c>
      <c r="I39" s="43">
        <f>'Coûts R&amp;D'!I21</f>
        <v>0</v>
      </c>
      <c r="J39" s="43">
        <f>'Coûts R&amp;D'!J21</f>
        <v>0</v>
      </c>
      <c r="K39" s="43">
        <f>'Coûts R&amp;D'!K21</f>
        <v>0</v>
      </c>
      <c r="L39" s="43">
        <f>'Coûts R&amp;D'!L21</f>
        <v>0</v>
      </c>
    </row>
    <row r="41" spans="1:12" x14ac:dyDescent="0.25">
      <c r="A41" t="s">
        <v>107</v>
      </c>
      <c r="B41" s="61"/>
      <c r="C41" s="61"/>
      <c r="D41" s="61"/>
      <c r="E41" s="61"/>
      <c r="F41" s="45"/>
      <c r="G41" s="45"/>
      <c r="H41" s="45"/>
      <c r="I41" s="45"/>
      <c r="J41" s="45"/>
      <c r="K41" s="45"/>
      <c r="L41" s="45"/>
    </row>
    <row r="42" spans="1:12" x14ac:dyDescent="0.25">
      <c r="A42" t="s">
        <v>179</v>
      </c>
      <c r="B42" s="61"/>
      <c r="C42" s="61"/>
      <c r="D42" s="61"/>
      <c r="E42" s="61"/>
      <c r="F42" s="1">
        <f>F39*F41</f>
        <v>0</v>
      </c>
      <c r="G42" s="1">
        <f t="shared" ref="G42" si="9">G39*G41</f>
        <v>0</v>
      </c>
      <c r="H42" s="1">
        <f>H39*H41</f>
        <v>0</v>
      </c>
      <c r="I42" s="1">
        <f t="shared" ref="I42:L42" si="10">I39*I41</f>
        <v>0</v>
      </c>
      <c r="J42" s="1">
        <f t="shared" si="10"/>
        <v>0</v>
      </c>
      <c r="K42" s="1">
        <f t="shared" si="10"/>
        <v>0</v>
      </c>
      <c r="L42" s="1">
        <f t="shared" si="10"/>
        <v>0</v>
      </c>
    </row>
    <row r="43" spans="1:12" x14ac:dyDescent="0.25">
      <c r="A43" s="42" t="s">
        <v>180</v>
      </c>
      <c r="B43" s="45"/>
      <c r="C43" s="60"/>
      <c r="D43" s="60"/>
      <c r="E43" s="60"/>
      <c r="F43" s="43">
        <f>E43+F42</f>
        <v>0</v>
      </c>
      <c r="G43" s="43">
        <f t="shared" ref="G43" si="11">F43+G42</f>
        <v>0</v>
      </c>
      <c r="H43" s="43">
        <f t="shared" ref="H43" si="12">G43+H42</f>
        <v>0</v>
      </c>
      <c r="I43" s="43">
        <f t="shared" ref="I43" si="13">H43+I42</f>
        <v>0</v>
      </c>
      <c r="J43" s="43">
        <f t="shared" ref="J43" si="14">I43+J42</f>
        <v>0</v>
      </c>
      <c r="K43" s="43">
        <f t="shared" ref="K43" si="15">J43+K42</f>
        <v>0</v>
      </c>
      <c r="L43" s="43">
        <f t="shared" ref="L43" si="16">K43+L42</f>
        <v>0</v>
      </c>
    </row>
    <row r="45" spans="1:12" x14ac:dyDescent="0.25">
      <c r="A45" s="42" t="s">
        <v>181</v>
      </c>
      <c r="B45" s="44"/>
      <c r="C45" s="44"/>
      <c r="D45" s="44"/>
      <c r="E45" s="44"/>
      <c r="F45" s="44"/>
      <c r="G45" s="44"/>
      <c r="H45" s="44">
        <f>AVERAGE(B49:E49)*(1+$F$2)*(1+$G$2)*(1+$H$2)</f>
        <v>0</v>
      </c>
      <c r="I45" s="81">
        <f>H45*(1+$I$2)</f>
        <v>0</v>
      </c>
      <c r="J45" s="81">
        <f>I45*(1+$J$2)</f>
        <v>0</v>
      </c>
      <c r="K45" s="81">
        <f>J45*(1+$K$2)</f>
        <v>0</v>
      </c>
      <c r="L45" s="81">
        <f>K45*(1+$L$2)</f>
        <v>0</v>
      </c>
    </row>
    <row r="46" spans="1:12" x14ac:dyDescent="0.25">
      <c r="A46" t="s">
        <v>182</v>
      </c>
      <c r="B46" s="6">
        <f>B43</f>
        <v>0</v>
      </c>
      <c r="C46" s="6">
        <f t="shared" ref="C46:E46" si="17">C43</f>
        <v>0</v>
      </c>
      <c r="D46" s="6">
        <f t="shared" si="17"/>
        <v>0</v>
      </c>
      <c r="E46" s="6">
        <f t="shared" si="17"/>
        <v>0</v>
      </c>
    </row>
    <row r="47" spans="1:12" x14ac:dyDescent="0.25">
      <c r="A47" t="s">
        <v>178</v>
      </c>
      <c r="B47" s="45"/>
      <c r="C47" s="45"/>
      <c r="D47" s="45"/>
      <c r="E47" s="45"/>
    </row>
    <row r="48" spans="1:12" x14ac:dyDescent="0.25">
      <c r="A48" t="s">
        <v>183</v>
      </c>
      <c r="B48" s="6">
        <f>B46-B47</f>
        <v>0</v>
      </c>
      <c r="C48" s="6">
        <f t="shared" ref="C48" si="18">C46-C47</f>
        <v>0</v>
      </c>
      <c r="D48" s="6">
        <f t="shared" ref="D48" si="19">D46-D47</f>
        <v>0</v>
      </c>
      <c r="E48" s="6">
        <f t="shared" ref="E48" si="20">E46-E47</f>
        <v>0</v>
      </c>
    </row>
    <row r="49" spans="1:12" x14ac:dyDescent="0.25">
      <c r="A49" t="s">
        <v>184</v>
      </c>
      <c r="B49" s="6">
        <f>B48*(1+$C$2)*(1+$D$2)*(1+$E$2)</f>
        <v>0</v>
      </c>
      <c r="C49" s="6">
        <f>C48*(1+$D$2)*(1+$E$2)</f>
        <v>0</v>
      </c>
      <c r="D49" s="6">
        <f>D48*(1+$E$2)</f>
        <v>0</v>
      </c>
      <c r="E49" s="6">
        <f>E48</f>
        <v>0</v>
      </c>
    </row>
    <row r="50" spans="1:12" x14ac:dyDescent="0.25">
      <c r="B50" s="4"/>
      <c r="C50" s="4"/>
      <c r="D50" s="4"/>
      <c r="E50" s="4"/>
    </row>
    <row r="51" spans="1:12" x14ac:dyDescent="0.25">
      <c r="A51" s="2" t="s">
        <v>113</v>
      </c>
      <c r="B51" s="2"/>
      <c r="C51" s="2"/>
      <c r="D51" s="2"/>
      <c r="E51" s="2"/>
      <c r="F51" s="2"/>
      <c r="G51" s="2"/>
      <c r="H51" s="3">
        <f>H43-H45</f>
        <v>0</v>
      </c>
      <c r="I51" s="3">
        <f t="shared" ref="I51:L51" si="21">I43-I45</f>
        <v>0</v>
      </c>
      <c r="J51" s="3">
        <f t="shared" si="21"/>
        <v>0</v>
      </c>
      <c r="K51" s="3">
        <f t="shared" si="21"/>
        <v>0</v>
      </c>
      <c r="L51" s="3">
        <f t="shared" si="21"/>
        <v>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ANNEXES</vt:lpstr>
      <vt:lpstr>Plan déploiement</vt:lpstr>
      <vt:lpstr>Coût unitaire compteur</vt:lpstr>
      <vt:lpstr>Investissements compteurs</vt:lpstr>
      <vt:lpstr>Coûts IT</vt:lpstr>
      <vt:lpstr>OPEX hors IT</vt:lpstr>
      <vt:lpstr>Coûts R&amp;D</vt:lpstr>
      <vt:lpstr>Calcul CNI compteurs</vt:lpstr>
      <vt:lpstr>Calcul CNI IT et R&amp;D</vt:lpstr>
      <vt:lpstr>Impact marginal</vt:lpstr>
      <vt:lpstr>RECAP </vt:lpstr>
      <vt:lpstr>'Impact marginal'!Zone_d_impression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PC-EBIH</dc:creator>
  <cp:lastModifiedBy>PC-EBIH</cp:lastModifiedBy>
  <dcterms:created xsi:type="dcterms:W3CDTF">2023-02-21T08:56:18Z</dcterms:created>
  <dcterms:modified xsi:type="dcterms:W3CDTF">2023-05-30T14:46:18Z</dcterms:modified>
</cp:coreProperties>
</file>