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CWP-P-CONT01\Serveur\10 Tarification\122. Méthodologie 2024-2028\122.23 Méthodologie finale\"/>
    </mc:Choice>
  </mc:AlternateContent>
  <xr:revisionPtr revIDLastSave="0" documentId="13_ncr:1_{B52C0011-BAE3-4D0B-961F-A6082555C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if capacitaire" sheetId="4" r:id="rId1"/>
    <sheet name="Recettes estimées" sheetId="5" r:id="rId2"/>
  </sheets>
  <definedNames>
    <definedName name="_xlnm.Print_Area" localSheetId="1">'Recettes estimées'!$A$1:$P$35</definedName>
    <definedName name="_xlnm.Print_Area" localSheetId="0">'Tarif capacitaire'!$A$1:$P$27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5" l="1"/>
  <c r="C15" i="5"/>
  <c r="D24" i="4"/>
  <c r="H24" i="4"/>
  <c r="F5" i="4"/>
  <c r="O10" i="5" l="1"/>
  <c r="I5" i="4" s="1"/>
  <c r="O9" i="5"/>
  <c r="I4" i="4" s="1"/>
  <c r="O8" i="5"/>
  <c r="O16" i="4" s="1"/>
  <c r="O5" i="5"/>
  <c r="F4" i="4" s="1"/>
  <c r="O6" i="5"/>
  <c r="O4" i="5"/>
  <c r="F3" i="4" s="1"/>
  <c r="G3" i="4" s="1"/>
  <c r="D16" i="4"/>
  <c r="E16" i="4"/>
  <c r="F16" i="4"/>
  <c r="G16" i="4"/>
  <c r="H16" i="4"/>
  <c r="I16" i="4"/>
  <c r="J16" i="4"/>
  <c r="K16" i="4"/>
  <c r="L16" i="4"/>
  <c r="M16" i="4"/>
  <c r="N16" i="4"/>
  <c r="D17" i="4"/>
  <c r="E17" i="4"/>
  <c r="F17" i="4"/>
  <c r="G17" i="4"/>
  <c r="H17" i="4"/>
  <c r="I17" i="4"/>
  <c r="J17" i="4"/>
  <c r="K17" i="4"/>
  <c r="L17" i="4"/>
  <c r="M17" i="4"/>
  <c r="N17" i="4"/>
  <c r="D18" i="4"/>
  <c r="E18" i="4"/>
  <c r="F18" i="4"/>
  <c r="G18" i="4"/>
  <c r="H18" i="4"/>
  <c r="I18" i="4"/>
  <c r="J18" i="4"/>
  <c r="K18" i="4"/>
  <c r="L18" i="4"/>
  <c r="M18" i="4"/>
  <c r="N18" i="4"/>
  <c r="C17" i="4"/>
  <c r="C18" i="4"/>
  <c r="C16" i="4"/>
  <c r="O13" i="4"/>
  <c r="O14" i="4"/>
  <c r="O12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G14" i="4"/>
  <c r="H14" i="4"/>
  <c r="I14" i="4"/>
  <c r="J14" i="4"/>
  <c r="K14" i="4"/>
  <c r="L14" i="4"/>
  <c r="M14" i="4"/>
  <c r="N14" i="4"/>
  <c r="D12" i="4"/>
  <c r="E12" i="4"/>
  <c r="F12" i="4"/>
  <c r="G12" i="4"/>
  <c r="H12" i="4"/>
  <c r="I12" i="4"/>
  <c r="J12" i="4"/>
  <c r="K12" i="4"/>
  <c r="L12" i="4"/>
  <c r="M12" i="4"/>
  <c r="N12" i="4"/>
  <c r="C12" i="4"/>
  <c r="O18" i="4" l="1"/>
  <c r="O17" i="4"/>
  <c r="I3" i="4"/>
  <c r="I24" i="4" s="1"/>
  <c r="I25" i="4"/>
  <c r="I26" i="4"/>
  <c r="F25" i="4"/>
  <c r="F26" i="4"/>
  <c r="F24" i="4"/>
  <c r="E25" i="4"/>
  <c r="E26" i="4"/>
  <c r="E24" i="4"/>
  <c r="Q5" i="5"/>
  <c r="Q6" i="5"/>
  <c r="Q4" i="5"/>
  <c r="P8" i="5"/>
  <c r="P6" i="5"/>
  <c r="P4" i="5"/>
  <c r="P10" i="5"/>
  <c r="P9" i="5"/>
  <c r="P5" i="5"/>
  <c r="Q7" i="5" l="1"/>
  <c r="D26" i="4" l="1"/>
  <c r="H26" i="4" s="1"/>
  <c r="D25" i="4"/>
  <c r="H25" i="4" s="1"/>
  <c r="C23" i="4"/>
  <c r="G6" i="4"/>
  <c r="G5" i="4"/>
  <c r="G4" i="4"/>
  <c r="H16" i="5" l="1"/>
  <c r="N16" i="5"/>
  <c r="C16" i="5"/>
  <c r="E16" i="5"/>
  <c r="L16" i="5"/>
  <c r="I16" i="5"/>
  <c r="K16" i="5"/>
  <c r="G16" i="5"/>
  <c r="D16" i="5"/>
  <c r="J16" i="5"/>
  <c r="F16" i="5"/>
  <c r="M16" i="5"/>
  <c r="H15" i="5"/>
  <c r="N15" i="5"/>
  <c r="K15" i="5"/>
  <c r="F15" i="5"/>
  <c r="G15" i="5"/>
  <c r="M15" i="5"/>
  <c r="I15" i="5"/>
  <c r="L15" i="5"/>
  <c r="D15" i="5"/>
  <c r="J15" i="5"/>
  <c r="E15" i="5"/>
  <c r="E17" i="5"/>
  <c r="K17" i="5"/>
  <c r="F17" i="5"/>
  <c r="I17" i="5"/>
  <c r="J17" i="5"/>
  <c r="L17" i="5"/>
  <c r="N17" i="5"/>
  <c r="G17" i="5"/>
  <c r="M17" i="5"/>
  <c r="H17" i="5"/>
  <c r="C17" i="5"/>
  <c r="D17" i="5"/>
  <c r="J4" i="4"/>
  <c r="J3" i="4"/>
  <c r="J5" i="4"/>
  <c r="J6" i="4"/>
  <c r="E21" i="5" l="1"/>
  <c r="K21" i="5"/>
  <c r="C21" i="5"/>
  <c r="D21" i="5"/>
  <c r="F21" i="5"/>
  <c r="L21" i="5"/>
  <c r="N21" i="5"/>
  <c r="G21" i="5"/>
  <c r="M21" i="5"/>
  <c r="H21" i="5"/>
  <c r="I21" i="5"/>
  <c r="J21" i="5"/>
  <c r="P16" i="5"/>
  <c r="O16" i="5"/>
  <c r="E19" i="5"/>
  <c r="K19" i="5"/>
  <c r="H19" i="5"/>
  <c r="F19" i="5"/>
  <c r="L19" i="5"/>
  <c r="I19" i="5"/>
  <c r="J19" i="5"/>
  <c r="G19" i="5"/>
  <c r="M19" i="5"/>
  <c r="N19" i="5"/>
  <c r="C19" i="5"/>
  <c r="D19" i="5"/>
  <c r="P15" i="5"/>
  <c r="O15" i="5"/>
  <c r="E20" i="5"/>
  <c r="K20" i="5"/>
  <c r="J20" i="5"/>
  <c r="F20" i="5"/>
  <c r="L20" i="5"/>
  <c r="I20" i="5"/>
  <c r="G20" i="5"/>
  <c r="M20" i="5"/>
  <c r="H20" i="5"/>
  <c r="N20" i="5"/>
  <c r="C20" i="5"/>
  <c r="D20" i="5"/>
  <c r="O17" i="5"/>
  <c r="P17" i="5"/>
  <c r="O20" i="5" l="1"/>
  <c r="O21" i="5"/>
  <c r="Q17" i="5" s="1"/>
  <c r="O19" i="5"/>
  <c r="O22" i="5" l="1"/>
  <c r="O23" i="5" s="1"/>
  <c r="G24" i="4"/>
  <c r="H27" i="5" s="1"/>
  <c r="Q16" i="5"/>
  <c r="J25" i="4" s="1"/>
  <c r="G26" i="4"/>
  <c r="J26" i="4"/>
  <c r="J24" i="4" l="1"/>
  <c r="D31" i="5" s="1"/>
  <c r="I27" i="5"/>
  <c r="L27" i="5"/>
  <c r="N27" i="5"/>
  <c r="F27" i="5"/>
  <c r="E27" i="5"/>
  <c r="C27" i="5"/>
  <c r="K27" i="5"/>
  <c r="J27" i="5"/>
  <c r="I33" i="5"/>
  <c r="C33" i="5"/>
  <c r="H33" i="5"/>
  <c r="D33" i="5"/>
  <c r="J33" i="5"/>
  <c r="G33" i="5"/>
  <c r="E33" i="5"/>
  <c r="K33" i="5"/>
  <c r="M33" i="5"/>
  <c r="N33" i="5"/>
  <c r="F33" i="5"/>
  <c r="L33" i="5"/>
  <c r="M27" i="5"/>
  <c r="D27" i="5"/>
  <c r="G27" i="5"/>
  <c r="E29" i="5"/>
  <c r="K29" i="5"/>
  <c r="F29" i="5"/>
  <c r="L29" i="5"/>
  <c r="G29" i="5"/>
  <c r="M29" i="5"/>
  <c r="H29" i="5"/>
  <c r="N29" i="5"/>
  <c r="J29" i="5"/>
  <c r="I29" i="5"/>
  <c r="C29" i="5"/>
  <c r="D29" i="5"/>
  <c r="E32" i="5"/>
  <c r="K32" i="5"/>
  <c r="F32" i="5"/>
  <c r="L32" i="5"/>
  <c r="G32" i="5"/>
  <c r="M32" i="5"/>
  <c r="H32" i="5"/>
  <c r="N32" i="5"/>
  <c r="D32" i="5"/>
  <c r="I32" i="5"/>
  <c r="C32" i="5"/>
  <c r="J32" i="5"/>
  <c r="G25" i="4"/>
  <c r="K31" i="5" l="1"/>
  <c r="F31" i="5"/>
  <c r="I31" i="5"/>
  <c r="L31" i="5"/>
  <c r="E31" i="5"/>
  <c r="M31" i="5"/>
  <c r="J31" i="5"/>
  <c r="H31" i="5"/>
  <c r="C31" i="5"/>
  <c r="G31" i="5"/>
  <c r="N31" i="5"/>
  <c r="O27" i="5"/>
  <c r="O33" i="5"/>
  <c r="O29" i="5"/>
  <c r="E28" i="5"/>
  <c r="K28" i="5"/>
  <c r="G28" i="5"/>
  <c r="M28" i="5"/>
  <c r="H28" i="5"/>
  <c r="N28" i="5"/>
  <c r="F28" i="5"/>
  <c r="I28" i="5"/>
  <c r="C28" i="5"/>
  <c r="D28" i="5"/>
  <c r="J28" i="5"/>
  <c r="L28" i="5"/>
  <c r="O31" i="5"/>
  <c r="Q27" i="5" l="1"/>
  <c r="Q29" i="5"/>
  <c r="O28" i="5"/>
  <c r="O32" i="5" l="1"/>
  <c r="Q28" i="5" l="1"/>
  <c r="O34" i="5"/>
  <c r="O35" i="5" s="1"/>
</calcChain>
</file>

<file path=xl/sharedStrings.xml><?xml version="1.0" encoding="utf-8"?>
<sst xmlns="http://schemas.openxmlformats.org/spreadsheetml/2006/main" count="121" uniqueCount="43">
  <si>
    <t>BT</t>
  </si>
  <si>
    <t>Coût total</t>
  </si>
  <si>
    <t>Coût par niveau de tension</t>
  </si>
  <si>
    <t>Qté budgété (kW)</t>
  </si>
  <si>
    <t>Tarif mensuel EUR/kW</t>
  </si>
  <si>
    <t>janvier</t>
  </si>
  <si>
    <t>février</t>
  </si>
  <si>
    <t xml:space="preserve">mars 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</si>
  <si>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</si>
  <si>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</si>
  <si>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</si>
  <si>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</si>
  <si>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</si>
  <si>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</si>
  <si>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</si>
  <si>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</si>
  <si>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</si>
  <si>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Moyenne</t>
  </si>
  <si>
    <t>Qté budgétée (kW)</t>
  </si>
  <si>
    <t>Quantités mensuelles budgétées</t>
  </si>
  <si>
    <t>Estimation des montants facturés</t>
  </si>
  <si>
    <t>Total</t>
  </si>
  <si>
    <t>Estimation des montants facturés (itération 2)</t>
  </si>
  <si>
    <t>Delta s/hypothèse de base</t>
  </si>
  <si>
    <t>2eme itération (Tarif annuel x coefficient correcteur)</t>
  </si>
  <si>
    <t>Coefficient de correction</t>
  </si>
  <si>
    <t>MT</t>
  </si>
  <si>
    <t>TBT</t>
  </si>
  <si>
    <t>Pointe historique</t>
  </si>
  <si>
    <t>Pointe du mois</t>
  </si>
  <si>
    <t>1er itération (basée sur la moyenne des puissances)</t>
  </si>
  <si>
    <t>Tarifs à reprendre dans les grilles tarifaires</t>
  </si>
  <si>
    <t>Les données relatives aux pointes de puissances sont complétées dans l'onglet "recettes estimées"</t>
  </si>
  <si>
    <t>Pointes de puissance mensuelles</t>
  </si>
  <si>
    <t>TMT</t>
  </si>
  <si>
    <t>Données à introduire par le GRD</t>
  </si>
  <si>
    <t>Coût alloué à la Puissance annuelle (66,66%)</t>
  </si>
  <si>
    <t>Coût alloué à la Puissance mensuelle (33,33%)</t>
  </si>
  <si>
    <t>Puissance annuelle (66,66%)</t>
  </si>
  <si>
    <t>Puissance mensuelle (33,33%)</t>
  </si>
  <si>
    <t>Pointe annuelle</t>
  </si>
  <si>
    <t>Tarif pour la pointe annuelle EUR/kW</t>
  </si>
  <si>
    <t>Tarif pour la pointe mensuelle EUR/kW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</si>
</sst>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&quot;€&quot;\ 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3" fontId="3" fillId="0" borderId="0" xfId="0" applyNumberFormat="1" applyFont="1"/>
    <xf numFmtId="0" fontId="3" fillId="0" borderId="0" xfId="0" applyFont="1"/>
    <xf numFmtId="3" fontId="3" fillId="0" borderId="5" xfId="0" applyNumberFormat="1" applyFont="1" applyBorder="1"/>
    <xf numFmtId="0" fontId="3" fillId="0" borderId="5" xfId="0" applyFont="1" applyBorder="1"/>
    <xf numFmtId="0" fontId="1" fillId="0" borderId="1" xfId="0" applyFont="1" applyBorder="1"/>
    <xf numFmtId="0" fontId="3" fillId="0" borderId="2" xfId="0" applyFont="1" applyBorder="1"/>
    <xf numFmtId="0" fontId="3" fillId="0" borderId="4" xfId="0" applyFont="1" applyBorder="1"/>
    <xf numFmtId="165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3" xfId="0" applyFont="1" applyBorder="1"/>
    <xf numFmtId="9" fontId="3" fillId="0" borderId="0" xfId="0" applyNumberFormat="1" applyFont="1"/>
    <xf numFmtId="4" fontId="3" fillId="0" borderId="0" xfId="0" applyNumberFormat="1" applyFont="1" applyAlignment="1">
      <alignment horizontal="center"/>
    </xf>
    <xf numFmtId="10" fontId="3" fillId="0" borderId="0" xfId="0" applyNumberFormat="1" applyFont="1"/>
    <xf numFmtId="0" fontId="3" fillId="0" borderId="6" xfId="0" applyFont="1" applyBorder="1"/>
    <xf numFmtId="9" fontId="3" fillId="0" borderId="7" xfId="0" applyNumberFormat="1" applyFont="1" applyBorder="1"/>
    <xf numFmtId="165" fontId="3" fillId="0" borderId="7" xfId="0" applyNumberFormat="1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3" fontId="3" fillId="0" borderId="7" xfId="0" applyNumberFormat="1" applyFont="1" applyBorder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0" xfId="1" applyNumberFormat="1" applyFont="1" applyFill="1"/>
    <xf numFmtId="0" fontId="1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4" fontId="3" fillId="3" borderId="9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3" fontId="3" fillId="2" borderId="7" xfId="0" applyNumberFormat="1" applyFont="1" applyFill="1" applyBorder="1"/>
    <xf numFmtId="3" fontId="1" fillId="0" borderId="8" xfId="0" applyNumberFormat="1" applyFont="1" applyBorder="1"/>
    <xf numFmtId="3" fontId="4" fillId="0" borderId="0" xfId="0" applyNumberFormat="1" applyFont="1"/>
    <xf numFmtId="4" fontId="3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4" fontId="3" fillId="3" borderId="11" xfId="0" applyNumberFormat="1" applyFon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0" fontId="3" fillId="2" borderId="0" xfId="0" applyFont="1" applyFill="1"/>
    <xf numFmtId="3" fontId="1" fillId="0" borderId="0" xfId="1" applyNumberFormat="1" applyFont="1" applyFill="1"/>
    <xf numFmtId="165" fontId="3" fillId="2" borderId="0" xfId="0" applyNumberFormat="1" applyFont="1" applyFill="1"/>
    <xf numFmtId="165" fontId="3" fillId="2" borderId="7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/>
    <xf numFmtId="3" fontId="3" fillId="0" borderId="8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1"/>
  <sheetViews>
    <sheetView tabSelected="1" zoomScaleNormal="100" workbookViewId="0"/>
  </sheetViews>
  <sheetFormatPr baseColWidth="10" defaultRowHeight="15" x14ac:dyDescent="0.25"/>
  <cols>
    <col min="1" max="1" width="11.42578125" style="2"/>
    <col min="2" max="2" width="19.42578125" style="2" customWidth="1"/>
    <col min="3" max="4" width="11.42578125" style="2"/>
    <col min="5" max="7" width="12.42578125" style="2" customWidth="1"/>
    <col min="8" max="9" width="11.42578125" style="2"/>
    <col min="10" max="10" width="12.42578125" style="2" customWidth="1"/>
    <col min="11" max="16" width="11.42578125" style="2"/>
    <col min="17" max="17" width="15.28515625" style="2" customWidth="1"/>
    <col min="18" max="16384" width="11.42578125" style="2"/>
  </cols>
  <sheetData>
    <row r="1" spans="2:17" x14ac:dyDescent="0.25">
      <c r="B1" s="5" t="s">
        <v>30</v>
      </c>
      <c r="C1" s="6"/>
      <c r="D1" s="6"/>
      <c r="E1" s="6"/>
      <c r="F1" s="6"/>
      <c r="G1" s="6"/>
      <c r="H1" s="6"/>
      <c r="I1" s="6"/>
      <c r="J1" s="10"/>
      <c r="K1" s="32"/>
      <c r="L1" s="33"/>
      <c r="M1" s="33"/>
    </row>
    <row r="2" spans="2:17" ht="75" x14ac:dyDescent="0.25">
      <c r="B2" s="7" t="s">
        <v>1</v>
      </c>
      <c r="C2" s="45"/>
      <c r="D2" s="9" t="s">
        <v>2</v>
      </c>
      <c r="E2" s="9" t="s">
        <v>36</v>
      </c>
      <c r="F2" s="9" t="s">
        <v>18</v>
      </c>
      <c r="G2" s="9" t="s">
        <v>4</v>
      </c>
      <c r="H2" s="9" t="s">
        <v>37</v>
      </c>
      <c r="I2" s="9" t="s">
        <v>18</v>
      </c>
      <c r="J2" s="34" t="s">
        <v>4</v>
      </c>
      <c r="K2" s="9"/>
      <c r="L2" s="9"/>
    </row>
    <row r="3" spans="2:17" x14ac:dyDescent="0.25">
      <c r="B3" s="7" t="s">
        <v>34</v>
      </c>
      <c r="C3" s="8"/>
      <c r="D3" s="45"/>
      <c r="E3" s="47"/>
      <c r="F3" s="50" t="e">
        <f>'Recettes estimées'!O4</f>
        <v>#DIV/0!</v>
      </c>
      <c r="G3" s="12" t="e">
        <f>E3/F3/12</f>
        <v>#DIV/0!</v>
      </c>
      <c r="H3" s="47"/>
      <c r="I3" s="50" t="e">
        <f>'Recettes estimées'!O8</f>
        <v>#DIV/0!</v>
      </c>
      <c r="J3" s="35" t="e">
        <f>G3/3</f>
        <v>#DIV/0!</v>
      </c>
      <c r="K3" s="12"/>
      <c r="L3" s="13"/>
      <c r="M3" s="13"/>
    </row>
    <row r="4" spans="2:17" x14ac:dyDescent="0.25">
      <c r="B4" s="7" t="s">
        <v>26</v>
      </c>
      <c r="C4" s="11"/>
      <c r="D4" s="45"/>
      <c r="E4" s="47"/>
      <c r="F4" s="50" t="e">
        <f>'Recettes estimées'!O5</f>
        <v>#DIV/0!</v>
      </c>
      <c r="G4" s="12" t="e">
        <f t="shared" ref="G4:G6" si="0">E4/F4/12</f>
        <v>#DIV/0!</v>
      </c>
      <c r="H4" s="47"/>
      <c r="I4" s="50" t="e">
        <f>'Recettes estimées'!O9</f>
        <v>#DIV/0!</v>
      </c>
      <c r="J4" s="35" t="e">
        <f t="shared" ref="J4:J6" si="1">G4/3</f>
        <v>#DIV/0!</v>
      </c>
      <c r="K4" s="12"/>
      <c r="L4" s="13"/>
      <c r="M4" s="13"/>
      <c r="O4" s="8"/>
    </row>
    <row r="5" spans="2:17" x14ac:dyDescent="0.25">
      <c r="B5" s="7" t="s">
        <v>27</v>
      </c>
      <c r="C5" s="11"/>
      <c r="D5" s="45"/>
      <c r="E5" s="47"/>
      <c r="F5" s="50" t="e">
        <f>'Recettes estimées'!O6</f>
        <v>#DIV/0!</v>
      </c>
      <c r="G5" s="12" t="e">
        <f t="shared" si="0"/>
        <v>#DIV/0!</v>
      </c>
      <c r="H5" s="47"/>
      <c r="I5" s="50" t="e">
        <f>'Recettes estimées'!O10</f>
        <v>#DIV/0!</v>
      </c>
      <c r="J5" s="35" t="e">
        <f t="shared" si="1"/>
        <v>#DIV/0!</v>
      </c>
      <c r="K5" s="12"/>
      <c r="L5" s="13"/>
      <c r="M5" s="13"/>
    </row>
    <row r="6" spans="2:17" ht="15.75" thickBot="1" x14ac:dyDescent="0.3">
      <c r="B6" s="14" t="s">
        <v>0</v>
      </c>
      <c r="C6" s="15"/>
      <c r="D6" s="46"/>
      <c r="E6" s="48"/>
      <c r="F6" s="49"/>
      <c r="G6" s="31" t="e">
        <f t="shared" si="0"/>
        <v>#DIV/0!</v>
      </c>
      <c r="H6" s="48"/>
      <c r="I6" s="49"/>
      <c r="J6" s="36" t="e">
        <f t="shared" si="1"/>
        <v>#DIV/0!</v>
      </c>
      <c r="K6" s="12"/>
      <c r="L6" s="13"/>
      <c r="M6" s="13"/>
    </row>
    <row r="7" spans="2:17" x14ac:dyDescent="0.25">
      <c r="C7" s="11"/>
      <c r="E7" s="8"/>
    </row>
    <row r="8" spans="2:17" ht="15.75" thickBot="1" x14ac:dyDescent="0.3"/>
    <row r="9" spans="2:17" ht="15" customHeight="1" x14ac:dyDescent="0.25">
      <c r="B9" s="5" t="s">
        <v>19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4" t="s">
        <v>32</v>
      </c>
      <c r="Q9" s="55"/>
    </row>
    <row r="10" spans="2:17" x14ac:dyDescent="0.25">
      <c r="B10" s="7"/>
      <c r="C10" s="17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10</v>
      </c>
      <c r="I10" s="17" t="s">
        <v>11</v>
      </c>
      <c r="J10" s="17" t="s">
        <v>12</v>
      </c>
      <c r="K10" s="17" t="s">
        <v>13</v>
      </c>
      <c r="L10" s="17" t="s">
        <v>14</v>
      </c>
      <c r="M10" s="17" t="s">
        <v>15</v>
      </c>
      <c r="N10" s="17" t="s">
        <v>16</v>
      </c>
      <c r="O10" s="17" t="s">
        <v>17</v>
      </c>
      <c r="P10" s="56"/>
      <c r="Q10" s="57"/>
    </row>
    <row r="11" spans="2:17" x14ac:dyDescent="0.25">
      <c r="B11" s="19" t="s">
        <v>40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P11" s="56"/>
      <c r="Q11" s="57"/>
    </row>
    <row r="12" spans="2:17" x14ac:dyDescent="0.25">
      <c r="B12" s="7" t="s">
        <v>34</v>
      </c>
      <c r="C12" s="1">
        <f>'Recettes estimées'!C4</f>
        <v>0</v>
      </c>
      <c r="D12" s="1">
        <f>'Recettes estimées'!D4</f>
        <v>0</v>
      </c>
      <c r="E12" s="1">
        <f>'Recettes estimées'!E4</f>
        <v>0</v>
      </c>
      <c r="F12" s="1">
        <f>'Recettes estimées'!F4</f>
        <v>0</v>
      </c>
      <c r="G12" s="1">
        <f>'Recettes estimées'!G4</f>
        <v>0</v>
      </c>
      <c r="H12" s="1">
        <f>'Recettes estimées'!H4</f>
        <v>0</v>
      </c>
      <c r="I12" s="1">
        <f>'Recettes estimées'!I4</f>
        <v>0</v>
      </c>
      <c r="J12" s="1">
        <f>'Recettes estimées'!J4</f>
        <v>0</v>
      </c>
      <c r="K12" s="1">
        <f>'Recettes estimées'!K4</f>
        <v>0</v>
      </c>
      <c r="L12" s="1">
        <f>'Recettes estimées'!L4</f>
        <v>0</v>
      </c>
      <c r="M12" s="1">
        <f>'Recettes estimées'!M4</f>
        <v>0</v>
      </c>
      <c r="N12" s="1">
        <f>'Recettes estimées'!N4</f>
        <v>0</v>
      </c>
      <c r="O12" s="1" t="e">
        <f>'Recettes estimées'!O4</f>
        <v>#DIV/0!</v>
      </c>
      <c r="P12" s="56"/>
      <c r="Q12" s="57"/>
    </row>
    <row r="13" spans="2:17" x14ac:dyDescent="0.25">
      <c r="B13" s="7" t="s">
        <v>26</v>
      </c>
      <c r="C13" s="1">
        <f>'Recettes estimées'!C5</f>
        <v>0</v>
      </c>
      <c r="D13" s="1">
        <f>'Recettes estimées'!D5</f>
        <v>0</v>
      </c>
      <c r="E13" s="1">
        <f>'Recettes estimées'!E5</f>
        <v>0</v>
      </c>
      <c r="F13" s="1">
        <f>'Recettes estimées'!F5</f>
        <v>0</v>
      </c>
      <c r="G13" s="1">
        <f>'Recettes estimées'!G5</f>
        <v>0</v>
      </c>
      <c r="H13" s="1">
        <f>'Recettes estimées'!H5</f>
        <v>0</v>
      </c>
      <c r="I13" s="1">
        <f>'Recettes estimées'!I5</f>
        <v>0</v>
      </c>
      <c r="J13" s="1">
        <f>'Recettes estimées'!J5</f>
        <v>0</v>
      </c>
      <c r="K13" s="1">
        <f>'Recettes estimées'!K5</f>
        <v>0</v>
      </c>
      <c r="L13" s="1">
        <f>'Recettes estimées'!L5</f>
        <v>0</v>
      </c>
      <c r="M13" s="1">
        <f>'Recettes estimées'!M5</f>
        <v>0</v>
      </c>
      <c r="N13" s="1">
        <f>'Recettes estimées'!N5</f>
        <v>0</v>
      </c>
      <c r="O13" s="1" t="e">
        <f>'Recettes estimées'!O5</f>
        <v>#DIV/0!</v>
      </c>
      <c r="P13" s="56"/>
      <c r="Q13" s="57"/>
    </row>
    <row r="14" spans="2:17" x14ac:dyDescent="0.25">
      <c r="B14" s="7" t="s">
        <v>27</v>
      </c>
      <c r="C14" s="1">
        <f>'Recettes estimées'!C6</f>
        <v>0</v>
      </c>
      <c r="D14" s="1">
        <f>'Recettes estimées'!D6</f>
        <v>0</v>
      </c>
      <c r="E14" s="1">
        <f>'Recettes estimées'!E6</f>
        <v>0</v>
      </c>
      <c r="F14" s="1">
        <f>'Recettes estimées'!F6</f>
        <v>0</v>
      </c>
      <c r="G14" s="1">
        <f>'Recettes estimées'!G6</f>
        <v>0</v>
      </c>
      <c r="H14" s="1">
        <f>'Recettes estimées'!H6</f>
        <v>0</v>
      </c>
      <c r="I14" s="1">
        <f>'Recettes estimées'!I6</f>
        <v>0</v>
      </c>
      <c r="J14" s="1">
        <f>'Recettes estimées'!J6</f>
        <v>0</v>
      </c>
      <c r="K14" s="1">
        <f>'Recettes estimées'!K6</f>
        <v>0</v>
      </c>
      <c r="L14" s="1">
        <f>'Recettes estimées'!L6</f>
        <v>0</v>
      </c>
      <c r="M14" s="1">
        <f>'Recettes estimées'!M6</f>
        <v>0</v>
      </c>
      <c r="N14" s="1">
        <f>'Recettes estimées'!N6</f>
        <v>0</v>
      </c>
      <c r="O14" s="1" t="e">
        <f>'Recettes estimées'!O6</f>
        <v>#DIV/0!</v>
      </c>
      <c r="P14" s="56"/>
      <c r="Q14" s="57"/>
    </row>
    <row r="15" spans="2:17" x14ac:dyDescent="0.25">
      <c r="B15" s="19" t="s">
        <v>29</v>
      </c>
      <c r="P15" s="56"/>
      <c r="Q15" s="57"/>
    </row>
    <row r="16" spans="2:17" x14ac:dyDescent="0.25">
      <c r="B16" s="7" t="s">
        <v>34</v>
      </c>
      <c r="C16" s="1">
        <f>'Recettes estimées'!C8</f>
        <v>0</v>
      </c>
      <c r="D16" s="1">
        <f>'Recettes estimées'!D8</f>
        <v>0</v>
      </c>
      <c r="E16" s="1">
        <f>'Recettes estimées'!E8</f>
        <v>0</v>
      </c>
      <c r="F16" s="1">
        <f>'Recettes estimées'!F8</f>
        <v>0</v>
      </c>
      <c r="G16" s="1">
        <f>'Recettes estimées'!G8</f>
        <v>0</v>
      </c>
      <c r="H16" s="1">
        <f>'Recettes estimées'!H8</f>
        <v>0</v>
      </c>
      <c r="I16" s="1">
        <f>'Recettes estimées'!I8</f>
        <v>0</v>
      </c>
      <c r="J16" s="1">
        <f>'Recettes estimées'!J8</f>
        <v>0</v>
      </c>
      <c r="K16" s="1">
        <f>'Recettes estimées'!K8</f>
        <v>0</v>
      </c>
      <c r="L16" s="1">
        <f>'Recettes estimées'!L8</f>
        <v>0</v>
      </c>
      <c r="M16" s="1">
        <f>'Recettes estimées'!M8</f>
        <v>0</v>
      </c>
      <c r="N16" s="1">
        <f>'Recettes estimées'!N8</f>
        <v>0</v>
      </c>
      <c r="O16" s="1" t="e">
        <f>'Recettes estimées'!O8</f>
        <v>#DIV/0!</v>
      </c>
      <c r="P16" s="56"/>
      <c r="Q16" s="57"/>
    </row>
    <row r="17" spans="2:17" x14ac:dyDescent="0.25">
      <c r="B17" s="7" t="s">
        <v>26</v>
      </c>
      <c r="C17" s="1">
        <f>'Recettes estimées'!C9</f>
        <v>0</v>
      </c>
      <c r="D17" s="1">
        <f>'Recettes estimées'!D9</f>
        <v>0</v>
      </c>
      <c r="E17" s="1">
        <f>'Recettes estimées'!E9</f>
        <v>0</v>
      </c>
      <c r="F17" s="1">
        <f>'Recettes estimées'!F9</f>
        <v>0</v>
      </c>
      <c r="G17" s="1">
        <f>'Recettes estimées'!G9</f>
        <v>0</v>
      </c>
      <c r="H17" s="1">
        <f>'Recettes estimées'!H9</f>
        <v>0</v>
      </c>
      <c r="I17" s="1">
        <f>'Recettes estimées'!I9</f>
        <v>0</v>
      </c>
      <c r="J17" s="1">
        <f>'Recettes estimées'!J9</f>
        <v>0</v>
      </c>
      <c r="K17" s="1">
        <f>'Recettes estimées'!K9</f>
        <v>0</v>
      </c>
      <c r="L17" s="1">
        <f>'Recettes estimées'!L9</f>
        <v>0</v>
      </c>
      <c r="M17" s="1">
        <f>'Recettes estimées'!M9</f>
        <v>0</v>
      </c>
      <c r="N17" s="1">
        <f>'Recettes estimées'!N9</f>
        <v>0</v>
      </c>
      <c r="O17" s="1" t="e">
        <f>'Recettes estimées'!O9</f>
        <v>#DIV/0!</v>
      </c>
      <c r="P17" s="56"/>
      <c r="Q17" s="57"/>
    </row>
    <row r="18" spans="2:17" ht="15.75" thickBot="1" x14ac:dyDescent="0.3">
      <c r="B18" s="14" t="s">
        <v>27</v>
      </c>
      <c r="C18" s="20">
        <f>'Recettes estimées'!C10</f>
        <v>0</v>
      </c>
      <c r="D18" s="20">
        <f>'Recettes estimées'!D10</f>
        <v>0</v>
      </c>
      <c r="E18" s="20">
        <f>'Recettes estimées'!E10</f>
        <v>0</v>
      </c>
      <c r="F18" s="20">
        <f>'Recettes estimées'!F10</f>
        <v>0</v>
      </c>
      <c r="G18" s="20">
        <f>'Recettes estimées'!G10</f>
        <v>0</v>
      </c>
      <c r="H18" s="20">
        <f>'Recettes estimées'!H10</f>
        <v>0</v>
      </c>
      <c r="I18" s="20">
        <f>'Recettes estimées'!I10</f>
        <v>0</v>
      </c>
      <c r="J18" s="20">
        <f>'Recettes estimées'!J10</f>
        <v>0</v>
      </c>
      <c r="K18" s="20">
        <f>'Recettes estimées'!K10</f>
        <v>0</v>
      </c>
      <c r="L18" s="20">
        <f>'Recettes estimées'!L10</f>
        <v>0</v>
      </c>
      <c r="M18" s="20">
        <f>'Recettes estimées'!M10</f>
        <v>0</v>
      </c>
      <c r="N18" s="20">
        <f>'Recettes estimées'!N10</f>
        <v>0</v>
      </c>
      <c r="O18" s="20" t="e">
        <f>'Recettes estimées'!O10</f>
        <v>#DIV/0!</v>
      </c>
      <c r="P18" s="58"/>
      <c r="Q18" s="59"/>
    </row>
    <row r="19" spans="2:17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1" spans="2:17" ht="15.75" thickBot="1" x14ac:dyDescent="0.3"/>
    <row r="22" spans="2:17" x14ac:dyDescent="0.25">
      <c r="B22" s="5" t="s">
        <v>24</v>
      </c>
      <c r="C22" s="6"/>
      <c r="D22" s="6"/>
      <c r="E22" s="6"/>
      <c r="F22" s="6"/>
      <c r="G22" s="6"/>
      <c r="H22" s="6"/>
      <c r="I22" s="6"/>
      <c r="J22" s="10"/>
      <c r="K22" s="32"/>
      <c r="L22" s="33"/>
      <c r="M22" s="33"/>
    </row>
    <row r="23" spans="2:17" ht="60.75" thickBot="1" x14ac:dyDescent="0.3">
      <c r="B23" s="7" t="s">
        <v>1</v>
      </c>
      <c r="C23" s="8">
        <f>C2</f>
        <v>0</v>
      </c>
      <c r="D23" s="9" t="s">
        <v>2</v>
      </c>
      <c r="E23" s="9" t="s">
        <v>38</v>
      </c>
      <c r="F23" s="9" t="s">
        <v>3</v>
      </c>
      <c r="G23" s="9" t="s">
        <v>41</v>
      </c>
      <c r="H23" s="9" t="s">
        <v>39</v>
      </c>
      <c r="I23" s="9" t="s">
        <v>3</v>
      </c>
      <c r="J23" s="34" t="s">
        <v>42</v>
      </c>
      <c r="K23" s="9"/>
      <c r="L23" s="9"/>
    </row>
    <row r="24" spans="2:17" x14ac:dyDescent="0.25">
      <c r="B24" s="7" t="s">
        <v>34</v>
      </c>
      <c r="C24" s="8"/>
      <c r="D24" s="8">
        <f>D3</f>
        <v>0</v>
      </c>
      <c r="E24" s="38">
        <f>E3</f>
        <v>0</v>
      </c>
      <c r="F24" s="39" t="e">
        <f>F3</f>
        <v>#DIV/0!</v>
      </c>
      <c r="G24" s="26" t="e">
        <f>G3*'Recettes estimées'!$Q$15</f>
        <v>#DIV/0!</v>
      </c>
      <c r="H24" s="38">
        <f>D24-E24</f>
        <v>0</v>
      </c>
      <c r="I24" s="39" t="e">
        <f>I3</f>
        <v>#DIV/0!</v>
      </c>
      <c r="J24" s="26" t="e">
        <f>J3*'Recettes estimées'!Q15</f>
        <v>#DIV/0!</v>
      </c>
      <c r="K24" s="12"/>
      <c r="L24" s="9"/>
    </row>
    <row r="25" spans="2:17" x14ac:dyDescent="0.25">
      <c r="B25" s="7" t="s">
        <v>26</v>
      </c>
      <c r="C25" s="11"/>
      <c r="D25" s="8">
        <f>D4</f>
        <v>0</v>
      </c>
      <c r="E25" s="38">
        <f t="shared" ref="E25:F26" si="2">E4</f>
        <v>0</v>
      </c>
      <c r="F25" s="39" t="e">
        <f t="shared" si="2"/>
        <v>#DIV/0!</v>
      </c>
      <c r="G25" s="40" t="e">
        <f>G4*'Recettes estimées'!Q16</f>
        <v>#DIV/0!</v>
      </c>
      <c r="H25" s="38">
        <f t="shared" ref="H25:H26" si="3">D25-E25</f>
        <v>0</v>
      </c>
      <c r="I25" s="39" t="e">
        <f t="shared" ref="I25:I26" si="4">I4</f>
        <v>#DIV/0!</v>
      </c>
      <c r="J25" s="40" t="e">
        <f>J4*'Recettes estimées'!Q16</f>
        <v>#DIV/0!</v>
      </c>
      <c r="K25" s="12"/>
      <c r="L25" s="13"/>
      <c r="M25" s="13"/>
    </row>
    <row r="26" spans="2:17" ht="15.75" thickBot="1" x14ac:dyDescent="0.3">
      <c r="B26" s="14" t="s">
        <v>27</v>
      </c>
      <c r="C26" s="15"/>
      <c r="D26" s="16">
        <f>D5</f>
        <v>0</v>
      </c>
      <c r="E26" s="41">
        <f t="shared" si="2"/>
        <v>0</v>
      </c>
      <c r="F26" s="42" t="e">
        <f t="shared" si="2"/>
        <v>#DIV/0!</v>
      </c>
      <c r="G26" s="27" t="e">
        <f>G5*'Recettes estimées'!Q17</f>
        <v>#DIV/0!</v>
      </c>
      <c r="H26" s="41">
        <f t="shared" si="3"/>
        <v>0</v>
      </c>
      <c r="I26" s="42" t="e">
        <f t="shared" si="4"/>
        <v>#DIV/0!</v>
      </c>
      <c r="J26" s="27" t="e">
        <f>J5*'Recettes estimées'!Q17</f>
        <v>#DIV/0!</v>
      </c>
      <c r="K26" s="12"/>
      <c r="L26" s="13"/>
      <c r="M26" s="13"/>
    </row>
    <row r="28" spans="2:17" x14ac:dyDescent="0.25">
      <c r="G28" s="53" t="s">
        <v>31</v>
      </c>
      <c r="H28" s="53"/>
      <c r="I28" s="53"/>
      <c r="J28" s="53"/>
    </row>
    <row r="31" spans="2:17" x14ac:dyDescent="0.25">
      <c r="B31" s="43" t="s">
        <v>35</v>
      </c>
      <c r="C31" s="43"/>
    </row>
  </sheetData>
  <mergeCells count="2">
    <mergeCell ref="G28:J28"/>
    <mergeCell ref="P9:Q18"/>
  </mergeCells>
  <pageMargins left="0.7" right="0.7" top="0.75" bottom="0.75" header="0.3" footer="0.3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8"/>
  <sheetViews>
    <sheetView workbookViewId="0">
      <selection activeCell="Q11" sqref="Q11"/>
    </sheetView>
  </sheetViews>
  <sheetFormatPr baseColWidth="10" defaultRowHeight="15" x14ac:dyDescent="0.25"/>
  <cols>
    <col min="1" max="1" width="11.42578125" style="2"/>
    <col min="2" max="2" width="21.85546875" style="2" customWidth="1"/>
    <col min="3" max="15" width="12.28515625" style="2" customWidth="1"/>
    <col min="16" max="16" width="11.42578125" style="2"/>
    <col min="17" max="17" width="25" style="2" bestFit="1" customWidth="1"/>
    <col min="18" max="16384" width="11.42578125" style="2"/>
  </cols>
  <sheetData>
    <row r="1" spans="2:17" x14ac:dyDescent="0.25">
      <c r="B1" s="5" t="s">
        <v>33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</row>
    <row r="2" spans="2:17" x14ac:dyDescent="0.25">
      <c r="B2" s="7"/>
      <c r="C2" s="17" t="s">
        <v>5</v>
      </c>
      <c r="D2" s="17" t="s">
        <v>6</v>
      </c>
      <c r="E2" s="17" t="s">
        <v>7</v>
      </c>
      <c r="F2" s="17" t="s">
        <v>8</v>
      </c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7" t="s">
        <v>15</v>
      </c>
      <c r="N2" s="17" t="s">
        <v>16</v>
      </c>
      <c r="O2" s="18" t="s">
        <v>17</v>
      </c>
      <c r="Q2" s="21" t="s">
        <v>2</v>
      </c>
    </row>
    <row r="3" spans="2:17" x14ac:dyDescent="0.25">
      <c r="B3" s="19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Q3" s="23"/>
    </row>
    <row r="4" spans="2:17" x14ac:dyDescent="0.25">
      <c r="B4" s="19" t="s">
        <v>34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37" t="e">
        <f>AVERAGE(C4:N4)</f>
        <v>#DIV/0!</v>
      </c>
      <c r="P4" s="30" t="e">
        <f>AVERAGE(C4:N4)</f>
        <v>#DIV/0!</v>
      </c>
      <c r="Q4" s="23">
        <f>'Tarif capacitaire'!D3</f>
        <v>0</v>
      </c>
    </row>
    <row r="5" spans="2:17" x14ac:dyDescent="0.25">
      <c r="B5" s="19" t="s">
        <v>26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37" t="e">
        <f t="shared" ref="O5:O10" si="0">AVERAGE(C5:N5)</f>
        <v>#DIV/0!</v>
      </c>
      <c r="P5" s="30" t="e">
        <f>AVERAGE(C5:N5)</f>
        <v>#DIV/0!</v>
      </c>
      <c r="Q5" s="23">
        <f>'Tarif capacitaire'!D4</f>
        <v>0</v>
      </c>
    </row>
    <row r="6" spans="2:17" x14ac:dyDescent="0.25">
      <c r="B6" s="19" t="s">
        <v>27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7" t="e">
        <f t="shared" si="0"/>
        <v>#DIV/0!</v>
      </c>
      <c r="P6" s="30" t="e">
        <f>AVERAGE(C6:N6)</f>
        <v>#DIV/0!</v>
      </c>
      <c r="Q6" s="23">
        <f>'Tarif capacitaire'!D5</f>
        <v>0</v>
      </c>
    </row>
    <row r="7" spans="2:17" x14ac:dyDescent="0.25">
      <c r="B7" s="19" t="s">
        <v>29</v>
      </c>
      <c r="O7" s="37"/>
      <c r="Q7" s="44">
        <f>SUM(Q4:Q6)</f>
        <v>0</v>
      </c>
    </row>
    <row r="8" spans="2:17" x14ac:dyDescent="0.25">
      <c r="B8" s="19" t="s">
        <v>34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37" t="e">
        <f t="shared" si="0"/>
        <v>#DIV/0!</v>
      </c>
      <c r="P8" s="30" t="e">
        <f>AVERAGE(C8:N8)</f>
        <v>#DIV/0!</v>
      </c>
      <c r="Q8" s="23"/>
    </row>
    <row r="9" spans="2:17" x14ac:dyDescent="0.25">
      <c r="B9" s="19" t="s">
        <v>26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37" t="e">
        <f t="shared" si="0"/>
        <v>#DIV/0!</v>
      </c>
      <c r="P9" s="30" t="e">
        <f>AVERAGE(C9:N9)</f>
        <v>#DIV/0!</v>
      </c>
    </row>
    <row r="10" spans="2:17" ht="15.75" thickBot="1" x14ac:dyDescent="0.3">
      <c r="B10" s="25" t="s">
        <v>27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52" t="e">
        <f t="shared" si="0"/>
        <v>#DIV/0!</v>
      </c>
      <c r="P10" s="30" t="e">
        <f>AVERAGE(C10:N10)</f>
        <v>#DIV/0!</v>
      </c>
    </row>
    <row r="11" spans="2:17" ht="15.75" thickBot="1" x14ac:dyDescent="0.3"/>
    <row r="12" spans="2:17" x14ac:dyDescent="0.25">
      <c r="B12" s="5" t="s">
        <v>20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7" x14ac:dyDescent="0.25">
      <c r="B13" s="7"/>
      <c r="C13" s="17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7" t="s">
        <v>10</v>
      </c>
      <c r="I13" s="17" t="s">
        <v>11</v>
      </c>
      <c r="J13" s="17" t="s">
        <v>12</v>
      </c>
      <c r="K13" s="17" t="s">
        <v>13</v>
      </c>
      <c r="L13" s="17" t="s">
        <v>14</v>
      </c>
      <c r="M13" s="17" t="s">
        <v>15</v>
      </c>
      <c r="N13" s="17" t="s">
        <v>16</v>
      </c>
      <c r="O13" s="18" t="s">
        <v>21</v>
      </c>
    </row>
    <row r="14" spans="2:17" x14ac:dyDescent="0.25">
      <c r="B14" s="19" t="s">
        <v>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/>
      <c r="Q14" s="24" t="s">
        <v>25</v>
      </c>
    </row>
    <row r="15" spans="2:17" x14ac:dyDescent="0.25">
      <c r="B15" s="19" t="s">
        <v>34</v>
      </c>
      <c r="C15" s="1" t="e">
        <f>C4*'Tarif capacitaire'!$G$3</f>
        <v>#DIV/0!</v>
      </c>
      <c r="D15" s="1" t="e">
        <f>D4*'Tarif capacitaire'!$G$3</f>
        <v>#DIV/0!</v>
      </c>
      <c r="E15" s="1" t="e">
        <f>E4*'Tarif capacitaire'!$G$3</f>
        <v>#DIV/0!</v>
      </c>
      <c r="F15" s="1" t="e">
        <f>F4*'Tarif capacitaire'!$G$3</f>
        <v>#DIV/0!</v>
      </c>
      <c r="G15" s="1" t="e">
        <f>G4*'Tarif capacitaire'!$G$3</f>
        <v>#DIV/0!</v>
      </c>
      <c r="H15" s="1" t="e">
        <f>H4*'Tarif capacitaire'!$G$3</f>
        <v>#DIV/0!</v>
      </c>
      <c r="I15" s="1" t="e">
        <f>I4*'Tarif capacitaire'!$G$3</f>
        <v>#DIV/0!</v>
      </c>
      <c r="J15" s="1" t="e">
        <f>J4*'Tarif capacitaire'!$G$3</f>
        <v>#DIV/0!</v>
      </c>
      <c r="K15" s="1" t="e">
        <f>K4*'Tarif capacitaire'!$G$3</f>
        <v>#DIV/0!</v>
      </c>
      <c r="L15" s="1" t="e">
        <f>L4*'Tarif capacitaire'!$G$3</f>
        <v>#DIV/0!</v>
      </c>
      <c r="M15" s="1" t="e">
        <f>M4*'Tarif capacitaire'!$G$3</f>
        <v>#DIV/0!</v>
      </c>
      <c r="N15" s="1" t="e">
        <f>N4*'Tarif capacitaire'!$G$3</f>
        <v>#DIV/0!</v>
      </c>
      <c r="O15" s="3" t="e">
        <f>SUM(C15:N15)</f>
        <v>#DIV/0!</v>
      </c>
      <c r="P15" s="30" t="e">
        <f>AVERAGE(C15:N15)</f>
        <v>#DIV/0!</v>
      </c>
      <c r="Q15" s="2" t="e">
        <f>Q4/(O15+O19)</f>
        <v>#DIV/0!</v>
      </c>
    </row>
    <row r="16" spans="2:17" x14ac:dyDescent="0.25">
      <c r="B16" s="19" t="s">
        <v>26</v>
      </c>
      <c r="C16" s="1" t="e">
        <f>C5*('Tarif capacitaire'!$G$4)</f>
        <v>#DIV/0!</v>
      </c>
      <c r="D16" s="1" t="e">
        <f>D5*('Tarif capacitaire'!$G$4)</f>
        <v>#DIV/0!</v>
      </c>
      <c r="E16" s="1" t="e">
        <f>E5*('Tarif capacitaire'!$G$4)</f>
        <v>#DIV/0!</v>
      </c>
      <c r="F16" s="1" t="e">
        <f>F5*('Tarif capacitaire'!$G$4)</f>
        <v>#DIV/0!</v>
      </c>
      <c r="G16" s="1" t="e">
        <f>G5*('Tarif capacitaire'!$G$4)</f>
        <v>#DIV/0!</v>
      </c>
      <c r="H16" s="1" t="e">
        <f>H5*('Tarif capacitaire'!$G$4)</f>
        <v>#DIV/0!</v>
      </c>
      <c r="I16" s="1" t="e">
        <f>I5*('Tarif capacitaire'!$G$4)</f>
        <v>#DIV/0!</v>
      </c>
      <c r="J16" s="1" t="e">
        <f>J5*('Tarif capacitaire'!$G$4)</f>
        <v>#DIV/0!</v>
      </c>
      <c r="K16" s="1" t="e">
        <f>K5*('Tarif capacitaire'!$G$4)</f>
        <v>#DIV/0!</v>
      </c>
      <c r="L16" s="1" t="e">
        <f>L5*('Tarif capacitaire'!$G$4)</f>
        <v>#DIV/0!</v>
      </c>
      <c r="M16" s="1" t="e">
        <f>M5*('Tarif capacitaire'!$G$4)</f>
        <v>#DIV/0!</v>
      </c>
      <c r="N16" s="1" t="e">
        <f>N5*('Tarif capacitaire'!$G$4)</f>
        <v>#DIV/0!</v>
      </c>
      <c r="O16" s="3" t="e">
        <f>SUM(C16:N16)</f>
        <v>#DIV/0!</v>
      </c>
      <c r="P16" s="30" t="e">
        <f>AVERAGE(C16:N16)</f>
        <v>#DIV/0!</v>
      </c>
      <c r="Q16" s="2" t="e">
        <f>Q5/(O16+O20)</f>
        <v>#DIV/0!</v>
      </c>
    </row>
    <row r="17" spans="2:17" x14ac:dyDescent="0.25">
      <c r="B17" s="19" t="s">
        <v>27</v>
      </c>
      <c r="C17" s="1" t="e">
        <f>C6*'Tarif capacitaire'!$G$5</f>
        <v>#DIV/0!</v>
      </c>
      <c r="D17" s="1" t="e">
        <f>D6*'Tarif capacitaire'!$G$5</f>
        <v>#DIV/0!</v>
      </c>
      <c r="E17" s="1" t="e">
        <f>E6*'Tarif capacitaire'!$G$5</f>
        <v>#DIV/0!</v>
      </c>
      <c r="F17" s="1" t="e">
        <f>F6*'Tarif capacitaire'!$G$5</f>
        <v>#DIV/0!</v>
      </c>
      <c r="G17" s="1" t="e">
        <f>G6*'Tarif capacitaire'!$G$5</f>
        <v>#DIV/0!</v>
      </c>
      <c r="H17" s="1" t="e">
        <f>H6*'Tarif capacitaire'!$G$5</f>
        <v>#DIV/0!</v>
      </c>
      <c r="I17" s="1" t="e">
        <f>I6*'Tarif capacitaire'!$G$5</f>
        <v>#DIV/0!</v>
      </c>
      <c r="J17" s="1" t="e">
        <f>J6*'Tarif capacitaire'!$G$5</f>
        <v>#DIV/0!</v>
      </c>
      <c r="K17" s="1" t="e">
        <f>K6*'Tarif capacitaire'!$G$5</f>
        <v>#DIV/0!</v>
      </c>
      <c r="L17" s="1" t="e">
        <f>L6*'Tarif capacitaire'!$G$5</f>
        <v>#DIV/0!</v>
      </c>
      <c r="M17" s="1" t="e">
        <f>M6*'Tarif capacitaire'!$G$5</f>
        <v>#DIV/0!</v>
      </c>
      <c r="N17" s="1" t="e">
        <f>N6*'Tarif capacitaire'!$G$5</f>
        <v>#DIV/0!</v>
      </c>
      <c r="O17" s="3" t="e">
        <f>SUM(C17:N17)</f>
        <v>#DIV/0!</v>
      </c>
      <c r="P17" s="30" t="e">
        <f>AVERAGE(C17:N17)</f>
        <v>#DIV/0!</v>
      </c>
      <c r="Q17" s="2" t="e">
        <f>Q6/(O17+O21)</f>
        <v>#DIV/0!</v>
      </c>
    </row>
    <row r="18" spans="2:17" x14ac:dyDescent="0.25">
      <c r="B18" s="19" t="s">
        <v>29</v>
      </c>
      <c r="O18" s="4"/>
    </row>
    <row r="19" spans="2:17" x14ac:dyDescent="0.25">
      <c r="B19" s="19" t="s">
        <v>34</v>
      </c>
      <c r="C19" s="2" t="e">
        <f>C8*'Tarif capacitaire'!$J$3</f>
        <v>#DIV/0!</v>
      </c>
      <c r="D19" s="2" t="e">
        <f>D8*'Tarif capacitaire'!$J$3</f>
        <v>#DIV/0!</v>
      </c>
      <c r="E19" s="2" t="e">
        <f>E8*'Tarif capacitaire'!$J$3</f>
        <v>#DIV/0!</v>
      </c>
      <c r="F19" s="2" t="e">
        <f>F8*'Tarif capacitaire'!$J$3</f>
        <v>#DIV/0!</v>
      </c>
      <c r="G19" s="2" t="e">
        <f>G8*'Tarif capacitaire'!$J$3</f>
        <v>#DIV/0!</v>
      </c>
      <c r="H19" s="2" t="e">
        <f>H8*'Tarif capacitaire'!$J$3</f>
        <v>#DIV/0!</v>
      </c>
      <c r="I19" s="2" t="e">
        <f>I8*'Tarif capacitaire'!$J$3</f>
        <v>#DIV/0!</v>
      </c>
      <c r="J19" s="2" t="e">
        <f>J8*'Tarif capacitaire'!$J$3</f>
        <v>#DIV/0!</v>
      </c>
      <c r="K19" s="2" t="e">
        <f>K8*'Tarif capacitaire'!$J$3</f>
        <v>#DIV/0!</v>
      </c>
      <c r="L19" s="2" t="e">
        <f>L8*'Tarif capacitaire'!$J$3</f>
        <v>#DIV/0!</v>
      </c>
      <c r="M19" s="2" t="e">
        <f>M8*'Tarif capacitaire'!$J$3</f>
        <v>#DIV/0!</v>
      </c>
      <c r="N19" s="2" t="e">
        <f>N8*'Tarif capacitaire'!$J$3</f>
        <v>#DIV/0!</v>
      </c>
      <c r="O19" s="3" t="e">
        <f>AVERAGE(C19:N19)</f>
        <v>#DIV/0!</v>
      </c>
    </row>
    <row r="20" spans="2:17" x14ac:dyDescent="0.25">
      <c r="B20" s="19" t="s">
        <v>26</v>
      </c>
      <c r="C20" s="1" t="e">
        <f>C9*'Tarif capacitaire'!$J$4</f>
        <v>#DIV/0!</v>
      </c>
      <c r="D20" s="1" t="e">
        <f>D9*'Tarif capacitaire'!$J$4</f>
        <v>#DIV/0!</v>
      </c>
      <c r="E20" s="1" t="e">
        <f>E9*'Tarif capacitaire'!$J$4</f>
        <v>#DIV/0!</v>
      </c>
      <c r="F20" s="1" t="e">
        <f>F9*'Tarif capacitaire'!$J$4</f>
        <v>#DIV/0!</v>
      </c>
      <c r="G20" s="1" t="e">
        <f>G9*'Tarif capacitaire'!$J$4</f>
        <v>#DIV/0!</v>
      </c>
      <c r="H20" s="1" t="e">
        <f>H9*'Tarif capacitaire'!$J$4</f>
        <v>#DIV/0!</v>
      </c>
      <c r="I20" s="1" t="e">
        <f>I9*'Tarif capacitaire'!$J$4</f>
        <v>#DIV/0!</v>
      </c>
      <c r="J20" s="1" t="e">
        <f>J9*'Tarif capacitaire'!$J$4</f>
        <v>#DIV/0!</v>
      </c>
      <c r="K20" s="1" t="e">
        <f>K9*'Tarif capacitaire'!$J$4</f>
        <v>#DIV/0!</v>
      </c>
      <c r="L20" s="1" t="e">
        <f>L9*'Tarif capacitaire'!$J$4</f>
        <v>#DIV/0!</v>
      </c>
      <c r="M20" s="1" t="e">
        <f>M9*'Tarif capacitaire'!$J$4</f>
        <v>#DIV/0!</v>
      </c>
      <c r="N20" s="1" t="e">
        <f>N9*'Tarif capacitaire'!$J$4</f>
        <v>#DIV/0!</v>
      </c>
      <c r="O20" s="3" t="e">
        <f>AVERAGE(C20:N20)</f>
        <v>#DIV/0!</v>
      </c>
    </row>
    <row r="21" spans="2:17" x14ac:dyDescent="0.25">
      <c r="B21" s="19" t="s">
        <v>27</v>
      </c>
      <c r="C21" s="1" t="e">
        <f>C10*'Tarif capacitaire'!$J$5</f>
        <v>#DIV/0!</v>
      </c>
      <c r="D21" s="1" t="e">
        <f>D10*'Tarif capacitaire'!$J$5</f>
        <v>#DIV/0!</v>
      </c>
      <c r="E21" s="1" t="e">
        <f>E10*'Tarif capacitaire'!$J$5</f>
        <v>#DIV/0!</v>
      </c>
      <c r="F21" s="1" t="e">
        <f>F10*'Tarif capacitaire'!$J$5</f>
        <v>#DIV/0!</v>
      </c>
      <c r="G21" s="1" t="e">
        <f>G10*'Tarif capacitaire'!$J$5</f>
        <v>#DIV/0!</v>
      </c>
      <c r="H21" s="1" t="e">
        <f>H10*'Tarif capacitaire'!$J$5</f>
        <v>#DIV/0!</v>
      </c>
      <c r="I21" s="1" t="e">
        <f>I10*'Tarif capacitaire'!$J$5</f>
        <v>#DIV/0!</v>
      </c>
      <c r="J21" s="1" t="e">
        <f>J10*'Tarif capacitaire'!$J$5</f>
        <v>#DIV/0!</v>
      </c>
      <c r="K21" s="1" t="e">
        <f>K10*'Tarif capacitaire'!$J$5</f>
        <v>#DIV/0!</v>
      </c>
      <c r="L21" s="1" t="e">
        <f>L10*'Tarif capacitaire'!$J$5</f>
        <v>#DIV/0!</v>
      </c>
      <c r="M21" s="1" t="e">
        <f>M10*'Tarif capacitaire'!$J$5</f>
        <v>#DIV/0!</v>
      </c>
      <c r="N21" s="1" t="e">
        <f>N10*'Tarif capacitaire'!$J$5</f>
        <v>#DIV/0!</v>
      </c>
      <c r="O21" s="3" t="e">
        <f>AVERAGE(C21:N21)</f>
        <v>#DIV/0!</v>
      </c>
    </row>
    <row r="22" spans="2:17" ht="15.75" thickBot="1" x14ac:dyDescent="0.3">
      <c r="B22" s="25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9" t="e">
        <f>SUM(O15:O21)</f>
        <v>#DIV/0!</v>
      </c>
    </row>
    <row r="23" spans="2:17" ht="15.75" thickBot="1" x14ac:dyDescent="0.3">
      <c r="N23" s="22" t="s">
        <v>23</v>
      </c>
      <c r="O23" s="1" t="e">
        <f>O22-Q7</f>
        <v>#DIV/0!</v>
      </c>
    </row>
    <row r="24" spans="2:17" x14ac:dyDescent="0.25">
      <c r="B24" s="5" t="s">
        <v>22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0"/>
    </row>
    <row r="25" spans="2:17" x14ac:dyDescent="0.25">
      <c r="B25" s="7"/>
      <c r="C25" s="17" t="s">
        <v>5</v>
      </c>
      <c r="D25" s="17" t="s">
        <v>6</v>
      </c>
      <c r="E25" s="17" t="s">
        <v>7</v>
      </c>
      <c r="F25" s="17" t="s">
        <v>8</v>
      </c>
      <c r="G25" s="17" t="s">
        <v>9</v>
      </c>
      <c r="H25" s="17" t="s">
        <v>10</v>
      </c>
      <c r="I25" s="17" t="s">
        <v>11</v>
      </c>
      <c r="J25" s="17" t="s">
        <v>12</v>
      </c>
      <c r="K25" s="17" t="s">
        <v>13</v>
      </c>
      <c r="L25" s="17" t="s">
        <v>14</v>
      </c>
      <c r="M25" s="17" t="s">
        <v>15</v>
      </c>
      <c r="N25" s="17" t="s">
        <v>16</v>
      </c>
      <c r="O25" s="18" t="s">
        <v>21</v>
      </c>
    </row>
    <row r="26" spans="2:17" x14ac:dyDescent="0.25">
      <c r="B26" s="19" t="s">
        <v>28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</row>
    <row r="27" spans="2:17" x14ac:dyDescent="0.25">
      <c r="B27" s="19" t="s">
        <v>34</v>
      </c>
      <c r="C27" s="1" t="e">
        <f>C4*'Tarif capacitaire'!$G$24</f>
        <v>#DIV/0!</v>
      </c>
      <c r="D27" s="1" t="e">
        <f>D4*'Tarif capacitaire'!$G$24</f>
        <v>#DIV/0!</v>
      </c>
      <c r="E27" s="1" t="e">
        <f>E4*'Tarif capacitaire'!$G$24</f>
        <v>#DIV/0!</v>
      </c>
      <c r="F27" s="1" t="e">
        <f>F4*'Tarif capacitaire'!$G$24</f>
        <v>#DIV/0!</v>
      </c>
      <c r="G27" s="1" t="e">
        <f>G4*'Tarif capacitaire'!$G$24</f>
        <v>#DIV/0!</v>
      </c>
      <c r="H27" s="1" t="e">
        <f>H4*'Tarif capacitaire'!$G$24</f>
        <v>#DIV/0!</v>
      </c>
      <c r="I27" s="1" t="e">
        <f>I4*'Tarif capacitaire'!$G$24</f>
        <v>#DIV/0!</v>
      </c>
      <c r="J27" s="1" t="e">
        <f>J4*'Tarif capacitaire'!$G$24</f>
        <v>#DIV/0!</v>
      </c>
      <c r="K27" s="1" t="e">
        <f>K4*'Tarif capacitaire'!$G$24</f>
        <v>#DIV/0!</v>
      </c>
      <c r="L27" s="1" t="e">
        <f>L4*'Tarif capacitaire'!$G$24</f>
        <v>#DIV/0!</v>
      </c>
      <c r="M27" s="1" t="e">
        <f>M4*'Tarif capacitaire'!$G$24</f>
        <v>#DIV/0!</v>
      </c>
      <c r="N27" s="1" t="e">
        <f>N4*'Tarif capacitaire'!$G$24</f>
        <v>#DIV/0!</v>
      </c>
      <c r="O27" s="3" t="e">
        <f>SUM(C27:N27)</f>
        <v>#DIV/0!</v>
      </c>
      <c r="Q27" s="2" t="e">
        <f>Q4/(O27+O31)</f>
        <v>#DIV/0!</v>
      </c>
    </row>
    <row r="28" spans="2:17" x14ac:dyDescent="0.25">
      <c r="B28" s="19" t="s">
        <v>26</v>
      </c>
      <c r="C28" s="1" t="e">
        <f>C5*'Tarif capacitaire'!$G$25</f>
        <v>#DIV/0!</v>
      </c>
      <c r="D28" s="1" t="e">
        <f>D5*'Tarif capacitaire'!$G$25</f>
        <v>#DIV/0!</v>
      </c>
      <c r="E28" s="1" t="e">
        <f>E5*'Tarif capacitaire'!$G$25</f>
        <v>#DIV/0!</v>
      </c>
      <c r="F28" s="1" t="e">
        <f>F5*'Tarif capacitaire'!$G$25</f>
        <v>#DIV/0!</v>
      </c>
      <c r="G28" s="1" t="e">
        <f>G5*'Tarif capacitaire'!$G$25</f>
        <v>#DIV/0!</v>
      </c>
      <c r="H28" s="1" t="e">
        <f>H5*'Tarif capacitaire'!$G$25</f>
        <v>#DIV/0!</v>
      </c>
      <c r="I28" s="1" t="e">
        <f>I5*'Tarif capacitaire'!$G$25</f>
        <v>#DIV/0!</v>
      </c>
      <c r="J28" s="1" t="e">
        <f>J5*'Tarif capacitaire'!$G$25</f>
        <v>#DIV/0!</v>
      </c>
      <c r="K28" s="1" t="e">
        <f>K5*'Tarif capacitaire'!$G$25</f>
        <v>#DIV/0!</v>
      </c>
      <c r="L28" s="1" t="e">
        <f>L5*'Tarif capacitaire'!$G$25</f>
        <v>#DIV/0!</v>
      </c>
      <c r="M28" s="1" t="e">
        <f>M5*'Tarif capacitaire'!$G$25</f>
        <v>#DIV/0!</v>
      </c>
      <c r="N28" s="1" t="e">
        <f>N5*'Tarif capacitaire'!$G$25</f>
        <v>#DIV/0!</v>
      </c>
      <c r="O28" s="3" t="e">
        <f>SUM(C28:N28)</f>
        <v>#DIV/0!</v>
      </c>
      <c r="Q28" s="2" t="e">
        <f>Q5/(O28+O32)</f>
        <v>#DIV/0!</v>
      </c>
    </row>
    <row r="29" spans="2:17" x14ac:dyDescent="0.25">
      <c r="B29" s="19" t="s">
        <v>27</v>
      </c>
      <c r="C29" s="1" t="e">
        <f>'Tarif capacitaire'!$G$26*'Recettes estimées'!C6</f>
        <v>#DIV/0!</v>
      </c>
      <c r="D29" s="1" t="e">
        <f>'Tarif capacitaire'!$G$26*'Recettes estimées'!D6</f>
        <v>#DIV/0!</v>
      </c>
      <c r="E29" s="1" t="e">
        <f>'Tarif capacitaire'!$G$26*'Recettes estimées'!E6</f>
        <v>#DIV/0!</v>
      </c>
      <c r="F29" s="1" t="e">
        <f>'Tarif capacitaire'!$G$26*'Recettes estimées'!F6</f>
        <v>#DIV/0!</v>
      </c>
      <c r="G29" s="1" t="e">
        <f>'Tarif capacitaire'!$G$26*'Recettes estimées'!G6</f>
        <v>#DIV/0!</v>
      </c>
      <c r="H29" s="1" t="e">
        <f>'Tarif capacitaire'!$G$26*'Recettes estimées'!H6</f>
        <v>#DIV/0!</v>
      </c>
      <c r="I29" s="1" t="e">
        <f>'Tarif capacitaire'!$G$26*'Recettes estimées'!I6</f>
        <v>#DIV/0!</v>
      </c>
      <c r="J29" s="1" t="e">
        <f>'Tarif capacitaire'!$G$26*'Recettes estimées'!J6</f>
        <v>#DIV/0!</v>
      </c>
      <c r="K29" s="1" t="e">
        <f>'Tarif capacitaire'!$G$26*'Recettes estimées'!K6</f>
        <v>#DIV/0!</v>
      </c>
      <c r="L29" s="1" t="e">
        <f>'Tarif capacitaire'!$G$26*'Recettes estimées'!L6</f>
        <v>#DIV/0!</v>
      </c>
      <c r="M29" s="1" t="e">
        <f>'Tarif capacitaire'!$G$26*'Recettes estimées'!M6</f>
        <v>#DIV/0!</v>
      </c>
      <c r="N29" s="1" t="e">
        <f>'Tarif capacitaire'!$G$26*'Recettes estimées'!N6</f>
        <v>#DIV/0!</v>
      </c>
      <c r="O29" s="3" t="e">
        <f>SUM(C29:N29)</f>
        <v>#DIV/0!</v>
      </c>
      <c r="Q29" s="2" t="e">
        <f>Q6/(O29+O33)</f>
        <v>#DIV/0!</v>
      </c>
    </row>
    <row r="30" spans="2:17" x14ac:dyDescent="0.25">
      <c r="B30" s="19" t="s">
        <v>29</v>
      </c>
      <c r="O30" s="4"/>
    </row>
    <row r="31" spans="2:17" x14ac:dyDescent="0.25">
      <c r="B31" s="19" t="s">
        <v>34</v>
      </c>
      <c r="C31" s="1" t="e">
        <f>C8*'Tarif capacitaire'!$J$24</f>
        <v>#DIV/0!</v>
      </c>
      <c r="D31" s="1" t="e">
        <f>D8*'Tarif capacitaire'!$J$24</f>
        <v>#DIV/0!</v>
      </c>
      <c r="E31" s="1" t="e">
        <f>E8*'Tarif capacitaire'!$J$24</f>
        <v>#DIV/0!</v>
      </c>
      <c r="F31" s="1" t="e">
        <f>F8*'Tarif capacitaire'!$J$24</f>
        <v>#DIV/0!</v>
      </c>
      <c r="G31" s="1" t="e">
        <f>G8*'Tarif capacitaire'!$J$24</f>
        <v>#DIV/0!</v>
      </c>
      <c r="H31" s="1" t="e">
        <f>H8*'Tarif capacitaire'!$J$24</f>
        <v>#DIV/0!</v>
      </c>
      <c r="I31" s="1" t="e">
        <f>I8*'Tarif capacitaire'!$J$24</f>
        <v>#DIV/0!</v>
      </c>
      <c r="J31" s="1" t="e">
        <f>J8*'Tarif capacitaire'!$J$24</f>
        <v>#DIV/0!</v>
      </c>
      <c r="K31" s="1" t="e">
        <f>K8*'Tarif capacitaire'!$J$24</f>
        <v>#DIV/0!</v>
      </c>
      <c r="L31" s="1" t="e">
        <f>L8*'Tarif capacitaire'!$J$24</f>
        <v>#DIV/0!</v>
      </c>
      <c r="M31" s="1" t="e">
        <f>M8*'Tarif capacitaire'!$J$24</f>
        <v>#DIV/0!</v>
      </c>
      <c r="N31" s="1" t="e">
        <f>N8*'Tarif capacitaire'!$J$24</f>
        <v>#DIV/0!</v>
      </c>
      <c r="O31" s="3" t="e">
        <f>AVERAGE(C31:N31)</f>
        <v>#DIV/0!</v>
      </c>
    </row>
    <row r="32" spans="2:17" x14ac:dyDescent="0.25">
      <c r="B32" s="19" t="s">
        <v>26</v>
      </c>
      <c r="C32" s="1" t="e">
        <f>C9*'Tarif capacitaire'!$J$25</f>
        <v>#DIV/0!</v>
      </c>
      <c r="D32" s="1" t="e">
        <f>D9*'Tarif capacitaire'!$J$25</f>
        <v>#DIV/0!</v>
      </c>
      <c r="E32" s="1" t="e">
        <f>E9*'Tarif capacitaire'!$J$25</f>
        <v>#DIV/0!</v>
      </c>
      <c r="F32" s="1" t="e">
        <f>F9*'Tarif capacitaire'!$J$25</f>
        <v>#DIV/0!</v>
      </c>
      <c r="G32" s="1" t="e">
        <f>G9*'Tarif capacitaire'!$J$25</f>
        <v>#DIV/0!</v>
      </c>
      <c r="H32" s="1" t="e">
        <f>H9*'Tarif capacitaire'!$J$25</f>
        <v>#DIV/0!</v>
      </c>
      <c r="I32" s="1" t="e">
        <f>I9*'Tarif capacitaire'!$J$25</f>
        <v>#DIV/0!</v>
      </c>
      <c r="J32" s="1" t="e">
        <f>J9*'Tarif capacitaire'!$J$25</f>
        <v>#DIV/0!</v>
      </c>
      <c r="K32" s="1" t="e">
        <f>K9*'Tarif capacitaire'!$J$25</f>
        <v>#DIV/0!</v>
      </c>
      <c r="L32" s="1" t="e">
        <f>L9*'Tarif capacitaire'!$J$25</f>
        <v>#DIV/0!</v>
      </c>
      <c r="M32" s="1" t="e">
        <f>M9*'Tarif capacitaire'!$J$25</f>
        <v>#DIV/0!</v>
      </c>
      <c r="N32" s="1" t="e">
        <f>N9*'Tarif capacitaire'!$J$25</f>
        <v>#DIV/0!</v>
      </c>
      <c r="O32" s="3" t="e">
        <f>AVERAGE(C32:N32)</f>
        <v>#DIV/0!</v>
      </c>
    </row>
    <row r="33" spans="2:15" x14ac:dyDescent="0.25">
      <c r="B33" s="19" t="s">
        <v>27</v>
      </c>
      <c r="C33" s="1" t="e">
        <f>'Tarif capacitaire'!$J$26*'Recettes estimées'!C10</f>
        <v>#DIV/0!</v>
      </c>
      <c r="D33" s="1" t="e">
        <f>'Tarif capacitaire'!$J$26*'Recettes estimées'!D10</f>
        <v>#DIV/0!</v>
      </c>
      <c r="E33" s="1" t="e">
        <f>'Tarif capacitaire'!$J$26*'Recettes estimées'!E10</f>
        <v>#DIV/0!</v>
      </c>
      <c r="F33" s="1" t="e">
        <f>'Tarif capacitaire'!$J$26*'Recettes estimées'!F10</f>
        <v>#DIV/0!</v>
      </c>
      <c r="G33" s="1" t="e">
        <f>'Tarif capacitaire'!$J$26*'Recettes estimées'!G10</f>
        <v>#DIV/0!</v>
      </c>
      <c r="H33" s="1" t="e">
        <f>'Tarif capacitaire'!$J$26*'Recettes estimées'!H10</f>
        <v>#DIV/0!</v>
      </c>
      <c r="I33" s="1" t="e">
        <f>'Tarif capacitaire'!$J$26*'Recettes estimées'!I10</f>
        <v>#DIV/0!</v>
      </c>
      <c r="J33" s="1" t="e">
        <f>'Tarif capacitaire'!$J$26*'Recettes estimées'!J10</f>
        <v>#DIV/0!</v>
      </c>
      <c r="K33" s="1" t="e">
        <f>'Tarif capacitaire'!$J$26*'Recettes estimées'!K10</f>
        <v>#DIV/0!</v>
      </c>
      <c r="L33" s="1" t="e">
        <f>'Tarif capacitaire'!$J$26*'Recettes estimées'!L10</f>
        <v>#DIV/0!</v>
      </c>
      <c r="M33" s="1" t="e">
        <f>'Tarif capacitaire'!$J$26*'Recettes estimées'!M10</f>
        <v>#DIV/0!</v>
      </c>
      <c r="N33" s="1" t="e">
        <f>'Tarif capacitaire'!$J$26*'Recettes estimées'!N10</f>
        <v>#DIV/0!</v>
      </c>
      <c r="O33" s="3" t="e">
        <f>AVERAGE(C33:N33)</f>
        <v>#DIV/0!</v>
      </c>
    </row>
    <row r="34" spans="2:15" ht="15.75" thickBot="1" x14ac:dyDescent="0.3">
      <c r="B34" s="25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9" t="e">
        <f>SUM(O27:O33)</f>
        <v>#DIV/0!</v>
      </c>
    </row>
    <row r="35" spans="2:15" x14ac:dyDescent="0.25">
      <c r="N35" s="22" t="s">
        <v>23</v>
      </c>
      <c r="O35" s="1" t="e">
        <f>O34-Q7</f>
        <v>#DIV/0!</v>
      </c>
    </row>
    <row r="38" spans="2:15" x14ac:dyDescent="0.25">
      <c r="B38" s="43" t="s">
        <v>35</v>
      </c>
      <c r="C38" s="43"/>
      <c r="D38" s="43"/>
      <c r="E38" s="43"/>
      <c r="F38" s="43"/>
      <c r="G38" s="43"/>
      <c r="H38" s="43"/>
      <c r="I38" s="43"/>
      <c r="J38" s="43"/>
      <c r="K38" s="43"/>
    </row>
  </sheetData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Tarif capacitaire</vt:lpstr>
      <vt:lpstr>Recettes estimées</vt:lpstr>
      <vt:lpstr>'Recettes estimées'!Zone_d_impression</vt:lpstr>
      <vt:lpstr>'Tarif capacitaire'!Zone_d_impression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Nathalie DARDENNE</cp:lastModifiedBy>
  <cp:lastPrinted>2018-01-26T08:00:39Z</cp:lastPrinted>
  <dcterms:created xsi:type="dcterms:W3CDTF">2018-01-23T12:16:50Z</dcterms:created>
  <dcterms:modified xsi:type="dcterms:W3CDTF">2023-05-30T15:33:00Z</dcterms:modified>
</cp:coreProperties>
</file>