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wp-p-cont01\serveur\10 Tarification\122. Méthodologie 2024-2028\122.23 Méthodologie finale\"/>
    </mc:Choice>
  </mc:AlternateContent>
  <xr:revisionPtr revIDLastSave="0" documentId="13_ncr:1_{B5C6F31C-AC0D-4A8F-9112-EC755724DDB4}" xr6:coauthVersionLast="47" xr6:coauthVersionMax="47" xr10:uidLastSave="{00000000-0000-0000-0000-000000000000}"/>
  <bookViews>
    <workbookView xWindow="-120" yWindow="-120" windowWidth="29040" windowHeight="15840" tabRatio="859" xr2:uid="{00000000-000D-0000-FFFF-FFFF00000000}"/>
  </bookViews>
  <sheets>
    <sheet name="TAB00" sheetId="1" r:id="rId1"/>
    <sheet name="TAB A" sheetId="34" r:id="rId2"/>
    <sheet name="TAB B" sheetId="35" r:id="rId3"/>
    <sheet name="TAB1" sheetId="2" r:id="rId4"/>
    <sheet name="TAB1.1" sheetId="43" r:id="rId5"/>
    <sheet name="TAB2.1" sheetId="3" r:id="rId6"/>
    <sheet name="TAB2.2" sheetId="31" r:id="rId7"/>
    <sheet name="TAB3" sheetId="15" r:id="rId8"/>
    <sheet name="TAB3.1" sheetId="36" r:id="rId9"/>
    <sheet name="TAB3.2" sheetId="42" r:id="rId10"/>
    <sheet name="TAB4" sheetId="44" r:id="rId11"/>
    <sheet name="TAB4.1.1" sheetId="19" r:id="rId12"/>
    <sheet name="TAB4.1.2" sheetId="38" r:id="rId13"/>
    <sheet name="TAB4.2.1" sheetId="21" r:id="rId14"/>
    <sheet name="TAB4.2.2" sheetId="41" r:id="rId15"/>
    <sheet name="TAB4.3.1" sheetId="22" r:id="rId16"/>
    <sheet name="TAB4.3.2" sheetId="39" r:id="rId17"/>
    <sheet name="TAB4.4.1" sheetId="23" r:id="rId18"/>
    <sheet name="TAB4.4.2" sheetId="40" r:id="rId19"/>
    <sheet name="TAB4.5.1" sheetId="24" r:id="rId20"/>
    <sheet name="TAB4.5.2" sheetId="29" r:id="rId21"/>
    <sheet name="TAB5" sheetId="30" r:id="rId22"/>
    <sheet name="TAB5.1" sheetId="20" r:id="rId23"/>
    <sheet name="TAB5.2" sheetId="28" r:id="rId24"/>
    <sheet name="TAB5.3" sheetId="26" r:id="rId25"/>
    <sheet name="TAB5.4" sheetId="27" r:id="rId26"/>
    <sheet name="TAB5.5" sheetId="25" r:id="rId27"/>
    <sheet name="TAB6.1" sheetId="16" r:id="rId28"/>
    <sheet name="TAB6.2" sheetId="32" r:id="rId29"/>
    <sheet name="TAB7" sheetId="33" r:id="rId30"/>
  </sheets>
  <externalReferences>
    <externalReference r:id="rId31"/>
    <externalReference r:id="rId32"/>
    <externalReference r:id="rId33"/>
  </externalReferences>
  <definedNames>
    <definedName name="_xlnm._FilterDatabase" localSheetId="3" hidden="1">'TAB1'!#REF!</definedName>
    <definedName name="Aftakklem_LS">'[1]BASISPRIJZEN MATERIAAL'!$I$188</definedName>
    <definedName name="Codes">'[2]Codes des IM'!$B$2:$D$23</definedName>
    <definedName name="ELECTRICITE">'[3]Tableau 17A'!$A$1</definedName>
    <definedName name="Forfaitair_feeder">75000</definedName>
    <definedName name="Hangslot">'[1]BASISPRIJZEN MATERIAAL'!$I$138</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'[1]BASISPRIJZEN MATERIAAL'!$I$159</definedName>
    <definedName name="Slot_voor_sleutelkastje">'[1]BASISPRIJZEN MATERIAAL'!$I$158</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_xlnm.Print_Area" localSheetId="1">'TAB A'!$A$3:$C$11</definedName>
    <definedName name="_xlnm.Print_Area" localSheetId="2">'TAB B'!$A$1:$C$36</definedName>
    <definedName name="_xlnm.Print_Area" localSheetId="0">TAB00!$A$1:$J$64</definedName>
    <definedName name="_xlnm.Print_Area" localSheetId="3">'TAB1'!$A$3:$R$155</definedName>
    <definedName name="_xlnm.Print_Area" localSheetId="4">'TAB1.1'!$A$3:$S$53</definedName>
    <definedName name="_xlnm.Print_Area" localSheetId="5">'TAB2.1'!$A$3:$Q$78</definedName>
    <definedName name="_xlnm.Print_Area" localSheetId="6">'TAB2.2'!$A$3:$G$38</definedName>
    <definedName name="_xlnm.Print_Area" localSheetId="7">'TAB3'!$A$3:$N$54</definedName>
    <definedName name="_xlnm.Print_Area" localSheetId="8">'TAB3.1'!$A$3:$N$19</definedName>
    <definedName name="_xlnm.Print_Area" localSheetId="9">'TAB3.2'!$A$3:$N$19</definedName>
    <definedName name="_xlnm.Print_Area" localSheetId="10">'TAB4'!$A$3:$I$20</definedName>
    <definedName name="_xlnm.Print_Area" localSheetId="11">'TAB4.1.1'!$A$1:$S$38</definedName>
    <definedName name="_xlnm.Print_Area" localSheetId="13">'TAB4.2.1'!$A$1:$S$38</definedName>
    <definedName name="_xlnm.Print_Area" localSheetId="15">'TAB4.3.1'!$A$1:$S$38</definedName>
    <definedName name="_xlnm.Print_Area" localSheetId="17">'TAB4.4.1'!$A$1:$S$38</definedName>
    <definedName name="_xlnm.Print_Area" localSheetId="19">'TAB4.5.1'!$A$1:$S$38</definedName>
    <definedName name="_xlnm.Print_Area" localSheetId="21">'TAB5'!$A$3:$H$53</definedName>
    <definedName name="_xlnm.Print_Area" localSheetId="22">'TAB5.1'!$B$5:$O$32</definedName>
    <definedName name="_xlnm.Print_Area" localSheetId="23">'TAB5.2'!$B$5:$O$32</definedName>
    <definedName name="_xlnm.Print_Area" localSheetId="24">'TAB5.3'!$B$5:$O$32</definedName>
    <definedName name="_xlnm.Print_Area" localSheetId="25">'TAB5.4'!$B$5:$O$32</definedName>
    <definedName name="_xlnm.Print_Area" localSheetId="26">'TAB5.5'!$B$5:$O$32</definedName>
    <definedName name="_xlnm.Print_Area" localSheetId="27">'TAB6.1'!$A$3:$Y$63</definedName>
    <definedName name="_xlnm.Print_Area" localSheetId="28">'TAB6.2'!$A$3:$J$38</definedName>
    <definedName name="_xlnm.Print_Area" localSheetId="29">'TAB7'!$A$1:$S$112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2" i="2" l="1"/>
  <c r="B158" i="2"/>
  <c r="B155" i="2"/>
  <c r="B154" i="2"/>
  <c r="B153" i="2"/>
  <c r="B152" i="2"/>
  <c r="B151" i="2"/>
  <c r="B150" i="2" s="1"/>
  <c r="E150" i="2" s="1"/>
  <c r="B149" i="2"/>
  <c r="B148" i="2"/>
  <c r="B147" i="2"/>
  <c r="B146" i="2"/>
  <c r="B145" i="2" s="1"/>
  <c r="B144" i="2"/>
  <c r="B143" i="2"/>
  <c r="B138" i="2" s="1"/>
  <c r="B137" i="2" s="1"/>
  <c r="B142" i="2"/>
  <c r="B141" i="2"/>
  <c r="B140" i="2"/>
  <c r="B139" i="2"/>
  <c r="B136" i="2"/>
  <c r="B135" i="2"/>
  <c r="B133" i="2" s="1"/>
  <c r="B156" i="2" s="1"/>
  <c r="B159" i="2" s="1"/>
  <c r="B134" i="2"/>
  <c r="B127" i="2"/>
  <c r="B124" i="2"/>
  <c r="B123" i="2" s="1"/>
  <c r="B122" i="2"/>
  <c r="B121" i="2"/>
  <c r="B119" i="2" s="1"/>
  <c r="B120" i="2"/>
  <c r="B118" i="2"/>
  <c r="B117" i="2"/>
  <c r="B116" i="2"/>
  <c r="B115" i="2"/>
  <c r="B114" i="2"/>
  <c r="B113" i="2"/>
  <c r="B112" i="2"/>
  <c r="B111" i="2"/>
  <c r="B110" i="2"/>
  <c r="B109" i="2"/>
  <c r="B107" i="2" s="1"/>
  <c r="B106" i="2" s="1"/>
  <c r="B108" i="2"/>
  <c r="B105" i="2"/>
  <c r="B104" i="2"/>
  <c r="B103" i="2"/>
  <c r="B102" i="2" s="1"/>
  <c r="B96" i="2"/>
  <c r="B93" i="2"/>
  <c r="B92" i="2" s="1"/>
  <c r="B91" i="2"/>
  <c r="B90" i="2"/>
  <c r="B89" i="2"/>
  <c r="B88" i="2" s="1"/>
  <c r="B87" i="2"/>
  <c r="B86" i="2"/>
  <c r="B85" i="2"/>
  <c r="B84" i="2"/>
  <c r="B83" i="2" s="1"/>
  <c r="B82" i="2"/>
  <c r="B81" i="2"/>
  <c r="B80" i="2"/>
  <c r="B79" i="2"/>
  <c r="B78" i="2"/>
  <c r="B76" i="2" s="1"/>
  <c r="B75" i="2" s="1"/>
  <c r="B77" i="2"/>
  <c r="B74" i="2"/>
  <c r="B73" i="2"/>
  <c r="B72" i="2"/>
  <c r="B71" i="2" s="1"/>
  <c r="B65" i="2"/>
  <c r="B61" i="2"/>
  <c r="B60" i="2"/>
  <c r="B59" i="2"/>
  <c r="B58" i="2"/>
  <c r="B57" i="2"/>
  <c r="K57" i="2" s="1"/>
  <c r="B56" i="2"/>
  <c r="B55" i="2"/>
  <c r="B54" i="2"/>
  <c r="B53" i="2"/>
  <c r="B52" i="2" s="1"/>
  <c r="B51" i="2"/>
  <c r="B50" i="2"/>
  <c r="B49" i="2"/>
  <c r="B48" i="2"/>
  <c r="B47" i="2"/>
  <c r="B45" i="2" s="1"/>
  <c r="B44" i="2" s="1"/>
  <c r="B46" i="2"/>
  <c r="B43" i="2"/>
  <c r="B42" i="2"/>
  <c r="B41" i="2"/>
  <c r="B40" i="2"/>
  <c r="B34" i="2"/>
  <c r="B31" i="2"/>
  <c r="B29" i="2"/>
  <c r="B25" i="2"/>
  <c r="B20" i="2"/>
  <c r="B12" i="2"/>
  <c r="B13" i="2"/>
  <c r="B8" i="2"/>
  <c r="B30" i="2"/>
  <c r="B28" i="2"/>
  <c r="B27" i="2"/>
  <c r="B26" i="2"/>
  <c r="B24" i="2"/>
  <c r="B23" i="2"/>
  <c r="B22" i="2"/>
  <c r="B21" i="2"/>
  <c r="B19" i="2"/>
  <c r="B18" i="2"/>
  <c r="B17" i="2"/>
  <c r="B16" i="2"/>
  <c r="B15" i="2"/>
  <c r="B14" i="2"/>
  <c r="B11" i="2"/>
  <c r="B10" i="2"/>
  <c r="B9" i="2"/>
  <c r="F150" i="2"/>
  <c r="D150" i="2"/>
  <c r="N72" i="3"/>
  <c r="L72" i="3"/>
  <c r="J72" i="3"/>
  <c r="H72" i="3"/>
  <c r="F72" i="3"/>
  <c r="D72" i="3"/>
  <c r="N57" i="3"/>
  <c r="L57" i="3"/>
  <c r="J57" i="3"/>
  <c r="H57" i="3"/>
  <c r="F57" i="3"/>
  <c r="D57" i="3"/>
  <c r="N42" i="3"/>
  <c r="L42" i="3"/>
  <c r="J42" i="3"/>
  <c r="H42" i="3"/>
  <c r="F42" i="3"/>
  <c r="D42" i="3"/>
  <c r="N27" i="3"/>
  <c r="L27" i="3"/>
  <c r="J27" i="3"/>
  <c r="H27" i="3"/>
  <c r="F27" i="3"/>
  <c r="D27" i="3"/>
  <c r="P150" i="2"/>
  <c r="N150" i="2"/>
  <c r="L150" i="2"/>
  <c r="J150" i="2"/>
  <c r="H150" i="2"/>
  <c r="P119" i="2"/>
  <c r="N119" i="2"/>
  <c r="L119" i="2"/>
  <c r="J119" i="2"/>
  <c r="H119" i="2"/>
  <c r="F119" i="2"/>
  <c r="D119" i="2"/>
  <c r="P88" i="2"/>
  <c r="N88" i="2"/>
  <c r="L88" i="2"/>
  <c r="J88" i="2"/>
  <c r="H88" i="2"/>
  <c r="F88" i="2"/>
  <c r="D88" i="2"/>
  <c r="P57" i="2"/>
  <c r="N57" i="2"/>
  <c r="L57" i="2"/>
  <c r="J57" i="2"/>
  <c r="H57" i="2"/>
  <c r="I57" i="2" s="1"/>
  <c r="F57" i="2"/>
  <c r="D57" i="2"/>
  <c r="P25" i="2"/>
  <c r="N25" i="2"/>
  <c r="L25" i="2"/>
  <c r="J25" i="2"/>
  <c r="H25" i="2"/>
  <c r="F25" i="2"/>
  <c r="D25" i="2"/>
  <c r="I98" i="44"/>
  <c r="H98" i="44"/>
  <c r="G98" i="44"/>
  <c r="F98" i="44"/>
  <c r="E98" i="44"/>
  <c r="D98" i="44"/>
  <c r="C98" i="44"/>
  <c r="B98" i="44"/>
  <c r="I97" i="44"/>
  <c r="H97" i="44"/>
  <c r="G97" i="44"/>
  <c r="F97" i="44"/>
  <c r="E97" i="44"/>
  <c r="D97" i="44"/>
  <c r="C97" i="44"/>
  <c r="I79" i="44"/>
  <c r="H79" i="44"/>
  <c r="G79" i="44"/>
  <c r="F79" i="44"/>
  <c r="E79" i="44"/>
  <c r="D79" i="44"/>
  <c r="C79" i="44"/>
  <c r="B79" i="44"/>
  <c r="I78" i="44"/>
  <c r="H78" i="44"/>
  <c r="G78" i="44"/>
  <c r="F78" i="44"/>
  <c r="E78" i="44"/>
  <c r="D78" i="44"/>
  <c r="C78" i="44"/>
  <c r="I60" i="44"/>
  <c r="H60" i="44"/>
  <c r="G60" i="44"/>
  <c r="F60" i="44"/>
  <c r="E60" i="44"/>
  <c r="D60" i="44"/>
  <c r="C60" i="44"/>
  <c r="B60" i="44"/>
  <c r="I59" i="44"/>
  <c r="H59" i="44"/>
  <c r="G59" i="44"/>
  <c r="F59" i="44"/>
  <c r="E59" i="44"/>
  <c r="D59" i="44"/>
  <c r="C59" i="44"/>
  <c r="C41" i="44"/>
  <c r="D41" i="44"/>
  <c r="E41" i="44"/>
  <c r="F41" i="44"/>
  <c r="G41" i="44"/>
  <c r="H41" i="44"/>
  <c r="I41" i="44"/>
  <c r="D40" i="44"/>
  <c r="B41" i="44"/>
  <c r="C40" i="44"/>
  <c r="I40" i="44"/>
  <c r="H40" i="44"/>
  <c r="G40" i="44"/>
  <c r="F40" i="44"/>
  <c r="E40" i="44"/>
  <c r="D21" i="44"/>
  <c r="E21" i="44"/>
  <c r="F21" i="44"/>
  <c r="G21" i="44"/>
  <c r="H21" i="44"/>
  <c r="I21" i="44"/>
  <c r="C21" i="44"/>
  <c r="C30" i="31"/>
  <c r="I95" i="44"/>
  <c r="H95" i="44"/>
  <c r="G95" i="44"/>
  <c r="F95" i="44"/>
  <c r="E95" i="44"/>
  <c r="D95" i="44"/>
  <c r="C95" i="44"/>
  <c r="I94" i="44"/>
  <c r="B94" i="44" s="1"/>
  <c r="H94" i="44"/>
  <c r="G94" i="44"/>
  <c r="F94" i="44"/>
  <c r="E94" i="44"/>
  <c r="D94" i="44"/>
  <c r="C94" i="44"/>
  <c r="I93" i="44"/>
  <c r="I91" i="44" s="1"/>
  <c r="H93" i="44"/>
  <c r="B93" i="44" s="1"/>
  <c r="G93" i="44"/>
  <c r="F93" i="44"/>
  <c r="E93" i="44"/>
  <c r="D93" i="44"/>
  <c r="C93" i="44"/>
  <c r="I92" i="44"/>
  <c r="H92" i="44"/>
  <c r="H91" i="44" s="1"/>
  <c r="G92" i="44"/>
  <c r="B92" i="44" s="1"/>
  <c r="F92" i="44"/>
  <c r="E92" i="44"/>
  <c r="D92" i="44"/>
  <c r="C92" i="44"/>
  <c r="I90" i="44"/>
  <c r="H90" i="44"/>
  <c r="G90" i="44"/>
  <c r="F90" i="44"/>
  <c r="B90" i="44" s="1"/>
  <c r="E90" i="44"/>
  <c r="D90" i="44"/>
  <c r="C90" i="44"/>
  <c r="I89" i="44"/>
  <c r="H89" i="44"/>
  <c r="G89" i="44"/>
  <c r="F89" i="44"/>
  <c r="F87" i="44" s="1"/>
  <c r="F84" i="44" s="1"/>
  <c r="F96" i="44" s="1"/>
  <c r="E89" i="44"/>
  <c r="B89" i="44" s="1"/>
  <c r="D89" i="44"/>
  <c r="C89" i="44"/>
  <c r="I88" i="44"/>
  <c r="H88" i="44"/>
  <c r="G88" i="44"/>
  <c r="F88" i="44"/>
  <c r="E88" i="44"/>
  <c r="E87" i="44" s="1"/>
  <c r="E84" i="44" s="1"/>
  <c r="E96" i="44" s="1"/>
  <c r="D88" i="44"/>
  <c r="D87" i="44" s="1"/>
  <c r="C88" i="44"/>
  <c r="I86" i="44"/>
  <c r="H86" i="44"/>
  <c r="G86" i="44"/>
  <c r="F86" i="44"/>
  <c r="E86" i="44"/>
  <c r="D86" i="44"/>
  <c r="C86" i="44"/>
  <c r="B86" i="44" s="1"/>
  <c r="I85" i="44"/>
  <c r="H85" i="44"/>
  <c r="G85" i="44"/>
  <c r="F85" i="44"/>
  <c r="E85" i="44"/>
  <c r="D85" i="44"/>
  <c r="C85" i="44"/>
  <c r="C84" i="44" s="1"/>
  <c r="C96" i="44" s="1"/>
  <c r="B95" i="44"/>
  <c r="F91" i="44"/>
  <c r="E91" i="44"/>
  <c r="D91" i="44"/>
  <c r="C91" i="44"/>
  <c r="I87" i="44"/>
  <c r="I84" i="44" s="1"/>
  <c r="H87" i="44"/>
  <c r="G87" i="44"/>
  <c r="C87" i="44"/>
  <c r="H84" i="44"/>
  <c r="G84" i="44"/>
  <c r="I76" i="44"/>
  <c r="H76" i="44"/>
  <c r="G76" i="44"/>
  <c r="F76" i="44"/>
  <c r="E76" i="44"/>
  <c r="D76" i="44"/>
  <c r="B76" i="44" s="1"/>
  <c r="C76" i="44"/>
  <c r="I75" i="44"/>
  <c r="H75" i="44"/>
  <c r="G75" i="44"/>
  <c r="F75" i="44"/>
  <c r="E75" i="44"/>
  <c r="D75" i="44"/>
  <c r="C75" i="44"/>
  <c r="B75" i="44" s="1"/>
  <c r="I74" i="44"/>
  <c r="H74" i="44"/>
  <c r="G74" i="44"/>
  <c r="F74" i="44"/>
  <c r="E74" i="44"/>
  <c r="D74" i="44"/>
  <c r="C74" i="44"/>
  <c r="I73" i="44"/>
  <c r="I72" i="44" s="1"/>
  <c r="H73" i="44"/>
  <c r="G73" i="44"/>
  <c r="F73" i="44"/>
  <c r="F72" i="44" s="1"/>
  <c r="E73" i="44"/>
  <c r="E72" i="44" s="1"/>
  <c r="D73" i="44"/>
  <c r="C73" i="44"/>
  <c r="B73" i="44" s="1"/>
  <c r="I71" i="44"/>
  <c r="H71" i="44"/>
  <c r="G71" i="44"/>
  <c r="F71" i="44"/>
  <c r="E71" i="44"/>
  <c r="D71" i="44"/>
  <c r="B71" i="44" s="1"/>
  <c r="C71" i="44"/>
  <c r="I70" i="44"/>
  <c r="H70" i="44"/>
  <c r="G70" i="44"/>
  <c r="F70" i="44"/>
  <c r="E70" i="44"/>
  <c r="D70" i="44"/>
  <c r="C70" i="44"/>
  <c r="B70" i="44" s="1"/>
  <c r="I69" i="44"/>
  <c r="H69" i="44"/>
  <c r="H68" i="44" s="1"/>
  <c r="G69" i="44"/>
  <c r="G68" i="44" s="1"/>
  <c r="G65" i="44" s="1"/>
  <c r="G77" i="44" s="1"/>
  <c r="F69" i="44"/>
  <c r="F68" i="44" s="1"/>
  <c r="F65" i="44" s="1"/>
  <c r="F77" i="44" s="1"/>
  <c r="E69" i="44"/>
  <c r="D69" i="44"/>
  <c r="D68" i="44" s="1"/>
  <c r="C69" i="44"/>
  <c r="C68" i="44" s="1"/>
  <c r="I67" i="44"/>
  <c r="I65" i="44" s="1"/>
  <c r="I77" i="44" s="1"/>
  <c r="H67" i="44"/>
  <c r="G67" i="44"/>
  <c r="F67" i="44"/>
  <c r="E67" i="44"/>
  <c r="B67" i="44" s="1"/>
  <c r="D67" i="44"/>
  <c r="C67" i="44"/>
  <c r="I66" i="44"/>
  <c r="H66" i="44"/>
  <c r="H65" i="44" s="1"/>
  <c r="H77" i="44" s="1"/>
  <c r="G66" i="44"/>
  <c r="F66" i="44"/>
  <c r="E66" i="44"/>
  <c r="E65" i="44" s="1"/>
  <c r="D66" i="44"/>
  <c r="D65" i="44" s="1"/>
  <c r="D77" i="44" s="1"/>
  <c r="C66" i="44"/>
  <c r="B74" i="44"/>
  <c r="H72" i="44"/>
  <c r="G72" i="44"/>
  <c r="D72" i="44"/>
  <c r="C72" i="44"/>
  <c r="I68" i="44"/>
  <c r="B69" i="44"/>
  <c r="E68" i="44"/>
  <c r="I19" i="44"/>
  <c r="H19" i="44"/>
  <c r="G19" i="44"/>
  <c r="F19" i="44"/>
  <c r="E19" i="44"/>
  <c r="B19" i="44" s="1"/>
  <c r="D19" i="44"/>
  <c r="C19" i="44"/>
  <c r="I18" i="44"/>
  <c r="H18" i="44"/>
  <c r="B18" i="44" s="1"/>
  <c r="G18" i="44"/>
  <c r="F18" i="44"/>
  <c r="E18" i="44"/>
  <c r="D18" i="44"/>
  <c r="C18" i="44"/>
  <c r="I17" i="44"/>
  <c r="H17" i="44"/>
  <c r="G17" i="44"/>
  <c r="F17" i="44"/>
  <c r="E17" i="44"/>
  <c r="D17" i="44"/>
  <c r="C17" i="44"/>
  <c r="C15" i="44" s="1"/>
  <c r="I16" i="44"/>
  <c r="H16" i="44"/>
  <c r="G16" i="44"/>
  <c r="F16" i="44"/>
  <c r="B16" i="44" s="1"/>
  <c r="E16" i="44"/>
  <c r="D16" i="44"/>
  <c r="C16" i="44"/>
  <c r="I14" i="44"/>
  <c r="H14" i="44"/>
  <c r="G14" i="44"/>
  <c r="F14" i="44"/>
  <c r="E14" i="44"/>
  <c r="B14" i="44" s="1"/>
  <c r="D14" i="44"/>
  <c r="C14" i="44"/>
  <c r="I13" i="44"/>
  <c r="H13" i="44"/>
  <c r="G13" i="44"/>
  <c r="F13" i="44"/>
  <c r="E13" i="44"/>
  <c r="D13" i="44"/>
  <c r="B13" i="44" s="1"/>
  <c r="C13" i="44"/>
  <c r="I12" i="44"/>
  <c r="H12" i="44"/>
  <c r="G12" i="44"/>
  <c r="F12" i="44"/>
  <c r="E12" i="44"/>
  <c r="D12" i="44"/>
  <c r="C12" i="44"/>
  <c r="B12" i="44" s="1"/>
  <c r="I10" i="44"/>
  <c r="H10" i="44"/>
  <c r="G10" i="44"/>
  <c r="F10" i="44"/>
  <c r="E10" i="44"/>
  <c r="D10" i="44"/>
  <c r="C10" i="44"/>
  <c r="B10" i="44" s="1"/>
  <c r="I9" i="44"/>
  <c r="H9" i="44"/>
  <c r="G9" i="44"/>
  <c r="F9" i="44"/>
  <c r="E9" i="44"/>
  <c r="B9" i="44" s="1"/>
  <c r="D9" i="44"/>
  <c r="C9" i="44"/>
  <c r="I57" i="44"/>
  <c r="H57" i="44"/>
  <c r="G57" i="44"/>
  <c r="F57" i="44"/>
  <c r="E57" i="44"/>
  <c r="D57" i="44"/>
  <c r="C57" i="44"/>
  <c r="B57" i="44" s="1"/>
  <c r="I56" i="44"/>
  <c r="H56" i="44"/>
  <c r="G56" i="44"/>
  <c r="F56" i="44"/>
  <c r="E56" i="44"/>
  <c r="D56" i="44"/>
  <c r="C56" i="44"/>
  <c r="B56" i="44" s="1"/>
  <c r="I55" i="44"/>
  <c r="B55" i="44" s="1"/>
  <c r="H55" i="44"/>
  <c r="G55" i="44"/>
  <c r="F55" i="44"/>
  <c r="E55" i="44"/>
  <c r="D55" i="44"/>
  <c r="C55" i="44"/>
  <c r="I54" i="44"/>
  <c r="I53" i="44" s="1"/>
  <c r="H54" i="44"/>
  <c r="B54" i="44" s="1"/>
  <c r="G54" i="44"/>
  <c r="F54" i="44"/>
  <c r="E54" i="44"/>
  <c r="D54" i="44"/>
  <c r="C54" i="44"/>
  <c r="I52" i="44"/>
  <c r="H52" i="44"/>
  <c r="G52" i="44"/>
  <c r="B52" i="44" s="1"/>
  <c r="F52" i="44"/>
  <c r="E52" i="44"/>
  <c r="D52" i="44"/>
  <c r="C52" i="44"/>
  <c r="I51" i="44"/>
  <c r="H51" i="44"/>
  <c r="G51" i="44"/>
  <c r="G49" i="44" s="1"/>
  <c r="G46" i="44" s="1"/>
  <c r="G58" i="44" s="1"/>
  <c r="F51" i="44"/>
  <c r="B51" i="44" s="1"/>
  <c r="E51" i="44"/>
  <c r="D51" i="44"/>
  <c r="C51" i="44"/>
  <c r="I50" i="44"/>
  <c r="H50" i="44"/>
  <c r="G50" i="44"/>
  <c r="F50" i="44"/>
  <c r="F49" i="44" s="1"/>
  <c r="F46" i="44" s="1"/>
  <c r="F58" i="44" s="1"/>
  <c r="E50" i="44"/>
  <c r="E49" i="44" s="1"/>
  <c r="D50" i="44"/>
  <c r="C50" i="44"/>
  <c r="I48" i="44"/>
  <c r="H48" i="44"/>
  <c r="G48" i="44"/>
  <c r="F48" i="44"/>
  <c r="E48" i="44"/>
  <c r="D48" i="44"/>
  <c r="B48" i="44" s="1"/>
  <c r="C48" i="44"/>
  <c r="I47" i="44"/>
  <c r="H47" i="44"/>
  <c r="G47" i="44"/>
  <c r="F47" i="44"/>
  <c r="E47" i="44"/>
  <c r="D47" i="44"/>
  <c r="D46" i="44" s="1"/>
  <c r="D58" i="44" s="1"/>
  <c r="C47" i="44"/>
  <c r="C46" i="44" s="1"/>
  <c r="G53" i="44"/>
  <c r="F53" i="44"/>
  <c r="E53" i="44"/>
  <c r="D53" i="44"/>
  <c r="I49" i="44"/>
  <c r="I46" i="44" s="1"/>
  <c r="H49" i="44"/>
  <c r="H46" i="44" s="1"/>
  <c r="D49" i="44"/>
  <c r="C49" i="44"/>
  <c r="B47" i="44"/>
  <c r="C28" i="44"/>
  <c r="C27" i="44" s="1"/>
  <c r="I38" i="44"/>
  <c r="H38" i="44"/>
  <c r="G38" i="44"/>
  <c r="F38" i="44"/>
  <c r="E38" i="44"/>
  <c r="D38" i="44"/>
  <c r="C38" i="44"/>
  <c r="B38" i="44" s="1"/>
  <c r="I37" i="44"/>
  <c r="H37" i="44"/>
  <c r="G37" i="44"/>
  <c r="F37" i="44"/>
  <c r="E37" i="44"/>
  <c r="E34" i="44" s="1"/>
  <c r="D37" i="44"/>
  <c r="C37" i="44"/>
  <c r="I36" i="44"/>
  <c r="I34" i="44" s="1"/>
  <c r="H36" i="44"/>
  <c r="G36" i="44"/>
  <c r="F36" i="44"/>
  <c r="E36" i="44"/>
  <c r="D36" i="44"/>
  <c r="B36" i="44" s="1"/>
  <c r="C36" i="44"/>
  <c r="I35" i="44"/>
  <c r="H35" i="44"/>
  <c r="H34" i="44" s="1"/>
  <c r="G35" i="44"/>
  <c r="F35" i="44"/>
  <c r="E35" i="44"/>
  <c r="D35" i="44"/>
  <c r="C35" i="44"/>
  <c r="C34" i="44" s="1"/>
  <c r="I33" i="44"/>
  <c r="H33" i="44"/>
  <c r="G33" i="44"/>
  <c r="F33" i="44"/>
  <c r="E33" i="44"/>
  <c r="B33" i="44" s="1"/>
  <c r="D33" i="44"/>
  <c r="C33" i="44"/>
  <c r="I32" i="44"/>
  <c r="I30" i="44" s="1"/>
  <c r="I27" i="44" s="1"/>
  <c r="H32" i="44"/>
  <c r="G32" i="44"/>
  <c r="F32" i="44"/>
  <c r="E32" i="44"/>
  <c r="D32" i="44"/>
  <c r="D30" i="44" s="1"/>
  <c r="C32" i="44"/>
  <c r="I31" i="44"/>
  <c r="H31" i="44"/>
  <c r="G31" i="44"/>
  <c r="F31" i="44"/>
  <c r="F30" i="44" s="1"/>
  <c r="F27" i="44" s="1"/>
  <c r="F39" i="44" s="1"/>
  <c r="E31" i="44"/>
  <c r="E30" i="44" s="1"/>
  <c r="D31" i="44"/>
  <c r="C31" i="44"/>
  <c r="I29" i="44"/>
  <c r="H29" i="44"/>
  <c r="G29" i="44"/>
  <c r="F29" i="44"/>
  <c r="E29" i="44"/>
  <c r="D29" i="44"/>
  <c r="B29" i="44" s="1"/>
  <c r="C29" i="44"/>
  <c r="I28" i="44"/>
  <c r="H28" i="44"/>
  <c r="G28" i="44"/>
  <c r="F28" i="44"/>
  <c r="E28" i="44"/>
  <c r="D28" i="44"/>
  <c r="H15" i="44"/>
  <c r="B37" i="44"/>
  <c r="G34" i="44"/>
  <c r="F34" i="44"/>
  <c r="D34" i="44"/>
  <c r="C30" i="44"/>
  <c r="H30" i="44"/>
  <c r="H27" i="44" s="1"/>
  <c r="G30" i="44"/>
  <c r="G27" i="44" s="1"/>
  <c r="G39" i="44" s="1"/>
  <c r="I11" i="44"/>
  <c r="A3" i="44"/>
  <c r="B125" i="2" l="1"/>
  <c r="B128" i="2" s="1"/>
  <c r="E119" i="2"/>
  <c r="K88" i="2"/>
  <c r="R88" i="2"/>
  <c r="B94" i="2"/>
  <c r="B97" i="2" s="1"/>
  <c r="E88" i="2"/>
  <c r="Q88" i="2"/>
  <c r="I88" i="2"/>
  <c r="M88" i="2"/>
  <c r="B63" i="2"/>
  <c r="B66" i="2" s="1"/>
  <c r="O57" i="2"/>
  <c r="R57" i="2"/>
  <c r="Q57" i="2"/>
  <c r="E57" i="2"/>
  <c r="M57" i="2"/>
  <c r="G57" i="2"/>
  <c r="G119" i="2"/>
  <c r="I119" i="2"/>
  <c r="K119" i="2"/>
  <c r="M119" i="2"/>
  <c r="R119" i="2"/>
  <c r="O119" i="2"/>
  <c r="Q119" i="2"/>
  <c r="K150" i="2"/>
  <c r="I150" i="2"/>
  <c r="M150" i="2"/>
  <c r="R150" i="2"/>
  <c r="Q150" i="2"/>
  <c r="O150" i="2"/>
  <c r="G150" i="2"/>
  <c r="B27" i="3"/>
  <c r="G88" i="2"/>
  <c r="O88" i="2"/>
  <c r="D84" i="44"/>
  <c r="D96" i="44" s="1"/>
  <c r="B85" i="44"/>
  <c r="B88" i="44"/>
  <c r="G91" i="44"/>
  <c r="H96" i="44"/>
  <c r="B87" i="44"/>
  <c r="G96" i="44"/>
  <c r="B91" i="44"/>
  <c r="I96" i="44"/>
  <c r="B96" i="44" s="1"/>
  <c r="B84" i="44"/>
  <c r="B68" i="44"/>
  <c r="C65" i="44"/>
  <c r="C77" i="44" s="1"/>
  <c r="E77" i="44"/>
  <c r="B72" i="44"/>
  <c r="B66" i="44"/>
  <c r="B77" i="44"/>
  <c r="B65" i="44"/>
  <c r="E46" i="44"/>
  <c r="E58" i="44" s="1"/>
  <c r="I58" i="44"/>
  <c r="H58" i="44"/>
  <c r="B50" i="44"/>
  <c r="H53" i="44"/>
  <c r="B49" i="44"/>
  <c r="C53" i="44"/>
  <c r="C58" i="44" s="1"/>
  <c r="B46" i="44"/>
  <c r="E27" i="44"/>
  <c r="E39" i="44" s="1"/>
  <c r="H39" i="44"/>
  <c r="B34" i="44"/>
  <c r="I39" i="44"/>
  <c r="B17" i="44"/>
  <c r="D27" i="44"/>
  <c r="D39" i="44" s="1"/>
  <c r="B30" i="44"/>
  <c r="B32" i="44"/>
  <c r="B28" i="44"/>
  <c r="B31" i="44"/>
  <c r="B35" i="44"/>
  <c r="G15" i="44"/>
  <c r="I15" i="44"/>
  <c r="H11" i="44"/>
  <c r="H8" i="44" s="1"/>
  <c r="H20" i="44" s="1"/>
  <c r="G11" i="44"/>
  <c r="G8" i="44" s="1"/>
  <c r="F15" i="44"/>
  <c r="F11" i="44"/>
  <c r="F8" i="44" s="1"/>
  <c r="E15" i="44"/>
  <c r="E11" i="44"/>
  <c r="E8" i="44" s="1"/>
  <c r="D15" i="44"/>
  <c r="D11" i="44"/>
  <c r="D8" i="44" s="1"/>
  <c r="C11" i="44"/>
  <c r="I8" i="44"/>
  <c r="G20" i="44" l="1"/>
  <c r="B15" i="44"/>
  <c r="B58" i="44"/>
  <c r="B53" i="44"/>
  <c r="C8" i="44"/>
  <c r="B11" i="44"/>
  <c r="I20" i="44"/>
  <c r="C39" i="44"/>
  <c r="B27" i="44"/>
  <c r="F20" i="44"/>
  <c r="E20" i="44"/>
  <c r="D20" i="44"/>
  <c r="C20" i="44" l="1"/>
  <c r="B8" i="44"/>
  <c r="B39" i="44"/>
  <c r="B20" i="44" l="1"/>
  <c r="C46" i="33" l="1"/>
  <c r="C30" i="33"/>
  <c r="C29" i="33"/>
  <c r="C27" i="33"/>
  <c r="C16" i="33"/>
  <c r="E7" i="38"/>
  <c r="H19" i="30"/>
  <c r="E39" i="30"/>
  <c r="G49" i="30"/>
  <c r="G39" i="30"/>
  <c r="G29" i="30"/>
  <c r="G19" i="30"/>
  <c r="G9" i="30"/>
  <c r="H9" i="30" s="1"/>
  <c r="H8" i="30" s="1"/>
  <c r="H13" i="30" s="1"/>
  <c r="D49" i="30"/>
  <c r="D39" i="30"/>
  <c r="D29" i="30"/>
  <c r="D19" i="30"/>
  <c r="D9" i="30"/>
  <c r="F49" i="30"/>
  <c r="H49" i="30" s="1"/>
  <c r="C49" i="30"/>
  <c r="E49" i="30" s="1"/>
  <c r="F39" i="30"/>
  <c r="H39" i="30" s="1"/>
  <c r="C39" i="30"/>
  <c r="C29" i="30"/>
  <c r="E29" i="30" s="1"/>
  <c r="F29" i="30"/>
  <c r="H29" i="30" s="1"/>
  <c r="C19" i="30"/>
  <c r="E19" i="30" s="1"/>
  <c r="F19" i="30"/>
  <c r="C9" i="30"/>
  <c r="B10" i="30"/>
  <c r="F9" i="30"/>
  <c r="E10" i="30"/>
  <c r="C11" i="30"/>
  <c r="G8" i="20"/>
  <c r="V16" i="29"/>
  <c r="S16" i="29"/>
  <c r="P16" i="29"/>
  <c r="M16" i="29"/>
  <c r="J16" i="29"/>
  <c r="G16" i="29"/>
  <c r="D16" i="29"/>
  <c r="V15" i="29"/>
  <c r="V15" i="40"/>
  <c r="E7" i="39"/>
  <c r="Q7" i="39"/>
  <c r="W7" i="39"/>
  <c r="V15" i="39"/>
  <c r="T7" i="41"/>
  <c r="V16" i="41"/>
  <c r="V15" i="41"/>
  <c r="V17" i="41"/>
  <c r="V17" i="38"/>
  <c r="V16" i="38"/>
  <c r="V18" i="38" s="1"/>
  <c r="Q10" i="41"/>
  <c r="Q7" i="41"/>
  <c r="E7" i="41"/>
  <c r="V15" i="38"/>
  <c r="W7" i="38"/>
  <c r="H14" i="38"/>
  <c r="H10" i="38"/>
  <c r="H13" i="38"/>
  <c r="H12" i="38"/>
  <c r="H11" i="38"/>
  <c r="H7" i="38"/>
  <c r="E18" i="38"/>
  <c r="E15" i="38"/>
  <c r="E14" i="38"/>
  <c r="E13" i="38"/>
  <c r="E10" i="38"/>
  <c r="D18" i="38"/>
  <c r="D17" i="38"/>
  <c r="D16" i="38"/>
  <c r="D15" i="38"/>
  <c r="D13" i="38"/>
  <c r="T7" i="38"/>
  <c r="Q7" i="38"/>
  <c r="N7" i="38"/>
  <c r="K7" i="38"/>
  <c r="C22" i="31"/>
  <c r="C15" i="31"/>
  <c r="C8" i="31"/>
  <c r="E8" i="31"/>
  <c r="B8" i="31"/>
  <c r="D74" i="3"/>
  <c r="B9" i="3"/>
  <c r="E9" i="30" l="1"/>
  <c r="B9" i="30" s="1"/>
  <c r="R135" i="2"/>
  <c r="Q135" i="2"/>
  <c r="O135" i="2"/>
  <c r="M135" i="2"/>
  <c r="K135" i="2"/>
  <c r="I135" i="2"/>
  <c r="G135" i="2"/>
  <c r="E135" i="2"/>
  <c r="R104" i="2"/>
  <c r="Q104" i="2"/>
  <c r="O104" i="2"/>
  <c r="M104" i="2"/>
  <c r="K104" i="2"/>
  <c r="I104" i="2"/>
  <c r="G104" i="2"/>
  <c r="E104" i="2"/>
  <c r="E73" i="2"/>
  <c r="E74" i="2"/>
  <c r="E72" i="2"/>
  <c r="K85" i="2"/>
  <c r="D13" i="2"/>
  <c r="D8" i="2"/>
  <c r="E96" i="2"/>
  <c r="P92" i="2"/>
  <c r="N92" i="2"/>
  <c r="L92" i="2"/>
  <c r="J92" i="2"/>
  <c r="H92" i="2"/>
  <c r="F92" i="2"/>
  <c r="D92" i="2"/>
  <c r="R90" i="2"/>
  <c r="Q90" i="2"/>
  <c r="O90" i="2"/>
  <c r="M90" i="2"/>
  <c r="K90" i="2"/>
  <c r="I90" i="2"/>
  <c r="G90" i="2"/>
  <c r="E90" i="2"/>
  <c r="R89" i="2"/>
  <c r="Q89" i="2"/>
  <c r="O89" i="2"/>
  <c r="M89" i="2"/>
  <c r="K89" i="2"/>
  <c r="I89" i="2"/>
  <c r="G89" i="2"/>
  <c r="E89" i="2"/>
  <c r="R87" i="2"/>
  <c r="Q87" i="2"/>
  <c r="O87" i="2"/>
  <c r="M87" i="2"/>
  <c r="K87" i="2"/>
  <c r="I87" i="2"/>
  <c r="G87" i="2"/>
  <c r="E87" i="2"/>
  <c r="R86" i="2"/>
  <c r="Q86" i="2"/>
  <c r="O86" i="2"/>
  <c r="M86" i="2"/>
  <c r="K86" i="2"/>
  <c r="I86" i="2"/>
  <c r="G86" i="2"/>
  <c r="E86" i="2"/>
  <c r="R85" i="2"/>
  <c r="Q85" i="2"/>
  <c r="O85" i="2"/>
  <c r="M85" i="2"/>
  <c r="I85" i="2"/>
  <c r="G85" i="2"/>
  <c r="E85" i="2"/>
  <c r="R84" i="2"/>
  <c r="Q84" i="2"/>
  <c r="O84" i="2"/>
  <c r="M84" i="2"/>
  <c r="K84" i="2"/>
  <c r="I84" i="2"/>
  <c r="G84" i="2"/>
  <c r="E84" i="2"/>
  <c r="N83" i="2"/>
  <c r="L83" i="2"/>
  <c r="J83" i="2"/>
  <c r="H83" i="2"/>
  <c r="F83" i="2"/>
  <c r="D83" i="2"/>
  <c r="R82" i="2"/>
  <c r="Q82" i="2"/>
  <c r="O82" i="2"/>
  <c r="M82" i="2"/>
  <c r="K82" i="2"/>
  <c r="I82" i="2"/>
  <c r="G82" i="2"/>
  <c r="E82" i="2"/>
  <c r="R81" i="2"/>
  <c r="Q81" i="2"/>
  <c r="O81" i="2"/>
  <c r="M81" i="2"/>
  <c r="K81" i="2"/>
  <c r="I81" i="2"/>
  <c r="G81" i="2"/>
  <c r="E81" i="2"/>
  <c r="R80" i="2"/>
  <c r="Q80" i="2"/>
  <c r="O80" i="2"/>
  <c r="M80" i="2"/>
  <c r="K80" i="2"/>
  <c r="I80" i="2"/>
  <c r="G80" i="2"/>
  <c r="E80" i="2"/>
  <c r="R79" i="2"/>
  <c r="Q79" i="2"/>
  <c r="O79" i="2"/>
  <c r="M79" i="2"/>
  <c r="K79" i="2"/>
  <c r="I79" i="2"/>
  <c r="G79" i="2"/>
  <c r="E79" i="2"/>
  <c r="R78" i="2"/>
  <c r="Q78" i="2"/>
  <c r="O78" i="2"/>
  <c r="M78" i="2"/>
  <c r="K78" i="2"/>
  <c r="I78" i="2"/>
  <c r="G78" i="2"/>
  <c r="E78" i="2"/>
  <c r="R77" i="2"/>
  <c r="Q77" i="2"/>
  <c r="O77" i="2"/>
  <c r="M77" i="2"/>
  <c r="K77" i="2"/>
  <c r="I77" i="2"/>
  <c r="G77" i="2"/>
  <c r="E77" i="2"/>
  <c r="P76" i="2"/>
  <c r="Q76" i="2" s="1"/>
  <c r="N76" i="2"/>
  <c r="N75" i="2" s="1"/>
  <c r="L76" i="2"/>
  <c r="L75" i="2" s="1"/>
  <c r="J76" i="2"/>
  <c r="H76" i="2"/>
  <c r="F76" i="2"/>
  <c r="D76" i="2"/>
  <c r="D75" i="2" s="1"/>
  <c r="P75" i="2"/>
  <c r="R74" i="2"/>
  <c r="Q74" i="2"/>
  <c r="O74" i="2"/>
  <c r="M74" i="2"/>
  <c r="K74" i="2"/>
  <c r="I74" i="2"/>
  <c r="G74" i="2"/>
  <c r="R73" i="2"/>
  <c r="Q73" i="2"/>
  <c r="O73" i="2"/>
  <c r="M73" i="2"/>
  <c r="K73" i="2"/>
  <c r="I73" i="2"/>
  <c r="G73" i="2"/>
  <c r="R72" i="2"/>
  <c r="Q72" i="2"/>
  <c r="O72" i="2"/>
  <c r="M72" i="2"/>
  <c r="K72" i="2"/>
  <c r="I72" i="2"/>
  <c r="G72" i="2"/>
  <c r="P71" i="2"/>
  <c r="N71" i="2"/>
  <c r="L71" i="2"/>
  <c r="J71" i="2"/>
  <c r="H71" i="2"/>
  <c r="F71" i="2"/>
  <c r="D71" i="2"/>
  <c r="E42" i="2"/>
  <c r="R42" i="2"/>
  <c r="Q42" i="2"/>
  <c r="O42" i="2"/>
  <c r="M42" i="2"/>
  <c r="K42" i="2"/>
  <c r="I42" i="2"/>
  <c r="G42" i="2"/>
  <c r="M56" i="2"/>
  <c r="G41" i="2"/>
  <c r="E41" i="2"/>
  <c r="H40" i="2"/>
  <c r="D40" i="2"/>
  <c r="O9" i="2"/>
  <c r="R23" i="2"/>
  <c r="R9" i="2"/>
  <c r="Q9" i="2"/>
  <c r="M9" i="2"/>
  <c r="K9" i="2"/>
  <c r="I9" i="2"/>
  <c r="G9" i="2"/>
  <c r="E9" i="2"/>
  <c r="R21" i="2"/>
  <c r="P40" i="2"/>
  <c r="N40" i="2"/>
  <c r="L40" i="2"/>
  <c r="J40" i="2"/>
  <c r="F40" i="2"/>
  <c r="N48" i="43"/>
  <c r="N47" i="43"/>
  <c r="N46" i="43"/>
  <c r="P29" i="2"/>
  <c r="P8" i="2"/>
  <c r="N8" i="2"/>
  <c r="L8" i="2"/>
  <c r="J8" i="2"/>
  <c r="H8" i="2"/>
  <c r="F8" i="2"/>
  <c r="R47" i="43"/>
  <c r="R46" i="43"/>
  <c r="Q47" i="43"/>
  <c r="Q46" i="43"/>
  <c r="P47" i="43"/>
  <c r="P46" i="43"/>
  <c r="O48" i="43"/>
  <c r="O47" i="43"/>
  <c r="O46" i="43"/>
  <c r="S31" i="43"/>
  <c r="R31" i="43"/>
  <c r="S12" i="43"/>
  <c r="S11" i="43"/>
  <c r="S10" i="43"/>
  <c r="P45" i="43"/>
  <c r="Q45" i="43" s="1"/>
  <c r="R45" i="43" s="1"/>
  <c r="O45" i="43"/>
  <c r="P43" i="43"/>
  <c r="O43" i="43"/>
  <c r="M43" i="43"/>
  <c r="K43" i="43"/>
  <c r="G43" i="43"/>
  <c r="S23" i="43"/>
  <c r="S15" i="43"/>
  <c r="D31" i="43"/>
  <c r="E31" i="43"/>
  <c r="F31" i="43"/>
  <c r="G31" i="43"/>
  <c r="H31" i="43"/>
  <c r="I31" i="43"/>
  <c r="J31" i="43"/>
  <c r="K31" i="43"/>
  <c r="L31" i="43"/>
  <c r="M31" i="43"/>
  <c r="N31" i="43"/>
  <c r="O31" i="43"/>
  <c r="P31" i="43"/>
  <c r="Q31" i="43"/>
  <c r="C31" i="43"/>
  <c r="L12" i="43"/>
  <c r="K12" i="43"/>
  <c r="K76" i="2" l="1"/>
  <c r="I76" i="2"/>
  <c r="E71" i="2"/>
  <c r="M92" i="2"/>
  <c r="L94" i="2"/>
  <c r="L97" i="2" s="1"/>
  <c r="O92" i="2"/>
  <c r="O71" i="2"/>
  <c r="Q71" i="2"/>
  <c r="J75" i="2"/>
  <c r="J94" i="2" s="1"/>
  <c r="M76" i="2"/>
  <c r="K92" i="2"/>
  <c r="O83" i="2"/>
  <c r="E76" i="2"/>
  <c r="M83" i="2"/>
  <c r="Q83" i="2"/>
  <c r="F75" i="2"/>
  <c r="G75" i="2" s="1"/>
  <c r="M96" i="2"/>
  <c r="H75" i="2"/>
  <c r="I75" i="2" s="1"/>
  <c r="G83" i="2"/>
  <c r="E75" i="2"/>
  <c r="D94" i="2"/>
  <c r="D97" i="2" s="1"/>
  <c r="G71" i="2"/>
  <c r="M75" i="2"/>
  <c r="R92" i="2"/>
  <c r="Q75" i="2"/>
  <c r="K83" i="2"/>
  <c r="E92" i="2"/>
  <c r="E8" i="2"/>
  <c r="G92" i="2"/>
  <c r="G96" i="2"/>
  <c r="R71" i="2"/>
  <c r="I83" i="2"/>
  <c r="Q92" i="2"/>
  <c r="I71" i="2"/>
  <c r="K71" i="2"/>
  <c r="I92" i="2"/>
  <c r="I96" i="2"/>
  <c r="R8" i="2"/>
  <c r="N94" i="2"/>
  <c r="O75" i="2"/>
  <c r="F94" i="2"/>
  <c r="M71" i="2"/>
  <c r="R83" i="2"/>
  <c r="P94" i="2"/>
  <c r="K96" i="2"/>
  <c r="O76" i="2"/>
  <c r="R76" i="2"/>
  <c r="O96" i="2"/>
  <c r="G76" i="2"/>
  <c r="Q96" i="2"/>
  <c r="E83" i="2"/>
  <c r="R96" i="2"/>
  <c r="C14" i="2" l="1"/>
  <c r="C57" i="2"/>
  <c r="C88" i="2"/>
  <c r="C150" i="2"/>
  <c r="C119" i="2"/>
  <c r="C12" i="2"/>
  <c r="N50" i="43"/>
  <c r="N51" i="43" s="1"/>
  <c r="C9" i="2"/>
  <c r="C13" i="2"/>
  <c r="C8" i="2"/>
  <c r="H94" i="2"/>
  <c r="I94" i="2" s="1"/>
  <c r="J97" i="2"/>
  <c r="K94" i="2"/>
  <c r="R75" i="2"/>
  <c r="K75" i="2"/>
  <c r="C75" i="2"/>
  <c r="C92" i="2"/>
  <c r="E94" i="2"/>
  <c r="C94" i="2"/>
  <c r="C87" i="2"/>
  <c r="C73" i="2"/>
  <c r="C89" i="2"/>
  <c r="C84" i="2"/>
  <c r="C93" i="2"/>
  <c r="C77" i="2"/>
  <c r="C85" i="2"/>
  <c r="C78" i="2"/>
  <c r="C86" i="2"/>
  <c r="C79" i="2"/>
  <c r="C81" i="2"/>
  <c r="C74" i="2"/>
  <c r="C90" i="2"/>
  <c r="C72" i="2"/>
  <c r="C80" i="2"/>
  <c r="C82" i="2"/>
  <c r="C71" i="2"/>
  <c r="C76" i="2"/>
  <c r="C83" i="2"/>
  <c r="P97" i="2"/>
  <c r="Q94" i="2"/>
  <c r="O94" i="2"/>
  <c r="N97" i="2"/>
  <c r="R94" i="2"/>
  <c r="G94" i="2"/>
  <c r="F97" i="2"/>
  <c r="M94" i="2"/>
  <c r="H97" i="2" l="1"/>
  <c r="Q97" i="2"/>
  <c r="G97" i="2"/>
  <c r="O97" i="2"/>
  <c r="C96" i="2"/>
  <c r="C97" i="2"/>
  <c r="E97" i="2"/>
  <c r="R97" i="2"/>
  <c r="I97" i="2"/>
  <c r="M97" i="2"/>
  <c r="K97" i="2"/>
  <c r="K18" i="33" l="1"/>
  <c r="K113" i="33"/>
  <c r="J113" i="33"/>
  <c r="J107" i="33"/>
  <c r="K107" i="33" s="1"/>
  <c r="K106" i="33"/>
  <c r="J106" i="33"/>
  <c r="J105" i="33"/>
  <c r="K105" i="33" s="1"/>
  <c r="K104" i="33"/>
  <c r="J104" i="33"/>
  <c r="J102" i="33"/>
  <c r="K102" i="33" s="1"/>
  <c r="J96" i="33"/>
  <c r="K92" i="33"/>
  <c r="J92" i="33"/>
  <c r="J86" i="33"/>
  <c r="K86" i="33" s="1"/>
  <c r="K85" i="33"/>
  <c r="J85" i="33"/>
  <c r="J84" i="33"/>
  <c r="K84" i="33" s="1"/>
  <c r="K83" i="33"/>
  <c r="J83" i="33"/>
  <c r="J81" i="33"/>
  <c r="K81" i="33" s="1"/>
  <c r="J75" i="33"/>
  <c r="K71" i="33"/>
  <c r="J71" i="33"/>
  <c r="J65" i="33"/>
  <c r="K65" i="33" s="1"/>
  <c r="K64" i="33"/>
  <c r="J64" i="33"/>
  <c r="J63" i="33"/>
  <c r="K63" i="33" s="1"/>
  <c r="K62" i="33"/>
  <c r="J62" i="33"/>
  <c r="J60" i="33"/>
  <c r="K60" i="33" s="1"/>
  <c r="J54" i="33"/>
  <c r="K50" i="33"/>
  <c r="J50" i="33"/>
  <c r="J44" i="33"/>
  <c r="K44" i="33" s="1"/>
  <c r="K43" i="33"/>
  <c r="J43" i="33"/>
  <c r="J42" i="33"/>
  <c r="K42" i="33" s="1"/>
  <c r="K41" i="33"/>
  <c r="J41" i="33"/>
  <c r="J39" i="33"/>
  <c r="K39" i="33" s="1"/>
  <c r="J33" i="33"/>
  <c r="K29" i="33"/>
  <c r="J29" i="33"/>
  <c r="J23" i="33"/>
  <c r="K23" i="33" s="1"/>
  <c r="J22" i="33"/>
  <c r="K22" i="33" s="1"/>
  <c r="J21" i="33"/>
  <c r="K21" i="33" s="1"/>
  <c r="J20" i="33"/>
  <c r="K20" i="33" s="1"/>
  <c r="J18" i="33"/>
  <c r="J12" i="33"/>
  <c r="K40" i="33" l="1"/>
  <c r="K19" i="33"/>
  <c r="K61" i="33"/>
  <c r="K103" i="33"/>
  <c r="K82" i="33"/>
  <c r="B33" i="2"/>
  <c r="A3" i="43"/>
  <c r="N43" i="43"/>
  <c r="L43" i="43"/>
  <c r="J43" i="43"/>
  <c r="I43" i="43"/>
  <c r="H43" i="43"/>
  <c r="B39" i="43"/>
  <c r="B40" i="43" s="1"/>
  <c r="B41" i="43" s="1"/>
  <c r="B42" i="43" s="1"/>
  <c r="S30" i="43"/>
  <c r="S29" i="43"/>
  <c r="S28" i="43"/>
  <c r="S27" i="43"/>
  <c r="S26" i="43"/>
  <c r="S25" i="43"/>
  <c r="S24" i="43"/>
  <c r="S22" i="43"/>
  <c r="S21" i="43"/>
  <c r="S20" i="43"/>
  <c r="S19" i="43"/>
  <c r="S18" i="43"/>
  <c r="S17" i="43"/>
  <c r="S16" i="43"/>
  <c r="R12" i="43"/>
  <c r="Q12" i="43"/>
  <c r="P12" i="43"/>
  <c r="O12" i="43"/>
  <c r="N12" i="43"/>
  <c r="M12" i="43"/>
  <c r="J12" i="43"/>
  <c r="I12" i="43"/>
  <c r="H12" i="43"/>
  <c r="G12" i="43"/>
  <c r="F12" i="43"/>
  <c r="E12" i="43"/>
  <c r="D12" i="43"/>
  <c r="C12" i="43"/>
  <c r="M33" i="2" l="1"/>
  <c r="C34" i="2"/>
  <c r="P48" i="43"/>
  <c r="Q48" i="43"/>
  <c r="R48" i="43"/>
  <c r="C33" i="2" l="1"/>
  <c r="R113" i="33"/>
  <c r="P113" i="33"/>
  <c r="Q113" i="33" s="1"/>
  <c r="N113" i="33"/>
  <c r="O113" i="33" s="1"/>
  <c r="L113" i="33"/>
  <c r="H113" i="33"/>
  <c r="I113" i="33" s="1"/>
  <c r="F113" i="33"/>
  <c r="G113" i="33" s="1"/>
  <c r="D113" i="33"/>
  <c r="E113" i="33" s="1"/>
  <c r="B113" i="33"/>
  <c r="C113" i="33" s="1"/>
  <c r="S113" i="33"/>
  <c r="M113" i="33"/>
  <c r="R92" i="33"/>
  <c r="P92" i="33"/>
  <c r="Q92" i="33" s="1"/>
  <c r="N92" i="33"/>
  <c r="O92" i="33" s="1"/>
  <c r="L92" i="33"/>
  <c r="H92" i="33"/>
  <c r="I92" i="33" s="1"/>
  <c r="F92" i="33"/>
  <c r="G92" i="33" s="1"/>
  <c r="D92" i="33"/>
  <c r="E92" i="33" s="1"/>
  <c r="B92" i="33"/>
  <c r="S92" i="33"/>
  <c r="M92" i="33"/>
  <c r="C92" i="33"/>
  <c r="R71" i="33"/>
  <c r="S71" i="33" s="1"/>
  <c r="P71" i="33"/>
  <c r="Q71" i="33" s="1"/>
  <c r="N71" i="33"/>
  <c r="L71" i="33"/>
  <c r="M71" i="33" s="1"/>
  <c r="H71" i="33"/>
  <c r="I71" i="33" s="1"/>
  <c r="F71" i="33"/>
  <c r="G71" i="33" s="1"/>
  <c r="D71" i="33"/>
  <c r="E71" i="33" s="1"/>
  <c r="B71" i="33"/>
  <c r="C71" i="33" s="1"/>
  <c r="O71" i="33"/>
  <c r="R50" i="33"/>
  <c r="P50" i="33"/>
  <c r="N50" i="33"/>
  <c r="L50" i="33"/>
  <c r="M50" i="33" s="1"/>
  <c r="H50" i="33"/>
  <c r="I50" i="33" s="1"/>
  <c r="F50" i="33"/>
  <c r="G50" i="33" s="1"/>
  <c r="D50" i="33"/>
  <c r="E50" i="33" s="1"/>
  <c r="B50" i="33"/>
  <c r="C50" i="33" s="1"/>
  <c r="S50" i="33"/>
  <c r="Q50" i="33"/>
  <c r="O50" i="33"/>
  <c r="R29" i="33"/>
  <c r="S29" i="33" s="1"/>
  <c r="P29" i="33"/>
  <c r="Q29" i="33" s="1"/>
  <c r="N29" i="33"/>
  <c r="O29" i="33" s="1"/>
  <c r="L29" i="33"/>
  <c r="M29" i="33" s="1"/>
  <c r="H29" i="33"/>
  <c r="F29" i="33"/>
  <c r="G29" i="33" s="1"/>
  <c r="D29" i="33"/>
  <c r="E29" i="33" s="1"/>
  <c r="B29" i="33"/>
  <c r="I29" i="33"/>
  <c r="B17" i="33"/>
  <c r="C17" i="33" s="1"/>
  <c r="P101" i="33"/>
  <c r="D101" i="33"/>
  <c r="B101" i="33"/>
  <c r="P80" i="33"/>
  <c r="D80" i="33"/>
  <c r="B80" i="33"/>
  <c r="P59" i="33"/>
  <c r="D59" i="33"/>
  <c r="B59" i="33"/>
  <c r="P38" i="33"/>
  <c r="D38" i="33"/>
  <c r="B38" i="33"/>
  <c r="N52" i="15" l="1"/>
  <c r="M52" i="15"/>
  <c r="K52" i="15"/>
  <c r="J52" i="15"/>
  <c r="U12" i="29"/>
  <c r="W12" i="29" s="1"/>
  <c r="R12" i="29"/>
  <c r="T12" i="29" s="1"/>
  <c r="O12" i="29"/>
  <c r="L12" i="29"/>
  <c r="I12" i="29"/>
  <c r="F12" i="29"/>
  <c r="C12" i="29"/>
  <c r="U11" i="29"/>
  <c r="R11" i="29"/>
  <c r="R101" i="33" s="1"/>
  <c r="O11" i="29"/>
  <c r="L11" i="29"/>
  <c r="N101" i="33" s="1"/>
  <c r="I11" i="29"/>
  <c r="F11" i="29"/>
  <c r="C11" i="29"/>
  <c r="V12" i="29"/>
  <c r="S12" i="29"/>
  <c r="P12" i="29"/>
  <c r="M12" i="29"/>
  <c r="J12" i="29"/>
  <c r="G12" i="29"/>
  <c r="D12" i="29"/>
  <c r="V11" i="29"/>
  <c r="S11" i="29"/>
  <c r="S13" i="29" s="1"/>
  <c r="P11" i="29"/>
  <c r="P13" i="29" s="1"/>
  <c r="M11" i="29"/>
  <c r="M13" i="29" s="1"/>
  <c r="J11" i="29"/>
  <c r="J13" i="29" s="1"/>
  <c r="G11" i="29"/>
  <c r="G13" i="29" s="1"/>
  <c r="D11" i="29"/>
  <c r="D13" i="29" s="1"/>
  <c r="Q12" i="29"/>
  <c r="N12" i="29"/>
  <c r="E12" i="29"/>
  <c r="V12" i="40"/>
  <c r="S12" i="40"/>
  <c r="P12" i="40"/>
  <c r="M12" i="40"/>
  <c r="J12" i="40"/>
  <c r="K12" i="40" s="1"/>
  <c r="G12" i="40"/>
  <c r="D12" i="40"/>
  <c r="V11" i="40"/>
  <c r="S11" i="40"/>
  <c r="S13" i="40" s="1"/>
  <c r="P11" i="40"/>
  <c r="P13" i="40" s="1"/>
  <c r="M11" i="40"/>
  <c r="M13" i="40" s="1"/>
  <c r="J11" i="40"/>
  <c r="J13" i="40" s="1"/>
  <c r="G11" i="40"/>
  <c r="D11" i="40"/>
  <c r="E11" i="40" s="1"/>
  <c r="U12" i="40"/>
  <c r="R12" i="40"/>
  <c r="O12" i="40"/>
  <c r="L12" i="40"/>
  <c r="N12" i="40" s="1"/>
  <c r="I12" i="40"/>
  <c r="F12" i="40"/>
  <c r="C12" i="40"/>
  <c r="U11" i="40"/>
  <c r="R11" i="40"/>
  <c r="R80" i="33" s="1"/>
  <c r="O11" i="40"/>
  <c r="L11" i="40"/>
  <c r="N80" i="33" s="1"/>
  <c r="I11" i="40"/>
  <c r="F11" i="40"/>
  <c r="C11" i="40"/>
  <c r="T12" i="40"/>
  <c r="Q12" i="40"/>
  <c r="H12" i="40"/>
  <c r="E12" i="40"/>
  <c r="U12" i="41"/>
  <c r="W12" i="41" s="1"/>
  <c r="R12" i="41"/>
  <c r="O12" i="41"/>
  <c r="L12" i="41"/>
  <c r="I12" i="41"/>
  <c r="F12" i="41"/>
  <c r="C12" i="41"/>
  <c r="U11" i="41"/>
  <c r="R11" i="41"/>
  <c r="R38" i="33" s="1"/>
  <c r="O11" i="41"/>
  <c r="L11" i="41"/>
  <c r="N38" i="33" s="1"/>
  <c r="I11" i="41"/>
  <c r="L38" i="33" s="1"/>
  <c r="F11" i="41"/>
  <c r="C11" i="41"/>
  <c r="U12" i="39"/>
  <c r="R12" i="39"/>
  <c r="T12" i="39" s="1"/>
  <c r="O12" i="39"/>
  <c r="L12" i="39"/>
  <c r="I12" i="39"/>
  <c r="F12" i="39"/>
  <c r="C12" i="39"/>
  <c r="U11" i="39"/>
  <c r="R11" i="39"/>
  <c r="R59" i="33" s="1"/>
  <c r="O11" i="39"/>
  <c r="L11" i="39"/>
  <c r="I11" i="39"/>
  <c r="L59" i="33" s="1"/>
  <c r="F11" i="39"/>
  <c r="C11" i="39"/>
  <c r="V12" i="39"/>
  <c r="S12" i="39"/>
  <c r="P12" i="39"/>
  <c r="M12" i="39"/>
  <c r="J12" i="39"/>
  <c r="G12" i="39"/>
  <c r="D12" i="39"/>
  <c r="V11" i="39"/>
  <c r="S11" i="39"/>
  <c r="S13" i="39" s="1"/>
  <c r="P11" i="39"/>
  <c r="P13" i="39" s="1"/>
  <c r="M11" i="39"/>
  <c r="M13" i="39" s="1"/>
  <c r="J11" i="39"/>
  <c r="J13" i="39" s="1"/>
  <c r="G11" i="39"/>
  <c r="G13" i="39" s="1"/>
  <c r="D11" i="39"/>
  <c r="D13" i="39" s="1"/>
  <c r="Q12" i="39"/>
  <c r="N12" i="39"/>
  <c r="K12" i="39"/>
  <c r="E12" i="39"/>
  <c r="V12" i="41"/>
  <c r="S12" i="41"/>
  <c r="T12" i="41" s="1"/>
  <c r="P12" i="41"/>
  <c r="M12" i="41"/>
  <c r="J12" i="41"/>
  <c r="G12" i="41"/>
  <c r="D12" i="41"/>
  <c r="V11" i="41"/>
  <c r="S11" i="41"/>
  <c r="S13" i="41" s="1"/>
  <c r="P11" i="41"/>
  <c r="Q11" i="41" s="1"/>
  <c r="M11" i="41"/>
  <c r="M13" i="41" s="1"/>
  <c r="J11" i="41"/>
  <c r="J13" i="41" s="1"/>
  <c r="G11" i="41"/>
  <c r="G13" i="41" s="1"/>
  <c r="D11" i="41"/>
  <c r="E11" i="41" s="1"/>
  <c r="Q12" i="41"/>
  <c r="N12" i="41"/>
  <c r="K12" i="41"/>
  <c r="E12" i="41"/>
  <c r="V12" i="38"/>
  <c r="S12" i="38"/>
  <c r="T12" i="38" s="1"/>
  <c r="P12" i="38"/>
  <c r="Q12" i="38" s="1"/>
  <c r="M12" i="38"/>
  <c r="N12" i="38" s="1"/>
  <c r="J12" i="38"/>
  <c r="G12" i="38"/>
  <c r="D12" i="38"/>
  <c r="E12" i="38" s="1"/>
  <c r="C12" i="38"/>
  <c r="U12" i="38"/>
  <c r="R12" i="38"/>
  <c r="O12" i="38"/>
  <c r="L12" i="38"/>
  <c r="I12" i="38"/>
  <c r="F12" i="38"/>
  <c r="A3" i="42"/>
  <c r="K18" i="42"/>
  <c r="J18" i="42"/>
  <c r="H18" i="42"/>
  <c r="H19" i="42" s="1"/>
  <c r="G18" i="42"/>
  <c r="N18" i="42" s="1"/>
  <c r="F18" i="42"/>
  <c r="M18" i="42" s="1"/>
  <c r="E18" i="42"/>
  <c r="L18" i="42" s="1"/>
  <c r="D18" i="42"/>
  <c r="C18" i="42"/>
  <c r="N17" i="42"/>
  <c r="M17" i="42"/>
  <c r="L17" i="42"/>
  <c r="K17" i="42"/>
  <c r="J17" i="42"/>
  <c r="K16" i="42"/>
  <c r="J16" i="42"/>
  <c r="H16" i="42"/>
  <c r="G16" i="42"/>
  <c r="N16" i="42" s="1"/>
  <c r="F16" i="42"/>
  <c r="M16" i="42" s="1"/>
  <c r="E16" i="42"/>
  <c r="E19" i="42" s="1"/>
  <c r="D16" i="42"/>
  <c r="D19" i="42" s="1"/>
  <c r="C16" i="42"/>
  <c r="C19" i="42" s="1"/>
  <c r="J19" i="42" s="1"/>
  <c r="N15" i="42"/>
  <c r="M15" i="42"/>
  <c r="L15" i="42"/>
  <c r="K15" i="42"/>
  <c r="J15" i="42"/>
  <c r="K14" i="42"/>
  <c r="J14" i="42"/>
  <c r="H14" i="42"/>
  <c r="G14" i="42"/>
  <c r="N14" i="42" s="1"/>
  <c r="F14" i="42"/>
  <c r="M14" i="42" s="1"/>
  <c r="E14" i="42"/>
  <c r="L14" i="42" s="1"/>
  <c r="D14" i="42"/>
  <c r="C14" i="42"/>
  <c r="N13" i="42"/>
  <c r="M13" i="42"/>
  <c r="L13" i="42"/>
  <c r="K13" i="42"/>
  <c r="J13" i="42"/>
  <c r="N12" i="42"/>
  <c r="M12" i="42"/>
  <c r="L12" i="42"/>
  <c r="K12" i="42"/>
  <c r="J12" i="42"/>
  <c r="H11" i="42"/>
  <c r="G11" i="42"/>
  <c r="N11" i="42" s="1"/>
  <c r="F11" i="42"/>
  <c r="M11" i="42" s="1"/>
  <c r="E11" i="42"/>
  <c r="L11" i="42" s="1"/>
  <c r="D11" i="42"/>
  <c r="K11" i="42" s="1"/>
  <c r="C11" i="42"/>
  <c r="J11" i="42" s="1"/>
  <c r="N10" i="42"/>
  <c r="M10" i="42"/>
  <c r="L10" i="42"/>
  <c r="K10" i="42"/>
  <c r="J10" i="42"/>
  <c r="N9" i="42"/>
  <c r="M9" i="42"/>
  <c r="L9" i="42"/>
  <c r="K9" i="42"/>
  <c r="J9" i="42"/>
  <c r="N8" i="42"/>
  <c r="M8" i="42"/>
  <c r="L8" i="42"/>
  <c r="K8" i="42"/>
  <c r="J8" i="42"/>
  <c r="U11" i="38"/>
  <c r="R11" i="38"/>
  <c r="O11" i="38"/>
  <c r="L11" i="38"/>
  <c r="I11" i="38"/>
  <c r="F11" i="38"/>
  <c r="J17" i="33" s="1"/>
  <c r="K17" i="33" s="1"/>
  <c r="C11" i="38"/>
  <c r="B69" i="3"/>
  <c r="B54" i="3"/>
  <c r="B39" i="3"/>
  <c r="B24" i="3"/>
  <c r="H38" i="30" l="1"/>
  <c r="D13" i="41"/>
  <c r="B49" i="30"/>
  <c r="J101" i="33"/>
  <c r="K101" i="33" s="1"/>
  <c r="H101" i="33"/>
  <c r="F101" i="33"/>
  <c r="Q11" i="39"/>
  <c r="K11" i="40"/>
  <c r="L80" i="33"/>
  <c r="L52" i="15"/>
  <c r="J38" i="33"/>
  <c r="K38" i="33" s="1"/>
  <c r="H38" i="33"/>
  <c r="F38" i="33"/>
  <c r="N11" i="29"/>
  <c r="H18" i="30"/>
  <c r="H48" i="30"/>
  <c r="J59" i="33"/>
  <c r="K59" i="33" s="1"/>
  <c r="H59" i="33"/>
  <c r="F59" i="33"/>
  <c r="W11" i="29"/>
  <c r="W10" i="29" s="1"/>
  <c r="N11" i="39"/>
  <c r="N10" i="39" s="1"/>
  <c r="N59" i="33"/>
  <c r="K11" i="29"/>
  <c r="L101" i="33"/>
  <c r="J80" i="33"/>
  <c r="K80" i="33" s="1"/>
  <c r="H80" i="33"/>
  <c r="F80" i="33"/>
  <c r="H28" i="30"/>
  <c r="W11" i="41"/>
  <c r="N11" i="40"/>
  <c r="N10" i="40" s="1"/>
  <c r="H11" i="41"/>
  <c r="K11" i="41"/>
  <c r="K10" i="41" s="1"/>
  <c r="E10" i="41"/>
  <c r="N11" i="41"/>
  <c r="E10" i="40"/>
  <c r="Q11" i="29"/>
  <c r="Q10" i="29" s="1"/>
  <c r="K11" i="39"/>
  <c r="H11" i="40"/>
  <c r="T11" i="29"/>
  <c r="T10" i="29" s="1"/>
  <c r="P13" i="41"/>
  <c r="Q10" i="39"/>
  <c r="Q11" i="40"/>
  <c r="Q10" i="40" s="1"/>
  <c r="W11" i="40"/>
  <c r="D13" i="40"/>
  <c r="G13" i="40"/>
  <c r="H12" i="29"/>
  <c r="B12" i="29" s="1"/>
  <c r="K12" i="29"/>
  <c r="K10" i="29" s="1"/>
  <c r="N10" i="29"/>
  <c r="E11" i="29"/>
  <c r="E10" i="29" s="1"/>
  <c r="H11" i="29"/>
  <c r="T11" i="40"/>
  <c r="T10" i="40" s="1"/>
  <c r="W12" i="40"/>
  <c r="B12" i="40" s="1"/>
  <c r="K10" i="40"/>
  <c r="H10" i="40"/>
  <c r="T11" i="41"/>
  <c r="T10" i="41" s="1"/>
  <c r="W10" i="41"/>
  <c r="H12" i="39"/>
  <c r="W11" i="39"/>
  <c r="W12" i="39"/>
  <c r="B12" i="39" s="1"/>
  <c r="T11" i="39"/>
  <c r="T10" i="39" s="1"/>
  <c r="E11" i="39"/>
  <c r="E10" i="39" s="1"/>
  <c r="H11" i="39"/>
  <c r="K10" i="39"/>
  <c r="H12" i="41"/>
  <c r="B12" i="41" s="1"/>
  <c r="N10" i="41"/>
  <c r="W12" i="38"/>
  <c r="K12" i="38"/>
  <c r="B12" i="38"/>
  <c r="K19" i="42"/>
  <c r="F19" i="42"/>
  <c r="M19" i="42" s="1"/>
  <c r="G19" i="42"/>
  <c r="N19" i="42" s="1"/>
  <c r="L16" i="42"/>
  <c r="E48" i="30" l="1"/>
  <c r="B48" i="30" s="1"/>
  <c r="B11" i="41"/>
  <c r="B11" i="40"/>
  <c r="E8" i="30"/>
  <c r="B39" i="30"/>
  <c r="E38" i="30"/>
  <c r="B38" i="30" s="1"/>
  <c r="B19" i="30"/>
  <c r="E18" i="30"/>
  <c r="B18" i="30" s="1"/>
  <c r="B29" i="30"/>
  <c r="E28" i="30"/>
  <c r="B28" i="30" s="1"/>
  <c r="B11" i="29"/>
  <c r="H10" i="39"/>
  <c r="W10" i="40"/>
  <c r="B10" i="40" s="1"/>
  <c r="W10" i="39"/>
  <c r="B10" i="39" s="1"/>
  <c r="H10" i="41"/>
  <c r="B10" i="41" s="1"/>
  <c r="H10" i="29"/>
  <c r="B10" i="29" s="1"/>
  <c r="B11" i="39"/>
  <c r="L19" i="42"/>
  <c r="E13" i="30" l="1"/>
  <c r="B13" i="30" s="1"/>
  <c r="B8" i="30"/>
  <c r="N31" i="3"/>
  <c r="L31" i="3"/>
  <c r="J31" i="3"/>
  <c r="H31" i="3"/>
  <c r="F31" i="3"/>
  <c r="D31" i="3"/>
  <c r="N30" i="3"/>
  <c r="L30" i="3"/>
  <c r="J30" i="3"/>
  <c r="H30" i="3"/>
  <c r="F30" i="3"/>
  <c r="D30" i="3"/>
  <c r="N29" i="3"/>
  <c r="L29" i="3"/>
  <c r="J29" i="3"/>
  <c r="H29" i="3"/>
  <c r="F29" i="3"/>
  <c r="D29" i="3"/>
  <c r="R158" i="2"/>
  <c r="Q158" i="2"/>
  <c r="O158" i="2"/>
  <c r="M158" i="2"/>
  <c r="K158" i="2"/>
  <c r="I158" i="2"/>
  <c r="G158" i="2"/>
  <c r="E158" i="2"/>
  <c r="P154" i="2"/>
  <c r="P77" i="3" s="1"/>
  <c r="N154" i="2"/>
  <c r="N77" i="3" s="1"/>
  <c r="L154" i="2"/>
  <c r="J154" i="2"/>
  <c r="J77" i="3" s="1"/>
  <c r="H154" i="2"/>
  <c r="F154" i="2"/>
  <c r="D154" i="2"/>
  <c r="R152" i="2"/>
  <c r="Q152" i="2"/>
  <c r="O152" i="2"/>
  <c r="M152" i="2"/>
  <c r="K152" i="2"/>
  <c r="I152" i="2"/>
  <c r="G152" i="2"/>
  <c r="E152" i="2"/>
  <c r="R151" i="2"/>
  <c r="Q151" i="2"/>
  <c r="O151" i="2"/>
  <c r="M151" i="2"/>
  <c r="K151" i="2"/>
  <c r="I151" i="2"/>
  <c r="G151" i="2"/>
  <c r="E151" i="2"/>
  <c r="R149" i="2"/>
  <c r="Q149" i="2"/>
  <c r="O149" i="2"/>
  <c r="M149" i="2"/>
  <c r="K149" i="2"/>
  <c r="I149" i="2"/>
  <c r="G149" i="2"/>
  <c r="E149" i="2"/>
  <c r="R148" i="2"/>
  <c r="Q148" i="2"/>
  <c r="O148" i="2"/>
  <c r="M148" i="2"/>
  <c r="K148" i="2"/>
  <c r="I148" i="2"/>
  <c r="G148" i="2"/>
  <c r="E148" i="2"/>
  <c r="R147" i="2"/>
  <c r="Q147" i="2"/>
  <c r="O147" i="2"/>
  <c r="M147" i="2"/>
  <c r="K147" i="2"/>
  <c r="I147" i="2"/>
  <c r="G147" i="2"/>
  <c r="E147" i="2"/>
  <c r="R146" i="2"/>
  <c r="Q146" i="2"/>
  <c r="O146" i="2"/>
  <c r="M146" i="2"/>
  <c r="K146" i="2"/>
  <c r="I146" i="2"/>
  <c r="G146" i="2"/>
  <c r="E146" i="2"/>
  <c r="N145" i="2"/>
  <c r="L145" i="2"/>
  <c r="J145" i="2"/>
  <c r="H145" i="2"/>
  <c r="F145" i="2"/>
  <c r="D145" i="2"/>
  <c r="R144" i="2"/>
  <c r="Q144" i="2"/>
  <c r="O144" i="2"/>
  <c r="M144" i="2"/>
  <c r="K144" i="2"/>
  <c r="I144" i="2"/>
  <c r="G144" i="2"/>
  <c r="E144" i="2"/>
  <c r="R143" i="2"/>
  <c r="Q143" i="2"/>
  <c r="O143" i="2"/>
  <c r="M143" i="2"/>
  <c r="K143" i="2"/>
  <c r="I143" i="2"/>
  <c r="G143" i="2"/>
  <c r="E143" i="2"/>
  <c r="R142" i="2"/>
  <c r="Q142" i="2"/>
  <c r="O142" i="2"/>
  <c r="M142" i="2"/>
  <c r="K142" i="2"/>
  <c r="I142" i="2"/>
  <c r="G142" i="2"/>
  <c r="E142" i="2"/>
  <c r="R141" i="2"/>
  <c r="Q141" i="2"/>
  <c r="O141" i="2"/>
  <c r="M141" i="2"/>
  <c r="K141" i="2"/>
  <c r="I141" i="2"/>
  <c r="G141" i="2"/>
  <c r="E141" i="2"/>
  <c r="R140" i="2"/>
  <c r="Q140" i="2"/>
  <c r="O140" i="2"/>
  <c r="M140" i="2"/>
  <c r="K140" i="2"/>
  <c r="I140" i="2"/>
  <c r="G140" i="2"/>
  <c r="E140" i="2"/>
  <c r="R139" i="2"/>
  <c r="Q139" i="2"/>
  <c r="O139" i="2"/>
  <c r="M139" i="2"/>
  <c r="K139" i="2"/>
  <c r="I139" i="2"/>
  <c r="G139" i="2"/>
  <c r="E139" i="2"/>
  <c r="P138" i="2"/>
  <c r="Q138" i="2" s="1"/>
  <c r="N138" i="2"/>
  <c r="L138" i="2"/>
  <c r="L137" i="2" s="1"/>
  <c r="J138" i="2"/>
  <c r="J137" i="2" s="1"/>
  <c r="H138" i="2"/>
  <c r="H137" i="2" s="1"/>
  <c r="F138" i="2"/>
  <c r="D138" i="2"/>
  <c r="P137" i="2"/>
  <c r="N137" i="2"/>
  <c r="R136" i="2"/>
  <c r="Q136" i="2"/>
  <c r="O136" i="2"/>
  <c r="M136" i="2"/>
  <c r="K136" i="2"/>
  <c r="I136" i="2"/>
  <c r="G136" i="2"/>
  <c r="E136" i="2"/>
  <c r="R134" i="2"/>
  <c r="Q134" i="2"/>
  <c r="O134" i="2"/>
  <c r="M134" i="2"/>
  <c r="K134" i="2"/>
  <c r="I134" i="2"/>
  <c r="G134" i="2"/>
  <c r="E134" i="2"/>
  <c r="P133" i="2"/>
  <c r="N133" i="2"/>
  <c r="L133" i="2"/>
  <c r="J133" i="2"/>
  <c r="H133" i="2"/>
  <c r="F133" i="2"/>
  <c r="D133" i="2"/>
  <c r="R127" i="2"/>
  <c r="Q127" i="2"/>
  <c r="O127" i="2"/>
  <c r="M127" i="2"/>
  <c r="K127" i="2"/>
  <c r="I127" i="2"/>
  <c r="G127" i="2"/>
  <c r="E127" i="2"/>
  <c r="P123" i="2"/>
  <c r="P62" i="3" s="1"/>
  <c r="N123" i="2"/>
  <c r="N62" i="3" s="1"/>
  <c r="L123" i="2"/>
  <c r="L62" i="3" s="1"/>
  <c r="J123" i="2"/>
  <c r="J62" i="3" s="1"/>
  <c r="H123" i="2"/>
  <c r="F123" i="2"/>
  <c r="D123" i="2"/>
  <c r="D62" i="3" s="1"/>
  <c r="R121" i="2"/>
  <c r="Q121" i="2"/>
  <c r="O121" i="2"/>
  <c r="M121" i="2"/>
  <c r="K121" i="2"/>
  <c r="I121" i="2"/>
  <c r="G121" i="2"/>
  <c r="E121" i="2"/>
  <c r="R120" i="2"/>
  <c r="Q120" i="2"/>
  <c r="O120" i="2"/>
  <c r="M120" i="2"/>
  <c r="K120" i="2"/>
  <c r="I120" i="2"/>
  <c r="G120" i="2"/>
  <c r="E120" i="2"/>
  <c r="R118" i="2"/>
  <c r="Q118" i="2"/>
  <c r="O118" i="2"/>
  <c r="M118" i="2"/>
  <c r="K118" i="2"/>
  <c r="I118" i="2"/>
  <c r="G118" i="2"/>
  <c r="E118" i="2"/>
  <c r="R117" i="2"/>
  <c r="Q117" i="2"/>
  <c r="O117" i="2"/>
  <c r="M117" i="2"/>
  <c r="K117" i="2"/>
  <c r="I117" i="2"/>
  <c r="G117" i="2"/>
  <c r="E117" i="2"/>
  <c r="R116" i="2"/>
  <c r="Q116" i="2"/>
  <c r="O116" i="2"/>
  <c r="M116" i="2"/>
  <c r="K116" i="2"/>
  <c r="I116" i="2"/>
  <c r="G116" i="2"/>
  <c r="E116" i="2"/>
  <c r="R115" i="2"/>
  <c r="Q115" i="2"/>
  <c r="O115" i="2"/>
  <c r="M115" i="2"/>
  <c r="K115" i="2"/>
  <c r="I115" i="2"/>
  <c r="G115" i="2"/>
  <c r="E115" i="2"/>
  <c r="N114" i="2"/>
  <c r="L114" i="2"/>
  <c r="J114" i="2"/>
  <c r="H114" i="2"/>
  <c r="F114" i="2"/>
  <c r="D114" i="2"/>
  <c r="R113" i="2"/>
  <c r="Q113" i="2"/>
  <c r="O113" i="2"/>
  <c r="M113" i="2"/>
  <c r="K113" i="2"/>
  <c r="I113" i="2"/>
  <c r="G113" i="2"/>
  <c r="E113" i="2"/>
  <c r="R112" i="2"/>
  <c r="Q112" i="2"/>
  <c r="O112" i="2"/>
  <c r="M112" i="2"/>
  <c r="K112" i="2"/>
  <c r="I112" i="2"/>
  <c r="G112" i="2"/>
  <c r="E112" i="2"/>
  <c r="R111" i="2"/>
  <c r="Q111" i="2"/>
  <c r="O111" i="2"/>
  <c r="M111" i="2"/>
  <c r="K111" i="2"/>
  <c r="I111" i="2"/>
  <c r="G111" i="2"/>
  <c r="E111" i="2"/>
  <c r="R110" i="2"/>
  <c r="Q110" i="2"/>
  <c r="O110" i="2"/>
  <c r="M110" i="2"/>
  <c r="K110" i="2"/>
  <c r="I110" i="2"/>
  <c r="G110" i="2"/>
  <c r="E110" i="2"/>
  <c r="R109" i="2"/>
  <c r="Q109" i="2"/>
  <c r="O109" i="2"/>
  <c r="M109" i="2"/>
  <c r="K109" i="2"/>
  <c r="I109" i="2"/>
  <c r="G109" i="2"/>
  <c r="E109" i="2"/>
  <c r="R108" i="2"/>
  <c r="Q108" i="2"/>
  <c r="O108" i="2"/>
  <c r="M108" i="2"/>
  <c r="K108" i="2"/>
  <c r="I108" i="2"/>
  <c r="G108" i="2"/>
  <c r="E108" i="2"/>
  <c r="P107" i="2"/>
  <c r="N107" i="2"/>
  <c r="L107" i="2"/>
  <c r="L106" i="2" s="1"/>
  <c r="J107" i="2"/>
  <c r="J106" i="2" s="1"/>
  <c r="H107" i="2"/>
  <c r="F107" i="2"/>
  <c r="D107" i="2"/>
  <c r="R105" i="2"/>
  <c r="Q105" i="2"/>
  <c r="O105" i="2"/>
  <c r="M105" i="2"/>
  <c r="K105" i="2"/>
  <c r="I105" i="2"/>
  <c r="G105" i="2"/>
  <c r="E105" i="2"/>
  <c r="R103" i="2"/>
  <c r="Q103" i="2"/>
  <c r="O103" i="2"/>
  <c r="M103" i="2"/>
  <c r="K103" i="2"/>
  <c r="I103" i="2"/>
  <c r="G103" i="2"/>
  <c r="E103" i="2"/>
  <c r="P102" i="2"/>
  <c r="N102" i="2"/>
  <c r="L102" i="2"/>
  <c r="J102" i="2"/>
  <c r="H102" i="2"/>
  <c r="F102" i="2"/>
  <c r="D102" i="2"/>
  <c r="P47" i="3"/>
  <c r="N47" i="3"/>
  <c r="L47" i="3"/>
  <c r="J47" i="3"/>
  <c r="H47" i="3"/>
  <c r="F47" i="3"/>
  <c r="D47" i="3"/>
  <c r="R65" i="2"/>
  <c r="Q65" i="2"/>
  <c r="O65" i="2"/>
  <c r="M65" i="2"/>
  <c r="K65" i="2"/>
  <c r="I65" i="2"/>
  <c r="G65" i="2"/>
  <c r="E65" i="2"/>
  <c r="P61" i="2"/>
  <c r="P32" i="3" s="1"/>
  <c r="N61" i="2"/>
  <c r="N32" i="3" s="1"/>
  <c r="L61" i="2"/>
  <c r="L32" i="3" s="1"/>
  <c r="J61" i="2"/>
  <c r="J32" i="3" s="1"/>
  <c r="H61" i="2"/>
  <c r="H32" i="3" s="1"/>
  <c r="F61" i="2"/>
  <c r="F32" i="3" s="1"/>
  <c r="D61" i="2"/>
  <c r="D32" i="3" s="1"/>
  <c r="R59" i="2"/>
  <c r="Q59" i="2"/>
  <c r="O59" i="2"/>
  <c r="M59" i="2"/>
  <c r="K59" i="2"/>
  <c r="I59" i="2"/>
  <c r="G59" i="2"/>
  <c r="E59" i="2"/>
  <c r="R58" i="2"/>
  <c r="Q58" i="2"/>
  <c r="O58" i="2"/>
  <c r="M58" i="2"/>
  <c r="K58" i="2"/>
  <c r="I58" i="2"/>
  <c r="G58" i="2"/>
  <c r="E58" i="2"/>
  <c r="R56" i="2"/>
  <c r="Q56" i="2"/>
  <c r="O56" i="2"/>
  <c r="K56" i="2"/>
  <c r="I56" i="2"/>
  <c r="G56" i="2"/>
  <c r="E56" i="2"/>
  <c r="R55" i="2"/>
  <c r="Q55" i="2"/>
  <c r="O55" i="2"/>
  <c r="M55" i="2"/>
  <c r="K55" i="2"/>
  <c r="I55" i="2"/>
  <c r="G55" i="2"/>
  <c r="E55" i="2"/>
  <c r="R54" i="2"/>
  <c r="Q54" i="2"/>
  <c r="O54" i="2"/>
  <c r="M54" i="2"/>
  <c r="K54" i="2"/>
  <c r="I54" i="2"/>
  <c r="G54" i="2"/>
  <c r="E54" i="2"/>
  <c r="R53" i="2"/>
  <c r="Q53" i="2"/>
  <c r="O53" i="2"/>
  <c r="M53" i="2"/>
  <c r="K53" i="2"/>
  <c r="I53" i="2"/>
  <c r="G53" i="2"/>
  <c r="E53" i="2"/>
  <c r="N52" i="2"/>
  <c r="L52" i="2"/>
  <c r="J52" i="2"/>
  <c r="H52" i="2"/>
  <c r="F52" i="2"/>
  <c r="D52" i="2"/>
  <c r="R51" i="2"/>
  <c r="Q51" i="2"/>
  <c r="O51" i="2"/>
  <c r="M51" i="2"/>
  <c r="K51" i="2"/>
  <c r="I51" i="2"/>
  <c r="G51" i="2"/>
  <c r="E51" i="2"/>
  <c r="R50" i="2"/>
  <c r="Q50" i="2"/>
  <c r="O50" i="2"/>
  <c r="M50" i="2"/>
  <c r="K50" i="2"/>
  <c r="I50" i="2"/>
  <c r="G50" i="2"/>
  <c r="E50" i="2"/>
  <c r="R49" i="2"/>
  <c r="Q49" i="2"/>
  <c r="O49" i="2"/>
  <c r="M49" i="2"/>
  <c r="K49" i="2"/>
  <c r="I49" i="2"/>
  <c r="G49" i="2"/>
  <c r="E49" i="2"/>
  <c r="R48" i="2"/>
  <c r="Q48" i="2"/>
  <c r="O48" i="2"/>
  <c r="M48" i="2"/>
  <c r="K48" i="2"/>
  <c r="I48" i="2"/>
  <c r="G48" i="2"/>
  <c r="E48" i="2"/>
  <c r="R47" i="2"/>
  <c r="Q47" i="2"/>
  <c r="O47" i="2"/>
  <c r="M47" i="2"/>
  <c r="K47" i="2"/>
  <c r="I47" i="2"/>
  <c r="G47" i="2"/>
  <c r="E47" i="2"/>
  <c r="R46" i="2"/>
  <c r="Q46" i="2"/>
  <c r="O46" i="2"/>
  <c r="M46" i="2"/>
  <c r="K46" i="2"/>
  <c r="I46" i="2"/>
  <c r="G46" i="2"/>
  <c r="E46" i="2"/>
  <c r="P45" i="2"/>
  <c r="P44" i="2" s="1"/>
  <c r="N45" i="2"/>
  <c r="N44" i="2" s="1"/>
  <c r="L45" i="2"/>
  <c r="J45" i="2"/>
  <c r="H45" i="2"/>
  <c r="F45" i="2"/>
  <c r="F44" i="2" s="1"/>
  <c r="D45" i="2"/>
  <c r="R43" i="2"/>
  <c r="Q43" i="2"/>
  <c r="O43" i="2"/>
  <c r="M43" i="2"/>
  <c r="K43" i="2"/>
  <c r="I43" i="2"/>
  <c r="G43" i="2"/>
  <c r="E43" i="2"/>
  <c r="R41" i="2"/>
  <c r="Q41" i="2"/>
  <c r="O41" i="2"/>
  <c r="M41" i="2"/>
  <c r="K41" i="2"/>
  <c r="I41" i="2"/>
  <c r="R33" i="2"/>
  <c r="Q33" i="2"/>
  <c r="O33" i="2"/>
  <c r="K33" i="2"/>
  <c r="I33" i="2"/>
  <c r="G33" i="2"/>
  <c r="E33" i="2"/>
  <c r="N20" i="2"/>
  <c r="N12" i="3" s="1"/>
  <c r="F20" i="2"/>
  <c r="F12" i="3" s="1"/>
  <c r="D20" i="2"/>
  <c r="D12" i="3" s="1"/>
  <c r="P13" i="2"/>
  <c r="P12" i="2" s="1"/>
  <c r="P17" i="3"/>
  <c r="N29" i="2"/>
  <c r="N17" i="3" s="1"/>
  <c r="L29" i="2"/>
  <c r="L17" i="3" s="1"/>
  <c r="J29" i="2"/>
  <c r="J17" i="3" s="1"/>
  <c r="H29" i="2"/>
  <c r="H17" i="3" s="1"/>
  <c r="F29" i="2"/>
  <c r="F17" i="3" s="1"/>
  <c r="D29" i="2"/>
  <c r="D17" i="3" s="1"/>
  <c r="R11" i="2"/>
  <c r="Q11" i="2"/>
  <c r="O11" i="2"/>
  <c r="M11" i="2"/>
  <c r="K11" i="2"/>
  <c r="I11" i="2"/>
  <c r="G11" i="2"/>
  <c r="E11" i="2"/>
  <c r="R10" i="2"/>
  <c r="Q10" i="2"/>
  <c r="O10" i="2"/>
  <c r="M10" i="2"/>
  <c r="K10" i="2"/>
  <c r="I10" i="2"/>
  <c r="G10" i="2"/>
  <c r="E10" i="2"/>
  <c r="N106" i="2" l="1"/>
  <c r="P156" i="2"/>
  <c r="H44" i="2"/>
  <c r="H63" i="2" s="1"/>
  <c r="H66" i="2" s="1"/>
  <c r="H23" i="3" s="1"/>
  <c r="H25" i="3" s="1"/>
  <c r="I45" i="2"/>
  <c r="Q133" i="2"/>
  <c r="Q114" i="2"/>
  <c r="Q145" i="2"/>
  <c r="E154" i="2"/>
  <c r="G154" i="2"/>
  <c r="E138" i="2"/>
  <c r="N125" i="2"/>
  <c r="N128" i="2" s="1"/>
  <c r="N53" i="3" s="1"/>
  <c r="N55" i="3" s="1"/>
  <c r="M107" i="2"/>
  <c r="E133" i="2"/>
  <c r="E145" i="2"/>
  <c r="N156" i="2"/>
  <c r="N159" i="2" s="1"/>
  <c r="N68" i="3" s="1"/>
  <c r="N70" i="3" s="1"/>
  <c r="G123" i="2"/>
  <c r="G133" i="2"/>
  <c r="I123" i="2"/>
  <c r="B32" i="3"/>
  <c r="F137" i="2"/>
  <c r="F156" i="2" s="1"/>
  <c r="F159" i="2" s="1"/>
  <c r="F68" i="3" s="1"/>
  <c r="F70" i="3" s="1"/>
  <c r="K138" i="2"/>
  <c r="K145" i="2"/>
  <c r="B42" i="3"/>
  <c r="L156" i="2"/>
  <c r="L159" i="2" s="1"/>
  <c r="L68" i="3" s="1"/>
  <c r="L70" i="3" s="1"/>
  <c r="M145" i="2"/>
  <c r="K133" i="2"/>
  <c r="Q102" i="2"/>
  <c r="M133" i="2"/>
  <c r="B47" i="3"/>
  <c r="B17" i="3"/>
  <c r="G114" i="2"/>
  <c r="B57" i="3"/>
  <c r="H62" i="3"/>
  <c r="O133" i="2"/>
  <c r="I138" i="2"/>
  <c r="G145" i="2"/>
  <c r="I154" i="2"/>
  <c r="I145" i="2"/>
  <c r="D77" i="3"/>
  <c r="H156" i="2"/>
  <c r="H159" i="2" s="1"/>
  <c r="H68" i="3" s="1"/>
  <c r="H70" i="3" s="1"/>
  <c r="K154" i="2"/>
  <c r="F77" i="3"/>
  <c r="I133" i="2"/>
  <c r="R138" i="2"/>
  <c r="M154" i="2"/>
  <c r="H77" i="3"/>
  <c r="M138" i="2"/>
  <c r="R154" i="2"/>
  <c r="O154" i="2"/>
  <c r="R133" i="2"/>
  <c r="D137" i="2"/>
  <c r="D156" i="2" s="1"/>
  <c r="D159" i="2" s="1"/>
  <c r="D68" i="3" s="1"/>
  <c r="O145" i="2"/>
  <c r="Q154" i="2"/>
  <c r="F62" i="3"/>
  <c r="L77" i="3"/>
  <c r="P159" i="2"/>
  <c r="P68" i="3" s="1"/>
  <c r="P70" i="3" s="1"/>
  <c r="J156" i="2"/>
  <c r="G138" i="2"/>
  <c r="O138" i="2"/>
  <c r="R145" i="2"/>
  <c r="G102" i="2"/>
  <c r="E107" i="2"/>
  <c r="D106" i="2"/>
  <c r="D125" i="2" s="1"/>
  <c r="D128" i="2" s="1"/>
  <c r="D53" i="3" s="1"/>
  <c r="K114" i="2"/>
  <c r="K123" i="2"/>
  <c r="I102" i="2"/>
  <c r="J125" i="2"/>
  <c r="J128" i="2" s="1"/>
  <c r="J53" i="3" s="1"/>
  <c r="J55" i="3" s="1"/>
  <c r="L125" i="2"/>
  <c r="L128" i="2" s="1"/>
  <c r="L53" i="3" s="1"/>
  <c r="L55" i="3" s="1"/>
  <c r="G107" i="2"/>
  <c r="E114" i="2"/>
  <c r="R123" i="2"/>
  <c r="Q123" i="2"/>
  <c r="F106" i="2"/>
  <c r="F125" i="2" s="1"/>
  <c r="F128" i="2" s="1"/>
  <c r="F53" i="3" s="1"/>
  <c r="F55" i="3" s="1"/>
  <c r="I107" i="2"/>
  <c r="O102" i="2"/>
  <c r="K107" i="2"/>
  <c r="I114" i="2"/>
  <c r="M123" i="2"/>
  <c r="R107" i="2"/>
  <c r="O123" i="2"/>
  <c r="E123" i="2"/>
  <c r="O107" i="2"/>
  <c r="M114" i="2"/>
  <c r="Q107" i="2"/>
  <c r="O114" i="2"/>
  <c r="R102" i="2"/>
  <c r="K102" i="2"/>
  <c r="H106" i="2"/>
  <c r="P106" i="2"/>
  <c r="R114" i="2"/>
  <c r="E102" i="2"/>
  <c r="M102" i="2"/>
  <c r="P38" i="3"/>
  <c r="P40" i="3" s="1"/>
  <c r="H38" i="3"/>
  <c r="H40" i="3" s="1"/>
  <c r="L38" i="3"/>
  <c r="L40" i="3" s="1"/>
  <c r="D38" i="3"/>
  <c r="P50" i="43"/>
  <c r="P51" i="43" s="1"/>
  <c r="M45" i="2"/>
  <c r="E45" i="2"/>
  <c r="E61" i="2"/>
  <c r="D44" i="2"/>
  <c r="D63" i="2" s="1"/>
  <c r="D66" i="2" s="1"/>
  <c r="D23" i="3" s="1"/>
  <c r="K61" i="2"/>
  <c r="Q40" i="2"/>
  <c r="G61" i="2"/>
  <c r="I61" i="2"/>
  <c r="D12" i="2"/>
  <c r="G40" i="2"/>
  <c r="K52" i="2"/>
  <c r="M52" i="2"/>
  <c r="Q61" i="2"/>
  <c r="R52" i="2"/>
  <c r="Q45" i="2"/>
  <c r="I40" i="2"/>
  <c r="E52" i="2"/>
  <c r="G45" i="2"/>
  <c r="G52" i="2"/>
  <c r="M61" i="2"/>
  <c r="I52" i="2"/>
  <c r="R61" i="2"/>
  <c r="O61" i="2"/>
  <c r="O52" i="2"/>
  <c r="O40" i="2"/>
  <c r="L44" i="2"/>
  <c r="L63" i="2" s="1"/>
  <c r="L66" i="2" s="1"/>
  <c r="L23" i="3" s="1"/>
  <c r="L25" i="3" s="1"/>
  <c r="K45" i="2"/>
  <c r="P63" i="2"/>
  <c r="P66" i="2" s="1"/>
  <c r="P23" i="3" s="1"/>
  <c r="P25" i="3" s="1"/>
  <c r="R40" i="2"/>
  <c r="F63" i="2"/>
  <c r="N63" i="2"/>
  <c r="K40" i="2"/>
  <c r="O45" i="2"/>
  <c r="Q52" i="2"/>
  <c r="E40" i="2"/>
  <c r="M40" i="2"/>
  <c r="J44" i="2"/>
  <c r="J63" i="2" s="1"/>
  <c r="R45" i="2"/>
  <c r="B62" i="3" l="1"/>
  <c r="G137" i="2"/>
  <c r="K55" i="3"/>
  <c r="M25" i="3"/>
  <c r="M40" i="3"/>
  <c r="D40" i="3"/>
  <c r="Q40" i="3"/>
  <c r="Q70" i="3"/>
  <c r="M55" i="3"/>
  <c r="M137" i="2"/>
  <c r="I70" i="3"/>
  <c r="O55" i="3"/>
  <c r="G55" i="3"/>
  <c r="M70" i="3"/>
  <c r="D70" i="3"/>
  <c r="G70" i="3"/>
  <c r="D55" i="3"/>
  <c r="O70" i="3"/>
  <c r="B72" i="3"/>
  <c r="B77" i="3"/>
  <c r="Q25" i="3"/>
  <c r="I25" i="3"/>
  <c r="D25" i="3"/>
  <c r="I40" i="3"/>
  <c r="O137" i="2"/>
  <c r="E137" i="2"/>
  <c r="K137" i="2"/>
  <c r="J159" i="2"/>
  <c r="J68" i="3" s="1"/>
  <c r="J70" i="3" s="1"/>
  <c r="Q137" i="2"/>
  <c r="I137" i="2"/>
  <c r="R137" i="2"/>
  <c r="G106" i="2"/>
  <c r="Q106" i="2"/>
  <c r="I106" i="2"/>
  <c r="O106" i="2"/>
  <c r="E106" i="2"/>
  <c r="R106" i="2"/>
  <c r="H125" i="2"/>
  <c r="P125" i="2"/>
  <c r="K106" i="2"/>
  <c r="M106" i="2"/>
  <c r="N38" i="3"/>
  <c r="N40" i="3" s="1"/>
  <c r="F38" i="3"/>
  <c r="F40" i="3" s="1"/>
  <c r="J66" i="2"/>
  <c r="J23" i="3" s="1"/>
  <c r="J25" i="3" s="1"/>
  <c r="R44" i="2"/>
  <c r="G44" i="2"/>
  <c r="M44" i="2"/>
  <c r="O44" i="2"/>
  <c r="Q44" i="2"/>
  <c r="N66" i="2"/>
  <c r="N23" i="3" s="1"/>
  <c r="N25" i="3" s="1"/>
  <c r="E44" i="2"/>
  <c r="I44" i="2"/>
  <c r="K44" i="2"/>
  <c r="F66" i="2"/>
  <c r="F23" i="3" s="1"/>
  <c r="F25" i="3" s="1"/>
  <c r="C49" i="2" l="1"/>
  <c r="C41" i="2"/>
  <c r="C42" i="2"/>
  <c r="C40" i="2"/>
  <c r="M128" i="2"/>
  <c r="C108" i="2"/>
  <c r="C116" i="2"/>
  <c r="C117" i="2"/>
  <c r="C110" i="2"/>
  <c r="C103" i="2"/>
  <c r="C115" i="2"/>
  <c r="C124" i="2"/>
  <c r="C125" i="2"/>
  <c r="C109" i="2"/>
  <c r="C126" i="2"/>
  <c r="C118" i="2"/>
  <c r="C112" i="2"/>
  <c r="C104" i="2"/>
  <c r="C111" i="2"/>
  <c r="C120" i="2"/>
  <c r="C105" i="2"/>
  <c r="C113" i="2"/>
  <c r="C121" i="2"/>
  <c r="C127" i="2"/>
  <c r="C123" i="2"/>
  <c r="C102" i="2"/>
  <c r="C107" i="2"/>
  <c r="C114" i="2"/>
  <c r="C106" i="2"/>
  <c r="R50" i="43"/>
  <c r="R51" i="43" s="1"/>
  <c r="C139" i="2"/>
  <c r="C147" i="2"/>
  <c r="C156" i="2"/>
  <c r="C149" i="2"/>
  <c r="C135" i="2"/>
  <c r="C142" i="2"/>
  <c r="C134" i="2"/>
  <c r="C151" i="2"/>
  <c r="C140" i="2"/>
  <c r="C148" i="2"/>
  <c r="C157" i="2"/>
  <c r="C141" i="2"/>
  <c r="C143" i="2"/>
  <c r="C155" i="2"/>
  <c r="C136" i="2"/>
  <c r="C144" i="2"/>
  <c r="C152" i="2"/>
  <c r="C146" i="2"/>
  <c r="C158" i="2"/>
  <c r="C133" i="2"/>
  <c r="C145" i="2"/>
  <c r="C138" i="2"/>
  <c r="C154" i="2"/>
  <c r="C137" i="2"/>
  <c r="C45" i="2"/>
  <c r="C53" i="2"/>
  <c r="C62" i="2"/>
  <c r="O66" i="2"/>
  <c r="C46" i="2"/>
  <c r="C54" i="2"/>
  <c r="C63" i="2"/>
  <c r="C47" i="2"/>
  <c r="C55" i="2"/>
  <c r="C44" i="2"/>
  <c r="C48" i="2"/>
  <c r="C56" i="2"/>
  <c r="C61" i="2"/>
  <c r="C50" i="2"/>
  <c r="C58" i="2"/>
  <c r="C43" i="2"/>
  <c r="C51" i="2"/>
  <c r="C59" i="2"/>
  <c r="C52" i="2"/>
  <c r="K156" i="2"/>
  <c r="E70" i="3"/>
  <c r="B70" i="3"/>
  <c r="E40" i="3"/>
  <c r="B23" i="3"/>
  <c r="G25" i="3"/>
  <c r="E55" i="3"/>
  <c r="G40" i="3"/>
  <c r="O40" i="3"/>
  <c r="E25" i="3"/>
  <c r="B25" i="3"/>
  <c r="O25" i="3"/>
  <c r="K70" i="3"/>
  <c r="K25" i="3"/>
  <c r="K63" i="2"/>
  <c r="O50" i="43"/>
  <c r="O51" i="43" s="1"/>
  <c r="O125" i="2"/>
  <c r="Q50" i="43"/>
  <c r="Q51" i="43" s="1"/>
  <c r="B68" i="3"/>
  <c r="R156" i="2"/>
  <c r="E156" i="2"/>
  <c r="Q156" i="2"/>
  <c r="O156" i="2"/>
  <c r="I156" i="2"/>
  <c r="G156" i="2"/>
  <c r="M156" i="2"/>
  <c r="E125" i="2"/>
  <c r="K125" i="2"/>
  <c r="M125" i="2"/>
  <c r="R125" i="2"/>
  <c r="G125" i="2"/>
  <c r="P128" i="2"/>
  <c r="Q125" i="2"/>
  <c r="K128" i="2"/>
  <c r="O128" i="2"/>
  <c r="H128" i="2"/>
  <c r="I125" i="2"/>
  <c r="G63" i="2"/>
  <c r="R63" i="2"/>
  <c r="E63" i="2"/>
  <c r="I63" i="2"/>
  <c r="M63" i="2"/>
  <c r="Q63" i="2"/>
  <c r="O63" i="2"/>
  <c r="G128" i="2" l="1"/>
  <c r="K159" i="2"/>
  <c r="C159" i="2"/>
  <c r="E128" i="2"/>
  <c r="C128" i="2"/>
  <c r="C66" i="2"/>
  <c r="C65" i="2"/>
  <c r="J38" i="3"/>
  <c r="I128" i="2"/>
  <c r="H53" i="3"/>
  <c r="C25" i="3"/>
  <c r="C70" i="3"/>
  <c r="Q128" i="2"/>
  <c r="P53" i="3"/>
  <c r="P55" i="3" s="1"/>
  <c r="R159" i="2"/>
  <c r="Q159" i="2"/>
  <c r="M159" i="2"/>
  <c r="O159" i="2"/>
  <c r="E159" i="2"/>
  <c r="G159" i="2"/>
  <c r="I159" i="2"/>
  <c r="R128" i="2"/>
  <c r="R66" i="2"/>
  <c r="M66" i="2"/>
  <c r="E66" i="2"/>
  <c r="Q66" i="2"/>
  <c r="I66" i="2"/>
  <c r="G66" i="2"/>
  <c r="K66" i="2"/>
  <c r="Q55" i="3" l="1"/>
  <c r="H55" i="3"/>
  <c r="B53" i="3"/>
  <c r="J40" i="3"/>
  <c r="B38" i="3"/>
  <c r="B16" i="35"/>
  <c r="K40" i="3" l="1"/>
  <c r="B40" i="3"/>
  <c r="C40" i="3" s="1"/>
  <c r="I55" i="3"/>
  <c r="B55" i="3"/>
  <c r="C55" i="3" s="1"/>
  <c r="O69" i="3"/>
  <c r="M69" i="3"/>
  <c r="I69" i="3"/>
  <c r="G69" i="3"/>
  <c r="M54" i="3"/>
  <c r="I54" i="3"/>
  <c r="G54" i="3"/>
  <c r="M39" i="3"/>
  <c r="G39" i="3"/>
  <c r="E39" i="3"/>
  <c r="Q24" i="3"/>
  <c r="M24" i="3"/>
  <c r="G24" i="3"/>
  <c r="E24" i="3"/>
  <c r="E69" i="3" l="1"/>
  <c r="Q69" i="3"/>
  <c r="K69" i="3"/>
  <c r="Q54" i="3"/>
  <c r="E54" i="3"/>
  <c r="O54" i="3"/>
  <c r="K54" i="3"/>
  <c r="I39" i="3"/>
  <c r="K39" i="3"/>
  <c r="O39" i="3"/>
  <c r="Q39" i="3"/>
  <c r="I24" i="3"/>
  <c r="K24" i="3"/>
  <c r="O24" i="3"/>
  <c r="F38" i="31" l="1"/>
  <c r="D38" i="31"/>
  <c r="D31" i="31"/>
  <c r="F31" i="31"/>
  <c r="F24" i="31"/>
  <c r="D24" i="31"/>
  <c r="D17" i="31"/>
  <c r="F17" i="31"/>
  <c r="F10" i="31"/>
  <c r="D10" i="31"/>
  <c r="V16" i="40"/>
  <c r="V17" i="40" s="1"/>
  <c r="V18" i="40" s="1"/>
  <c r="V16" i="39"/>
  <c r="V17" i="39" s="1"/>
  <c r="V18" i="39" s="1"/>
  <c r="V18" i="41"/>
  <c r="B37" i="31" l="1"/>
  <c r="B36" i="31"/>
  <c r="E36" i="31" s="1"/>
  <c r="B30" i="31"/>
  <c r="B29" i="31"/>
  <c r="B23" i="31"/>
  <c r="B22" i="31"/>
  <c r="B16" i="31"/>
  <c r="B15" i="31"/>
  <c r="O6" i="24" l="1"/>
  <c r="M6" i="28" s="1"/>
  <c r="M6" i="20" l="1"/>
  <c r="M6" i="26"/>
  <c r="M6" i="25"/>
  <c r="M6" i="27"/>
  <c r="A3" i="29"/>
  <c r="A3" i="40"/>
  <c r="A3" i="39"/>
  <c r="A3" i="41"/>
  <c r="A3" i="38"/>
  <c r="X57" i="16" l="1"/>
  <c r="X45" i="16"/>
  <c r="X33" i="16"/>
  <c r="X21" i="16"/>
  <c r="X9" i="16"/>
  <c r="U18" i="41"/>
  <c r="R18" i="41"/>
  <c r="R44" i="33" s="1"/>
  <c r="S44" i="33" s="1"/>
  <c r="O18" i="41"/>
  <c r="P44" i="33" s="1"/>
  <c r="Q44" i="33" s="1"/>
  <c r="L18" i="41"/>
  <c r="N44" i="33" s="1"/>
  <c r="O44" i="33" s="1"/>
  <c r="I18" i="41"/>
  <c r="L44" i="33" s="1"/>
  <c r="M44" i="33" s="1"/>
  <c r="F18" i="41"/>
  <c r="C18" i="41"/>
  <c r="U17" i="41"/>
  <c r="R17" i="41"/>
  <c r="R43" i="33" s="1"/>
  <c r="S43" i="33" s="1"/>
  <c r="O17" i="41"/>
  <c r="P43" i="33" s="1"/>
  <c r="Q43" i="33" s="1"/>
  <c r="L17" i="41"/>
  <c r="N43" i="33" s="1"/>
  <c r="O43" i="33" s="1"/>
  <c r="I17" i="41"/>
  <c r="L43" i="33" s="1"/>
  <c r="M43" i="33" s="1"/>
  <c r="F17" i="41"/>
  <c r="C17" i="41"/>
  <c r="U16" i="41"/>
  <c r="R16" i="41"/>
  <c r="R42" i="33" s="1"/>
  <c r="S42" i="33" s="1"/>
  <c r="O16" i="41"/>
  <c r="P42" i="33" s="1"/>
  <c r="Q42" i="33" s="1"/>
  <c r="L16" i="41"/>
  <c r="N42" i="33" s="1"/>
  <c r="O42" i="33" s="1"/>
  <c r="I16" i="41"/>
  <c r="L42" i="33" s="1"/>
  <c r="M42" i="33" s="1"/>
  <c r="F16" i="41"/>
  <c r="C16" i="41"/>
  <c r="U15" i="41"/>
  <c r="R15" i="41"/>
  <c r="R41" i="33" s="1"/>
  <c r="O15" i="41"/>
  <c r="P41" i="33" s="1"/>
  <c r="L15" i="41"/>
  <c r="N41" i="33" s="1"/>
  <c r="I15" i="41"/>
  <c r="L41" i="33" s="1"/>
  <c r="F15" i="41"/>
  <c r="C15" i="41"/>
  <c r="R13" i="41"/>
  <c r="R39" i="33" s="1"/>
  <c r="S39" i="33" s="1"/>
  <c r="O13" i="41"/>
  <c r="P39" i="33" s="1"/>
  <c r="Q39" i="33" s="1"/>
  <c r="L13" i="41"/>
  <c r="N39" i="33" s="1"/>
  <c r="O39" i="33" s="1"/>
  <c r="I13" i="41"/>
  <c r="L39" i="33" s="1"/>
  <c r="M39" i="33" s="1"/>
  <c r="F13" i="41"/>
  <c r="C13" i="41"/>
  <c r="S16" i="41"/>
  <c r="S17" i="41" s="1"/>
  <c r="S18" i="41" s="1"/>
  <c r="P16" i="41"/>
  <c r="P17" i="41" s="1"/>
  <c r="P18" i="41" s="1"/>
  <c r="Q38" i="33"/>
  <c r="D16" i="41"/>
  <c r="D17" i="41" s="1"/>
  <c r="D18" i="41" s="1"/>
  <c r="V9" i="41"/>
  <c r="U9" i="41"/>
  <c r="S9" i="41"/>
  <c r="R9" i="41"/>
  <c r="R37" i="33" s="1"/>
  <c r="P9" i="41"/>
  <c r="O9" i="41"/>
  <c r="P37" i="33" s="1"/>
  <c r="Q37" i="33" s="1"/>
  <c r="M9" i="41"/>
  <c r="L9" i="41"/>
  <c r="N37" i="33" s="1"/>
  <c r="J9" i="41"/>
  <c r="I9" i="41"/>
  <c r="L37" i="33" s="1"/>
  <c r="G9" i="41"/>
  <c r="F9" i="41"/>
  <c r="J37" i="33" s="1"/>
  <c r="K37" i="33" s="1"/>
  <c r="K35" i="33" s="1"/>
  <c r="K45" i="33" s="1"/>
  <c r="D9" i="41"/>
  <c r="C9" i="41"/>
  <c r="S8" i="41"/>
  <c r="R8" i="41"/>
  <c r="R36" i="33" s="1"/>
  <c r="P8" i="41"/>
  <c r="O8" i="41"/>
  <c r="P36" i="33" s="1"/>
  <c r="Q36" i="33" s="1"/>
  <c r="U18" i="40"/>
  <c r="R18" i="40"/>
  <c r="R86" i="33" s="1"/>
  <c r="S86" i="33" s="1"/>
  <c r="O18" i="40"/>
  <c r="P86" i="33" s="1"/>
  <c r="Q86" i="33" s="1"/>
  <c r="L18" i="40"/>
  <c r="N86" i="33" s="1"/>
  <c r="O86" i="33" s="1"/>
  <c r="I18" i="40"/>
  <c r="L86" i="33" s="1"/>
  <c r="M86" i="33" s="1"/>
  <c r="F18" i="40"/>
  <c r="C18" i="40"/>
  <c r="U17" i="40"/>
  <c r="R17" i="40"/>
  <c r="R85" i="33" s="1"/>
  <c r="S85" i="33" s="1"/>
  <c r="O17" i="40"/>
  <c r="P85" i="33" s="1"/>
  <c r="Q85" i="33" s="1"/>
  <c r="L17" i="40"/>
  <c r="N85" i="33" s="1"/>
  <c r="O85" i="33" s="1"/>
  <c r="I17" i="40"/>
  <c r="L85" i="33" s="1"/>
  <c r="M85" i="33" s="1"/>
  <c r="F17" i="40"/>
  <c r="C17" i="40"/>
  <c r="U16" i="40"/>
  <c r="R16" i="40"/>
  <c r="R84" i="33" s="1"/>
  <c r="S84" i="33" s="1"/>
  <c r="O16" i="40"/>
  <c r="P84" i="33" s="1"/>
  <c r="Q84" i="33" s="1"/>
  <c r="L16" i="40"/>
  <c r="N84" i="33" s="1"/>
  <c r="O84" i="33" s="1"/>
  <c r="I16" i="40"/>
  <c r="L84" i="33" s="1"/>
  <c r="M84" i="33" s="1"/>
  <c r="F16" i="40"/>
  <c r="C16" i="40"/>
  <c r="U15" i="40"/>
  <c r="R15" i="40"/>
  <c r="R83" i="33" s="1"/>
  <c r="O15" i="40"/>
  <c r="P83" i="33" s="1"/>
  <c r="L15" i="40"/>
  <c r="N83" i="33" s="1"/>
  <c r="I15" i="40"/>
  <c r="L83" i="33" s="1"/>
  <c r="F15" i="40"/>
  <c r="C15" i="40"/>
  <c r="R13" i="40"/>
  <c r="R81" i="33" s="1"/>
  <c r="S81" i="33" s="1"/>
  <c r="O13" i="40"/>
  <c r="P81" i="33" s="1"/>
  <c r="Q81" i="33" s="1"/>
  <c r="L13" i="40"/>
  <c r="N81" i="33" s="1"/>
  <c r="O81" i="33" s="1"/>
  <c r="I13" i="40"/>
  <c r="L81" i="33" s="1"/>
  <c r="M81" i="33" s="1"/>
  <c r="F13" i="40"/>
  <c r="C13" i="40"/>
  <c r="P16" i="40"/>
  <c r="P17" i="40" s="1"/>
  <c r="P18" i="40" s="1"/>
  <c r="Q80" i="33"/>
  <c r="D16" i="40"/>
  <c r="D17" i="40" s="1"/>
  <c r="D18" i="40" s="1"/>
  <c r="V9" i="40"/>
  <c r="U9" i="40"/>
  <c r="S9" i="40"/>
  <c r="R9" i="40"/>
  <c r="R79" i="33" s="1"/>
  <c r="P9" i="40"/>
  <c r="O9" i="40"/>
  <c r="P79" i="33" s="1"/>
  <c r="Q79" i="33" s="1"/>
  <c r="M9" i="40"/>
  <c r="L9" i="40"/>
  <c r="N79" i="33" s="1"/>
  <c r="J9" i="40"/>
  <c r="I9" i="40"/>
  <c r="L79" i="33" s="1"/>
  <c r="G9" i="40"/>
  <c r="F9" i="40"/>
  <c r="J79" i="33" s="1"/>
  <c r="K79" i="33" s="1"/>
  <c r="K77" i="33" s="1"/>
  <c r="K87" i="33" s="1"/>
  <c r="D9" i="40"/>
  <c r="C9" i="40"/>
  <c r="S8" i="40"/>
  <c r="R8" i="40"/>
  <c r="R78" i="33" s="1"/>
  <c r="P8" i="40"/>
  <c r="O8" i="40"/>
  <c r="P78" i="33" s="1"/>
  <c r="Q78" i="33" s="1"/>
  <c r="U18" i="39"/>
  <c r="R18" i="39"/>
  <c r="R65" i="33" s="1"/>
  <c r="S65" i="33" s="1"/>
  <c r="O18" i="39"/>
  <c r="P65" i="33" s="1"/>
  <c r="Q65" i="33" s="1"/>
  <c r="L18" i="39"/>
  <c r="N65" i="33" s="1"/>
  <c r="O65" i="33" s="1"/>
  <c r="I18" i="39"/>
  <c r="L65" i="33" s="1"/>
  <c r="M65" i="33" s="1"/>
  <c r="F18" i="39"/>
  <c r="C18" i="39"/>
  <c r="U17" i="39"/>
  <c r="R17" i="39"/>
  <c r="R64" i="33" s="1"/>
  <c r="S64" i="33" s="1"/>
  <c r="O17" i="39"/>
  <c r="P64" i="33" s="1"/>
  <c r="Q64" i="33" s="1"/>
  <c r="L17" i="39"/>
  <c r="N64" i="33" s="1"/>
  <c r="O64" i="33" s="1"/>
  <c r="I17" i="39"/>
  <c r="L64" i="33" s="1"/>
  <c r="M64" i="33" s="1"/>
  <c r="F17" i="39"/>
  <c r="C17" i="39"/>
  <c r="U16" i="39"/>
  <c r="R16" i="39"/>
  <c r="R63" i="33" s="1"/>
  <c r="S63" i="33" s="1"/>
  <c r="O16" i="39"/>
  <c r="P63" i="33" s="1"/>
  <c r="Q63" i="33" s="1"/>
  <c r="L16" i="39"/>
  <c r="N63" i="33" s="1"/>
  <c r="O63" i="33" s="1"/>
  <c r="I16" i="39"/>
  <c r="L63" i="33" s="1"/>
  <c r="M63" i="33" s="1"/>
  <c r="F16" i="39"/>
  <c r="C16" i="39"/>
  <c r="U15" i="39"/>
  <c r="R15" i="39"/>
  <c r="R62" i="33" s="1"/>
  <c r="O15" i="39"/>
  <c r="P62" i="33" s="1"/>
  <c r="L15" i="39"/>
  <c r="N62" i="33" s="1"/>
  <c r="I15" i="39"/>
  <c r="L62" i="33" s="1"/>
  <c r="F15" i="39"/>
  <c r="C15" i="39"/>
  <c r="R13" i="39"/>
  <c r="R60" i="33" s="1"/>
  <c r="S60" i="33" s="1"/>
  <c r="O13" i="39"/>
  <c r="P60" i="33" s="1"/>
  <c r="Q60" i="33" s="1"/>
  <c r="L13" i="39"/>
  <c r="N60" i="33" s="1"/>
  <c r="O60" i="33" s="1"/>
  <c r="I13" i="39"/>
  <c r="L60" i="33" s="1"/>
  <c r="M60" i="33" s="1"/>
  <c r="F13" i="39"/>
  <c r="C13" i="39"/>
  <c r="Q59" i="33"/>
  <c r="J16" i="39"/>
  <c r="J17" i="39" s="1"/>
  <c r="J18" i="39" s="1"/>
  <c r="V9" i="39"/>
  <c r="U9" i="39"/>
  <c r="S9" i="39"/>
  <c r="R9" i="39"/>
  <c r="R58" i="33" s="1"/>
  <c r="P9" i="39"/>
  <c r="O9" i="39"/>
  <c r="P58" i="33" s="1"/>
  <c r="Q58" i="33" s="1"/>
  <c r="M9" i="39"/>
  <c r="L9" i="39"/>
  <c r="N58" i="33" s="1"/>
  <c r="J9" i="39"/>
  <c r="I9" i="39"/>
  <c r="L58" i="33" s="1"/>
  <c r="G9" i="39"/>
  <c r="F9" i="39"/>
  <c r="J58" i="33" s="1"/>
  <c r="K58" i="33" s="1"/>
  <c r="K56" i="33" s="1"/>
  <c r="K66" i="33" s="1"/>
  <c r="D9" i="39"/>
  <c r="C9" i="39"/>
  <c r="S8" i="39"/>
  <c r="R8" i="39"/>
  <c r="R57" i="33" s="1"/>
  <c r="P8" i="39"/>
  <c r="O8" i="39"/>
  <c r="P57" i="33" s="1"/>
  <c r="Q57" i="33" s="1"/>
  <c r="U18" i="38"/>
  <c r="R18" i="38"/>
  <c r="R23" i="33" s="1"/>
  <c r="O18" i="38"/>
  <c r="P23" i="33" s="1"/>
  <c r="L18" i="38"/>
  <c r="N23" i="33" s="1"/>
  <c r="I18" i="38"/>
  <c r="L23" i="33" s="1"/>
  <c r="F18" i="38"/>
  <c r="C18" i="38"/>
  <c r="U17" i="38"/>
  <c r="R17" i="38"/>
  <c r="R22" i="33" s="1"/>
  <c r="O17" i="38"/>
  <c r="P22" i="33" s="1"/>
  <c r="L17" i="38"/>
  <c r="N22" i="33" s="1"/>
  <c r="I17" i="38"/>
  <c r="L22" i="33" s="1"/>
  <c r="F17" i="38"/>
  <c r="C17" i="38"/>
  <c r="U16" i="38"/>
  <c r="R16" i="38"/>
  <c r="R21" i="33" s="1"/>
  <c r="O16" i="38"/>
  <c r="P21" i="33" s="1"/>
  <c r="L16" i="38"/>
  <c r="N21" i="33" s="1"/>
  <c r="I16" i="38"/>
  <c r="L21" i="33" s="1"/>
  <c r="F16" i="38"/>
  <c r="C16" i="38"/>
  <c r="U15" i="38"/>
  <c r="R15" i="38"/>
  <c r="O15" i="38"/>
  <c r="L15" i="38"/>
  <c r="I15" i="38"/>
  <c r="F15" i="38"/>
  <c r="C15" i="38"/>
  <c r="R13" i="38"/>
  <c r="R18" i="33" s="1"/>
  <c r="O13" i="38"/>
  <c r="P18" i="33" s="1"/>
  <c r="L13" i="38"/>
  <c r="N18" i="33" s="1"/>
  <c r="I13" i="38"/>
  <c r="L18" i="33" s="1"/>
  <c r="F13" i="38"/>
  <c r="C13" i="38"/>
  <c r="V11" i="38"/>
  <c r="S11" i="38"/>
  <c r="S13" i="38" s="1"/>
  <c r="S16" i="38" s="1"/>
  <c r="S17" i="38" s="1"/>
  <c r="S18" i="38" s="1"/>
  <c r="P11" i="38"/>
  <c r="P13" i="38" s="1"/>
  <c r="P17" i="33"/>
  <c r="Q17" i="33" s="1"/>
  <c r="M11" i="38"/>
  <c r="M13" i="38" s="1"/>
  <c r="J11" i="38"/>
  <c r="J13" i="38" s="1"/>
  <c r="G11" i="38"/>
  <c r="G13" i="38" s="1"/>
  <c r="G16" i="38" s="1"/>
  <c r="G17" i="38" s="1"/>
  <c r="G18" i="38" s="1"/>
  <c r="D11" i="38"/>
  <c r="V9" i="38"/>
  <c r="U9" i="38"/>
  <c r="S9" i="38"/>
  <c r="R9" i="38"/>
  <c r="P9" i="38"/>
  <c r="O9" i="38"/>
  <c r="P16" i="33" s="1"/>
  <c r="Q16" i="33" s="1"/>
  <c r="M9" i="38"/>
  <c r="L9" i="38"/>
  <c r="J9" i="38"/>
  <c r="I9" i="38"/>
  <c r="G9" i="38"/>
  <c r="F9" i="38"/>
  <c r="J16" i="33" s="1"/>
  <c r="K16" i="33" s="1"/>
  <c r="K14" i="33" s="1"/>
  <c r="K24" i="33" s="1"/>
  <c r="D9" i="38"/>
  <c r="C9" i="38"/>
  <c r="S8" i="38"/>
  <c r="R8" i="38"/>
  <c r="P8" i="38"/>
  <c r="O8" i="38"/>
  <c r="P15" i="33" s="1"/>
  <c r="Q15" i="33" s="1"/>
  <c r="H6" i="38"/>
  <c r="K6" i="38" s="1"/>
  <c r="N6" i="38" s="1"/>
  <c r="Q6" i="38" s="1"/>
  <c r="T6" i="38" s="1"/>
  <c r="G6" i="38"/>
  <c r="J6" i="38" s="1"/>
  <c r="M6" i="38" s="1"/>
  <c r="P6" i="38" s="1"/>
  <c r="F6" i="38"/>
  <c r="I6" i="38" s="1"/>
  <c r="L6" i="38" s="1"/>
  <c r="K67" i="33" l="1"/>
  <c r="K68" i="33" s="1"/>
  <c r="K69" i="33" s="1"/>
  <c r="K51" i="33"/>
  <c r="K109" i="33"/>
  <c r="K93" i="33"/>
  <c r="K88" i="33"/>
  <c r="K89" i="33" s="1"/>
  <c r="K90" i="33" s="1"/>
  <c r="K72" i="33"/>
  <c r="K30" i="33"/>
  <c r="K26" i="33"/>
  <c r="K27" i="33" s="1"/>
  <c r="K46" i="33"/>
  <c r="K47" i="33" s="1"/>
  <c r="K48" i="33" s="1"/>
  <c r="Q14" i="33"/>
  <c r="Q77" i="33"/>
  <c r="Q56" i="33"/>
  <c r="Q35" i="33"/>
  <c r="D17" i="33"/>
  <c r="B58" i="33"/>
  <c r="C58" i="33" s="1"/>
  <c r="D58" i="33"/>
  <c r="E58" i="33" s="1"/>
  <c r="B60" i="33"/>
  <c r="C60" i="33" s="1"/>
  <c r="D60" i="33"/>
  <c r="E60" i="33" s="1"/>
  <c r="F79" i="33"/>
  <c r="G79" i="33" s="1"/>
  <c r="H79" i="33"/>
  <c r="I79" i="33" s="1"/>
  <c r="E80" i="33"/>
  <c r="C80" i="33"/>
  <c r="D83" i="33"/>
  <c r="E83" i="33" s="1"/>
  <c r="B83" i="33"/>
  <c r="C83" i="33" s="1"/>
  <c r="B18" i="33"/>
  <c r="D18" i="33"/>
  <c r="D22" i="33"/>
  <c r="B22" i="33"/>
  <c r="F23" i="33"/>
  <c r="H23" i="33"/>
  <c r="F58" i="33"/>
  <c r="G58" i="33" s="1"/>
  <c r="H58" i="33"/>
  <c r="I58" i="33" s="1"/>
  <c r="E59" i="33"/>
  <c r="C59" i="33"/>
  <c r="D62" i="33"/>
  <c r="E62" i="33" s="1"/>
  <c r="B62" i="33"/>
  <c r="C62" i="33" s="1"/>
  <c r="F63" i="33"/>
  <c r="G63" i="33" s="1"/>
  <c r="H63" i="33"/>
  <c r="I63" i="33" s="1"/>
  <c r="B79" i="33"/>
  <c r="C79" i="33" s="1"/>
  <c r="D79" i="33"/>
  <c r="E79" i="33" s="1"/>
  <c r="E77" i="33" s="1"/>
  <c r="I80" i="33"/>
  <c r="G80" i="33"/>
  <c r="B81" i="33"/>
  <c r="C81" i="33" s="1"/>
  <c r="D81" i="33"/>
  <c r="E81" i="33" s="1"/>
  <c r="D85" i="33"/>
  <c r="E85" i="33" s="1"/>
  <c r="B85" i="33"/>
  <c r="C85" i="33" s="1"/>
  <c r="F86" i="33"/>
  <c r="G86" i="33" s="1"/>
  <c r="H86" i="33"/>
  <c r="I86" i="33" s="1"/>
  <c r="H37" i="33"/>
  <c r="I37" i="33" s="1"/>
  <c r="F37" i="33"/>
  <c r="G37" i="33" s="1"/>
  <c r="E38" i="33"/>
  <c r="C38" i="33"/>
  <c r="D41" i="33"/>
  <c r="E41" i="33" s="1"/>
  <c r="B41" i="33"/>
  <c r="C41" i="33" s="1"/>
  <c r="H42" i="33"/>
  <c r="I42" i="33" s="1"/>
  <c r="F42" i="33"/>
  <c r="G42" i="33" s="1"/>
  <c r="M15" i="38"/>
  <c r="N15" i="38" s="1"/>
  <c r="O11" i="16" s="1"/>
  <c r="M16" i="38"/>
  <c r="M17" i="38" s="1"/>
  <c r="M18" i="38" s="1"/>
  <c r="H18" i="33"/>
  <c r="F18" i="33"/>
  <c r="B21" i="33"/>
  <c r="D21" i="33"/>
  <c r="H22" i="33"/>
  <c r="F22" i="33"/>
  <c r="P15" i="39"/>
  <c r="Q15" i="39" s="1"/>
  <c r="R35" i="16" s="1"/>
  <c r="P16" i="39"/>
  <c r="P17" i="39" s="1"/>
  <c r="P18" i="39" s="1"/>
  <c r="Q18" i="39" s="1"/>
  <c r="R38" i="16" s="1"/>
  <c r="H62" i="33"/>
  <c r="F62" i="33"/>
  <c r="G62" i="33" s="1"/>
  <c r="B65" i="33"/>
  <c r="C65" i="33" s="1"/>
  <c r="D65" i="33"/>
  <c r="E65" i="33" s="1"/>
  <c r="G15" i="40"/>
  <c r="H15" i="40" s="1"/>
  <c r="I47" i="16" s="1"/>
  <c r="G16" i="40"/>
  <c r="G17" i="40" s="1"/>
  <c r="G18" i="40" s="1"/>
  <c r="H18" i="40" s="1"/>
  <c r="I50" i="16" s="1"/>
  <c r="M15" i="40"/>
  <c r="N15" i="40" s="1"/>
  <c r="O47" i="16" s="1"/>
  <c r="M16" i="40"/>
  <c r="M17" i="40" s="1"/>
  <c r="M18" i="40" s="1"/>
  <c r="S15" i="40"/>
  <c r="T15" i="40" s="1"/>
  <c r="U47" i="16" s="1"/>
  <c r="S16" i="40"/>
  <c r="S17" i="40" s="1"/>
  <c r="S18" i="40" s="1"/>
  <c r="T18" i="40" s="1"/>
  <c r="U50" i="16" s="1"/>
  <c r="F81" i="33"/>
  <c r="G81" i="33" s="1"/>
  <c r="H81" i="33"/>
  <c r="I81" i="33" s="1"/>
  <c r="B84" i="33"/>
  <c r="C84" i="33" s="1"/>
  <c r="D84" i="33"/>
  <c r="E84" i="33" s="1"/>
  <c r="H85" i="33"/>
  <c r="I85" i="33" s="1"/>
  <c r="F85" i="33"/>
  <c r="G85" i="33" s="1"/>
  <c r="J15" i="41"/>
  <c r="K15" i="41" s="1"/>
  <c r="L23" i="16" s="1"/>
  <c r="J16" i="41"/>
  <c r="J17" i="41" s="1"/>
  <c r="J18" i="41" s="1"/>
  <c r="K18" i="41" s="1"/>
  <c r="L26" i="16" s="1"/>
  <c r="H41" i="33"/>
  <c r="I41" i="33" s="1"/>
  <c r="F41" i="33"/>
  <c r="G41" i="33" s="1"/>
  <c r="D44" i="33"/>
  <c r="E44" i="33" s="1"/>
  <c r="B44" i="33"/>
  <c r="C44" i="33" s="1"/>
  <c r="D20" i="33"/>
  <c r="B20" i="33"/>
  <c r="C20" i="33" s="1"/>
  <c r="H21" i="33"/>
  <c r="F21" i="33"/>
  <c r="G59" i="33"/>
  <c r="D64" i="33"/>
  <c r="E64" i="33" s="1"/>
  <c r="B64" i="33"/>
  <c r="C64" i="33" s="1"/>
  <c r="F65" i="33"/>
  <c r="G65" i="33" s="1"/>
  <c r="H65" i="33"/>
  <c r="I65" i="33" s="1"/>
  <c r="F84" i="33"/>
  <c r="G84" i="33" s="1"/>
  <c r="H84" i="33"/>
  <c r="I84" i="33" s="1"/>
  <c r="D37" i="33"/>
  <c r="B37" i="33"/>
  <c r="C37" i="33" s="1"/>
  <c r="G38" i="33"/>
  <c r="I38" i="33"/>
  <c r="D39" i="33"/>
  <c r="E39" i="33" s="1"/>
  <c r="B39" i="33"/>
  <c r="C39" i="33" s="1"/>
  <c r="B43" i="33"/>
  <c r="C43" i="33" s="1"/>
  <c r="D43" i="33"/>
  <c r="E43" i="33" s="1"/>
  <c r="F44" i="33"/>
  <c r="G44" i="33" s="1"/>
  <c r="H44" i="33"/>
  <c r="I44" i="33" s="1"/>
  <c r="F11" i="16"/>
  <c r="J15" i="38"/>
  <c r="K15" i="38" s="1"/>
  <c r="L11" i="16" s="1"/>
  <c r="J16" i="38"/>
  <c r="J17" i="38" s="1"/>
  <c r="J18" i="38" s="1"/>
  <c r="P15" i="38"/>
  <c r="Q15" i="38" s="1"/>
  <c r="R11" i="16" s="1"/>
  <c r="P16" i="38"/>
  <c r="P17" i="38" s="1"/>
  <c r="P18" i="38" s="1"/>
  <c r="D23" i="33"/>
  <c r="B23" i="33"/>
  <c r="G15" i="39"/>
  <c r="H15" i="39" s="1"/>
  <c r="I35" i="16" s="1"/>
  <c r="G16" i="39"/>
  <c r="G17" i="39" s="1"/>
  <c r="G18" i="39" s="1"/>
  <c r="H18" i="39" s="1"/>
  <c r="I38" i="16" s="1"/>
  <c r="M15" i="39"/>
  <c r="N15" i="39" s="1"/>
  <c r="O35" i="16" s="1"/>
  <c r="M16" i="39"/>
  <c r="M17" i="39" s="1"/>
  <c r="M18" i="39" s="1"/>
  <c r="S15" i="39"/>
  <c r="T15" i="39" s="1"/>
  <c r="U35" i="16" s="1"/>
  <c r="S16" i="39"/>
  <c r="S17" i="39" s="1"/>
  <c r="S18" i="39" s="1"/>
  <c r="T18" i="39" s="1"/>
  <c r="U38" i="16" s="1"/>
  <c r="F60" i="33"/>
  <c r="G60" i="33" s="1"/>
  <c r="H60" i="33"/>
  <c r="I60" i="33" s="1"/>
  <c r="B63" i="33"/>
  <c r="C63" i="33" s="1"/>
  <c r="D63" i="33"/>
  <c r="E63" i="33" s="1"/>
  <c r="H64" i="33"/>
  <c r="I64" i="33" s="1"/>
  <c r="F64" i="33"/>
  <c r="G64" i="33" s="1"/>
  <c r="H83" i="33"/>
  <c r="I83" i="33" s="1"/>
  <c r="F83" i="33"/>
  <c r="B86" i="33"/>
  <c r="C86" i="33" s="1"/>
  <c r="D86" i="33"/>
  <c r="E86" i="33" s="1"/>
  <c r="G15" i="41"/>
  <c r="H15" i="41" s="1"/>
  <c r="I23" i="16" s="1"/>
  <c r="G16" i="41"/>
  <c r="G17" i="41" s="1"/>
  <c r="G18" i="41" s="1"/>
  <c r="H18" i="41" s="1"/>
  <c r="I26" i="16" s="1"/>
  <c r="M15" i="41"/>
  <c r="N15" i="41" s="1"/>
  <c r="O23" i="16" s="1"/>
  <c r="M16" i="41"/>
  <c r="M17" i="41" s="1"/>
  <c r="M18" i="41" s="1"/>
  <c r="F39" i="33"/>
  <c r="G39" i="33" s="1"/>
  <c r="H39" i="33"/>
  <c r="I39" i="33" s="1"/>
  <c r="D42" i="33"/>
  <c r="E42" i="33" s="1"/>
  <c r="B42" i="33"/>
  <c r="C42" i="33" s="1"/>
  <c r="F43" i="33"/>
  <c r="G43" i="33" s="1"/>
  <c r="H43" i="33"/>
  <c r="I43" i="33" s="1"/>
  <c r="B16" i="33"/>
  <c r="C14" i="33" s="1"/>
  <c r="E37" i="33"/>
  <c r="E35" i="33" s="1"/>
  <c r="D16" i="33"/>
  <c r="G83" i="33"/>
  <c r="H20" i="33"/>
  <c r="F20" i="33"/>
  <c r="I62" i="33"/>
  <c r="S41" i="33"/>
  <c r="S40" i="33" s="1"/>
  <c r="S62" i="33"/>
  <c r="S61" i="33" s="1"/>
  <c r="S83" i="33"/>
  <c r="S82" i="33" s="1"/>
  <c r="R20" i="33"/>
  <c r="O62" i="33"/>
  <c r="O61" i="33" s="1"/>
  <c r="N20" i="33"/>
  <c r="O83" i="33"/>
  <c r="O82" i="33" s="1"/>
  <c r="O41" i="33"/>
  <c r="O40" i="33" s="1"/>
  <c r="Q83" i="33"/>
  <c r="Q82" i="33" s="1"/>
  <c r="P20" i="33"/>
  <c r="Q41" i="33"/>
  <c r="Q40" i="33" s="1"/>
  <c r="Q62" i="33"/>
  <c r="Q61" i="33" s="1"/>
  <c r="M41" i="33"/>
  <c r="M40" i="33" s="1"/>
  <c r="M62" i="33"/>
  <c r="M61" i="33" s="1"/>
  <c r="L20" i="33"/>
  <c r="M83" i="33"/>
  <c r="M82" i="33" s="1"/>
  <c r="W11" i="38"/>
  <c r="W10" i="38" s="1"/>
  <c r="Q8" i="39"/>
  <c r="K9" i="39"/>
  <c r="H9" i="38"/>
  <c r="H16" i="33"/>
  <c r="F16" i="33"/>
  <c r="L17" i="33"/>
  <c r="M80" i="33"/>
  <c r="M38" i="33"/>
  <c r="M59" i="33"/>
  <c r="S57" i="33"/>
  <c r="R15" i="33"/>
  <c r="S15" i="33" s="1"/>
  <c r="S78" i="33"/>
  <c r="S36" i="33"/>
  <c r="T9" i="38"/>
  <c r="S58" i="33"/>
  <c r="S79" i="33"/>
  <c r="S37" i="33"/>
  <c r="R16" i="33"/>
  <c r="M58" i="33"/>
  <c r="M79" i="33"/>
  <c r="M37" i="33"/>
  <c r="L16" i="33"/>
  <c r="I59" i="33"/>
  <c r="H17" i="33"/>
  <c r="F17" i="33"/>
  <c r="O80" i="33"/>
  <c r="O38" i="33"/>
  <c r="N17" i="33"/>
  <c r="O59" i="33"/>
  <c r="S59" i="33"/>
  <c r="R17" i="33"/>
  <c r="S80" i="33"/>
  <c r="S38" i="33"/>
  <c r="N9" i="38"/>
  <c r="O79" i="33"/>
  <c r="O37" i="33"/>
  <c r="O58" i="33"/>
  <c r="N16" i="33"/>
  <c r="Q8" i="40"/>
  <c r="W9" i="40"/>
  <c r="T9" i="40"/>
  <c r="K9" i="38"/>
  <c r="T9" i="41"/>
  <c r="Q9" i="40"/>
  <c r="H9" i="40"/>
  <c r="T8" i="40"/>
  <c r="N9" i="40"/>
  <c r="N13" i="40"/>
  <c r="O45" i="16" s="1"/>
  <c r="T13" i="40"/>
  <c r="U45" i="16" s="1"/>
  <c r="E9" i="40"/>
  <c r="K9" i="40"/>
  <c r="H9" i="39"/>
  <c r="H13" i="39"/>
  <c r="I33" i="16" s="1"/>
  <c r="W9" i="39"/>
  <c r="N13" i="39"/>
  <c r="O33" i="16" s="1"/>
  <c r="T13" i="39"/>
  <c r="U33" i="16" s="1"/>
  <c r="Q9" i="39"/>
  <c r="W18" i="39"/>
  <c r="X38" i="16" s="1"/>
  <c r="T8" i="39"/>
  <c r="W15" i="39"/>
  <c r="X35" i="16" s="1"/>
  <c r="W17" i="39"/>
  <c r="X37" i="16" s="1"/>
  <c r="N9" i="39"/>
  <c r="T9" i="39"/>
  <c r="W16" i="39"/>
  <c r="X36" i="16" s="1"/>
  <c r="N13" i="41"/>
  <c r="O21" i="16" s="1"/>
  <c r="E9" i="41"/>
  <c r="T8" i="41"/>
  <c r="N9" i="41"/>
  <c r="Q8" i="41"/>
  <c r="K9" i="41"/>
  <c r="T13" i="41"/>
  <c r="U21" i="16" s="1"/>
  <c r="H9" i="41"/>
  <c r="Q9" i="41"/>
  <c r="W9" i="41"/>
  <c r="T8" i="38"/>
  <c r="Q11" i="38"/>
  <c r="Q10" i="38" s="1"/>
  <c r="E9" i="38"/>
  <c r="N11" i="38"/>
  <c r="N10" i="38" s="1"/>
  <c r="T11" i="38"/>
  <c r="T10" i="38" s="1"/>
  <c r="Q9" i="38"/>
  <c r="W9" i="38"/>
  <c r="N13" i="38"/>
  <c r="O9" i="16" s="1"/>
  <c r="Q8" i="38"/>
  <c r="E11" i="38"/>
  <c r="F9" i="16"/>
  <c r="P15" i="41"/>
  <c r="Q15" i="41" s="1"/>
  <c r="R23" i="16" s="1"/>
  <c r="Q13" i="41"/>
  <c r="R21" i="16" s="1"/>
  <c r="D15" i="41"/>
  <c r="E13" i="41"/>
  <c r="S15" i="41"/>
  <c r="H13" i="41"/>
  <c r="I21" i="16" s="1"/>
  <c r="K13" i="41"/>
  <c r="L21" i="16" s="1"/>
  <c r="N18" i="39"/>
  <c r="O38" i="16" s="1"/>
  <c r="K13" i="39"/>
  <c r="L33" i="16" s="1"/>
  <c r="J15" i="39"/>
  <c r="K18" i="39" s="1"/>
  <c r="L38" i="16" s="1"/>
  <c r="Q13" i="39"/>
  <c r="R33" i="16" s="1"/>
  <c r="E9" i="39"/>
  <c r="H13" i="40"/>
  <c r="I45" i="16" s="1"/>
  <c r="P15" i="40"/>
  <c r="Q13" i="40"/>
  <c r="R45" i="16" s="1"/>
  <c r="D15" i="40"/>
  <c r="E13" i="40"/>
  <c r="F45" i="16" s="1"/>
  <c r="S15" i="38"/>
  <c r="T13" i="38"/>
  <c r="U9" i="16" s="1"/>
  <c r="W16" i="38"/>
  <c r="X12" i="16" s="1"/>
  <c r="W18" i="38"/>
  <c r="X14" i="16" s="1"/>
  <c r="S6" i="38"/>
  <c r="K18" i="38"/>
  <c r="L14" i="16" s="1"/>
  <c r="O6" i="38"/>
  <c r="W6" i="38"/>
  <c r="G15" i="38"/>
  <c r="I9" i="16"/>
  <c r="Q13" i="38"/>
  <c r="R9" i="16" s="1"/>
  <c r="K13" i="38"/>
  <c r="L9" i="16" s="1"/>
  <c r="K11" i="38"/>
  <c r="K10" i="38" s="1"/>
  <c r="W15" i="38"/>
  <c r="X11" i="16" s="1"/>
  <c r="A3" i="36"/>
  <c r="H18" i="36"/>
  <c r="G18" i="36"/>
  <c r="F18" i="36"/>
  <c r="E18" i="36"/>
  <c r="D18" i="36"/>
  <c r="C18" i="36"/>
  <c r="N17" i="36"/>
  <c r="M17" i="36"/>
  <c r="L17" i="36"/>
  <c r="K17" i="36"/>
  <c r="J17" i="36"/>
  <c r="H16" i="36"/>
  <c r="G16" i="36"/>
  <c r="F16" i="36"/>
  <c r="E16" i="36"/>
  <c r="D16" i="36"/>
  <c r="C16" i="36"/>
  <c r="N15" i="36"/>
  <c r="M15" i="36"/>
  <c r="L15" i="36"/>
  <c r="K15" i="36"/>
  <c r="J15" i="36"/>
  <c r="H14" i="36"/>
  <c r="G14" i="36"/>
  <c r="F14" i="36"/>
  <c r="E14" i="36"/>
  <c r="D14" i="36"/>
  <c r="C14" i="36"/>
  <c r="N13" i="36"/>
  <c r="M13" i="36"/>
  <c r="L13" i="36"/>
  <c r="K13" i="36"/>
  <c r="J13" i="36"/>
  <c r="N12" i="36"/>
  <c r="M12" i="36"/>
  <c r="L12" i="36"/>
  <c r="K12" i="36"/>
  <c r="J12" i="36"/>
  <c r="H11" i="36"/>
  <c r="G11" i="36"/>
  <c r="F11" i="36"/>
  <c r="E11" i="36"/>
  <c r="D11" i="36"/>
  <c r="C11" i="36"/>
  <c r="N10" i="36"/>
  <c r="M10" i="36"/>
  <c r="L10" i="36"/>
  <c r="K10" i="36"/>
  <c r="J10" i="36"/>
  <c r="N9" i="36"/>
  <c r="M9" i="36"/>
  <c r="L9" i="36"/>
  <c r="K9" i="36"/>
  <c r="J9" i="36"/>
  <c r="N8" i="36"/>
  <c r="M8" i="36"/>
  <c r="L8" i="36"/>
  <c r="K8" i="36"/>
  <c r="J8" i="36"/>
  <c r="B8" i="40" l="1"/>
  <c r="B10" i="38"/>
  <c r="E7" i="40"/>
  <c r="B9" i="40"/>
  <c r="F21" i="16"/>
  <c r="C21" i="16" s="1"/>
  <c r="B9" i="38"/>
  <c r="R8" i="16"/>
  <c r="B8" i="38"/>
  <c r="B11" i="38"/>
  <c r="M56" i="33"/>
  <c r="E56" i="33"/>
  <c r="G40" i="33"/>
  <c r="H16" i="40"/>
  <c r="I48" i="16" s="1"/>
  <c r="N7" i="41"/>
  <c r="O20" i="16" s="1"/>
  <c r="M77" i="33"/>
  <c r="H16" i="41"/>
  <c r="I24" i="16" s="1"/>
  <c r="C35" i="33"/>
  <c r="M35" i="33"/>
  <c r="I40" i="33"/>
  <c r="T16" i="40"/>
  <c r="U48" i="16" s="1"/>
  <c r="K16" i="41"/>
  <c r="L24" i="16" s="1"/>
  <c r="Q16" i="39"/>
  <c r="R36" i="16" s="1"/>
  <c r="N16" i="38"/>
  <c r="O12" i="16" s="1"/>
  <c r="G61" i="33"/>
  <c r="G82" i="33"/>
  <c r="C56" i="33"/>
  <c r="C61" i="33"/>
  <c r="C82" i="33"/>
  <c r="K16" i="38"/>
  <c r="L12" i="16" s="1"/>
  <c r="D15" i="39"/>
  <c r="E15" i="39" s="1"/>
  <c r="F35" i="16" s="1"/>
  <c r="D16" i="39"/>
  <c r="D17" i="39" s="1"/>
  <c r="D18" i="39" s="1"/>
  <c r="K17" i="41"/>
  <c r="L25" i="16" s="1"/>
  <c r="I82" i="33"/>
  <c r="E61" i="33"/>
  <c r="E82" i="33"/>
  <c r="C40" i="33"/>
  <c r="M11" i="36"/>
  <c r="J16" i="36"/>
  <c r="N16" i="36"/>
  <c r="N17" i="38"/>
  <c r="O13" i="16" s="1"/>
  <c r="J15" i="40"/>
  <c r="K15" i="40" s="1"/>
  <c r="L47" i="16" s="1"/>
  <c r="J16" i="40"/>
  <c r="J17" i="40" s="1"/>
  <c r="J18" i="40" s="1"/>
  <c r="N16" i="39"/>
  <c r="O36" i="16" s="1"/>
  <c r="Q17" i="39"/>
  <c r="R37" i="16" s="1"/>
  <c r="I61" i="33"/>
  <c r="C77" i="33"/>
  <c r="N18" i="38"/>
  <c r="O14" i="16" s="1"/>
  <c r="E40" i="33"/>
  <c r="T15" i="41"/>
  <c r="U23" i="16" s="1"/>
  <c r="K7" i="39"/>
  <c r="L32" i="16" s="1"/>
  <c r="N7" i="39"/>
  <c r="O32" i="16" s="1"/>
  <c r="O77" i="33"/>
  <c r="O56" i="33"/>
  <c r="X8" i="16"/>
  <c r="G35" i="33"/>
  <c r="B8" i="39"/>
  <c r="S35" i="33"/>
  <c r="I77" i="33"/>
  <c r="T15" i="38"/>
  <c r="U11" i="16" s="1"/>
  <c r="W7" i="40"/>
  <c r="X44" i="16" s="1"/>
  <c r="I8" i="16"/>
  <c r="H7" i="40"/>
  <c r="I44" i="16" s="1"/>
  <c r="U20" i="16"/>
  <c r="T7" i="39"/>
  <c r="U32" i="16" s="1"/>
  <c r="H7" i="39"/>
  <c r="I32" i="16" s="1"/>
  <c r="N7" i="40"/>
  <c r="O44" i="16" s="1"/>
  <c r="T7" i="40"/>
  <c r="U44" i="16" s="1"/>
  <c r="O35" i="33"/>
  <c r="G77" i="33"/>
  <c r="I56" i="33"/>
  <c r="N16" i="40"/>
  <c r="O48" i="16" s="1"/>
  <c r="W14" i="39"/>
  <c r="X34" i="16" s="1"/>
  <c r="O8" i="16"/>
  <c r="S77" i="33"/>
  <c r="S56" i="33"/>
  <c r="I35" i="33"/>
  <c r="G56" i="33"/>
  <c r="K11" i="36"/>
  <c r="K14" i="36"/>
  <c r="M18" i="36"/>
  <c r="T17" i="39"/>
  <c r="U37" i="16" s="1"/>
  <c r="H17" i="39"/>
  <c r="I37" i="16" s="1"/>
  <c r="H7" i="41"/>
  <c r="I20" i="16" s="1"/>
  <c r="B8" i="41"/>
  <c r="T16" i="39"/>
  <c r="Q7" i="40"/>
  <c r="R44" i="16" s="1"/>
  <c r="Q16" i="38"/>
  <c r="R12" i="16" s="1"/>
  <c r="C9" i="16"/>
  <c r="K7" i="40"/>
  <c r="L44" i="16" s="1"/>
  <c r="F44" i="16"/>
  <c r="H17" i="40"/>
  <c r="K13" i="40"/>
  <c r="H16" i="39"/>
  <c r="R32" i="16"/>
  <c r="N17" i="39"/>
  <c r="O37" i="16" s="1"/>
  <c r="K17" i="39"/>
  <c r="L37" i="16" s="1"/>
  <c r="F20" i="16"/>
  <c r="R20" i="16"/>
  <c r="B9" i="41"/>
  <c r="N16" i="41"/>
  <c r="O24" i="16" s="1"/>
  <c r="W7" i="41"/>
  <c r="X20" i="16" s="1"/>
  <c r="H17" i="41"/>
  <c r="I25" i="16" s="1"/>
  <c r="K7" i="41"/>
  <c r="U8" i="16"/>
  <c r="W17" i="38"/>
  <c r="X13" i="16" s="1"/>
  <c r="B13" i="38"/>
  <c r="K17" i="38"/>
  <c r="L13" i="16" s="1"/>
  <c r="N18" i="41"/>
  <c r="O26" i="16" s="1"/>
  <c r="N17" i="41"/>
  <c r="Q16" i="41"/>
  <c r="R24" i="16" s="1"/>
  <c r="T16" i="41"/>
  <c r="U24" i="16" s="1"/>
  <c r="B13" i="41"/>
  <c r="W15" i="41"/>
  <c r="X23" i="16" s="1"/>
  <c r="E15" i="41"/>
  <c r="F23" i="16" s="1"/>
  <c r="E15" i="40"/>
  <c r="F47" i="16" s="1"/>
  <c r="W16" i="40"/>
  <c r="X48" i="16" s="1"/>
  <c r="W15" i="40"/>
  <c r="X47" i="16" s="1"/>
  <c r="E13" i="39"/>
  <c r="K15" i="39"/>
  <c r="L35" i="16" s="1"/>
  <c r="K16" i="39"/>
  <c r="L36" i="16" s="1"/>
  <c r="N18" i="40"/>
  <c r="O50" i="16" s="1"/>
  <c r="N17" i="40"/>
  <c r="Q15" i="40"/>
  <c r="R47" i="16" s="1"/>
  <c r="F32" i="16"/>
  <c r="B9" i="39"/>
  <c r="T17" i="40"/>
  <c r="E17" i="38"/>
  <c r="F13" i="16" s="1"/>
  <c r="F14" i="16"/>
  <c r="L8" i="16"/>
  <c r="V6" i="38"/>
  <c r="T16" i="38"/>
  <c r="U12" i="16" s="1"/>
  <c r="R6" i="38"/>
  <c r="E16" i="38"/>
  <c r="H15" i="38"/>
  <c r="I11" i="16" s="1"/>
  <c r="Q18" i="38"/>
  <c r="R14" i="16" s="1"/>
  <c r="Q17" i="38"/>
  <c r="E19" i="36"/>
  <c r="J11" i="36"/>
  <c r="N11" i="36"/>
  <c r="N14" i="36"/>
  <c r="L11" i="36"/>
  <c r="G19" i="36"/>
  <c r="M14" i="36"/>
  <c r="L16" i="36"/>
  <c r="K18" i="36"/>
  <c r="H19" i="36"/>
  <c r="C19" i="36"/>
  <c r="K16" i="36"/>
  <c r="M16" i="36"/>
  <c r="L18" i="36"/>
  <c r="N18" i="36"/>
  <c r="F19" i="36"/>
  <c r="J14" i="36"/>
  <c r="L14" i="36"/>
  <c r="J18" i="36"/>
  <c r="D19" i="36"/>
  <c r="D96" i="33"/>
  <c r="F96" i="33"/>
  <c r="H96" i="33"/>
  <c r="L96" i="33"/>
  <c r="N96" i="33"/>
  <c r="P96" i="33"/>
  <c r="R96" i="33"/>
  <c r="B96" i="33"/>
  <c r="D75" i="33"/>
  <c r="F75" i="33"/>
  <c r="H75" i="33"/>
  <c r="L75" i="33"/>
  <c r="N75" i="33"/>
  <c r="P75" i="33"/>
  <c r="R75" i="33"/>
  <c r="B75" i="33"/>
  <c r="D54" i="33"/>
  <c r="F54" i="33"/>
  <c r="H54" i="33"/>
  <c r="L54" i="33"/>
  <c r="N54" i="33"/>
  <c r="P54" i="33"/>
  <c r="R54" i="33"/>
  <c r="B54" i="33"/>
  <c r="D33" i="33"/>
  <c r="F33" i="33"/>
  <c r="H33" i="33"/>
  <c r="L33" i="33"/>
  <c r="N33" i="33"/>
  <c r="P33" i="33"/>
  <c r="R33" i="33"/>
  <c r="B33" i="33"/>
  <c r="L53" i="15"/>
  <c r="J53" i="15"/>
  <c r="F8" i="16" l="1"/>
  <c r="C8" i="16" s="1"/>
  <c r="B7" i="38"/>
  <c r="E17" i="39"/>
  <c r="N14" i="38"/>
  <c r="N19" i="38" s="1"/>
  <c r="E16" i="39"/>
  <c r="F36" i="16" s="1"/>
  <c r="K16" i="40"/>
  <c r="L48" i="16" s="1"/>
  <c r="K14" i="41"/>
  <c r="L22" i="16" s="1"/>
  <c r="E18" i="39"/>
  <c r="Q14" i="39"/>
  <c r="R34" i="16" s="1"/>
  <c r="R39" i="16" s="1"/>
  <c r="C35" i="16"/>
  <c r="C11" i="16"/>
  <c r="B15" i="38"/>
  <c r="H14" i="41"/>
  <c r="H19" i="41" s="1"/>
  <c r="K14" i="38"/>
  <c r="L10" i="16" s="1"/>
  <c r="L15" i="16" s="1"/>
  <c r="Q19" i="39"/>
  <c r="W14" i="38"/>
  <c r="W19" i="38" s="1"/>
  <c r="K19" i="36"/>
  <c r="M19" i="36"/>
  <c r="N14" i="41"/>
  <c r="O25" i="16"/>
  <c r="B7" i="41"/>
  <c r="L20" i="16"/>
  <c r="B13" i="40"/>
  <c r="L45" i="16"/>
  <c r="C45" i="16" s="1"/>
  <c r="U36" i="16"/>
  <c r="T14" i="39"/>
  <c r="B7" i="40"/>
  <c r="N14" i="40"/>
  <c r="O49" i="16"/>
  <c r="B13" i="39"/>
  <c r="F33" i="16"/>
  <c r="C47" i="16"/>
  <c r="B17" i="39"/>
  <c r="F37" i="16"/>
  <c r="C37" i="16" s="1"/>
  <c r="C23" i="16"/>
  <c r="W19" i="39"/>
  <c r="X32" i="16"/>
  <c r="X39" i="16" s="1"/>
  <c r="H14" i="40"/>
  <c r="I49" i="16"/>
  <c r="T14" i="40"/>
  <c r="U49" i="16"/>
  <c r="F10" i="16"/>
  <c r="F12" i="16"/>
  <c r="Q14" i="38"/>
  <c r="R10" i="16" s="1"/>
  <c r="R15" i="16" s="1"/>
  <c r="R13" i="16"/>
  <c r="N14" i="39"/>
  <c r="H14" i="39"/>
  <c r="I36" i="16"/>
  <c r="C44" i="16"/>
  <c r="K14" i="39"/>
  <c r="T18" i="41"/>
  <c r="U26" i="16" s="1"/>
  <c r="T17" i="41"/>
  <c r="B15" i="41"/>
  <c r="W16" i="41"/>
  <c r="X24" i="16" s="1"/>
  <c r="E16" i="41"/>
  <c r="F24" i="16" s="1"/>
  <c r="Q18" i="41"/>
  <c r="R26" i="16" s="1"/>
  <c r="Q17" i="41"/>
  <c r="B7" i="39"/>
  <c r="Q16" i="40"/>
  <c r="R48" i="16" s="1"/>
  <c r="K18" i="40"/>
  <c r="L50" i="16" s="1"/>
  <c r="K17" i="40"/>
  <c r="B15" i="39"/>
  <c r="W18" i="40"/>
  <c r="X50" i="16" s="1"/>
  <c r="W17" i="40"/>
  <c r="B15" i="40"/>
  <c r="E16" i="40"/>
  <c r="F48" i="16" s="1"/>
  <c r="U6" i="38"/>
  <c r="H16" i="38"/>
  <c r="T18" i="38"/>
  <c r="U14" i="16" s="1"/>
  <c r="T17" i="38"/>
  <c r="N19" i="36"/>
  <c r="L19" i="36"/>
  <c r="J19" i="36"/>
  <c r="H37" i="32"/>
  <c r="H36" i="32"/>
  <c r="H30" i="32"/>
  <c r="H29" i="32"/>
  <c r="H23" i="32"/>
  <c r="H22" i="32"/>
  <c r="H16" i="32"/>
  <c r="H15" i="32"/>
  <c r="E37" i="32"/>
  <c r="E36" i="32"/>
  <c r="E30" i="32"/>
  <c r="E29" i="32"/>
  <c r="E23" i="32"/>
  <c r="E22" i="32"/>
  <c r="E16" i="32"/>
  <c r="E15" i="32"/>
  <c r="H9" i="32"/>
  <c r="H8" i="32"/>
  <c r="E9" i="32"/>
  <c r="E8" i="32"/>
  <c r="A3" i="16"/>
  <c r="G8" i="25"/>
  <c r="G8" i="27"/>
  <c r="G8" i="26"/>
  <c r="G8" i="28"/>
  <c r="G52" i="30"/>
  <c r="G51" i="30"/>
  <c r="D52" i="30"/>
  <c r="D51" i="30"/>
  <c r="F52" i="30"/>
  <c r="F51" i="30"/>
  <c r="C52" i="30"/>
  <c r="C51" i="30"/>
  <c r="F42" i="30"/>
  <c r="G42" i="30"/>
  <c r="G41" i="30"/>
  <c r="D42" i="30"/>
  <c r="D41" i="30"/>
  <c r="F41" i="30"/>
  <c r="C42" i="30"/>
  <c r="C41" i="30"/>
  <c r="G32" i="30"/>
  <c r="G31" i="30"/>
  <c r="D32" i="30"/>
  <c r="D31" i="30"/>
  <c r="F32" i="30"/>
  <c r="C32" i="30"/>
  <c r="F31" i="30"/>
  <c r="C31" i="30"/>
  <c r="G22" i="30"/>
  <c r="G21" i="30"/>
  <c r="F22" i="30"/>
  <c r="F21" i="30"/>
  <c r="D22" i="30"/>
  <c r="D21" i="30"/>
  <c r="C22" i="30"/>
  <c r="C21" i="30"/>
  <c r="G12" i="30"/>
  <c r="G11" i="30"/>
  <c r="D12" i="30"/>
  <c r="D11" i="30"/>
  <c r="F12" i="30"/>
  <c r="F11" i="30"/>
  <c r="C12" i="30"/>
  <c r="N54" i="15"/>
  <c r="M54" i="15"/>
  <c r="L54" i="15"/>
  <c r="K54" i="15"/>
  <c r="J54" i="15"/>
  <c r="N49" i="15"/>
  <c r="M49" i="15"/>
  <c r="L49" i="15"/>
  <c r="K49" i="15"/>
  <c r="J49" i="15"/>
  <c r="B38" i="31"/>
  <c r="B37" i="32"/>
  <c r="B30" i="32"/>
  <c r="B29" i="32"/>
  <c r="B23" i="32"/>
  <c r="G22" i="31"/>
  <c r="B22" i="32"/>
  <c r="G15" i="31"/>
  <c r="B15" i="32"/>
  <c r="B9" i="31"/>
  <c r="B9" i="32" s="1"/>
  <c r="B8" i="32"/>
  <c r="E31" i="30" l="1"/>
  <c r="E14" i="39"/>
  <c r="E19" i="39" s="1"/>
  <c r="B16" i="39"/>
  <c r="K19" i="41"/>
  <c r="O10" i="16"/>
  <c r="O15" i="16" s="1"/>
  <c r="L27" i="16"/>
  <c r="H52" i="30"/>
  <c r="H51" i="30"/>
  <c r="H32" i="30"/>
  <c r="C38" i="31"/>
  <c r="F38" i="16"/>
  <c r="C38" i="16" s="1"/>
  <c r="B18" i="39"/>
  <c r="C36" i="31"/>
  <c r="K19" i="38"/>
  <c r="C24" i="16"/>
  <c r="I22" i="16"/>
  <c r="I27" i="16" s="1"/>
  <c r="E19" i="38"/>
  <c r="H22" i="30"/>
  <c r="C32" i="16"/>
  <c r="X10" i="16"/>
  <c r="X15" i="16" s="1"/>
  <c r="C48" i="16"/>
  <c r="Q19" i="38"/>
  <c r="W14" i="40"/>
  <c r="X46" i="16" s="1"/>
  <c r="X51" i="16" s="1"/>
  <c r="X49" i="16"/>
  <c r="T14" i="41"/>
  <c r="U22" i="16" s="1"/>
  <c r="U27" i="16" s="1"/>
  <c r="U25" i="16"/>
  <c r="N19" i="39"/>
  <c r="O34" i="16"/>
  <c r="O39" i="16" s="1"/>
  <c r="B16" i="38"/>
  <c r="I12" i="16"/>
  <c r="C12" i="16" s="1"/>
  <c r="Q14" i="41"/>
  <c r="R22" i="16" s="1"/>
  <c r="R27" i="16" s="1"/>
  <c r="R25" i="16"/>
  <c r="K19" i="39"/>
  <c r="L34" i="16"/>
  <c r="L39" i="16" s="1"/>
  <c r="C36" i="16"/>
  <c r="C20" i="16"/>
  <c r="H19" i="40"/>
  <c r="I46" i="16"/>
  <c r="I51" i="16" s="1"/>
  <c r="B14" i="39"/>
  <c r="F34" i="16"/>
  <c r="H19" i="39"/>
  <c r="I34" i="16"/>
  <c r="I39" i="16" s="1"/>
  <c r="T19" i="40"/>
  <c r="U46" i="16"/>
  <c r="U51" i="16" s="1"/>
  <c r="N19" i="40"/>
  <c r="O46" i="16"/>
  <c r="O51" i="16" s="1"/>
  <c r="K14" i="40"/>
  <c r="L49" i="16"/>
  <c r="T14" i="38"/>
  <c r="U10" i="16" s="1"/>
  <c r="U15" i="16" s="1"/>
  <c r="U13" i="16"/>
  <c r="C33" i="16"/>
  <c r="U34" i="16"/>
  <c r="U39" i="16" s="1"/>
  <c r="T19" i="39"/>
  <c r="N19" i="41"/>
  <c r="O22" i="16"/>
  <c r="O27" i="16" s="1"/>
  <c r="B16" i="41"/>
  <c r="E18" i="41"/>
  <c r="F26" i="16" s="1"/>
  <c r="E17" i="41"/>
  <c r="W18" i="41"/>
  <c r="X26" i="16" s="1"/>
  <c r="W17" i="41"/>
  <c r="Q18" i="40"/>
  <c r="R50" i="16" s="1"/>
  <c r="Q17" i="40"/>
  <c r="B16" i="40"/>
  <c r="E18" i="40"/>
  <c r="F50" i="16" s="1"/>
  <c r="E17" i="40"/>
  <c r="F49" i="16" s="1"/>
  <c r="H18" i="38"/>
  <c r="H17" i="38"/>
  <c r="I13" i="16" s="1"/>
  <c r="E32" i="30"/>
  <c r="G16" i="31"/>
  <c r="B16" i="32"/>
  <c r="E41" i="30"/>
  <c r="G23" i="31"/>
  <c r="E21" i="30"/>
  <c r="H21" i="30"/>
  <c r="B36" i="32"/>
  <c r="H31" i="30"/>
  <c r="E51" i="30"/>
  <c r="E52" i="30"/>
  <c r="H42" i="30"/>
  <c r="H41" i="30"/>
  <c r="E42" i="30"/>
  <c r="E22" i="30"/>
  <c r="H11" i="30"/>
  <c r="H12" i="30"/>
  <c r="E12" i="30"/>
  <c r="C37" i="31"/>
  <c r="G38" i="31"/>
  <c r="E37" i="31"/>
  <c r="G36" i="31"/>
  <c r="G37" i="31"/>
  <c r="E38" i="31"/>
  <c r="E29" i="31"/>
  <c r="E30" i="31"/>
  <c r="G29" i="31"/>
  <c r="G30" i="31"/>
  <c r="E22" i="31"/>
  <c r="E23" i="31"/>
  <c r="E15" i="31"/>
  <c r="E16" i="31"/>
  <c r="H40" i="30" l="1"/>
  <c r="I30" i="32" s="1"/>
  <c r="H50" i="30"/>
  <c r="I37" i="32" s="1"/>
  <c r="H30" i="30"/>
  <c r="I23" i="32" s="1"/>
  <c r="B32" i="30"/>
  <c r="H10" i="30"/>
  <c r="I9" i="32" s="1"/>
  <c r="B52" i="30"/>
  <c r="E20" i="30"/>
  <c r="E50" i="30"/>
  <c r="F37" i="32" s="1"/>
  <c r="H20" i="30"/>
  <c r="I16" i="32" s="1"/>
  <c r="C69" i="3"/>
  <c r="E40" i="30"/>
  <c r="F30" i="32" s="1"/>
  <c r="E30" i="30"/>
  <c r="F23" i="32" s="1"/>
  <c r="C13" i="16"/>
  <c r="W19" i="40"/>
  <c r="Q19" i="41"/>
  <c r="C26" i="16"/>
  <c r="B22" i="30"/>
  <c r="C34" i="16"/>
  <c r="C39" i="16" s="1"/>
  <c r="T19" i="41"/>
  <c r="T19" i="38"/>
  <c r="K19" i="40"/>
  <c r="L46" i="16"/>
  <c r="L51" i="16" s="1"/>
  <c r="C50" i="16"/>
  <c r="W14" i="41"/>
  <c r="X22" i="16" s="1"/>
  <c r="X27" i="16" s="1"/>
  <c r="X25" i="16"/>
  <c r="E14" i="41"/>
  <c r="F25" i="16"/>
  <c r="B18" i="38"/>
  <c r="I14" i="16"/>
  <c r="C14" i="16" s="1"/>
  <c r="B19" i="39"/>
  <c r="Q14" i="40"/>
  <c r="R46" i="16" s="1"/>
  <c r="R51" i="16" s="1"/>
  <c r="R49" i="16"/>
  <c r="C49" i="16" s="1"/>
  <c r="F39" i="16"/>
  <c r="B18" i="41"/>
  <c r="B17" i="41"/>
  <c r="B18" i="40"/>
  <c r="B17" i="40"/>
  <c r="E14" i="40"/>
  <c r="B17" i="38"/>
  <c r="I10" i="16"/>
  <c r="B42" i="30"/>
  <c r="B12" i="30"/>
  <c r="B31" i="31"/>
  <c r="B24" i="31"/>
  <c r="B17" i="31"/>
  <c r="F46" i="16" l="1"/>
  <c r="E19" i="40"/>
  <c r="F22" i="16"/>
  <c r="C22" i="16" s="1"/>
  <c r="C27" i="16" s="1"/>
  <c r="E19" i="41"/>
  <c r="E24" i="31"/>
  <c r="E17" i="31"/>
  <c r="C54" i="3"/>
  <c r="C25" i="16"/>
  <c r="Q19" i="40"/>
  <c r="C46" i="16"/>
  <c r="C51" i="16" s="1"/>
  <c r="F51" i="16"/>
  <c r="B14" i="41"/>
  <c r="I15" i="16"/>
  <c r="C10" i="16"/>
  <c r="W19" i="41"/>
  <c r="B14" i="40"/>
  <c r="H19" i="38"/>
  <c r="B19" i="38" s="1"/>
  <c r="B14" i="38"/>
  <c r="C31" i="31"/>
  <c r="C29" i="31"/>
  <c r="G31" i="31"/>
  <c r="E31" i="31"/>
  <c r="C24" i="31"/>
  <c r="C23" i="31"/>
  <c r="G24" i="31"/>
  <c r="C17" i="31"/>
  <c r="C16" i="31"/>
  <c r="G17" i="31"/>
  <c r="F27" i="16" l="1"/>
  <c r="B19" i="41"/>
  <c r="C24" i="3"/>
  <c r="C39" i="3"/>
  <c r="B19" i="40"/>
  <c r="U109" i="33"/>
  <c r="U88" i="33"/>
  <c r="U67" i="33"/>
  <c r="R9" i="29"/>
  <c r="R100" i="33" s="1"/>
  <c r="S100" i="33" s="1"/>
  <c r="R8" i="29"/>
  <c r="R99" i="33" s="1"/>
  <c r="S99" i="33" s="1"/>
  <c r="S101" i="33"/>
  <c r="R13" i="29"/>
  <c r="R102" i="33" s="1"/>
  <c r="S102" i="33" s="1"/>
  <c r="L16" i="29"/>
  <c r="N105" i="33" s="1"/>
  <c r="O105" i="33" s="1"/>
  <c r="L9" i="29"/>
  <c r="N100" i="33" s="1"/>
  <c r="O100" i="33" s="1"/>
  <c r="O101" i="33"/>
  <c r="U33" i="33"/>
  <c r="U54" i="33" s="1"/>
  <c r="U75" i="33" s="1"/>
  <c r="U96" i="33" s="1"/>
  <c r="U13" i="33"/>
  <c r="U14" i="33" s="1"/>
  <c r="R12" i="33"/>
  <c r="P12" i="33"/>
  <c r="N12" i="33"/>
  <c r="L12" i="33"/>
  <c r="H12" i="33"/>
  <c r="F12" i="33"/>
  <c r="D12" i="33"/>
  <c r="B12" i="33"/>
  <c r="A3" i="33"/>
  <c r="O98" i="33" l="1"/>
  <c r="S98" i="33"/>
  <c r="U34" i="33"/>
  <c r="U55" i="33" s="1"/>
  <c r="U76" i="33" s="1"/>
  <c r="U97" i="33" s="1"/>
  <c r="U15" i="33"/>
  <c r="U35" i="33"/>
  <c r="U56" i="33" s="1"/>
  <c r="U77" i="33" s="1"/>
  <c r="U98" i="33" s="1"/>
  <c r="U16" i="33" l="1"/>
  <c r="U36" i="33"/>
  <c r="U57" i="33" l="1"/>
  <c r="U17" i="33"/>
  <c r="E16" i="33"/>
  <c r="U37" i="33"/>
  <c r="U18" i="33" l="1"/>
  <c r="U38" i="33"/>
  <c r="U58" i="33"/>
  <c r="U78" i="33"/>
  <c r="U79" i="33" l="1"/>
  <c r="U59" i="33"/>
  <c r="U99" i="33"/>
  <c r="U19" i="33"/>
  <c r="U39" i="33"/>
  <c r="U100" i="33" l="1"/>
  <c r="U20" i="33"/>
  <c r="U40" i="33"/>
  <c r="U61" i="33" s="1"/>
  <c r="U82" i="33" s="1"/>
  <c r="U103" i="33" s="1"/>
  <c r="U80" i="33"/>
  <c r="U60" i="33"/>
  <c r="U21" i="33" l="1"/>
  <c r="U41" i="33"/>
  <c r="U81" i="33"/>
  <c r="U101" i="33"/>
  <c r="U62" i="33" l="1"/>
  <c r="U102" i="33"/>
  <c r="U22" i="33"/>
  <c r="U42" i="33"/>
  <c r="U83" i="33" l="1"/>
  <c r="U63" i="33"/>
  <c r="U23" i="33"/>
  <c r="I22" i="33"/>
  <c r="U43" i="33"/>
  <c r="G22" i="33"/>
  <c r="U64" i="33" l="1"/>
  <c r="U84" i="33"/>
  <c r="U24" i="33"/>
  <c r="U44" i="33"/>
  <c r="U104" i="33"/>
  <c r="U105" i="33" l="1"/>
  <c r="U85" i="33"/>
  <c r="V25" i="33"/>
  <c r="U45" i="33"/>
  <c r="U66" i="33" s="1"/>
  <c r="U87" i="33" s="1"/>
  <c r="U108" i="33" s="1"/>
  <c r="U65" i="33"/>
  <c r="U32" i="33" l="1"/>
  <c r="U53" i="33" s="1"/>
  <c r="U74" i="33" s="1"/>
  <c r="U95" i="33" s="1"/>
  <c r="U46" i="33"/>
  <c r="U73" i="33" s="1"/>
  <c r="U94" i="33" s="1"/>
  <c r="U86" i="33"/>
  <c r="U106" i="33"/>
  <c r="U107" i="33" l="1"/>
  <c r="B10" i="31" l="1"/>
  <c r="B13" i="32"/>
  <c r="B20" i="32" s="1"/>
  <c r="B27" i="32" s="1"/>
  <c r="B34" i="32" s="1"/>
  <c r="H6" i="32"/>
  <c r="H13" i="32" s="1"/>
  <c r="H20" i="32" s="1"/>
  <c r="H27" i="32" s="1"/>
  <c r="H34" i="32" s="1"/>
  <c r="E6" i="32"/>
  <c r="E13" i="32" s="1"/>
  <c r="E20" i="32" s="1"/>
  <c r="E27" i="32" s="1"/>
  <c r="E34" i="32" s="1"/>
  <c r="A3" i="32"/>
  <c r="A3" i="31"/>
  <c r="G35" i="31"/>
  <c r="F35" i="31"/>
  <c r="G28" i="31"/>
  <c r="F28" i="31"/>
  <c r="G21" i="31"/>
  <c r="F21" i="31"/>
  <c r="G14" i="31"/>
  <c r="F14" i="31"/>
  <c r="B17" i="32" l="1"/>
  <c r="B24" i="32"/>
  <c r="H31" i="32"/>
  <c r="E24" i="32"/>
  <c r="E38" i="32"/>
  <c r="H38" i="32"/>
  <c r="E17" i="32"/>
  <c r="H24" i="32"/>
  <c r="E31" i="32"/>
  <c r="B31" i="32"/>
  <c r="H17" i="32"/>
  <c r="H10" i="32"/>
  <c r="E10" i="32"/>
  <c r="B10" i="32"/>
  <c r="C10" i="31"/>
  <c r="C9" i="31"/>
  <c r="E10" i="31"/>
  <c r="G8" i="31"/>
  <c r="G10" i="31"/>
  <c r="G9" i="31" l="1"/>
  <c r="B38" i="32"/>
  <c r="E9" i="31"/>
  <c r="J37" i="32"/>
  <c r="B50" i="30"/>
  <c r="C37" i="32" s="1"/>
  <c r="H47" i="30"/>
  <c r="G47" i="30"/>
  <c r="F47" i="30"/>
  <c r="B40" i="30"/>
  <c r="C30" i="32" s="1"/>
  <c r="H37" i="30"/>
  <c r="G37" i="30"/>
  <c r="F37" i="30"/>
  <c r="B30" i="30"/>
  <c r="C23" i="32" s="1"/>
  <c r="H27" i="30"/>
  <c r="G27" i="30"/>
  <c r="F27" i="30"/>
  <c r="H17" i="30"/>
  <c r="G17" i="30"/>
  <c r="F17" i="30"/>
  <c r="A3" i="30"/>
  <c r="H7" i="30"/>
  <c r="G7" i="30"/>
  <c r="F7" i="30"/>
  <c r="V9" i="29"/>
  <c r="S9" i="29"/>
  <c r="S8" i="29"/>
  <c r="T8" i="29" s="1"/>
  <c r="P9" i="29"/>
  <c r="P8" i="29"/>
  <c r="M9" i="29"/>
  <c r="N9" i="29" s="1"/>
  <c r="J15" i="29"/>
  <c r="J9" i="29"/>
  <c r="G9" i="29"/>
  <c r="D9" i="29"/>
  <c r="U18" i="29"/>
  <c r="R18" i="29"/>
  <c r="R107" i="33" s="1"/>
  <c r="S107" i="33" s="1"/>
  <c r="O18" i="29"/>
  <c r="P107" i="33" s="1"/>
  <c r="Q107" i="33" s="1"/>
  <c r="L18" i="29"/>
  <c r="N107" i="33" s="1"/>
  <c r="O107" i="33" s="1"/>
  <c r="I18" i="29"/>
  <c r="L107" i="33" s="1"/>
  <c r="M107" i="33" s="1"/>
  <c r="F18" i="29"/>
  <c r="C18" i="29"/>
  <c r="U17" i="29"/>
  <c r="R17" i="29"/>
  <c r="R106" i="33" s="1"/>
  <c r="S106" i="33" s="1"/>
  <c r="O17" i="29"/>
  <c r="P106" i="33" s="1"/>
  <c r="Q106" i="33" s="1"/>
  <c r="L17" i="29"/>
  <c r="N106" i="33" s="1"/>
  <c r="O106" i="33" s="1"/>
  <c r="I17" i="29"/>
  <c r="L106" i="33" s="1"/>
  <c r="M106" i="33" s="1"/>
  <c r="F17" i="29"/>
  <c r="C17" i="29"/>
  <c r="U16" i="29"/>
  <c r="R16" i="29"/>
  <c r="R105" i="33" s="1"/>
  <c r="S105" i="33" s="1"/>
  <c r="O16" i="29"/>
  <c r="P105" i="33" s="1"/>
  <c r="Q105" i="33" s="1"/>
  <c r="I16" i="29"/>
  <c r="L105" i="33" s="1"/>
  <c r="M105" i="33" s="1"/>
  <c r="F16" i="29"/>
  <c r="C16" i="29"/>
  <c r="U15" i="29"/>
  <c r="R15" i="29"/>
  <c r="R104" i="33" s="1"/>
  <c r="S104" i="33" s="1"/>
  <c r="O15" i="29"/>
  <c r="P104" i="33" s="1"/>
  <c r="Q104" i="33" s="1"/>
  <c r="L15" i="29"/>
  <c r="N104" i="33" s="1"/>
  <c r="O104" i="33" s="1"/>
  <c r="I15" i="29"/>
  <c r="L104" i="33" s="1"/>
  <c r="M104" i="33" s="1"/>
  <c r="F15" i="29"/>
  <c r="C15" i="29"/>
  <c r="O13" i="29"/>
  <c r="P102" i="33" s="1"/>
  <c r="Q102" i="33" s="1"/>
  <c r="L13" i="29"/>
  <c r="N102" i="33" s="1"/>
  <c r="O102" i="33" s="1"/>
  <c r="I13" i="29"/>
  <c r="L102" i="33" s="1"/>
  <c r="M102" i="33" s="1"/>
  <c r="F13" i="29"/>
  <c r="C13" i="29"/>
  <c r="Q101" i="33"/>
  <c r="M101" i="33"/>
  <c r="U9" i="29"/>
  <c r="W9" i="29" s="1"/>
  <c r="O9" i="29"/>
  <c r="P100" i="33" s="1"/>
  <c r="Q100" i="33" s="1"/>
  <c r="I9" i="29"/>
  <c r="L100" i="33" s="1"/>
  <c r="M100" i="33" s="1"/>
  <c r="F9" i="29"/>
  <c r="J100" i="33" s="1"/>
  <c r="K100" i="33" s="1"/>
  <c r="K98" i="33" s="1"/>
  <c r="K108" i="33" s="1"/>
  <c r="C9" i="29"/>
  <c r="O8" i="29"/>
  <c r="P99" i="33" s="1"/>
  <c r="Q99" i="33" s="1"/>
  <c r="S23" i="33"/>
  <c r="S22" i="33"/>
  <c r="S21" i="33"/>
  <c r="S20" i="33"/>
  <c r="S18" i="33"/>
  <c r="S17" i="33"/>
  <c r="S16" i="33"/>
  <c r="Q23" i="33"/>
  <c r="Q22" i="33"/>
  <c r="Q21" i="33"/>
  <c r="Q20" i="33"/>
  <c r="Q18" i="33"/>
  <c r="O23" i="33"/>
  <c r="O22" i="33"/>
  <c r="O21" i="33"/>
  <c r="O20" i="33"/>
  <c r="O18" i="33"/>
  <c r="O16" i="33"/>
  <c r="M23" i="33"/>
  <c r="M22" i="33"/>
  <c r="M21" i="33"/>
  <c r="M20" i="33"/>
  <c r="M18" i="33"/>
  <c r="M16" i="33"/>
  <c r="A3" i="15"/>
  <c r="O6" i="23"/>
  <c r="O6" i="22"/>
  <c r="O6" i="21"/>
  <c r="O6" i="19"/>
  <c r="A2" i="24"/>
  <c r="G8" i="24" s="1"/>
  <c r="A2" i="23"/>
  <c r="G8" i="23" s="1"/>
  <c r="A2" i="22"/>
  <c r="G8" i="22" s="1"/>
  <c r="A2" i="21"/>
  <c r="G8" i="21" s="1"/>
  <c r="A2" i="19"/>
  <c r="G8" i="19" s="1"/>
  <c r="K114" i="33" l="1"/>
  <c r="K110" i="33"/>
  <c r="K111" i="33" s="1"/>
  <c r="M98" i="33"/>
  <c r="O103" i="33"/>
  <c r="G101" i="33"/>
  <c r="I101" i="33"/>
  <c r="B102" i="33"/>
  <c r="C102" i="33" s="1"/>
  <c r="D102" i="33"/>
  <c r="E102" i="33" s="1"/>
  <c r="B105" i="33"/>
  <c r="C105" i="33" s="1"/>
  <c r="D105" i="33"/>
  <c r="E105" i="33" s="1"/>
  <c r="B100" i="33"/>
  <c r="C100" i="33" s="1"/>
  <c r="D100" i="33"/>
  <c r="E100" i="33" s="1"/>
  <c r="F104" i="33"/>
  <c r="G104" i="33" s="1"/>
  <c r="H104" i="33"/>
  <c r="I104" i="33" s="1"/>
  <c r="S103" i="33"/>
  <c r="S108" i="33" s="1"/>
  <c r="S114" i="33" s="1"/>
  <c r="B106" i="33"/>
  <c r="C106" i="33" s="1"/>
  <c r="D106" i="33"/>
  <c r="E106" i="33" s="1"/>
  <c r="H107" i="33"/>
  <c r="I107" i="33" s="1"/>
  <c r="F107" i="33"/>
  <c r="G107" i="33" s="1"/>
  <c r="F100" i="33"/>
  <c r="G100" i="33" s="1"/>
  <c r="H100" i="33"/>
  <c r="I100" i="33" s="1"/>
  <c r="C101" i="33"/>
  <c r="E101" i="33"/>
  <c r="M103" i="33"/>
  <c r="H106" i="33"/>
  <c r="I106" i="33" s="1"/>
  <c r="F106" i="33"/>
  <c r="G106" i="33" s="1"/>
  <c r="Q98" i="33"/>
  <c r="F102" i="33"/>
  <c r="G102" i="33" s="1"/>
  <c r="H102" i="33"/>
  <c r="I102" i="33" s="1"/>
  <c r="B104" i="33"/>
  <c r="C104" i="33" s="1"/>
  <c r="D104" i="33"/>
  <c r="E104" i="33" s="1"/>
  <c r="Q103" i="33"/>
  <c r="F105" i="33"/>
  <c r="G105" i="33" s="1"/>
  <c r="H105" i="33"/>
  <c r="I105" i="33" s="1"/>
  <c r="B107" i="33"/>
  <c r="C107" i="33" s="1"/>
  <c r="D107" i="33"/>
  <c r="E107" i="33" s="1"/>
  <c r="P15" i="29"/>
  <c r="G15" i="29"/>
  <c r="H15" i="29" s="1"/>
  <c r="I59" i="16" s="1"/>
  <c r="D15" i="29"/>
  <c r="S15" i="29"/>
  <c r="S19" i="33"/>
  <c r="I36" i="32"/>
  <c r="H33" i="30"/>
  <c r="E43" i="30"/>
  <c r="F29" i="32"/>
  <c r="C18" i="33"/>
  <c r="E18" i="33"/>
  <c r="C23" i="33"/>
  <c r="E23" i="33"/>
  <c r="G20" i="33"/>
  <c r="I20" i="33"/>
  <c r="Q19" i="33"/>
  <c r="I8" i="32"/>
  <c r="J8" i="32" s="1"/>
  <c r="E17" i="33"/>
  <c r="E14" i="33" s="1"/>
  <c r="C22" i="33"/>
  <c r="E22" i="33"/>
  <c r="G18" i="33"/>
  <c r="I18" i="33"/>
  <c r="E20" i="33"/>
  <c r="G21" i="33"/>
  <c r="I21" i="33"/>
  <c r="O19" i="33"/>
  <c r="E21" i="33"/>
  <c r="C21" i="33"/>
  <c r="C19" i="33" s="1"/>
  <c r="I23" i="33"/>
  <c r="G23" i="33"/>
  <c r="M19" i="33"/>
  <c r="B20" i="30"/>
  <c r="C16" i="32" s="1"/>
  <c r="F16" i="32"/>
  <c r="G16" i="32" s="1"/>
  <c r="O108" i="33"/>
  <c r="O114" i="33" s="1"/>
  <c r="E9" i="29"/>
  <c r="E7" i="29" s="1"/>
  <c r="Q8" i="29"/>
  <c r="Q9" i="29"/>
  <c r="G30" i="32"/>
  <c r="O45" i="33"/>
  <c r="W7" i="29"/>
  <c r="X56" i="16" s="1"/>
  <c r="J23" i="32"/>
  <c r="J16" i="32"/>
  <c r="J17" i="29"/>
  <c r="J18" i="29" s="1"/>
  <c r="K18" i="29" s="1"/>
  <c r="L62" i="16" s="1"/>
  <c r="K13" i="29"/>
  <c r="L57" i="16" s="1"/>
  <c r="Q13" i="29"/>
  <c r="R57" i="16" s="1"/>
  <c r="M17" i="33"/>
  <c r="M14" i="33" s="1"/>
  <c r="G37" i="32"/>
  <c r="K9" i="29"/>
  <c r="G17" i="33"/>
  <c r="I17" i="33"/>
  <c r="G16" i="33"/>
  <c r="I16" i="33"/>
  <c r="O17" i="33"/>
  <c r="O14" i="33" s="1"/>
  <c r="S14" i="33"/>
  <c r="G23" i="32"/>
  <c r="J30" i="32"/>
  <c r="J9" i="32"/>
  <c r="V17" i="29"/>
  <c r="V18" i="29" s="1"/>
  <c r="W18" i="29" s="1"/>
  <c r="X62" i="16" s="1"/>
  <c r="W15" i="29"/>
  <c r="X59" i="16" s="1"/>
  <c r="H13" i="29"/>
  <c r="I57" i="16" s="1"/>
  <c r="H9" i="29"/>
  <c r="T9" i="29"/>
  <c r="N7" i="29"/>
  <c r="O56" i="16" s="1"/>
  <c r="T13" i="29"/>
  <c r="U57" i="16" s="1"/>
  <c r="K15" i="29"/>
  <c r="L59" i="16" s="1"/>
  <c r="E13" i="29"/>
  <c r="F57" i="16" s="1"/>
  <c r="P16" i="3"/>
  <c r="W13" i="16" s="1"/>
  <c r="P15" i="3"/>
  <c r="P14" i="3"/>
  <c r="N16" i="3"/>
  <c r="T13" i="16" s="1"/>
  <c r="N15" i="3"/>
  <c r="T12" i="16" s="1"/>
  <c r="N14" i="3"/>
  <c r="L16" i="3"/>
  <c r="Q13" i="16" s="1"/>
  <c r="L15" i="3"/>
  <c r="L14" i="3"/>
  <c r="J16" i="3"/>
  <c r="N13" i="16" s="1"/>
  <c r="P13" i="16" s="1"/>
  <c r="J15" i="3"/>
  <c r="J14" i="3"/>
  <c r="H16" i="3"/>
  <c r="K13" i="16" s="1"/>
  <c r="H15" i="3"/>
  <c r="K12" i="16" s="1"/>
  <c r="H14" i="3"/>
  <c r="F16" i="3"/>
  <c r="H13" i="16" s="1"/>
  <c r="F15" i="3"/>
  <c r="H12" i="16" s="1"/>
  <c r="F14" i="3"/>
  <c r="W26" i="16"/>
  <c r="P31" i="3"/>
  <c r="P30" i="3"/>
  <c r="P29" i="3"/>
  <c r="W21" i="16"/>
  <c r="T25" i="16"/>
  <c r="Q25" i="16"/>
  <c r="Q24" i="16"/>
  <c r="N25" i="16"/>
  <c r="K25" i="16"/>
  <c r="H25" i="16"/>
  <c r="W38" i="16"/>
  <c r="P46" i="3"/>
  <c r="W37" i="16" s="1"/>
  <c r="P45" i="3"/>
  <c r="W36" i="16" s="1"/>
  <c r="P44" i="3"/>
  <c r="T38" i="16"/>
  <c r="N46" i="3"/>
  <c r="N45" i="3"/>
  <c r="T36" i="16" s="1"/>
  <c r="N44" i="3"/>
  <c r="Q38" i="16"/>
  <c r="L46" i="3"/>
  <c r="Q37" i="16" s="1"/>
  <c r="L45" i="3"/>
  <c r="L44" i="3"/>
  <c r="Q35" i="16" s="1"/>
  <c r="N38" i="16"/>
  <c r="J46" i="3"/>
  <c r="N37" i="16" s="1"/>
  <c r="J45" i="3"/>
  <c r="N36" i="16" s="1"/>
  <c r="J44" i="3"/>
  <c r="K38" i="16"/>
  <c r="H46" i="3"/>
  <c r="K37" i="16" s="1"/>
  <c r="H45" i="3"/>
  <c r="H44" i="3"/>
  <c r="K35" i="16" s="1"/>
  <c r="H38" i="16"/>
  <c r="F46" i="3"/>
  <c r="H37" i="16" s="1"/>
  <c r="F45" i="3"/>
  <c r="F44" i="3"/>
  <c r="H35" i="16" s="1"/>
  <c r="W50" i="16"/>
  <c r="P61" i="3"/>
  <c r="W49" i="16" s="1"/>
  <c r="P60" i="3"/>
  <c r="W48" i="16" s="1"/>
  <c r="P59" i="3"/>
  <c r="T50" i="16"/>
  <c r="N61" i="3"/>
  <c r="T49" i="16" s="1"/>
  <c r="N60" i="3"/>
  <c r="T48" i="16" s="1"/>
  <c r="N59" i="3"/>
  <c r="Q50" i="16"/>
  <c r="L61" i="3"/>
  <c r="Q49" i="16" s="1"/>
  <c r="L60" i="3"/>
  <c r="L59" i="3"/>
  <c r="Q47" i="16" s="1"/>
  <c r="N50" i="16"/>
  <c r="J61" i="3"/>
  <c r="N49" i="16" s="1"/>
  <c r="J60" i="3"/>
  <c r="J59" i="3"/>
  <c r="N47" i="16" s="1"/>
  <c r="K50" i="16"/>
  <c r="H61" i="3"/>
  <c r="K49" i="16" s="1"/>
  <c r="H60" i="3"/>
  <c r="H59" i="3"/>
  <c r="K47" i="16" s="1"/>
  <c r="F61" i="3"/>
  <c r="H49" i="16" s="1"/>
  <c r="F60" i="3"/>
  <c r="H48" i="16" s="1"/>
  <c r="F59" i="3"/>
  <c r="H47" i="16" s="1"/>
  <c r="W62" i="16"/>
  <c r="P76" i="3"/>
  <c r="W61" i="16" s="1"/>
  <c r="P75" i="3"/>
  <c r="W60" i="16" s="1"/>
  <c r="P74" i="3"/>
  <c r="W59" i="16" s="1"/>
  <c r="T62" i="16"/>
  <c r="N76" i="3"/>
  <c r="T61" i="16" s="1"/>
  <c r="N75" i="3"/>
  <c r="T60" i="16" s="1"/>
  <c r="N74" i="3"/>
  <c r="T59" i="16" s="1"/>
  <c r="Q62" i="16"/>
  <c r="L76" i="3"/>
  <c r="Q61" i="16" s="1"/>
  <c r="L75" i="3"/>
  <c r="Q60" i="16" s="1"/>
  <c r="L74" i="3"/>
  <c r="Q59" i="16" s="1"/>
  <c r="N62" i="16"/>
  <c r="J76" i="3"/>
  <c r="N61" i="16" s="1"/>
  <c r="J75" i="3"/>
  <c r="J74" i="3"/>
  <c r="N59" i="16" s="1"/>
  <c r="K62" i="16"/>
  <c r="H76" i="3"/>
  <c r="K61" i="16" s="1"/>
  <c r="H75" i="3"/>
  <c r="K60" i="16" s="1"/>
  <c r="H74" i="3"/>
  <c r="H62" i="16"/>
  <c r="F76" i="3"/>
  <c r="H61" i="16" s="1"/>
  <c r="F75" i="3"/>
  <c r="F74" i="3"/>
  <c r="D76" i="3"/>
  <c r="D75" i="3"/>
  <c r="D73" i="3" s="1"/>
  <c r="D71" i="3" s="1"/>
  <c r="E50" i="16"/>
  <c r="D61" i="3"/>
  <c r="D60" i="3"/>
  <c r="D59" i="3"/>
  <c r="E38" i="16"/>
  <c r="D46" i="3"/>
  <c r="D45" i="3"/>
  <c r="D44" i="3"/>
  <c r="E25" i="16"/>
  <c r="E24" i="16"/>
  <c r="D16" i="3"/>
  <c r="D15" i="3"/>
  <c r="D14" i="3"/>
  <c r="P6" i="3"/>
  <c r="P21" i="3" s="1"/>
  <c r="P36" i="3" s="1"/>
  <c r="P51" i="3" s="1"/>
  <c r="P66" i="3" s="1"/>
  <c r="N6" i="3"/>
  <c r="N21" i="3" s="1"/>
  <c r="N36" i="3" s="1"/>
  <c r="N51" i="3" s="1"/>
  <c r="N66" i="3" s="1"/>
  <c r="L6" i="3"/>
  <c r="L21" i="3" s="1"/>
  <c r="L36" i="3" s="1"/>
  <c r="L51" i="3" s="1"/>
  <c r="L66" i="3" s="1"/>
  <c r="J6" i="3"/>
  <c r="J21" i="3" s="1"/>
  <c r="J36" i="3" s="1"/>
  <c r="J51" i="3" s="1"/>
  <c r="J66" i="3" s="1"/>
  <c r="H6" i="3"/>
  <c r="H21" i="3" s="1"/>
  <c r="H36" i="3" s="1"/>
  <c r="H51" i="3" s="1"/>
  <c r="H66" i="3" s="1"/>
  <c r="F6" i="3"/>
  <c r="F21" i="3" s="1"/>
  <c r="F36" i="3" s="1"/>
  <c r="F51" i="3" s="1"/>
  <c r="F66" i="3" s="1"/>
  <c r="D6" i="3"/>
  <c r="D21" i="3" s="1"/>
  <c r="D36" i="3" s="1"/>
  <c r="D51" i="3" s="1"/>
  <c r="D66" i="3" s="1"/>
  <c r="B6" i="3"/>
  <c r="B21" i="3" s="1"/>
  <c r="B36" i="3" s="1"/>
  <c r="B51" i="3" s="1"/>
  <c r="B66" i="3" s="1"/>
  <c r="A3" i="3"/>
  <c r="W45" i="16"/>
  <c r="Q26" i="16"/>
  <c r="N26" i="16"/>
  <c r="K26" i="16"/>
  <c r="H26" i="16"/>
  <c r="K14" i="2"/>
  <c r="K15" i="2"/>
  <c r="K16" i="2"/>
  <c r="K17" i="2"/>
  <c r="K18" i="2"/>
  <c r="K19" i="2"/>
  <c r="K21" i="2"/>
  <c r="K22" i="2"/>
  <c r="K23" i="2"/>
  <c r="K24" i="2"/>
  <c r="K26" i="2"/>
  <c r="K27" i="2"/>
  <c r="Q14" i="2"/>
  <c r="Q15" i="2"/>
  <c r="Q16" i="2"/>
  <c r="Q17" i="2"/>
  <c r="Q18" i="2"/>
  <c r="Q19" i="2"/>
  <c r="Q21" i="2"/>
  <c r="Q22" i="2"/>
  <c r="Q23" i="2"/>
  <c r="Q24" i="2"/>
  <c r="Q26" i="2"/>
  <c r="Q27" i="2"/>
  <c r="O14" i="2"/>
  <c r="O15" i="2"/>
  <c r="O16" i="2"/>
  <c r="O17" i="2"/>
  <c r="O18" i="2"/>
  <c r="O19" i="2"/>
  <c r="O21" i="2"/>
  <c r="O22" i="2"/>
  <c r="O23" i="2"/>
  <c r="O24" i="2"/>
  <c r="O26" i="2"/>
  <c r="O27" i="2"/>
  <c r="M14" i="2"/>
  <c r="M15" i="2"/>
  <c r="M16" i="2"/>
  <c r="M17" i="2"/>
  <c r="M18" i="2"/>
  <c r="M19" i="2"/>
  <c r="M21" i="2"/>
  <c r="M22" i="2"/>
  <c r="M23" i="2"/>
  <c r="M24" i="2"/>
  <c r="M26" i="2"/>
  <c r="M27" i="2"/>
  <c r="N28" i="3"/>
  <c r="N26" i="3" s="1"/>
  <c r="N13" i="2"/>
  <c r="L28" i="3"/>
  <c r="L26" i="3" s="1"/>
  <c r="L20" i="2"/>
  <c r="L12" i="3" s="1"/>
  <c r="L13" i="2"/>
  <c r="J20" i="2"/>
  <c r="J12" i="3" s="1"/>
  <c r="J13" i="2"/>
  <c r="H28" i="3"/>
  <c r="H26" i="3" s="1"/>
  <c r="H20" i="2"/>
  <c r="H12" i="3" s="1"/>
  <c r="B12" i="3" s="1"/>
  <c r="H13" i="2"/>
  <c r="I13" i="2" s="1"/>
  <c r="F28" i="3"/>
  <c r="F26" i="3" s="1"/>
  <c r="F13" i="2"/>
  <c r="D28" i="3"/>
  <c r="R27" i="2"/>
  <c r="R26" i="2"/>
  <c r="R24" i="2"/>
  <c r="R22" i="2"/>
  <c r="R19" i="2"/>
  <c r="R18" i="2"/>
  <c r="R17" i="2"/>
  <c r="R16" i="2"/>
  <c r="R15" i="2"/>
  <c r="R14" i="2"/>
  <c r="I14" i="2"/>
  <c r="I15" i="2"/>
  <c r="I16" i="2"/>
  <c r="I17" i="2"/>
  <c r="I18" i="2"/>
  <c r="I19" i="2"/>
  <c r="I21" i="2"/>
  <c r="I22" i="2"/>
  <c r="I23" i="2"/>
  <c r="I24" i="2"/>
  <c r="I26" i="2"/>
  <c r="I27" i="2"/>
  <c r="G14" i="2"/>
  <c r="G15" i="2"/>
  <c r="G16" i="2"/>
  <c r="G17" i="2"/>
  <c r="G18" i="2"/>
  <c r="G19" i="2"/>
  <c r="G21" i="2"/>
  <c r="G22" i="2"/>
  <c r="G23" i="2"/>
  <c r="G24" i="2"/>
  <c r="G26" i="2"/>
  <c r="G27" i="2"/>
  <c r="E14" i="2"/>
  <c r="E15" i="2"/>
  <c r="E16" i="2"/>
  <c r="E17" i="2"/>
  <c r="E18" i="2"/>
  <c r="E19" i="2"/>
  <c r="E21" i="2"/>
  <c r="E22" i="2"/>
  <c r="E23" i="2"/>
  <c r="E24" i="2"/>
  <c r="E26" i="2"/>
  <c r="E27" i="2"/>
  <c r="A3" i="2"/>
  <c r="H59" i="16" l="1"/>
  <c r="B74" i="3"/>
  <c r="I20" i="2"/>
  <c r="B75" i="3"/>
  <c r="B46" i="3"/>
  <c r="B14" i="3"/>
  <c r="D26" i="3"/>
  <c r="E35" i="16"/>
  <c r="G35" i="16" s="1"/>
  <c r="B44" i="3"/>
  <c r="D43" i="3"/>
  <c r="E59" i="16"/>
  <c r="E36" i="16"/>
  <c r="G36" i="16" s="1"/>
  <c r="B45" i="3"/>
  <c r="W23" i="16"/>
  <c r="Y23" i="16" s="1"/>
  <c r="B29" i="3"/>
  <c r="F33" i="3"/>
  <c r="E61" i="16"/>
  <c r="B76" i="3"/>
  <c r="O76" i="3" s="1"/>
  <c r="W24" i="16"/>
  <c r="Y24" i="16" s="1"/>
  <c r="B30" i="3"/>
  <c r="W25" i="16"/>
  <c r="Y25" i="16" s="1"/>
  <c r="B31" i="3"/>
  <c r="L33" i="3"/>
  <c r="E12" i="16"/>
  <c r="B15" i="3"/>
  <c r="E47" i="16"/>
  <c r="B59" i="3"/>
  <c r="D58" i="3"/>
  <c r="H33" i="3"/>
  <c r="E13" i="16"/>
  <c r="B16" i="3"/>
  <c r="B13" i="16" s="1"/>
  <c r="E48" i="16"/>
  <c r="G48" i="16" s="1"/>
  <c r="B60" i="3"/>
  <c r="Q60" i="3" s="1"/>
  <c r="N33" i="3"/>
  <c r="E49" i="16"/>
  <c r="B61" i="3"/>
  <c r="O67" i="33"/>
  <c r="O51" i="33"/>
  <c r="P31" i="2"/>
  <c r="P34" i="2" s="1"/>
  <c r="P8" i="3" s="1"/>
  <c r="P10" i="3" s="1"/>
  <c r="E21" i="16"/>
  <c r="G25" i="2"/>
  <c r="H12" i="2"/>
  <c r="Q20" i="2"/>
  <c r="Q9" i="16"/>
  <c r="S9" i="16" s="1"/>
  <c r="G13" i="2"/>
  <c r="O13" i="2"/>
  <c r="G20" i="2"/>
  <c r="D31" i="2"/>
  <c r="D34" i="2" s="1"/>
  <c r="M13" i="2"/>
  <c r="E45" i="16"/>
  <c r="G45" i="16" s="1"/>
  <c r="I22" i="32"/>
  <c r="J22" i="32" s="1"/>
  <c r="J24" i="32" s="1"/>
  <c r="Q108" i="33"/>
  <c r="Q114" i="33" s="1"/>
  <c r="K9" i="16"/>
  <c r="M9" i="16" s="1"/>
  <c r="K13" i="2"/>
  <c r="H23" i="16"/>
  <c r="K20" i="2"/>
  <c r="C103" i="33"/>
  <c r="I25" i="2"/>
  <c r="K23" i="16"/>
  <c r="M23" i="16" s="1"/>
  <c r="K7" i="29"/>
  <c r="L56" i="16" s="1"/>
  <c r="M24" i="33"/>
  <c r="E103" i="33"/>
  <c r="C98" i="33"/>
  <c r="T21" i="16"/>
  <c r="V21" i="16" s="1"/>
  <c r="T26" i="16"/>
  <c r="V26" i="16" s="1"/>
  <c r="E62" i="16"/>
  <c r="E25" i="2"/>
  <c r="K25" i="2"/>
  <c r="K21" i="16"/>
  <c r="M21" i="16" s="1"/>
  <c r="F56" i="16"/>
  <c r="G98" i="33"/>
  <c r="E98" i="33"/>
  <c r="E9" i="16"/>
  <c r="G9" i="16" s="1"/>
  <c r="T23" i="16"/>
  <c r="I103" i="33"/>
  <c r="E20" i="2"/>
  <c r="E26" i="16"/>
  <c r="G26" i="16" s="1"/>
  <c r="T7" i="29"/>
  <c r="U56" i="16" s="1"/>
  <c r="I98" i="33"/>
  <c r="G103" i="33"/>
  <c r="N11" i="16"/>
  <c r="P11" i="16" s="1"/>
  <c r="W11" i="16"/>
  <c r="E11" i="16"/>
  <c r="H11" i="16"/>
  <c r="H10" i="16" s="1"/>
  <c r="Q11" i="16"/>
  <c r="S11" i="16" s="1"/>
  <c r="B38" i="16"/>
  <c r="S24" i="33"/>
  <c r="T15" i="29"/>
  <c r="U59" i="16" s="1"/>
  <c r="V59" i="16" s="1"/>
  <c r="S17" i="29"/>
  <c r="T16" i="29"/>
  <c r="U60" i="16" s="1"/>
  <c r="D17" i="29"/>
  <c r="E16" i="29"/>
  <c r="F60" i="16" s="1"/>
  <c r="Q16" i="29"/>
  <c r="R60" i="16" s="1"/>
  <c r="S60" i="16" s="1"/>
  <c r="P17" i="29"/>
  <c r="Q17" i="29" s="1"/>
  <c r="M15" i="29"/>
  <c r="N15" i="29" s="1"/>
  <c r="O59" i="16" s="1"/>
  <c r="Q15" i="29"/>
  <c r="R59" i="16" s="1"/>
  <c r="S59" i="16" s="1"/>
  <c r="E15" i="29"/>
  <c r="F59" i="16" s="1"/>
  <c r="O87" i="33"/>
  <c r="Y13" i="16"/>
  <c r="O24" i="33"/>
  <c r="N13" i="29"/>
  <c r="B13" i="29" s="1"/>
  <c r="H53" i="30"/>
  <c r="G19" i="33"/>
  <c r="F13" i="3"/>
  <c r="F58" i="3"/>
  <c r="F56" i="3" s="1"/>
  <c r="M13" i="16"/>
  <c r="P73" i="3"/>
  <c r="S38" i="16"/>
  <c r="M25" i="2"/>
  <c r="Q13" i="2"/>
  <c r="N21" i="16"/>
  <c r="P21" i="16" s="1"/>
  <c r="E23" i="16"/>
  <c r="E22" i="16" s="1"/>
  <c r="H58" i="3"/>
  <c r="H56" i="3" s="1"/>
  <c r="K48" i="16"/>
  <c r="M48" i="16" s="1"/>
  <c r="T11" i="16"/>
  <c r="N13" i="3"/>
  <c r="J12" i="2"/>
  <c r="R20" i="2"/>
  <c r="M20" i="2"/>
  <c r="O25" i="2"/>
  <c r="Q25" i="2"/>
  <c r="W33" i="16"/>
  <c r="Y33" i="16" s="1"/>
  <c r="N43" i="3"/>
  <c r="N41" i="3" s="1"/>
  <c r="T35" i="16"/>
  <c r="V35" i="16" s="1"/>
  <c r="B50" i="16"/>
  <c r="H50" i="16"/>
  <c r="J50" i="16" s="1"/>
  <c r="V13" i="16"/>
  <c r="F15" i="32"/>
  <c r="G15" i="32" s="1"/>
  <c r="G17" i="32" s="1"/>
  <c r="Q7" i="29"/>
  <c r="R56" i="16" s="1"/>
  <c r="B8" i="29"/>
  <c r="E19" i="33"/>
  <c r="E24" i="33" s="1"/>
  <c r="E30" i="33" s="1"/>
  <c r="E53" i="30"/>
  <c r="F36" i="32"/>
  <c r="G36" i="32" s="1"/>
  <c r="G38" i="32" s="1"/>
  <c r="N12" i="2"/>
  <c r="O20" i="2"/>
  <c r="K11" i="16"/>
  <c r="H13" i="3"/>
  <c r="F12" i="2"/>
  <c r="L12" i="2"/>
  <c r="W9" i="16"/>
  <c r="Y9" i="16" s="1"/>
  <c r="N60" i="16"/>
  <c r="N58" i="16" s="1"/>
  <c r="J73" i="3"/>
  <c r="J71" i="3" s="1"/>
  <c r="F43" i="3"/>
  <c r="F41" i="3" s="1"/>
  <c r="H36" i="16"/>
  <c r="J36" i="16" s="1"/>
  <c r="N35" i="16"/>
  <c r="N34" i="16" s="1"/>
  <c r="J43" i="3"/>
  <c r="J41" i="3" s="1"/>
  <c r="K24" i="16"/>
  <c r="M24" i="16" s="1"/>
  <c r="Q23" i="16"/>
  <c r="Q22" i="16" s="1"/>
  <c r="W57" i="16"/>
  <c r="Y57" i="16" s="1"/>
  <c r="E60" i="16"/>
  <c r="N48" i="16"/>
  <c r="P48" i="16" s="1"/>
  <c r="J58" i="3"/>
  <c r="J56" i="3" s="1"/>
  <c r="T24" i="16"/>
  <c r="V24" i="16" s="1"/>
  <c r="P26" i="16"/>
  <c r="P25" i="16"/>
  <c r="M38" i="16"/>
  <c r="S50" i="16"/>
  <c r="F73" i="3"/>
  <c r="F71" i="3" s="1"/>
  <c r="H60" i="16"/>
  <c r="H58" i="16" s="1"/>
  <c r="T58" i="16"/>
  <c r="L58" i="3"/>
  <c r="L56" i="3" s="1"/>
  <c r="Q48" i="16"/>
  <c r="Q46" i="16" s="1"/>
  <c r="H43" i="3"/>
  <c r="H41" i="3" s="1"/>
  <c r="K36" i="16"/>
  <c r="M36" i="16" s="1"/>
  <c r="G46" i="3"/>
  <c r="T37" i="16"/>
  <c r="V37" i="16" s="1"/>
  <c r="P43" i="3"/>
  <c r="W35" i="16"/>
  <c r="W34" i="16" s="1"/>
  <c r="N24" i="16"/>
  <c r="V38" i="16"/>
  <c r="J49" i="16"/>
  <c r="M62" i="16"/>
  <c r="G24" i="16"/>
  <c r="M26" i="16"/>
  <c r="Y21" i="16"/>
  <c r="Y36" i="16"/>
  <c r="P38" i="16"/>
  <c r="G38" i="16"/>
  <c r="J48" i="16"/>
  <c r="V48" i="16"/>
  <c r="V50" i="16"/>
  <c r="H73" i="3"/>
  <c r="H71" i="3" s="1"/>
  <c r="K59" i="16"/>
  <c r="K58" i="16" s="1"/>
  <c r="Q58" i="16"/>
  <c r="N58" i="3"/>
  <c r="N56" i="3" s="1"/>
  <c r="T47" i="16"/>
  <c r="T46" i="16" s="1"/>
  <c r="L43" i="3"/>
  <c r="L41" i="3" s="1"/>
  <c r="Q36" i="16"/>
  <c r="Q34" i="16" s="1"/>
  <c r="J13" i="3"/>
  <c r="N12" i="16"/>
  <c r="P12" i="16" s="1"/>
  <c r="P13" i="3"/>
  <c r="W12" i="16"/>
  <c r="Y12" i="16" s="1"/>
  <c r="J37" i="16"/>
  <c r="J38" i="16"/>
  <c r="Y26" i="16"/>
  <c r="V36" i="16"/>
  <c r="P50" i="16"/>
  <c r="H7" i="29"/>
  <c r="I56" i="16" s="1"/>
  <c r="Y62" i="16"/>
  <c r="Q24" i="33"/>
  <c r="Q30" i="33" s="1"/>
  <c r="C24" i="33"/>
  <c r="E33" i="30"/>
  <c r="B33" i="30" s="1"/>
  <c r="F22" i="32"/>
  <c r="I19" i="33"/>
  <c r="E37" i="16"/>
  <c r="N73" i="3"/>
  <c r="N71" i="3" s="1"/>
  <c r="W58" i="16"/>
  <c r="H46" i="16"/>
  <c r="P58" i="3"/>
  <c r="W47" i="16"/>
  <c r="W46" i="16" s="1"/>
  <c r="H24" i="16"/>
  <c r="J24" i="16" s="1"/>
  <c r="P28" i="3"/>
  <c r="P26" i="3" s="1"/>
  <c r="M12" i="16"/>
  <c r="L13" i="3"/>
  <c r="Q12" i="16"/>
  <c r="S12" i="16" s="1"/>
  <c r="V25" i="16"/>
  <c r="J25" i="16"/>
  <c r="V49" i="16"/>
  <c r="J12" i="16"/>
  <c r="Y38" i="16"/>
  <c r="P36" i="16"/>
  <c r="G50" i="16"/>
  <c r="M50" i="16"/>
  <c r="J26" i="16"/>
  <c r="Y45" i="16"/>
  <c r="H43" i="30"/>
  <c r="I29" i="32"/>
  <c r="H23" i="30"/>
  <c r="I15" i="32"/>
  <c r="I17" i="32" s="1"/>
  <c r="M108" i="33"/>
  <c r="M114" i="33" s="1"/>
  <c r="M66" i="33"/>
  <c r="M72" i="33" s="1"/>
  <c r="O66" i="33"/>
  <c r="O72" i="33" s="1"/>
  <c r="Q45" i="33"/>
  <c r="M45" i="33"/>
  <c r="M87" i="33"/>
  <c r="M93" i="33" s="1"/>
  <c r="S87" i="33"/>
  <c r="S93" i="33" s="1"/>
  <c r="Q87" i="33"/>
  <c r="Q93" i="33" s="1"/>
  <c r="Q66" i="33"/>
  <c r="Q72" i="33" s="1"/>
  <c r="S66" i="33"/>
  <c r="S72" i="33" s="1"/>
  <c r="S45" i="33"/>
  <c r="J59" i="16"/>
  <c r="Y59" i="16"/>
  <c r="K17" i="29"/>
  <c r="K16" i="29"/>
  <c r="S47" i="16"/>
  <c r="P47" i="16"/>
  <c r="M47" i="16"/>
  <c r="J47" i="16"/>
  <c r="J35" i="16"/>
  <c r="F31" i="32"/>
  <c r="G29" i="32"/>
  <c r="G31" i="32" s="1"/>
  <c r="B31" i="30"/>
  <c r="D23" i="32" s="1"/>
  <c r="B51" i="30"/>
  <c r="D37" i="32" s="1"/>
  <c r="J13" i="16"/>
  <c r="S49" i="16"/>
  <c r="W16" i="29"/>
  <c r="W17" i="29"/>
  <c r="V12" i="16"/>
  <c r="S37" i="16"/>
  <c r="M37" i="16"/>
  <c r="B9" i="29"/>
  <c r="S24" i="16"/>
  <c r="B21" i="30"/>
  <c r="D16" i="32" s="1"/>
  <c r="M49" i="16"/>
  <c r="G49" i="16"/>
  <c r="G14" i="33"/>
  <c r="I14" i="33"/>
  <c r="F8" i="32"/>
  <c r="G8" i="32" s="1"/>
  <c r="I38" i="32"/>
  <c r="J36" i="32"/>
  <c r="J38" i="32" s="1"/>
  <c r="C36" i="32"/>
  <c r="I10" i="32"/>
  <c r="J10" i="32"/>
  <c r="B41" i="30"/>
  <c r="D30" i="32" s="1"/>
  <c r="C22" i="32"/>
  <c r="C24" i="32" s="1"/>
  <c r="E11" i="30"/>
  <c r="P37" i="16"/>
  <c r="S26" i="16"/>
  <c r="S25" i="16"/>
  <c r="M25" i="16"/>
  <c r="Y48" i="16"/>
  <c r="P49" i="16"/>
  <c r="Y37" i="16"/>
  <c r="G25" i="16"/>
  <c r="S13" i="16"/>
  <c r="I59" i="3"/>
  <c r="L73" i="3"/>
  <c r="L71" i="3" s="1"/>
  <c r="E77" i="3"/>
  <c r="Q74" i="3"/>
  <c r="O44" i="3"/>
  <c r="D13" i="3"/>
  <c r="R25" i="2"/>
  <c r="E13" i="2"/>
  <c r="R13" i="2"/>
  <c r="D8" i="3" l="1"/>
  <c r="E46" i="16"/>
  <c r="E58" i="16"/>
  <c r="F48" i="3"/>
  <c r="P71" i="3"/>
  <c r="B71" i="3" s="1"/>
  <c r="C71" i="3" s="1"/>
  <c r="H48" i="3"/>
  <c r="W22" i="16"/>
  <c r="B43" i="3"/>
  <c r="O43" i="3" s="1"/>
  <c r="D41" i="3"/>
  <c r="E10" i="16"/>
  <c r="B58" i="3"/>
  <c r="D56" i="3"/>
  <c r="B73" i="3"/>
  <c r="G73" i="3" s="1"/>
  <c r="D78" i="3"/>
  <c r="J48" i="3"/>
  <c r="B13" i="3"/>
  <c r="O13" i="3" s="1"/>
  <c r="L48" i="3"/>
  <c r="P33" i="3"/>
  <c r="E34" i="16"/>
  <c r="P41" i="3"/>
  <c r="D33" i="3"/>
  <c r="P56" i="3"/>
  <c r="P63" i="3" s="1"/>
  <c r="N48" i="3"/>
  <c r="P11" i="3"/>
  <c r="P18" i="3" s="1"/>
  <c r="C9" i="32"/>
  <c r="S26" i="33"/>
  <c r="S27" i="33" s="1"/>
  <c r="S30" i="33"/>
  <c r="O26" i="33"/>
  <c r="O27" i="33" s="1"/>
  <c r="O30" i="33"/>
  <c r="M67" i="33"/>
  <c r="M68" i="33" s="1"/>
  <c r="M69" i="33" s="1"/>
  <c r="M51" i="33"/>
  <c r="M26" i="33"/>
  <c r="M27" i="33" s="1"/>
  <c r="M30" i="33"/>
  <c r="S67" i="33"/>
  <c r="S51" i="33"/>
  <c r="Q67" i="33"/>
  <c r="Q51" i="33"/>
  <c r="O109" i="33"/>
  <c r="O110" i="33" s="1"/>
  <c r="O111" i="33" s="1"/>
  <c r="O93" i="33"/>
  <c r="I24" i="32"/>
  <c r="M46" i="33"/>
  <c r="M47" i="33" s="1"/>
  <c r="M48" i="33" s="1"/>
  <c r="M12" i="2"/>
  <c r="Q9" i="3"/>
  <c r="I12" i="2"/>
  <c r="I29" i="3"/>
  <c r="Q21" i="16"/>
  <c r="S21" i="16" s="1"/>
  <c r="F31" i="2"/>
  <c r="J31" i="2"/>
  <c r="N31" i="2"/>
  <c r="N34" i="2" s="1"/>
  <c r="N8" i="3" s="1"/>
  <c r="H31" i="2"/>
  <c r="Q10" i="3"/>
  <c r="L31" i="2"/>
  <c r="L34" i="2" s="1"/>
  <c r="L8" i="3" s="1"/>
  <c r="L10" i="3" s="1"/>
  <c r="L11" i="3" s="1"/>
  <c r="L18" i="3" s="1"/>
  <c r="G12" i="2"/>
  <c r="Q12" i="2"/>
  <c r="K12" i="2"/>
  <c r="O12" i="2"/>
  <c r="Q29" i="2"/>
  <c r="W14" i="16"/>
  <c r="Y14" i="16" s="1"/>
  <c r="E12" i="2"/>
  <c r="C108" i="33"/>
  <c r="C114" i="33" s="1"/>
  <c r="G47" i="3"/>
  <c r="R12" i="2"/>
  <c r="G62" i="3"/>
  <c r="J28" i="3"/>
  <c r="N23" i="16"/>
  <c r="P23" i="16" s="1"/>
  <c r="I47" i="3"/>
  <c r="Q29" i="3"/>
  <c r="N33" i="16"/>
  <c r="P33" i="16" s="1"/>
  <c r="K57" i="16"/>
  <c r="M57" i="16" s="1"/>
  <c r="H78" i="3"/>
  <c r="E57" i="16"/>
  <c r="G57" i="16" s="1"/>
  <c r="Q33" i="16"/>
  <c r="S33" i="16" s="1"/>
  <c r="Q32" i="16"/>
  <c r="S32" i="16" s="1"/>
  <c r="H57" i="16"/>
  <c r="J57" i="16" s="1"/>
  <c r="F78" i="3"/>
  <c r="Q57" i="16"/>
  <c r="S57" i="16" s="1"/>
  <c r="L78" i="3"/>
  <c r="K33" i="16"/>
  <c r="M33" i="16" s="1"/>
  <c r="K32" i="16"/>
  <c r="H45" i="16"/>
  <c r="J45" i="16" s="1"/>
  <c r="F63" i="3"/>
  <c r="K45" i="16"/>
  <c r="M45" i="16" s="1"/>
  <c r="H63" i="3"/>
  <c r="N45" i="16"/>
  <c r="P45" i="16" s="1"/>
  <c r="J63" i="3"/>
  <c r="H33" i="16"/>
  <c r="J33" i="16" s="1"/>
  <c r="T45" i="16"/>
  <c r="V45" i="16" s="1"/>
  <c r="N63" i="3"/>
  <c r="T33" i="16"/>
  <c r="V33" i="16" s="1"/>
  <c r="T32" i="16"/>
  <c r="V32" i="16" s="1"/>
  <c r="N57" i="16"/>
  <c r="J78" i="3"/>
  <c r="E33" i="16"/>
  <c r="G33" i="16" s="1"/>
  <c r="Q45" i="16"/>
  <c r="S45" i="16" s="1"/>
  <c r="L63" i="3"/>
  <c r="T57" i="16"/>
  <c r="V57" i="16" s="1"/>
  <c r="N78" i="3"/>
  <c r="M46" i="3"/>
  <c r="Q59" i="3"/>
  <c r="E46" i="3"/>
  <c r="M47" i="3"/>
  <c r="O47" i="3"/>
  <c r="Q46" i="3"/>
  <c r="K47" i="3"/>
  <c r="E47" i="3"/>
  <c r="Q47" i="3"/>
  <c r="T9" i="16"/>
  <c r="V9" i="16" s="1"/>
  <c r="H9" i="16"/>
  <c r="J9" i="16" s="1"/>
  <c r="N9" i="16"/>
  <c r="P9" i="16" s="1"/>
  <c r="K22" i="16"/>
  <c r="K59" i="3"/>
  <c r="I60" i="3"/>
  <c r="M60" i="3"/>
  <c r="T22" i="16"/>
  <c r="K60" i="3"/>
  <c r="B53" i="30"/>
  <c r="E60" i="3"/>
  <c r="G60" i="3"/>
  <c r="I46" i="3"/>
  <c r="S46" i="33"/>
  <c r="S47" i="33" s="1"/>
  <c r="S48" i="33" s="1"/>
  <c r="P18" i="29"/>
  <c r="Q18" i="29" s="1"/>
  <c r="R62" i="16" s="1"/>
  <c r="S62" i="16" s="1"/>
  <c r="C59" i="16"/>
  <c r="C15" i="32"/>
  <c r="D15" i="32" s="1"/>
  <c r="D17" i="32" s="1"/>
  <c r="G59" i="16"/>
  <c r="L60" i="16"/>
  <c r="M60" i="16" s="1"/>
  <c r="O57" i="16"/>
  <c r="X61" i="16"/>
  <c r="Y61" i="16" s="1"/>
  <c r="L61" i="16"/>
  <c r="M61" i="16" s="1"/>
  <c r="R61" i="16"/>
  <c r="S61" i="16" s="1"/>
  <c r="S58" i="16" s="1"/>
  <c r="J15" i="32"/>
  <c r="J17" i="32" s="1"/>
  <c r="X60" i="16"/>
  <c r="Y60" i="16" s="1"/>
  <c r="G60" i="16"/>
  <c r="C56" i="16"/>
  <c r="K34" i="16"/>
  <c r="V60" i="16"/>
  <c r="G17" i="29"/>
  <c r="H16" i="29"/>
  <c r="I60" i="16" s="1"/>
  <c r="D18" i="29"/>
  <c r="E18" i="29" s="1"/>
  <c r="E17" i="29"/>
  <c r="F61" i="16" s="1"/>
  <c r="H34" i="16"/>
  <c r="G21" i="16"/>
  <c r="S18" i="29"/>
  <c r="T18" i="29" s="1"/>
  <c r="T17" i="29"/>
  <c r="U61" i="16" s="1"/>
  <c r="O46" i="33"/>
  <c r="O47" i="33" s="1"/>
  <c r="O48" i="33" s="1"/>
  <c r="G24" i="33"/>
  <c r="G29" i="3"/>
  <c r="O46" i="3"/>
  <c r="M59" i="16"/>
  <c r="S36" i="16"/>
  <c r="M29" i="3"/>
  <c r="K46" i="3"/>
  <c r="B7" i="29"/>
  <c r="D22" i="32"/>
  <c r="D24" i="32" s="1"/>
  <c r="F17" i="32"/>
  <c r="E23" i="30"/>
  <c r="B23" i="30" s="1"/>
  <c r="I24" i="33"/>
  <c r="K29" i="3"/>
  <c r="E29" i="3"/>
  <c r="Y35" i="16"/>
  <c r="Y34" i="16" s="1"/>
  <c r="N46" i="16"/>
  <c r="W10" i="16"/>
  <c r="D38" i="16"/>
  <c r="P35" i="16"/>
  <c r="P34" i="16" s="1"/>
  <c r="V34" i="16"/>
  <c r="P24" i="16"/>
  <c r="K46" i="16"/>
  <c r="H22" i="16"/>
  <c r="B9" i="16"/>
  <c r="D9" i="16" s="1"/>
  <c r="G37" i="16"/>
  <c r="G34" i="16" s="1"/>
  <c r="V47" i="16"/>
  <c r="V46" i="16" s="1"/>
  <c r="N10" i="16"/>
  <c r="B11" i="16"/>
  <c r="E30" i="3"/>
  <c r="B24" i="16"/>
  <c r="Q8" i="2"/>
  <c r="M8" i="2"/>
  <c r="O8" i="2"/>
  <c r="B35" i="16"/>
  <c r="O62" i="3"/>
  <c r="M77" i="3"/>
  <c r="B62" i="16"/>
  <c r="E62" i="3"/>
  <c r="B47" i="16"/>
  <c r="K14" i="29"/>
  <c r="F38" i="32"/>
  <c r="S109" i="33"/>
  <c r="S110" i="33" s="1"/>
  <c r="S111" i="33" s="1"/>
  <c r="W20" i="16"/>
  <c r="F24" i="32"/>
  <c r="G22" i="32"/>
  <c r="G24" i="32" s="1"/>
  <c r="P10" i="16"/>
  <c r="B37" i="16"/>
  <c r="D37" i="16" s="1"/>
  <c r="M11" i="16"/>
  <c r="M10" i="16" s="1"/>
  <c r="K10" i="16"/>
  <c r="T34" i="16"/>
  <c r="O29" i="3"/>
  <c r="B23" i="16"/>
  <c r="B12" i="16"/>
  <c r="K32" i="3"/>
  <c r="B26" i="16"/>
  <c r="D26" i="16" s="1"/>
  <c r="B36" i="16"/>
  <c r="D36" i="16" s="1"/>
  <c r="Q62" i="3"/>
  <c r="M62" i="3"/>
  <c r="Q75" i="3"/>
  <c r="B60" i="16"/>
  <c r="J46" i="16"/>
  <c r="Q109" i="33"/>
  <c r="Q110" i="33" s="1"/>
  <c r="Q111" i="33" s="1"/>
  <c r="E26" i="33"/>
  <c r="E27" i="33" s="1"/>
  <c r="E46" i="33"/>
  <c r="J11" i="16"/>
  <c r="J10" i="16" s="1"/>
  <c r="Y11" i="16"/>
  <c r="Y10" i="16" s="1"/>
  <c r="Q10" i="16"/>
  <c r="G11" i="16"/>
  <c r="B49" i="16"/>
  <c r="M109" i="33"/>
  <c r="M110" i="33" s="1"/>
  <c r="M111" i="33" s="1"/>
  <c r="Q31" i="3"/>
  <c r="B25" i="16"/>
  <c r="I62" i="3"/>
  <c r="K62" i="3"/>
  <c r="E74" i="3"/>
  <c r="B59" i="16"/>
  <c r="B61" i="16"/>
  <c r="B48" i="16"/>
  <c r="G23" i="16"/>
  <c r="G22" i="16" s="1"/>
  <c r="J34" i="16"/>
  <c r="C26" i="33"/>
  <c r="S48" i="16"/>
  <c r="S46" i="16" s="1"/>
  <c r="S10" i="16"/>
  <c r="Q26" i="33"/>
  <c r="Q27" i="33" s="1"/>
  <c r="Q46" i="33"/>
  <c r="Q47" i="33" s="1"/>
  <c r="Q48" i="33" s="1"/>
  <c r="Q20" i="16"/>
  <c r="T10" i="16"/>
  <c r="V11" i="16"/>
  <c r="V10" i="16" s="1"/>
  <c r="O88" i="33"/>
  <c r="O89" i="33" s="1"/>
  <c r="O90" i="33" s="1"/>
  <c r="O68" i="33"/>
  <c r="O69" i="33" s="1"/>
  <c r="Q88" i="33"/>
  <c r="Q89" i="33" s="1"/>
  <c r="Q90" i="33" s="1"/>
  <c r="Q68" i="33"/>
  <c r="Q69" i="33" s="1"/>
  <c r="S88" i="33"/>
  <c r="S89" i="33" s="1"/>
  <c r="S90" i="33" s="1"/>
  <c r="S68" i="33"/>
  <c r="S69" i="33" s="1"/>
  <c r="M88" i="33"/>
  <c r="M89" i="33" s="1"/>
  <c r="M90" i="33" s="1"/>
  <c r="C45" i="33"/>
  <c r="I108" i="33"/>
  <c r="I114" i="33" s="1"/>
  <c r="E45" i="33"/>
  <c r="E51" i="33" s="1"/>
  <c r="E66" i="33"/>
  <c r="E72" i="33" s="1"/>
  <c r="G108" i="33"/>
  <c r="G114" i="33" s="1"/>
  <c r="E87" i="33"/>
  <c r="E93" i="33" s="1"/>
  <c r="E108" i="33"/>
  <c r="E114" i="33" s="1"/>
  <c r="I87" i="33"/>
  <c r="I93" i="33" s="1"/>
  <c r="I66" i="33"/>
  <c r="I72" i="33" s="1"/>
  <c r="C66" i="33"/>
  <c r="C72" i="33" s="1"/>
  <c r="G45" i="33"/>
  <c r="C87" i="33"/>
  <c r="C93" i="33" s="1"/>
  <c r="G87" i="33"/>
  <c r="G93" i="33" s="1"/>
  <c r="P46" i="16"/>
  <c r="G66" i="33"/>
  <c r="G72" i="33" s="1"/>
  <c r="I45" i="33"/>
  <c r="P59" i="16"/>
  <c r="Y47" i="16"/>
  <c r="G47" i="16"/>
  <c r="G46" i="16" s="1"/>
  <c r="M46" i="16"/>
  <c r="S35" i="16"/>
  <c r="M35" i="16"/>
  <c r="M34" i="16" s="1"/>
  <c r="V23" i="16"/>
  <c r="V22" i="16" s="1"/>
  <c r="M22" i="16"/>
  <c r="S23" i="16"/>
  <c r="S22" i="16" s="1"/>
  <c r="J23" i="16"/>
  <c r="J22" i="16" s="1"/>
  <c r="Y22" i="16"/>
  <c r="W14" i="29"/>
  <c r="C29" i="32"/>
  <c r="D29" i="32" s="1"/>
  <c r="D31" i="32" s="1"/>
  <c r="B43" i="30"/>
  <c r="G12" i="16"/>
  <c r="C38" i="32"/>
  <c r="D36" i="32"/>
  <c r="D38" i="32" s="1"/>
  <c r="Q14" i="29"/>
  <c r="I31" i="32"/>
  <c r="J29" i="32"/>
  <c r="J31" i="32" s="1"/>
  <c r="B11" i="30"/>
  <c r="C8" i="32"/>
  <c r="D8" i="32" s="1"/>
  <c r="Y50" i="16"/>
  <c r="Y49" i="16"/>
  <c r="B15" i="29"/>
  <c r="E32" i="3"/>
  <c r="M31" i="3"/>
  <c r="Q32" i="3"/>
  <c r="G31" i="3"/>
  <c r="E31" i="3"/>
  <c r="K31" i="3"/>
  <c r="I44" i="3"/>
  <c r="M44" i="3"/>
  <c r="K44" i="3"/>
  <c r="E44" i="3"/>
  <c r="G44" i="3"/>
  <c r="Q44" i="3"/>
  <c r="O59" i="3"/>
  <c r="G59" i="3"/>
  <c r="E59" i="3"/>
  <c r="O60" i="3"/>
  <c r="M59" i="3"/>
  <c r="G61" i="3"/>
  <c r="K61" i="3"/>
  <c r="K74" i="3"/>
  <c r="I77" i="3"/>
  <c r="K76" i="3"/>
  <c r="Q76" i="3"/>
  <c r="I76" i="3"/>
  <c r="K75" i="3"/>
  <c r="G76" i="3"/>
  <c r="E76" i="3"/>
  <c r="M76" i="3"/>
  <c r="K77" i="3"/>
  <c r="G75" i="3"/>
  <c r="Q77" i="3"/>
  <c r="O77" i="3"/>
  <c r="G77" i="3"/>
  <c r="O74" i="3"/>
  <c r="M74" i="3"/>
  <c r="M75" i="3"/>
  <c r="I75" i="3"/>
  <c r="G74" i="3"/>
  <c r="I74" i="3"/>
  <c r="E75" i="3"/>
  <c r="O75" i="3"/>
  <c r="O61" i="3"/>
  <c r="Q61" i="3"/>
  <c r="I61" i="3"/>
  <c r="M61" i="3"/>
  <c r="E61" i="3"/>
  <c r="Q45" i="3"/>
  <c r="M45" i="3"/>
  <c r="G45" i="3"/>
  <c r="I45" i="3"/>
  <c r="E45" i="3"/>
  <c r="O45" i="3"/>
  <c r="K45" i="3"/>
  <c r="O31" i="3"/>
  <c r="I31" i="3"/>
  <c r="G30" i="3"/>
  <c r="O30" i="3"/>
  <c r="I32" i="3"/>
  <c r="I30" i="3"/>
  <c r="K30" i="3"/>
  <c r="G32" i="3"/>
  <c r="Q30" i="3"/>
  <c r="M30" i="3"/>
  <c r="M32" i="3"/>
  <c r="O32" i="3"/>
  <c r="K8" i="2"/>
  <c r="I8" i="2"/>
  <c r="G8" i="2"/>
  <c r="N10" i="3" l="1"/>
  <c r="O9" i="3"/>
  <c r="D10" i="3"/>
  <c r="E9" i="3"/>
  <c r="J34" i="2"/>
  <c r="J8" i="3" s="1"/>
  <c r="J10" i="3" s="1"/>
  <c r="P48" i="3"/>
  <c r="W32" i="16"/>
  <c r="B56" i="3"/>
  <c r="D63" i="3"/>
  <c r="B63" i="3" s="1"/>
  <c r="B41" i="3"/>
  <c r="D48" i="3"/>
  <c r="J26" i="3"/>
  <c r="N20" i="16" s="1"/>
  <c r="P20" i="16" s="1"/>
  <c r="B28" i="3"/>
  <c r="Q28" i="3" s="1"/>
  <c r="P78" i="3"/>
  <c r="B78" i="3" s="1"/>
  <c r="C75" i="3" s="1"/>
  <c r="E71" i="3"/>
  <c r="E32" i="16"/>
  <c r="E39" i="16" s="1"/>
  <c r="F9" i="32"/>
  <c r="G9" i="32" s="1"/>
  <c r="I26" i="33"/>
  <c r="I27" i="33" s="1"/>
  <c r="I30" i="33"/>
  <c r="G26" i="33"/>
  <c r="G27" i="33" s="1"/>
  <c r="G30" i="33"/>
  <c r="G67" i="33"/>
  <c r="G68" i="33" s="1"/>
  <c r="G69" i="33" s="1"/>
  <c r="G51" i="33"/>
  <c r="C67" i="33"/>
  <c r="C68" i="33" s="1"/>
  <c r="C69" i="33" s="1"/>
  <c r="C51" i="33"/>
  <c r="I67" i="33"/>
  <c r="I51" i="33"/>
  <c r="E44" i="16"/>
  <c r="G44" i="16" s="1"/>
  <c r="G51" i="16" s="1"/>
  <c r="F34" i="2"/>
  <c r="C29" i="2"/>
  <c r="R31" i="2"/>
  <c r="H34" i="2"/>
  <c r="H8" i="3" s="1"/>
  <c r="H10" i="3" s="1"/>
  <c r="H11" i="3" s="1"/>
  <c r="H18" i="3" s="1"/>
  <c r="T20" i="16"/>
  <c r="V20" i="16" s="1"/>
  <c r="V27" i="16" s="1"/>
  <c r="E27" i="3"/>
  <c r="I27" i="3"/>
  <c r="Q27" i="16"/>
  <c r="Q56" i="16"/>
  <c r="S56" i="16" s="1"/>
  <c r="S63" i="16" s="1"/>
  <c r="G29" i="2"/>
  <c r="H14" i="16"/>
  <c r="J14" i="16" s="1"/>
  <c r="E29" i="2"/>
  <c r="E14" i="16"/>
  <c r="G14" i="16" s="1"/>
  <c r="R29" i="2"/>
  <c r="B14" i="16"/>
  <c r="I29" i="2"/>
  <c r="K14" i="16"/>
  <c r="M14" i="16" s="1"/>
  <c r="C10" i="2"/>
  <c r="C11" i="2"/>
  <c r="I31" i="2"/>
  <c r="T56" i="16"/>
  <c r="T63" i="16" s="1"/>
  <c r="N32" i="16"/>
  <c r="P32" i="16" s="1"/>
  <c r="P39" i="16" s="1"/>
  <c r="N22" i="16"/>
  <c r="P22" i="16"/>
  <c r="K44" i="16"/>
  <c r="K51" i="16" s="1"/>
  <c r="O31" i="2"/>
  <c r="E31" i="2"/>
  <c r="H21" i="16"/>
  <c r="J21" i="16" s="1"/>
  <c r="K20" i="16"/>
  <c r="M20" i="16" s="1"/>
  <c r="M27" i="16" s="1"/>
  <c r="Q27" i="3"/>
  <c r="M27" i="3"/>
  <c r="G31" i="2"/>
  <c r="C26" i="2"/>
  <c r="C23" i="2"/>
  <c r="C19" i="2"/>
  <c r="C15" i="2"/>
  <c r="C31" i="2"/>
  <c r="C22" i="2"/>
  <c r="C24" i="2"/>
  <c r="C21" i="2"/>
  <c r="C17" i="2"/>
  <c r="C27" i="2"/>
  <c r="C16" i="2"/>
  <c r="C18" i="2"/>
  <c r="C20" i="2"/>
  <c r="C25" i="2"/>
  <c r="O27" i="3"/>
  <c r="K27" i="3"/>
  <c r="K31" i="2"/>
  <c r="Q31" i="2"/>
  <c r="G57" i="3"/>
  <c r="O42" i="3"/>
  <c r="O72" i="3"/>
  <c r="I42" i="3"/>
  <c r="Q42" i="3"/>
  <c r="M42" i="3"/>
  <c r="K42" i="3"/>
  <c r="E42" i="3"/>
  <c r="G42" i="3"/>
  <c r="B33" i="16"/>
  <c r="D33" i="16" s="1"/>
  <c r="K43" i="3"/>
  <c r="B57" i="16"/>
  <c r="E72" i="3"/>
  <c r="K39" i="16"/>
  <c r="M32" i="16"/>
  <c r="M39" i="16" s="1"/>
  <c r="S34" i="16"/>
  <c r="S39" i="16" s="1"/>
  <c r="C17" i="32"/>
  <c r="C31" i="32"/>
  <c r="D9" i="32"/>
  <c r="D10" i="32" s="1"/>
  <c r="Y58" i="16"/>
  <c r="K19" i="29"/>
  <c r="L58" i="16"/>
  <c r="L63" i="16" s="1"/>
  <c r="C57" i="16"/>
  <c r="Q19" i="29"/>
  <c r="R58" i="16"/>
  <c r="R63" i="16" s="1"/>
  <c r="P57" i="16"/>
  <c r="U62" i="16"/>
  <c r="V62" i="16" s="1"/>
  <c r="F62" i="16"/>
  <c r="G62" i="16" s="1"/>
  <c r="W19" i="29"/>
  <c r="X58" i="16"/>
  <c r="X63" i="16" s="1"/>
  <c r="M58" i="16"/>
  <c r="M17" i="29"/>
  <c r="N16" i="29"/>
  <c r="O60" i="16" s="1"/>
  <c r="C60" i="16" s="1"/>
  <c r="T14" i="29"/>
  <c r="E14" i="29"/>
  <c r="E19" i="29" s="1"/>
  <c r="G18" i="29"/>
  <c r="H18" i="29" s="1"/>
  <c r="I62" i="16" s="1"/>
  <c r="H17" i="29"/>
  <c r="I61" i="16" s="1"/>
  <c r="C47" i="33"/>
  <c r="C48" i="33" s="1"/>
  <c r="I46" i="33"/>
  <c r="I47" i="33" s="1"/>
  <c r="I48" i="33" s="1"/>
  <c r="G46" i="33"/>
  <c r="G47" i="33" s="1"/>
  <c r="G48" i="33" s="1"/>
  <c r="E73" i="3"/>
  <c r="T39" i="16"/>
  <c r="D24" i="16"/>
  <c r="V39" i="16"/>
  <c r="D25" i="16"/>
  <c r="Q72" i="3"/>
  <c r="M72" i="3"/>
  <c r="K72" i="3"/>
  <c r="G72" i="3"/>
  <c r="B58" i="16"/>
  <c r="I72" i="3"/>
  <c r="E57" i="3"/>
  <c r="O57" i="3"/>
  <c r="I57" i="3"/>
  <c r="M57" i="3"/>
  <c r="K57" i="3"/>
  <c r="Q57" i="3"/>
  <c r="N44" i="16"/>
  <c r="I43" i="3"/>
  <c r="E109" i="33"/>
  <c r="E110" i="33" s="1"/>
  <c r="E111" i="33" s="1"/>
  <c r="S20" i="16"/>
  <c r="S27" i="16" s="1"/>
  <c r="B22" i="16"/>
  <c r="Q39" i="16"/>
  <c r="E56" i="16"/>
  <c r="M43" i="3"/>
  <c r="Q43" i="3"/>
  <c r="C109" i="33"/>
  <c r="C110" i="33" s="1"/>
  <c r="C111" i="33" s="1"/>
  <c r="I109" i="33"/>
  <c r="I110" i="33" s="1"/>
  <c r="I111" i="33" s="1"/>
  <c r="B45" i="16"/>
  <c r="D45" i="16" s="1"/>
  <c r="M31" i="2"/>
  <c r="B46" i="16"/>
  <c r="G27" i="3"/>
  <c r="B21" i="16"/>
  <c r="D21" i="16" s="1"/>
  <c r="B10" i="16"/>
  <c r="D11" i="16"/>
  <c r="G109" i="33"/>
  <c r="G110" i="33" s="1"/>
  <c r="G111" i="33" s="1"/>
  <c r="E43" i="3"/>
  <c r="G43" i="3"/>
  <c r="D48" i="16"/>
  <c r="W56" i="16"/>
  <c r="N56" i="16"/>
  <c r="Q44" i="16"/>
  <c r="W27" i="16"/>
  <c r="Y20" i="16"/>
  <c r="Y27" i="16" s="1"/>
  <c r="B34" i="16"/>
  <c r="H56" i="16"/>
  <c r="E67" i="33"/>
  <c r="E68" i="33" s="1"/>
  <c r="E69" i="33" s="1"/>
  <c r="E47" i="33"/>
  <c r="E48" i="33" s="1"/>
  <c r="I88" i="33"/>
  <c r="I89" i="33" s="1"/>
  <c r="I90" i="33" s="1"/>
  <c r="I68" i="33"/>
  <c r="I69" i="33" s="1"/>
  <c r="E88" i="33"/>
  <c r="E89" i="33" s="1"/>
  <c r="E90" i="33" s="1"/>
  <c r="C88" i="33"/>
  <c r="C89" i="33" s="1"/>
  <c r="C90" i="33" s="1"/>
  <c r="G88" i="33"/>
  <c r="G89" i="33" s="1"/>
  <c r="G90" i="33" s="1"/>
  <c r="D59" i="16"/>
  <c r="Y46" i="16"/>
  <c r="D47" i="16"/>
  <c r="D35" i="16"/>
  <c r="D34" i="16" s="1"/>
  <c r="D23" i="16"/>
  <c r="G10" i="32"/>
  <c r="G13" i="16"/>
  <c r="G10" i="16" s="1"/>
  <c r="F10" i="32"/>
  <c r="C10" i="32"/>
  <c r="D50" i="16"/>
  <c r="D12" i="16"/>
  <c r="D49" i="16"/>
  <c r="I73" i="3"/>
  <c r="Q73" i="3"/>
  <c r="O73" i="3"/>
  <c r="M73" i="3"/>
  <c r="K73" i="3"/>
  <c r="I58" i="3"/>
  <c r="O58" i="3"/>
  <c r="Q58" i="3"/>
  <c r="M58" i="3"/>
  <c r="K58" i="3"/>
  <c r="G58" i="3"/>
  <c r="E58" i="3"/>
  <c r="G32" i="16" l="1"/>
  <c r="G39" i="16" s="1"/>
  <c r="E41" i="3"/>
  <c r="C41" i="3"/>
  <c r="G28" i="3"/>
  <c r="D11" i="3"/>
  <c r="D18" i="3" s="1"/>
  <c r="K28" i="3"/>
  <c r="Q56" i="3"/>
  <c r="C56" i="3"/>
  <c r="E10" i="3"/>
  <c r="N11" i="3"/>
  <c r="N18" i="3" s="1"/>
  <c r="O10" i="3"/>
  <c r="C73" i="3"/>
  <c r="J11" i="3"/>
  <c r="J18" i="3" s="1"/>
  <c r="K10" i="3"/>
  <c r="F8" i="3"/>
  <c r="B8" i="3" s="1"/>
  <c r="C9" i="3" s="1"/>
  <c r="R34" i="2"/>
  <c r="Q71" i="3"/>
  <c r="G41" i="3"/>
  <c r="I41" i="3"/>
  <c r="K41" i="3"/>
  <c r="M41" i="3"/>
  <c r="O41" i="3"/>
  <c r="B48" i="3"/>
  <c r="C45" i="3" s="1"/>
  <c r="Y32" i="16"/>
  <c r="Y39" i="16" s="1"/>
  <c r="W39" i="16"/>
  <c r="I10" i="3"/>
  <c r="E56" i="3"/>
  <c r="M56" i="3"/>
  <c r="O56" i="3"/>
  <c r="I56" i="3"/>
  <c r="G56" i="3"/>
  <c r="K56" i="3"/>
  <c r="O28" i="3"/>
  <c r="I28" i="3"/>
  <c r="M28" i="3"/>
  <c r="E28" i="3"/>
  <c r="Q41" i="3"/>
  <c r="O71" i="3"/>
  <c r="M71" i="3"/>
  <c r="K71" i="3"/>
  <c r="G71" i="3"/>
  <c r="I71" i="3"/>
  <c r="J33" i="3"/>
  <c r="B26" i="3"/>
  <c r="T27" i="16"/>
  <c r="P27" i="16"/>
  <c r="E51" i="16"/>
  <c r="I34" i="2"/>
  <c r="I9" i="3"/>
  <c r="K34" i="2"/>
  <c r="Q34" i="2"/>
  <c r="E34" i="2"/>
  <c r="G34" i="2"/>
  <c r="O34" i="2"/>
  <c r="M34" i="2"/>
  <c r="W8" i="16"/>
  <c r="W15" i="16" s="1"/>
  <c r="Q63" i="16"/>
  <c r="M44" i="16"/>
  <c r="M51" i="16" s="1"/>
  <c r="N27" i="16"/>
  <c r="V56" i="16"/>
  <c r="K9" i="3"/>
  <c r="M9" i="3"/>
  <c r="M29" i="2"/>
  <c r="Q14" i="16"/>
  <c r="S14" i="16" s="1"/>
  <c r="O29" i="2"/>
  <c r="T14" i="16"/>
  <c r="V14" i="16" s="1"/>
  <c r="K29" i="2"/>
  <c r="K27" i="16"/>
  <c r="N39" i="16"/>
  <c r="C77" i="3"/>
  <c r="H20" i="16"/>
  <c r="M10" i="3"/>
  <c r="D57" i="16"/>
  <c r="H14" i="29"/>
  <c r="I58" i="16" s="1"/>
  <c r="I63" i="16" s="1"/>
  <c r="T19" i="29"/>
  <c r="U58" i="16"/>
  <c r="U63" i="16" s="1"/>
  <c r="F58" i="16"/>
  <c r="F63" i="16" s="1"/>
  <c r="J62" i="16"/>
  <c r="B16" i="29"/>
  <c r="J60" i="16"/>
  <c r="M18" i="29"/>
  <c r="N18" i="29" s="1"/>
  <c r="N17" i="29"/>
  <c r="N14" i="29" s="1"/>
  <c r="O58" i="16" s="1"/>
  <c r="G61" i="16"/>
  <c r="G58" i="16" s="1"/>
  <c r="J61" i="16"/>
  <c r="V61" i="16"/>
  <c r="V58" i="16" s="1"/>
  <c r="D22" i="16"/>
  <c r="F15" i="16"/>
  <c r="S44" i="16"/>
  <c r="S51" i="16" s="1"/>
  <c r="Q51" i="16"/>
  <c r="Y56" i="16"/>
  <c r="Y63" i="16" s="1"/>
  <c r="W63" i="16"/>
  <c r="J56" i="16"/>
  <c r="H63" i="16"/>
  <c r="H32" i="16"/>
  <c r="P56" i="16"/>
  <c r="N63" i="16"/>
  <c r="C72" i="3"/>
  <c r="C76" i="3"/>
  <c r="C74" i="3"/>
  <c r="G56" i="16"/>
  <c r="E63" i="16"/>
  <c r="K56" i="16"/>
  <c r="E20" i="16"/>
  <c r="P44" i="16"/>
  <c r="P51" i="16" s="1"/>
  <c r="N51" i="16"/>
  <c r="D46" i="16"/>
  <c r="D14" i="16"/>
  <c r="D13" i="16"/>
  <c r="D10" i="16" s="1"/>
  <c r="G9" i="3" l="1"/>
  <c r="F10" i="3"/>
  <c r="G10" i="3" s="1"/>
  <c r="K26" i="3"/>
  <c r="C26" i="3"/>
  <c r="E26" i="3"/>
  <c r="C43" i="3"/>
  <c r="E48" i="3"/>
  <c r="Q48" i="3"/>
  <c r="C47" i="3"/>
  <c r="B33" i="3"/>
  <c r="M26" i="3"/>
  <c r="O26" i="3"/>
  <c r="G26" i="3"/>
  <c r="I26" i="3"/>
  <c r="Q26" i="3"/>
  <c r="C48" i="3"/>
  <c r="O48" i="3"/>
  <c r="I48" i="3"/>
  <c r="G48" i="3"/>
  <c r="M48" i="3"/>
  <c r="K48" i="3"/>
  <c r="C46" i="3"/>
  <c r="C44" i="3"/>
  <c r="C42" i="3"/>
  <c r="O78" i="3"/>
  <c r="K78" i="3"/>
  <c r="I78" i="3"/>
  <c r="Q78" i="3"/>
  <c r="G78" i="3"/>
  <c r="C78" i="3"/>
  <c r="E78" i="3"/>
  <c r="M78" i="3"/>
  <c r="O63" i="3"/>
  <c r="I63" i="3"/>
  <c r="K63" i="3"/>
  <c r="Q63" i="3"/>
  <c r="C63" i="3"/>
  <c r="E63" i="3"/>
  <c r="M63" i="3"/>
  <c r="G63" i="3"/>
  <c r="V63" i="16"/>
  <c r="Y8" i="16"/>
  <c r="Y15" i="16" s="1"/>
  <c r="Q8" i="16"/>
  <c r="E8" i="16"/>
  <c r="K8" i="16"/>
  <c r="M8" i="16" s="1"/>
  <c r="M15" i="16" s="1"/>
  <c r="N14" i="16"/>
  <c r="P14" i="16" s="1"/>
  <c r="H27" i="16"/>
  <c r="J20" i="16"/>
  <c r="J27" i="16" s="1"/>
  <c r="C58" i="3"/>
  <c r="C61" i="3"/>
  <c r="C60" i="3"/>
  <c r="C57" i="3"/>
  <c r="C59" i="3"/>
  <c r="C62" i="3"/>
  <c r="H19" i="29"/>
  <c r="B17" i="29"/>
  <c r="G63" i="16"/>
  <c r="C58" i="16"/>
  <c r="O61" i="16"/>
  <c r="C61" i="16" s="1"/>
  <c r="D61" i="16" s="1"/>
  <c r="O62" i="16"/>
  <c r="C62" i="16" s="1"/>
  <c r="P60" i="16"/>
  <c r="N19" i="29"/>
  <c r="B14" i="29"/>
  <c r="B18" i="29"/>
  <c r="J58" i="16"/>
  <c r="J63" i="16" s="1"/>
  <c r="D60" i="16"/>
  <c r="B20" i="16"/>
  <c r="M56" i="16"/>
  <c r="M63" i="16" s="1"/>
  <c r="K63" i="16"/>
  <c r="W44" i="16"/>
  <c r="H44" i="16"/>
  <c r="G20" i="16"/>
  <c r="G27" i="16" s="1"/>
  <c r="E27" i="16"/>
  <c r="C15" i="16"/>
  <c r="J32" i="16"/>
  <c r="J39" i="16" s="1"/>
  <c r="H39" i="16"/>
  <c r="B32" i="16"/>
  <c r="T44" i="16"/>
  <c r="N53" i="15"/>
  <c r="M53" i="15"/>
  <c r="K53" i="15"/>
  <c r="H18" i="15"/>
  <c r="G18" i="15"/>
  <c r="F18" i="15"/>
  <c r="E18" i="15"/>
  <c r="D18" i="15"/>
  <c r="C18" i="15"/>
  <c r="N17" i="15"/>
  <c r="M17" i="15"/>
  <c r="L17" i="15"/>
  <c r="K17" i="15"/>
  <c r="J17" i="15"/>
  <c r="H16" i="15"/>
  <c r="G16" i="15"/>
  <c r="F16" i="15"/>
  <c r="E16" i="15"/>
  <c r="D16" i="15"/>
  <c r="C16" i="15"/>
  <c r="N15" i="15"/>
  <c r="M15" i="15"/>
  <c r="L15" i="15"/>
  <c r="K15" i="15"/>
  <c r="J15" i="15"/>
  <c r="H14" i="15"/>
  <c r="G14" i="15"/>
  <c r="F14" i="15"/>
  <c r="E14" i="15"/>
  <c r="D14" i="15"/>
  <c r="C14" i="15"/>
  <c r="N13" i="15"/>
  <c r="M13" i="15"/>
  <c r="L13" i="15"/>
  <c r="K13" i="15"/>
  <c r="J13" i="15"/>
  <c r="N12" i="15"/>
  <c r="M12" i="15"/>
  <c r="L12" i="15"/>
  <c r="K12" i="15"/>
  <c r="J12" i="15"/>
  <c r="H11" i="15"/>
  <c r="G11" i="15"/>
  <c r="F11" i="15"/>
  <c r="E11" i="15"/>
  <c r="D11" i="15"/>
  <c r="C11" i="15"/>
  <c r="N10" i="15"/>
  <c r="M10" i="15"/>
  <c r="L10" i="15"/>
  <c r="K10" i="15"/>
  <c r="J10" i="15"/>
  <c r="N9" i="15"/>
  <c r="M9" i="15"/>
  <c r="L9" i="15"/>
  <c r="K9" i="15"/>
  <c r="J9" i="15"/>
  <c r="N8" i="15"/>
  <c r="M8" i="15"/>
  <c r="L8" i="15"/>
  <c r="K8" i="15"/>
  <c r="J8" i="15"/>
  <c r="B10" i="3" l="1"/>
  <c r="C15" i="3" s="1"/>
  <c r="F11" i="3"/>
  <c r="H8" i="16" s="1"/>
  <c r="H15" i="16" s="1"/>
  <c r="C12" i="3"/>
  <c r="C13" i="3"/>
  <c r="C17" i="3"/>
  <c r="C33" i="3"/>
  <c r="M33" i="3"/>
  <c r="G33" i="3"/>
  <c r="O33" i="3"/>
  <c r="I33" i="3"/>
  <c r="C27" i="3"/>
  <c r="E33" i="3"/>
  <c r="Q33" i="3"/>
  <c r="C31" i="3"/>
  <c r="C28" i="3"/>
  <c r="C29" i="3"/>
  <c r="C32" i="3"/>
  <c r="C30" i="3"/>
  <c r="K33" i="3"/>
  <c r="B11" i="3"/>
  <c r="C10" i="3"/>
  <c r="C14" i="3"/>
  <c r="C16" i="3"/>
  <c r="K15" i="16"/>
  <c r="T8" i="16"/>
  <c r="T15" i="16" s="1"/>
  <c r="E15" i="16"/>
  <c r="G8" i="16"/>
  <c r="G15" i="16" s="1"/>
  <c r="N8" i="16"/>
  <c r="S8" i="16"/>
  <c r="S15" i="16" s="1"/>
  <c r="Q15" i="16"/>
  <c r="D62" i="16"/>
  <c r="B19" i="29"/>
  <c r="P61" i="16"/>
  <c r="P58" i="16" s="1"/>
  <c r="P62" i="16"/>
  <c r="O63" i="16"/>
  <c r="D58" i="16"/>
  <c r="C63" i="16"/>
  <c r="J44" i="16"/>
  <c r="J51" i="16" s="1"/>
  <c r="H51" i="16"/>
  <c r="B56" i="16"/>
  <c r="Y44" i="16"/>
  <c r="Y51" i="16" s="1"/>
  <c r="W51" i="16"/>
  <c r="V44" i="16"/>
  <c r="V51" i="16" s="1"/>
  <c r="T51" i="16"/>
  <c r="D32" i="16"/>
  <c r="D39" i="16" s="1"/>
  <c r="B39" i="16"/>
  <c r="B44" i="16"/>
  <c r="D20" i="16"/>
  <c r="D27" i="16" s="1"/>
  <c r="B27" i="16"/>
  <c r="M14" i="15"/>
  <c r="N14" i="15"/>
  <c r="J16" i="15"/>
  <c r="M18" i="15"/>
  <c r="J11" i="15"/>
  <c r="N11" i="15"/>
  <c r="L14" i="15"/>
  <c r="K16" i="15"/>
  <c r="J18" i="15"/>
  <c r="M16" i="15"/>
  <c r="L18" i="15"/>
  <c r="K18" i="15"/>
  <c r="N16" i="15"/>
  <c r="F19" i="15"/>
  <c r="K14" i="15"/>
  <c r="N18" i="15"/>
  <c r="L16" i="15"/>
  <c r="D19" i="15"/>
  <c r="H19" i="15"/>
  <c r="L11" i="15"/>
  <c r="J14" i="15"/>
  <c r="E19" i="15"/>
  <c r="G19" i="15"/>
  <c r="K11" i="15"/>
  <c r="M11" i="15"/>
  <c r="C19" i="15"/>
  <c r="J8" i="16" l="1"/>
  <c r="J15" i="16" s="1"/>
  <c r="F18" i="3"/>
  <c r="B8" i="16"/>
  <c r="D8" i="16" s="1"/>
  <c r="D15" i="16" s="1"/>
  <c r="C11" i="3"/>
  <c r="B18" i="3"/>
  <c r="V8" i="16"/>
  <c r="V15" i="16" s="1"/>
  <c r="P8" i="16"/>
  <c r="P15" i="16" s="1"/>
  <c r="N15" i="16"/>
  <c r="P63" i="16"/>
  <c r="D56" i="16"/>
  <c r="D63" i="16" s="1"/>
  <c r="B63" i="16"/>
  <c r="D44" i="16"/>
  <c r="D51" i="16" s="1"/>
  <c r="B51" i="16"/>
  <c r="N19" i="15"/>
  <c r="L19" i="15"/>
  <c r="J19" i="15"/>
  <c r="K19" i="15"/>
  <c r="M19" i="15"/>
  <c r="B15" i="16" l="1"/>
  <c r="C18" i="3"/>
  <c r="O18" i="3"/>
  <c r="K18" i="3"/>
  <c r="Q18" i="3"/>
  <c r="M18" i="3"/>
  <c r="I18" i="3"/>
  <c r="E18" i="3"/>
  <c r="G18" i="3"/>
  <c r="G15" i="3"/>
  <c r="K13" i="3"/>
  <c r="G17" i="3"/>
  <c r="G11" i="3"/>
  <c r="I17" i="3"/>
  <c r="I14" i="3"/>
  <c r="I11" i="3"/>
  <c r="N48" i="15"/>
  <c r="M48" i="15"/>
  <c r="L48" i="15"/>
  <c r="K48" i="15"/>
  <c r="J48" i="15"/>
  <c r="N47" i="15"/>
  <c r="M47" i="15"/>
  <c r="L47" i="15"/>
  <c r="K47" i="15"/>
  <c r="J47" i="15"/>
  <c r="E42" i="15"/>
  <c r="F42" i="15"/>
  <c r="G42" i="15"/>
  <c r="H42" i="15"/>
  <c r="D42" i="15"/>
  <c r="C42" i="15"/>
  <c r="J40" i="15"/>
  <c r="K40" i="15"/>
  <c r="L40" i="15"/>
  <c r="M40" i="15"/>
  <c r="N40" i="15"/>
  <c r="J41" i="15"/>
  <c r="K41" i="15"/>
  <c r="L41" i="15"/>
  <c r="M41" i="15"/>
  <c r="N41" i="15"/>
  <c r="H34" i="15"/>
  <c r="G34" i="15"/>
  <c r="F34" i="15"/>
  <c r="E34" i="15"/>
  <c r="D34" i="15"/>
  <c r="C34" i="15"/>
  <c r="N33" i="15"/>
  <c r="M33" i="15"/>
  <c r="L33" i="15"/>
  <c r="K33" i="15"/>
  <c r="J33" i="15"/>
  <c r="H32" i="15"/>
  <c r="G32" i="15"/>
  <c r="F32" i="15"/>
  <c r="E32" i="15"/>
  <c r="D32" i="15"/>
  <c r="C32" i="15"/>
  <c r="N31" i="15"/>
  <c r="M31" i="15"/>
  <c r="L31" i="15"/>
  <c r="K31" i="15"/>
  <c r="J31" i="15"/>
  <c r="H30" i="15"/>
  <c r="G30" i="15"/>
  <c r="F30" i="15"/>
  <c r="E30" i="15"/>
  <c r="D30" i="15"/>
  <c r="C30" i="15"/>
  <c r="N29" i="15"/>
  <c r="M29" i="15"/>
  <c r="L29" i="15"/>
  <c r="K29" i="15"/>
  <c r="J29" i="15"/>
  <c r="N28" i="15"/>
  <c r="M28" i="15"/>
  <c r="L28" i="15"/>
  <c r="K28" i="15"/>
  <c r="J28" i="15"/>
  <c r="H27" i="15"/>
  <c r="G27" i="15"/>
  <c r="F27" i="15"/>
  <c r="E27" i="15"/>
  <c r="D27" i="15"/>
  <c r="C27" i="15"/>
  <c r="N25" i="15"/>
  <c r="M25" i="15"/>
  <c r="L25" i="15"/>
  <c r="K25" i="15"/>
  <c r="J25" i="15"/>
  <c r="J24" i="15"/>
  <c r="K24" i="15"/>
  <c r="L24" i="15"/>
  <c r="M24" i="15"/>
  <c r="N24" i="15"/>
  <c r="J26" i="15"/>
  <c r="K26" i="15"/>
  <c r="L26" i="15"/>
  <c r="M26" i="15"/>
  <c r="N26" i="15"/>
  <c r="K17" i="3"/>
  <c r="K11" i="3"/>
  <c r="K15" i="3" l="1"/>
  <c r="I13" i="3"/>
  <c r="I15" i="3"/>
  <c r="G13" i="3"/>
  <c r="K14" i="3"/>
  <c r="G14" i="3"/>
  <c r="C35" i="15"/>
  <c r="G35" i="15"/>
  <c r="L32" i="15"/>
  <c r="K34" i="15"/>
  <c r="M42" i="15"/>
  <c r="H35" i="15"/>
  <c r="F35" i="15"/>
  <c r="E35" i="15"/>
  <c r="J27" i="15"/>
  <c r="J34" i="15"/>
  <c r="N34" i="15"/>
  <c r="L34" i="15"/>
  <c r="D35" i="15"/>
  <c r="J32" i="15"/>
  <c r="N32" i="15"/>
  <c r="M34" i="15"/>
  <c r="K32" i="15"/>
  <c r="M32" i="15"/>
  <c r="M30" i="15"/>
  <c r="K30" i="15"/>
  <c r="N30" i="15"/>
  <c r="J30" i="15"/>
  <c r="L30" i="15"/>
  <c r="J35" i="15" l="1"/>
  <c r="N35" i="15"/>
  <c r="M35" i="15"/>
  <c r="N42" i="15"/>
  <c r="L35" i="15"/>
  <c r="K35" i="15"/>
  <c r="L42" i="15"/>
  <c r="N27" i="15"/>
  <c r="K27" i="15"/>
  <c r="M27" i="15"/>
  <c r="L27" i="15"/>
  <c r="K42" i="15" l="1"/>
  <c r="J42" i="15"/>
  <c r="O14" i="3" l="1"/>
  <c r="E14" i="3"/>
  <c r="Q14" i="3"/>
  <c r="M14" i="3"/>
  <c r="M15" i="3"/>
  <c r="O15" i="3"/>
  <c r="E15" i="3"/>
  <c r="Q15" i="3"/>
  <c r="Q17" i="3"/>
  <c r="M17" i="3"/>
  <c r="E17" i="3"/>
  <c r="O17" i="3"/>
  <c r="E11" i="3"/>
  <c r="Q11" i="3"/>
  <c r="O11" i="3"/>
  <c r="M11" i="3"/>
  <c r="Q13" i="3"/>
  <c r="M13" i="3"/>
  <c r="E13" i="3"/>
  <c r="I16" i="3" l="1"/>
  <c r="G16" i="3"/>
  <c r="I12" i="3"/>
  <c r="G12" i="3"/>
  <c r="K12" i="3"/>
  <c r="O16" i="3"/>
  <c r="K16" i="3"/>
  <c r="E16" i="3"/>
  <c r="O12" i="3"/>
  <c r="M12" i="3"/>
  <c r="Q12" i="3"/>
  <c r="Q16" i="3"/>
  <c r="E12" i="3"/>
  <c r="M16" i="3"/>
</calcChain>
</file>

<file path=xl/sharedStrings.xml><?xml version="1.0" encoding="utf-8"?>
<sst xmlns="http://schemas.openxmlformats.org/spreadsheetml/2006/main" count="2639" uniqueCount="352">
  <si>
    <t>Intitulé</t>
  </si>
  <si>
    <t>Marge équitable</t>
  </si>
  <si>
    <t>Redevance de voirie</t>
  </si>
  <si>
    <t>Eur</t>
  </si>
  <si>
    <t>%</t>
  </si>
  <si>
    <t>I. Tarif pour l'utilisation du réseau de distribution</t>
  </si>
  <si>
    <t>Impôts sur le revenu</t>
  </si>
  <si>
    <t>TOTAL</t>
  </si>
  <si>
    <t xml:space="preserve">CLIENTS TYPE EUROSTAT </t>
  </si>
  <si>
    <t>Injection</t>
  </si>
  <si>
    <t>Autres impôts</t>
  </si>
  <si>
    <t>TOTAL Revenu Autorisé</t>
  </si>
  <si>
    <t>Tarif</t>
  </si>
  <si>
    <t>Produit</t>
  </si>
  <si>
    <t>Coûts</t>
  </si>
  <si>
    <t>Produits</t>
  </si>
  <si>
    <t>Ecart</t>
  </si>
  <si>
    <t>Coordonnées du GRD</t>
  </si>
  <si>
    <t>Dénomination du GRD</t>
  </si>
  <si>
    <t>Numéro d'entreprise</t>
  </si>
  <si>
    <t>Secteur</t>
  </si>
  <si>
    <t>Coordonnées de la personne de contact à laquelle la CWaPE peut s'adresser pour poser toutes les questions relatives à la proposition tarifaire :</t>
  </si>
  <si>
    <t>NOM:</t>
  </si>
  <si>
    <t>PRENOM:</t>
  </si>
  <si>
    <t>FONCTION:</t>
  </si>
  <si>
    <t>ADRESSE:</t>
  </si>
  <si>
    <t>E-mail:</t>
  </si>
  <si>
    <t>Tel:</t>
  </si>
  <si>
    <t>Mobile:</t>
  </si>
  <si>
    <t>Légende des cellules</t>
  </si>
  <si>
    <t>Cellules à remplir par le GRD</t>
  </si>
  <si>
    <t>Table des matières</t>
  </si>
  <si>
    <t>T1</t>
  </si>
  <si>
    <t>T2</t>
  </si>
  <si>
    <t>T3</t>
  </si>
  <si>
    <t>T4</t>
  </si>
  <si>
    <t>T5</t>
  </si>
  <si>
    <t>T6</t>
  </si>
  <si>
    <t>Capacité prélèvements (kW)</t>
  </si>
  <si>
    <t>Sous-total GC2</t>
  </si>
  <si>
    <t>Sous-total GC1</t>
  </si>
  <si>
    <t>CNG</t>
  </si>
  <si>
    <t>Sous-total GC3</t>
  </si>
  <si>
    <t>Prélèvements (kWh)</t>
  </si>
  <si>
    <t>Groupe de clients</t>
  </si>
  <si>
    <t>GC1</t>
  </si>
  <si>
    <t>GC2</t>
  </si>
  <si>
    <t>GC3</t>
  </si>
  <si>
    <t>Sous-total CNG</t>
  </si>
  <si>
    <t>Consommation annuelle (kWh)</t>
  </si>
  <si>
    <t>0 - 5 000</t>
  </si>
  <si>
    <t>5 001 - 150 000</t>
  </si>
  <si>
    <t>150 001 - 1 000 000</t>
  </si>
  <si>
    <t>&gt; 1 000 000</t>
  </si>
  <si>
    <t>&lt; 10 000 000</t>
  </si>
  <si>
    <t>&gt; 10 000 000</t>
  </si>
  <si>
    <t xml:space="preserve">III. Tarif pour les surcharges  </t>
  </si>
  <si>
    <t>II. Tarif pour la gestion du rebours</t>
  </si>
  <si>
    <t>Capacité de prélèvement (kWh)</t>
  </si>
  <si>
    <t>CG3</t>
  </si>
  <si>
    <t>Nombre d'EAN (prélèvements)</t>
  </si>
  <si>
    <t>V</t>
  </si>
  <si>
    <t>Tarif à compléter par le GRD</t>
  </si>
  <si>
    <t>a</t>
  </si>
  <si>
    <t>Cellules remplies par le GRD</t>
  </si>
  <si>
    <t>TAB1</t>
  </si>
  <si>
    <t>TAB3</t>
  </si>
  <si>
    <t>Estimation des volumes, capacités et puissances</t>
  </si>
  <si>
    <t>TAB4</t>
  </si>
  <si>
    <t>TAB5</t>
  </si>
  <si>
    <t>TAB5.1</t>
  </si>
  <si>
    <t>TAB5.2</t>
  </si>
  <si>
    <t>TAB5.3</t>
  </si>
  <si>
    <t>TAB5.4</t>
  </si>
  <si>
    <t>TAB5.5</t>
  </si>
  <si>
    <t>Réconciliation des charges et produits relatifs aux tarifs de prélèvements</t>
  </si>
  <si>
    <t>TAB7</t>
  </si>
  <si>
    <t>Charges nettes contrôlables</t>
  </si>
  <si>
    <t>Charges nettes contrôlables OSP</t>
  </si>
  <si>
    <t>Hors OSP</t>
  </si>
  <si>
    <t>OSP</t>
  </si>
  <si>
    <t xml:space="preserve">Redevance de voirie </t>
  </si>
  <si>
    <t>Concordance</t>
  </si>
  <si>
    <t>Coûts imputés au tarif d'utilisation du réseau de distribution</t>
  </si>
  <si>
    <t>Coûts imputés au tarif d'Obligations de Service Public</t>
  </si>
  <si>
    <t>Coûts imputés au tarif des surcharges</t>
  </si>
  <si>
    <t>Coûts imputés aux tarif des soldes régulatoires</t>
  </si>
  <si>
    <t>Tarifs périodiques de distribution de gaz naturel</t>
  </si>
  <si>
    <t xml:space="preserve">- Prélèvement -                 </t>
  </si>
  <si>
    <t xml:space="preserve">Période de validité : </t>
  </si>
  <si>
    <t>Code EDIEL</t>
  </si>
  <si>
    <t xml:space="preserve">CLIENTS NON TELEMESURES </t>
  </si>
  <si>
    <t xml:space="preserve">CLIENTS TELEMESURES </t>
  </si>
  <si>
    <t>Capacité</t>
  </si>
  <si>
    <t>(EUR/kW/an)</t>
  </si>
  <si>
    <t>G140</t>
  </si>
  <si>
    <t xml:space="preserve">Fixe </t>
  </si>
  <si>
    <t>(EUR/an)</t>
  </si>
  <si>
    <t>Proportionnel</t>
  </si>
  <si>
    <t>(EUR/kWh)</t>
  </si>
  <si>
    <t>II. Tarif pour les obligations de service public</t>
  </si>
  <si>
    <t>G145</t>
  </si>
  <si>
    <t>III.Tarif pour les surcharges</t>
  </si>
  <si>
    <t>Redevances de voirie</t>
  </si>
  <si>
    <t>G861</t>
  </si>
  <si>
    <t>Impôt sur les sociétés</t>
  </si>
  <si>
    <t>G850</t>
  </si>
  <si>
    <t>Autres impôts locaux, provinciaux ou régionaux</t>
  </si>
  <si>
    <t>G860</t>
  </si>
  <si>
    <t>IV. Tarif pour les soldes régulatoires</t>
  </si>
  <si>
    <t>v</t>
  </si>
  <si>
    <r>
      <t>Modalités d'application et de facturation</t>
    </r>
    <r>
      <rPr>
        <b/>
        <sz val="10"/>
        <rFont val="Arial"/>
        <family val="2"/>
      </rPr>
      <t xml:space="preserve"> :</t>
    </r>
  </si>
  <si>
    <t>Capacitaire</t>
  </si>
  <si>
    <t xml:space="preserve">II. Tarif pour les Obligations de Service Public </t>
  </si>
  <si>
    <t xml:space="preserve">IV. Tarif pour les soldes régulatoires </t>
  </si>
  <si>
    <t>Fixe</t>
  </si>
  <si>
    <t>Volume/Capacité</t>
  </si>
  <si>
    <t>TAB2.1</t>
  </si>
  <si>
    <t>TAB2.2</t>
  </si>
  <si>
    <t>TAB6.1</t>
  </si>
  <si>
    <t>TAB6.2</t>
  </si>
  <si>
    <t>Réconciliation des charges et produits relatifs aux tarifs d'injection</t>
  </si>
  <si>
    <t>Metering</t>
  </si>
  <si>
    <t>Relevé annuel</t>
  </si>
  <si>
    <t>MMR</t>
  </si>
  <si>
    <t>AMR</t>
  </si>
  <si>
    <t>TARIF</t>
  </si>
  <si>
    <t>Coût annuel estimé</t>
  </si>
  <si>
    <t xml:space="preserve">Date de dépôt de la proposition de tarifs </t>
  </si>
  <si>
    <t>TABa</t>
  </si>
  <si>
    <t>Liste des annexes à fournir</t>
  </si>
  <si>
    <t>TABb</t>
  </si>
  <si>
    <t>Instructions pour compléter le modèle de rapport</t>
  </si>
  <si>
    <t>Transposition du revenu autorisé par catégorie tarifaire</t>
  </si>
  <si>
    <t>Synthèse du revenu autorisé par tarif et par catégorie tarifaire</t>
  </si>
  <si>
    <t>Détail des coûts imputés aux tarifs d'injection</t>
  </si>
  <si>
    <t>Synthèse des produits prévisionnels issus des tarifs de prélèvement</t>
  </si>
  <si>
    <t>Synthèse des produits prévisionnels issus des tarifs d'injection</t>
  </si>
  <si>
    <t xml:space="preserve">Simulations des coûts de distribution pour les clients-type  </t>
  </si>
  <si>
    <t>Retour page de garde</t>
  </si>
  <si>
    <t>N° annexe</t>
  </si>
  <si>
    <t>Tableau concerné</t>
  </si>
  <si>
    <t>Description</t>
  </si>
  <si>
    <t>Annexe 1</t>
  </si>
  <si>
    <t>TAB 1</t>
  </si>
  <si>
    <t>Une note explicative décrivant les clés de répartition utilisées pour répartir chaque élément du revenu autorisé entre les catégories tarifaires</t>
  </si>
  <si>
    <t>Annexe 2</t>
  </si>
  <si>
    <t>Annexe 3</t>
  </si>
  <si>
    <t>TAB 3</t>
  </si>
  <si>
    <t>Annexe 4</t>
  </si>
  <si>
    <t>Le GRD renseigne les coûts imputés aux tarifs d'injection par tarif pour chaque année de la période régulatoire en distinguant les producteurs disposant de leur propre cabine et les producteurs utilisant une cabine du GRD.</t>
  </si>
  <si>
    <t xml:space="preserve">Charges et produits non-contrôlables </t>
  </si>
  <si>
    <t>Autres impôts, taxes, redevances, surcharges, précomptes immobiliers et mobiliers</t>
  </si>
  <si>
    <t>Cotisations de responsabilisation de l’ONSSAPL</t>
  </si>
  <si>
    <t>Charges émanant de factures d’achat de gaz émises par un fournisseur commercial pour l'alimentation de la clientèle propre du GRD</t>
  </si>
  <si>
    <t>Charges de distribution supportées par le GRD pour l'alimentation de clientèle propre</t>
  </si>
  <si>
    <t>Charges et produits liés à l’achat de gaz SER</t>
  </si>
  <si>
    <t>Coûts imputés au tarif pour l'utilisation du réseau de distribution</t>
  </si>
  <si>
    <t>Coûts imputés au tarif pour la gestion du rebours</t>
  </si>
  <si>
    <t>Capacité de rebours souscrite par le producteur</t>
  </si>
  <si>
    <t>Volume nécessitant un rebours</t>
  </si>
  <si>
    <t>TAB3.1</t>
  </si>
  <si>
    <t>Estimation des volumes soumis à l'exonération de redevance voirie</t>
  </si>
  <si>
    <t>TAB4.1.1</t>
  </si>
  <si>
    <t>TAB4.2.1</t>
  </si>
  <si>
    <t>TAB4.3.1</t>
  </si>
  <si>
    <t>TAB4.4.1</t>
  </si>
  <si>
    <t>TAB4.5.1</t>
  </si>
  <si>
    <t>TAB4.1.2</t>
  </si>
  <si>
    <t>TAB4.2.2</t>
  </si>
  <si>
    <t>TAB4.3.2</t>
  </si>
  <si>
    <t>TAB4.4.2</t>
  </si>
  <si>
    <t>TAB4.5.2</t>
  </si>
  <si>
    <t>TOTAL coûts imputés aux tarifs de prélèvement</t>
  </si>
  <si>
    <t>Revenu autorisé après déduction des coûts imputés aux tarifs d'injection</t>
  </si>
  <si>
    <t>Coûts imputés aux tarifs d'injection</t>
  </si>
  <si>
    <t>Charges de pension non-capitalisées</t>
  </si>
  <si>
    <t>Le GRD renseigne les volumes exonérés de la redevance de voirie</t>
  </si>
  <si>
    <t>Tarifs de prélèvement 2025</t>
  </si>
  <si>
    <t>Synthèse des produits prévisionnels issus des tarifs de prélèvement 2025</t>
  </si>
  <si>
    <t>Tarifs de prélèvement 2026</t>
  </si>
  <si>
    <t>Synthèse des produits prévisionnels issus des tarifs de prélèvement 2026</t>
  </si>
  <si>
    <t>Tarifs de prélèvement 2027</t>
  </si>
  <si>
    <t>Synthèse des produits prévisionnels issus des tarifs de prélèvement 2027</t>
  </si>
  <si>
    <t>Tarifs de prélèvement 2028</t>
  </si>
  <si>
    <t>Synthèse des produits prévisionnels issus des tarifs de prélèvement 2028</t>
  </si>
  <si>
    <t>Tarifs d'injection 2025</t>
  </si>
  <si>
    <t>Tarifs d'injection 2026</t>
  </si>
  <si>
    <t>Tarifs d'injection 2027</t>
  </si>
  <si>
    <t>Tarifs d'injection 2028</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</si>
  <si>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lister et détailler chaque modification apportée au modèle de rapport dans un onglet supplémentaire intitulé "TAB corrections".</t>
  </si>
  <si>
    <t>Ce tableau reprend la grille des tarifs périodiques de prélèvement de gaz l'année 2025. Seules les cases renseignées avec un "V" peuvent être complétées. Cette grille doit être identique à la grille transmise à l'annexe 9.</t>
  </si>
  <si>
    <t>Ce tableau reprend la grille des tarifs périodiques de prélèvement de gaz l'année 2026. Seules les cases renseignées avec un "V" peuvent être complétées. Cette grille doit être identique à la grille transmise à l'annexe 9.</t>
  </si>
  <si>
    <t>Ce tableau reprend la grille des tarifs périodiques de prélèvement de gaz l'année 2027. Seules les cases renseignées avec un "V" peuvent être complétées. Cette grille doit être identique à la grille transmise à l'annexe 9.</t>
  </si>
  <si>
    <t>Ce tableau reprend la grille des tarifs périodiques de prélèvement de gaz l'année 2028. Seules les cases renseignées avec un "V" peuvent être complétées. Cette grille doit être identique à la grille transmise à l'annexe 9.</t>
  </si>
  <si>
    <t>Ce tableau présente l'estimation des produits issus des tarifs périodiques d'injection en distinguant les recettes relatives aux producteurs disposant de leur propre cabine de celles relatives aux producteurs utilisant la cabine du GRD, et ce, pour chaque année de la période régulatoire. Ce tableau se complète automatiquement sur base des données des tableaux 3, 5.1, 5.2, 5.3, 5.4 et 5.5.</t>
  </si>
  <si>
    <t>Ce tableau reprend la grille des tarifs périodiques d'injection de gaz l'année 2025. Seules les cases renseignées avec un "V" peuvent être complétées. Cette grille doit être identique à la grille transmise à l'annexe 9.</t>
  </si>
  <si>
    <t>Ce tableau reprend la grille des tarifs périodiques d'injection de gaz l'année 2026. Seules les cases renseignées avec un "V" peuvent être complétées. Cette grille doit être identique à la grille transmise à l'annexe 9.</t>
  </si>
  <si>
    <t>Ce tableau reprend la grille des tarifs périodiques d'injection de gaz l'année 2027. Seules les cases renseignées avec un "V" peuvent être complétées. Cette grille doit être identique à la grille transmise à l'annexe 9.</t>
  </si>
  <si>
    <t>Ce tableau reprend la grille des tarifs périodiques d'injection de gaz l'année 2028. Seules les cases renseignées avec un "V" peuvent être complétées. Cette grille doit être identique à la grille transmise à l'annexe 9.</t>
  </si>
  <si>
    <t>Ce tableau établit la réconciliation entre les charges et les produits relatifs aux tarifs de prélèvement. Ce tableau se complète automatiquement sur base des tableaux 2.1, 4.1.2, 4.2.2, 4.3.2, 4.4.2, 4.5.2</t>
  </si>
  <si>
    <t>Ce tableau établit la réconciliation entre les charges et les produits relatifs aux tarifs d'injection. Ce tableau se complète automatiquement sur base des tableaux 2.2 et 5.</t>
  </si>
  <si>
    <t>BUDGET 2025</t>
  </si>
  <si>
    <t>BUDGET 2026</t>
  </si>
  <si>
    <t>BUDGET 2027</t>
  </si>
  <si>
    <t>BUDGET 2028</t>
  </si>
  <si>
    <t>Marge équitable RAB hors PV de réévaluation</t>
  </si>
  <si>
    <t>Marge équitable PV de réévaluation</t>
  </si>
  <si>
    <t xml:space="preserve">Soldes régulatoires déjà affectés </t>
  </si>
  <si>
    <t>Soldes régulatoires approuvés à affecter</t>
  </si>
  <si>
    <t>Budget 2025</t>
  </si>
  <si>
    <t>Budget 2026</t>
  </si>
  <si>
    <t>Budget 2027</t>
  </si>
  <si>
    <t>Budget 2028</t>
  </si>
  <si>
    <t>Évolution 2026/2025 (%)</t>
  </si>
  <si>
    <t>Évolution 2027/2026 (%)</t>
  </si>
  <si>
    <t>Évolution 2028/2027 (%)</t>
  </si>
  <si>
    <t>Volumes injectés gaz (kWh)</t>
  </si>
  <si>
    <t>Volumes injectés gaz nécessitant le rebours (kWh)</t>
  </si>
  <si>
    <t>Capacité de rebours totale souscrite par les producteurs de gaz (kW)</t>
  </si>
  <si>
    <t>Producteur de gaz 
Cabine du producteur</t>
  </si>
  <si>
    <t>Producteur de gaz 
Cabine du GRD</t>
  </si>
  <si>
    <t>gaz acheminé par conduites</t>
  </si>
  <si>
    <t>supplément pour gaz porté</t>
  </si>
  <si>
    <t>G410</t>
  </si>
  <si>
    <t xml:space="preserve">                   gaz acheminé par conduites</t>
  </si>
  <si>
    <t xml:space="preserve">                   supplément pour gaz porté</t>
  </si>
  <si>
    <t>TAB3.2</t>
  </si>
  <si>
    <t>Estimation des volumes de gaz porté</t>
  </si>
  <si>
    <t>- Injection de gaz -</t>
  </si>
  <si>
    <t>Producteur de gaz
Cabine du producteur</t>
  </si>
  <si>
    <t>Producteur de gaz
Cabine du GRD</t>
  </si>
  <si>
    <t>Impact annuel 2025 vs. 2024</t>
  </si>
  <si>
    <t>Impact annuel 2025 vs. 2024 (%)</t>
  </si>
  <si>
    <t>Total proposition tarif 2025</t>
  </si>
  <si>
    <t>Impact annuel 2026 vs. 2025</t>
  </si>
  <si>
    <t>Impact annuel 2026 vs. 2025 (%)</t>
  </si>
  <si>
    <t>Total proposition tarif 2026</t>
  </si>
  <si>
    <t>Impact annuel 2027 vs. 2026</t>
  </si>
  <si>
    <t>Impact annuel 2027 vs. 2026 (%)</t>
  </si>
  <si>
    <t>Total proposition tarif 2027</t>
  </si>
  <si>
    <t>Impact annuel 2028 vs. 2027</t>
  </si>
  <si>
    <t>Impact annuel 2028 vs. 2027 (%)</t>
  </si>
  <si>
    <t>Supplément pour gaz porté</t>
  </si>
  <si>
    <t>signe négatif = créance tarifaire</t>
  </si>
  <si>
    <t>signe positif = dette tarifaire</t>
  </si>
  <si>
    <t>Solde régulatoire distribution</t>
  </si>
  <si>
    <t>Bonus restitué</t>
  </si>
  <si>
    <t>Total solde régulatoire</t>
  </si>
  <si>
    <t>Montant déjà affectés dans les tarifs de distribution</t>
  </si>
  <si>
    <t>Année d'affectation</t>
  </si>
  <si>
    <t>Solde régulatoire non affecté</t>
  </si>
  <si>
    <t>Total soldes régulatoires non affectés</t>
  </si>
  <si>
    <t xml:space="preserve">Proposition de montant à affecter </t>
  </si>
  <si>
    <t xml:space="preserve">Proposition d'affectation </t>
  </si>
  <si>
    <t>Solde régulatoire année N non affecté</t>
  </si>
  <si>
    <t>Ratio (%) Montant à affecter/Revenu autorisé</t>
  </si>
  <si>
    <t>TAB1.1</t>
  </si>
  <si>
    <t>Proposition d'affectation des soldes régulatoires approuvés et non-affectés</t>
  </si>
  <si>
    <t>Modèle de rapport - Proposition de tarifs périodiques - Gaz
Période régulatoire 2025 - 2029</t>
  </si>
  <si>
    <t>Tarifs de prélèvement 2029</t>
  </si>
  <si>
    <t>Tarifs d'injection 2029</t>
  </si>
  <si>
    <t xml:space="preserve">Le rapport de concertation prévu à l'article 71, 3° de la méthodologie tarifaire 2025-2029. </t>
  </si>
  <si>
    <t xml:space="preserve">Les hypothèses retenues pour la détermination des volumes prévisionnels d'injection de gaz des années 2025 à 2029. Le cas échéant, le GRD détaille ses prévisions relatives aux volumes de gaz injectés nécéssitant du rebours ainsi que la capacité de rebours souscrite. </t>
  </si>
  <si>
    <t>Les hypothèses retenues pour la détermination des volumes, capacités et nombre d'EAN prévisionnels de prélèvement de gaz des années 2025 à 2029.  Ces hypothèses sont au moins ventilées par catégories tarifaires.</t>
  </si>
  <si>
    <t>Annexe 5</t>
  </si>
  <si>
    <t>TAB 6.2</t>
  </si>
  <si>
    <r>
      <t>Conformément à l'article 129 de la méthodologie tarifaire 2025-2029, la proposition de tarifs périodiques de gaz est déposée à la CWaPE au plus tard</t>
    </r>
    <r>
      <rPr>
        <b/>
        <sz val="8"/>
        <rFont val="Trebuchet MS"/>
        <family val="2"/>
      </rPr>
      <t xml:space="preserve"> le 15 juin 2024</t>
    </r>
    <r>
      <rPr>
        <sz val="8"/>
        <rFont val="Trebuchet MS"/>
        <family val="2"/>
      </rPr>
      <t xml:space="preserve"> cas d'approbation du revenu autorisé endéans le 31 mars 2024 ou au plus tard</t>
    </r>
    <r>
      <rPr>
        <b/>
        <sz val="8"/>
        <rFont val="Trebuchet MS"/>
        <family val="2"/>
      </rPr>
      <t xml:space="preserve"> le 1er septembre 2024 </t>
    </r>
    <r>
      <rPr>
        <sz val="8"/>
        <rFont val="Trebuchet MS"/>
        <family val="2"/>
      </rPr>
      <t>en cas d'approbation du revenu autorisé endéans le 30 juin 2024 (conformément à l'article 131). La proposition de tarifs est transmise en un exemplaire par porteur avec accusé de réception ainsi que sur support électronique. La proposition de tarifs comprend obligatoirement le présent modèle de rapport au format Excel, vierge de toute liaison avec d'autres fichiers qui ne seraient pas transmis à la CWaPE ainsi que l'ensemble des annexes listées au TAB A.</t>
    </r>
  </si>
  <si>
    <t>BUDGET 2029</t>
  </si>
  <si>
    <t>Charges nettes contrôlables autres</t>
  </si>
  <si>
    <t>Charges nettes contrôlables liées aux immobilisations</t>
  </si>
  <si>
    <t xml:space="preserve">Charges émanant de factures émises par la société FeReSO ou d'autres sociétés dans le cadre du processus de réconciliation </t>
  </si>
  <si>
    <t>Charge fiscale résultant de l'application de l'impôt des sociétés sur la MBE</t>
  </si>
  <si>
    <t xml:space="preserve">Produits issus de la facturation de la fourniture de gaz à la clientèle propre du gestionnaire de réseau de distribution ainsi que le montant de la compensation perçue et résultant de l’application du tarif social </t>
  </si>
  <si>
    <t>Soldes régulatoires des années 2008 à 2024</t>
  </si>
  <si>
    <t>Soldes régulatoires des années précédentes déjà affectés aux revenus autorisés des années 2025 à 2029</t>
  </si>
  <si>
    <t>Montant à affecter aux revenus autorisés des années 2025 à 2029</t>
  </si>
  <si>
    <t>Total des montants affectés aux revenus autorisés 2025 à 2029</t>
  </si>
  <si>
    <t>Revenu autorisé budgété des années 2025 à 2029 (TAB1)</t>
  </si>
  <si>
    <t>Le GRD renseigne dans le premier tableau le montant et l'affectation des soldes régulatoires des années antérieures à l'année 2024. Sur base de ces données, le montant du solde régulatoire des années antérieures non affecté est calculé. A ce montant, le GRD ajoute le montant des soldes régulatoires qu'il souhaite affecter (soldes déjà approuvés) afin de déterminer le montant total non affecté. Le GRD détermine la quote-part de ce montant qu'il souhaite affecter et propose une durée d'affectation du montant à affecter.</t>
  </si>
  <si>
    <t>Quote-part des soldes régulatoires approuvés et affectés</t>
  </si>
  <si>
    <t>Ce tableau présente la synthèse du revenu autorisé par tarif et par catégorie tarifaire pour chaque année de la période régulatoire. A l'exception des coûts imputés aux tarifs d'injection qui proviennent du tableau 2.2, les coûts de chaque catégorie tarifaire proviennent automatiquement du tableau 1. Les coûts imputés aux tarifs d'injection sont répartis par catégorie tarifaire sur base d'une clé définie par le gestionnaire de réseau de distribution et renseignée à l'annexe 1 du modèle de rapport. Les coûts imputés aux tarifs d'injection sont déduits des coûts imputés au tarif d'utilisation du réseau de distribution de chaque catégorie tarifaire.</t>
  </si>
  <si>
    <t>Réalité 2022</t>
  </si>
  <si>
    <t>Budget 2029</t>
  </si>
  <si>
    <t>Évolution 2025/2022 (%)</t>
  </si>
  <si>
    <t>Évolution 2029/2028 (%)</t>
  </si>
  <si>
    <t>Synthèse des produits prévisionnels issus des tarifs de prélèvement 2029</t>
  </si>
  <si>
    <t>Ce tableau reprend les différentes variables relatives au prélèvement et à l'injection. 
Pour le prélèvement, le GRD renseigne les données suivantes pour l'année 2022 ainsi que les prévisions pour les années 2025 à 2029 et ce par catégorie tarifaire :  
- le nombre d'EAN ;
- les volumes de gaz prélevés sur le réseau du GRD (volume total, y inclu le gaz porté) ; 
- la somme pour l'ensemble des URD appartenant aux catégories tarifaires T5 et T6 des capacités horaire prélevées
Pour l'injection, le GRD renseigne les données suivantes pour l'année 2022 ainsi que les prévisions pour les années 2025 à 2029, en distinguant les producteurs disposant de leur propre cabine et les producteurs ne disposant pas de leur propre cabine : 
- les volumes prévisionnels d'injection de gaz, 
- les volumes prévisionnels d'injection de gaz nécessitant du rebours et les prévisions de souscription de capacité de rebours par les producteurs de gaz. 
 Les hypothèses prises en compte sont détaillées de manière exhaustive aux annexes 2 et 3.</t>
  </si>
  <si>
    <t>Tarifs périodiques de distribution de gaz</t>
  </si>
  <si>
    <t>TAB5.1 : Tarifs d'injection 2025</t>
  </si>
  <si>
    <t>TAB5.2 : Tarifs d'injection 2026</t>
  </si>
  <si>
    <t>TAB5.3 : Tarifs d'injection 2027</t>
  </si>
  <si>
    <t>TAB5.4 : Tarifs d'injection 2028</t>
  </si>
  <si>
    <t>TAB5.5 : Tarifs d'injection 2029</t>
  </si>
  <si>
    <t>Tarif pour l'utilisation du réseau de distribution</t>
  </si>
  <si>
    <t>-</t>
  </si>
  <si>
    <t>La facturation du tarif pour l'utilisation du réseau de distribution par un producteur de gaz SER utilisant la cabine du GRD sera limitée à 50.000€/année civile.</t>
  </si>
  <si>
    <t>L'évaluation de la limitation et l'éventuel remboursement seront réalisés annuellement au cours du mois de janvier de l'année Y+1.</t>
  </si>
  <si>
    <t>Tarif pour la gestion du rebours</t>
  </si>
  <si>
    <t xml:space="preserve">Le service de rebours ne peut être proposé aux producteurs de Gaz SER par les GRD à l’heure de l’approbation des tarifs 2025-2029.
</t>
  </si>
  <si>
    <t>Si ce service devait être rendu opérationnel au cours de la période régulatoire, un tarif serait soumis à l’approbation de la CWaPE en vertu de l’article 122 de la méthodologie tarifaire 2025-2029.</t>
  </si>
  <si>
    <t>Total repris dans la dernière proposition tarifaire 2024 (y inlcus éventuelle affectation des soldes)</t>
  </si>
  <si>
    <t>Total proposition tarif 2028</t>
  </si>
  <si>
    <t>Impact annuel 2029 vs. 2028</t>
  </si>
  <si>
    <t>Impact annuel 2029 vs. 2028 (%)</t>
  </si>
  <si>
    <t>Ce tableau reprend la grille des tarifs périodiques de prélèvement de gaz l'année 2029. Seules les cases renseignées avec un "V" peuvent être complétées. Cette grille doit être identique à la grille transmise à l'annexe 9.</t>
  </si>
  <si>
    <t xml:space="preserve">          gaz acheminé par conduites</t>
  </si>
  <si>
    <t xml:space="preserve">          supplément pour gaz porté</t>
  </si>
  <si>
    <t>% GT/TOTAL</t>
  </si>
  <si>
    <t>% 2025/.</t>
  </si>
  <si>
    <t>% 2029/2028</t>
  </si>
  <si>
    <t>% 2028/2027</t>
  </si>
  <si>
    <t>% 2027/2026</t>
  </si>
  <si>
    <t>% 2026/2025</t>
  </si>
  <si>
    <t>Ce tableau présente l'estimation des produits issus des tarifs périodiques de prélèvement par catégorie tarifaire pour chaque année de la période régulatoire. Ce tableau se complète automatiquement sur base des données des tableaux 4.1.2, 4.2.2, 4.3.2, 4.4.2 et 4.5.2</t>
  </si>
  <si>
    <t>Ce tableau présente l'estimation des produits issus des tarifs périodiques de prélèvement par catégorie tarifaire pour l'année 2025. Ce tableau se complète automatiquement sur base des données des tableaux 3, 3.1, 3.2 et 4.1.1.</t>
  </si>
  <si>
    <t>Ce tableau présente l'estimation des produits issus des tarifs périodiques de prélèvement par catégorie tarifaire pour l'année 2025. Ce tableau se complète automatiquement sur base des données des tableaux 3, 3.1, 3.2 et 4.2.1.</t>
  </si>
  <si>
    <t>Ce tableau présente l'estimation des produits issus des tarifs périodiques de prélèvement par catégorie tarifaire pour l'année 2025. Ce tableau se complète automatiquement sur base des données des tableaux 3, 3.1, 3.2 et 4.3.1.</t>
  </si>
  <si>
    <t>Ce tableau présente l'estimation des produits issus des tarifs périodiques de prélèvement par catégorie tarifaire pour l'année 2025. Ce tableau se complète automatiquement sur base des données des tableaux 3, 3.1, 3.2 et 4.4.1.</t>
  </si>
  <si>
    <t>Ce tableau présente l'estimation des produits issus des tarifs périodiques de prélèvement par catégorie tarifaire pour l'année 2025. Ce tableau se complète automatiquement sur base des données des tableaux 3, 3.1, 3.2 et 4.5.1.</t>
  </si>
  <si>
    <t>Ce tableau reprend la grille des tarifs périodiques d'injection de gaz l'année 2029. Seules les cases renseignées avec un "V" peuvent être complétées. Cette grille doit être identique à la grille transmise à l'annexe 9.</t>
  </si>
  <si>
    <t xml:space="preserve">Ce tableau présente des simulations des coûts de distribution pour des clients-type de chaque catégorie tarifaire et pour chaque année de la période régulatoire. Il montre également le pourcentage d'évolution des coûts de distribution d'une année par rapport à l'autre. A l'exception des coûts de distribution de l'année 2024 que le GRD doit renseigner, ce tableau se complète automatiquement sur base des tableaux 4.1.2, 4.2.2, 4.3.2, 4.4.2, 4.5.2. </t>
  </si>
  <si>
    <t>Le détail des coûts nets imputés à l'injection et renseignés au TAB2.2</t>
  </si>
  <si>
    <t>Annexe 6</t>
  </si>
  <si>
    <t>TAB 5.1 à 5.5</t>
  </si>
  <si>
    <t xml:space="preserve">Le rapport de concertation prévu à l'article 109 de la méthodologie tarifaire 2025-2029. </t>
  </si>
  <si>
    <t>Ce tableau présente la répartition du revenu autorisé par catégorie tarifaire et ce, pour chaque année de la période régulatoire. Le GRD renseigne le revenu autorisé approuvé repris au tableau 7 de la proposition de revenu autorisé pour chaque année de la période régulatoire et le réparti par catégorie tarifaire. Le GRD justifie les clés de répartition utilisées pour cette ventilation en annexe 1 du modèle de rapport.</t>
  </si>
  <si>
    <t>Annexe 7</t>
  </si>
  <si>
    <t>Tarifs périodiques</t>
  </si>
  <si>
    <t xml:space="preserve">Les grilles des tarifs périodiques de prélèvement et d'injection pour chaque année de la période régulatoire sous format Excel et sous format PDF, incluant les modalités d'application et de facturation des tarifs. </t>
  </si>
  <si>
    <t>Marge OSP</t>
  </si>
  <si>
    <t>L'ensemble des tarifs repris ci-dessus sont hors TVA</t>
  </si>
  <si>
    <t xml:space="preserve">Modalités d'affectation aux catégories tarifaires </t>
  </si>
  <si>
    <r>
      <t xml:space="preserve">L'utilisateur </t>
    </r>
    <r>
      <rPr>
        <u/>
        <sz val="11"/>
        <color theme="1"/>
        <rFont val="Calibri"/>
        <family val="2"/>
        <scheme val="minor"/>
      </rPr>
      <t>en relevé annuel</t>
    </r>
    <r>
      <rPr>
        <sz val="10"/>
        <color theme="1"/>
        <rFont val="Trebuchet MS"/>
        <family val="2"/>
      </rPr>
      <t xml:space="preserve"> est affecté à une des catégories tarifaires T1 , T2, T3 ou T4  sur la base de sa consommation la plus récemment mesurée, extrapolée à un an au moyen du RLP</t>
    </r>
    <r>
      <rPr>
        <vertAlign val="superscript"/>
        <sz val="11"/>
        <color theme="1"/>
        <rFont val="Calibri"/>
        <family val="2"/>
        <scheme val="minor"/>
      </rPr>
      <t>1</t>
    </r>
    <r>
      <rPr>
        <sz val="10"/>
        <color theme="1"/>
        <rFont val="Trebuchet MS"/>
        <family val="2"/>
      </rPr>
      <t xml:space="preserve">  avec FCC</t>
    </r>
    <r>
      <rPr>
        <vertAlign val="superscript"/>
        <sz val="11"/>
        <color theme="1"/>
        <rFont val="Calibri"/>
        <family val="2"/>
        <scheme val="minor"/>
      </rPr>
      <t>2</t>
    </r>
    <r>
      <rPr>
        <sz val="10"/>
        <color theme="1"/>
        <rFont val="Trebuchet MS"/>
        <family val="2"/>
      </rPr>
      <t xml:space="preserve"> afin d'obtenir son EAV (Volume Annuel Estimé). La valeur de l’EAV n’est calculée que si l’historique des consommations couvre une période minimum de 330 jours pour un point occupé et 220 jours pour un point inoccupé.   
Un nouvel utilisateur en relevé annuel sera affecté par défaut à la catégorie tarifaire qui correspond à son volume de consommation annuel attendu. </t>
    </r>
  </si>
  <si>
    <r>
      <t xml:space="preserve">L’utilisateur </t>
    </r>
    <r>
      <rPr>
        <u/>
        <sz val="11"/>
        <rFont val="Calibri"/>
        <family val="2"/>
        <scheme val="minor"/>
      </rPr>
      <t>en relevé mensuel</t>
    </r>
    <r>
      <rPr>
        <sz val="11"/>
        <rFont val="Calibri"/>
        <family val="2"/>
        <scheme val="minor"/>
      </rPr>
      <t xml:space="preserve"> est affecté à une catégorie tarifaire  T1 , T2, T3 ou T4 en janvier sur base de sa consommation mesurée durant l’année calendrier passée (extrapolation à un an en cas d’année incomplète) et reste d’application durant toute l’année calendrier concernée.  Si l’on ne dispose pas d’historique de consommation où que celui-ci est inférieure à 90 jours, l’utilisateur en relevé mensuel sera affecté par défaut à la catégorie tarifaire T4. Il peut cependant se voir affecter à une autre catégorie tarifaire si 3 conditions sont remplies simultanément :</t>
    </r>
  </si>
  <si>
    <t>o   Le client (ou son fournisseur d’énergie) en fait préalablement la demande explicite,</t>
  </si>
  <si>
    <t>o   La preuve est fournie que la consommation annuelle réelle ou attendue sera inférieure à 1 million de kWh</t>
  </si>
  <si>
    <t>o   Le niveau de consommation est durable (plus d’un an).</t>
  </si>
  <si>
    <t xml:space="preserve">  La rectification a lieu avec effet rétroactif (pour l’année en cours)</t>
  </si>
  <si>
    <r>
      <t xml:space="preserve">L’utilisateur </t>
    </r>
    <r>
      <rPr>
        <u/>
        <sz val="11"/>
        <color theme="1"/>
        <rFont val="Calibri"/>
        <family val="2"/>
        <scheme val="minor"/>
      </rPr>
      <t>en relevé horaire</t>
    </r>
    <r>
      <rPr>
        <sz val="10"/>
        <color theme="1"/>
        <rFont val="Trebuchet MS"/>
        <family val="2"/>
      </rPr>
      <t xml:space="preserve"> est affecté à la catégorie tarifaire T5 ou T6 en janvier sur base de sa consommation réelle de l’année calendrier passée (extrapolée à un an d’après le profil du client en cas d’année incomplète) et reste d’application durant toute l’année calendrier concernée. Si l’on ne dispose pas d’historique de consommation ou que celui-ci est inférieure à 90 jours, l’utilisateur en relevé horaire sera affecté par défaut à la catégorie tarifaire T6. Il peut cependant se voir affecter à une autre catégorie tarifaire si 3 conditions sont remplies simultanément :</t>
    </r>
  </si>
  <si>
    <t>o   Le nouveau niveau de consommation est durable (plus d’un an).</t>
  </si>
  <si>
    <r>
      <t xml:space="preserve">La catégorie tarifaire </t>
    </r>
    <r>
      <rPr>
        <u/>
        <sz val="11"/>
        <color theme="1"/>
        <rFont val="Calibri"/>
        <family val="2"/>
        <scheme val="minor"/>
      </rPr>
      <t>CNG</t>
    </r>
    <r>
      <rPr>
        <sz val="10"/>
        <color theme="1"/>
        <rFont val="Trebuchet MS"/>
        <family val="2"/>
      </rPr>
      <t xml:space="preserve"> est applicable uniquement aux stations-service qui commercialisent du gaz naturel comprimé (CNG) 
provenant du réseau de distribution, et ce, quel que soit leur volume de prélèvement sur le réseau de distribution</t>
    </r>
  </si>
  <si>
    <t>Modalités de facturation</t>
  </si>
  <si>
    <t>Terme proportionnel</t>
  </si>
  <si>
    <r>
      <t xml:space="preserve">Pour l’utilisateur </t>
    </r>
    <r>
      <rPr>
        <u/>
        <sz val="11"/>
        <color theme="1"/>
        <rFont val="Calibri"/>
        <family val="2"/>
        <scheme val="minor"/>
      </rPr>
      <t>en relevé annuel</t>
    </r>
    <r>
      <rPr>
        <sz val="10"/>
        <color theme="1"/>
        <rFont val="Trebuchet MS"/>
        <family val="2"/>
      </rPr>
      <t>, la catégorie tarifaire facturée (T1, T2, T3 ou T4) sera déterminée sur base de sa consommation mesurée ou estimée convertie en consommation annuelle. Si, lors de la facturation, la catégorie tarifaire déterminée est différente de celle attribuée suite au relevé d'index précédent, la nouvelle catégorie tarifaire sera appliquée rétroactivement dès le début de la dernière période facturée. Pour l'application correcte des tarifs, les kWh mesurés ou estimés doivent être répartis sur les différentes périodes tarifaires sur base du RLP</t>
    </r>
    <r>
      <rPr>
        <vertAlign val="superscript"/>
        <sz val="11"/>
        <color theme="1"/>
        <rFont val="Calibri"/>
        <family val="2"/>
        <scheme val="minor"/>
      </rPr>
      <t>1</t>
    </r>
    <r>
      <rPr>
        <sz val="10"/>
        <color theme="1"/>
        <rFont val="Trebuchet MS"/>
        <family val="2"/>
      </rPr>
      <t xml:space="preserve"> avec FCC</t>
    </r>
    <r>
      <rPr>
        <vertAlign val="superscript"/>
        <sz val="11"/>
        <color theme="1"/>
        <rFont val="Calibri"/>
        <family val="2"/>
        <scheme val="minor"/>
      </rPr>
      <t>2</t>
    </r>
    <r>
      <rPr>
        <sz val="10"/>
        <color theme="1"/>
        <rFont val="Trebuchet MS"/>
        <family val="2"/>
      </rPr>
      <t xml:space="preserve">. </t>
    </r>
  </si>
  <si>
    <r>
      <t>Pour l’utilisateur</t>
    </r>
    <r>
      <rPr>
        <u/>
        <sz val="11"/>
        <color theme="1"/>
        <rFont val="Calibri"/>
        <family val="2"/>
        <scheme val="minor"/>
      </rPr>
      <t xml:space="preserve"> en relevé mensuel ou en relevé horaire</t>
    </r>
    <r>
      <rPr>
        <sz val="10"/>
        <color theme="1"/>
        <rFont val="Trebuchet MS"/>
        <family val="2"/>
      </rPr>
      <t>, les kWh mesurés sont facturés mensuellement au tarif qui leur a été affecté pour l’année calendrier concernée. Un changement de catégorie tarifaire à la demande du client et répondant aux modalités reprises dans l'affectation à la catégorie tarifaire engendrera une rectification rétrocative pour l'année en cours.</t>
    </r>
  </si>
  <si>
    <t>Terme fixe</t>
  </si>
  <si>
    <t>Pour l'ensemble des utilisateurs, le terme fixe est facturé au prorata du nombre de jours couverts par la période facturée.</t>
  </si>
  <si>
    <t>Terme capacitaire</t>
  </si>
  <si>
    <t>A compléter par chaque GRD</t>
  </si>
  <si>
    <t>RLP = Real Load Profiles (EN) : il s’agit d'un profil de consommation horaire réel (RLP0 = Infeed – AMR) établi en vue de répartir dans le temps des consommations qui ne sont pas mesurées avec un pas de temps d'une heure.</t>
  </si>
  <si>
    <t xml:space="preserve">FCC = Facteur de correction climatique : facteur de multiplication dépendant du climat, qui peut varier par catégorie d’utilisateurs pour corriger les divers profils des influences du climat. l'objectif poursuivi par cette correction consiste en l'établissement d'un niveau de consommation annuel standard et indépendant des conditions climatiques, sur base duquel le profil de consommation futur de l'utilisateur de réseau pourra être déterminé.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</si>
</sst>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
  </numFmts>
  <fonts count="48" x14ac:knownFonts="1">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Trebuchet MS"/>
      <family val="2"/>
    </font>
    <font>
      <sz val="10"/>
      <color theme="0"/>
      <name val="Trebuchet MS"/>
      <family val="2"/>
    </font>
    <font>
      <sz val="8"/>
      <color theme="0"/>
      <name val="Trebuchet MS"/>
      <family val="2"/>
    </font>
    <font>
      <b/>
      <sz val="8"/>
      <color theme="0"/>
      <name val="Trebuchet MS"/>
      <family val="2"/>
    </font>
    <font>
      <sz val="8"/>
      <color theme="1"/>
      <name val="Trebuchet MS"/>
      <family val="2"/>
    </font>
    <font>
      <sz val="14"/>
      <color theme="0"/>
      <name val="Trebuchet MS"/>
      <family val="2"/>
    </font>
    <font>
      <sz val="8"/>
      <color theme="1"/>
      <name val="Arial"/>
      <family val="2"/>
    </font>
    <font>
      <sz val="10"/>
      <color indexed="8"/>
      <name val="Arial"/>
      <family val="2"/>
    </font>
    <font>
      <sz val="8"/>
      <color indexed="8"/>
      <name val="Arial"/>
      <family val="2"/>
    </font>
    <font>
      <sz val="8"/>
      <name val="Trebuchet MS"/>
      <family val="2"/>
    </font>
    <font>
      <sz val="10"/>
      <name val="Arial"/>
      <family val="2"/>
    </font>
    <font>
      <u/>
      <sz val="10"/>
      <color indexed="12"/>
      <name val="Arial"/>
      <family val="2"/>
    </font>
    <font>
      <sz val="16"/>
      <color theme="1"/>
      <name val="Trebuchet MS"/>
      <family val="2"/>
    </font>
    <font>
      <sz val="16"/>
      <color theme="0"/>
      <name val="Trebuchet MS"/>
      <family val="2"/>
    </font>
    <font>
      <b/>
      <sz val="8"/>
      <color theme="1"/>
      <name val="Trebuchet MS"/>
      <family val="2"/>
    </font>
    <font>
      <sz val="11"/>
      <color theme="1"/>
      <name val="Calibri"/>
      <family val="2"/>
      <scheme val="minor"/>
    </font>
    <font>
      <i/>
      <sz val="8"/>
      <color theme="1"/>
      <name val="Trebuchet MS"/>
      <family val="2"/>
    </font>
    <font>
      <b/>
      <sz val="12"/>
      <color theme="0"/>
      <name val="Arial"/>
      <family val="2"/>
    </font>
    <font>
      <b/>
      <sz val="12"/>
      <color theme="3"/>
      <name val="Arial"/>
      <family val="2"/>
    </font>
    <font>
      <b/>
      <sz val="10"/>
      <color theme="0"/>
      <name val="Arial"/>
      <family val="2"/>
    </font>
    <font>
      <b/>
      <sz val="8"/>
      <color indexed="8"/>
      <name val="Arial"/>
      <family val="2"/>
    </font>
    <font>
      <sz val="8"/>
      <color theme="1" tint="0.34998626667073579"/>
      <name val="Arial"/>
      <family val="2"/>
    </font>
    <font>
      <b/>
      <sz val="8"/>
      <color rgb="FF000000"/>
      <name val="Arial"/>
      <family val="2"/>
    </font>
    <font>
      <b/>
      <u/>
      <sz val="8"/>
      <color indexed="8"/>
      <name val="Arial"/>
      <family val="2"/>
    </font>
    <font>
      <sz val="11"/>
      <color theme="1" tint="0.34998626667073579"/>
      <name val="Calibri"/>
      <family val="2"/>
      <scheme val="minor"/>
    </font>
    <font>
      <sz val="8"/>
      <name val="Arial"/>
      <family val="2"/>
    </font>
    <font>
      <b/>
      <u/>
      <sz val="10"/>
      <name val="Arial"/>
      <family val="2"/>
    </font>
    <font>
      <b/>
      <sz val="10"/>
      <name val="Arial"/>
      <family val="2"/>
    </font>
    <font>
      <sz val="11"/>
      <color theme="1"/>
      <name val="Arial"/>
      <family val="2"/>
    </font>
    <font>
      <u/>
      <sz val="8"/>
      <color indexed="12"/>
      <name val="Arial"/>
      <family val="2"/>
    </font>
    <font>
      <i/>
      <sz val="8"/>
      <name val="Trebuchet MS"/>
      <family val="2"/>
    </font>
    <font>
      <b/>
      <sz val="16"/>
      <color theme="0"/>
      <name val="Trebuchet MS"/>
      <family val="2"/>
    </font>
    <font>
      <b/>
      <sz val="8"/>
      <color rgb="FFFF0000"/>
      <name val="Trebuchet MS"/>
      <family val="2"/>
    </font>
    <font>
      <b/>
      <sz val="8"/>
      <name val="Trebuchet MS"/>
      <family val="2"/>
    </font>
    <font>
      <u/>
      <sz val="10"/>
      <color theme="10"/>
      <name val="Trebuchet MS"/>
      <family val="2"/>
    </font>
    <font>
      <b/>
      <u/>
      <sz val="11"/>
      <color rgb="FF126F7D"/>
      <name val="Calibri"/>
      <family val="2"/>
      <scheme val="minor"/>
    </font>
    <font>
      <sz val="8"/>
      <color theme="1"/>
      <name val="Calibri"/>
      <family val="2"/>
      <scheme val="minor"/>
    </font>
    <font>
      <u/>
      <sz val="11"/>
      <color theme="1"/>
      <name val="Calibri"/>
      <family val="2"/>
      <scheme val="minor"/>
    </font>
    <font>
      <vertAlign val="superscript"/>
      <sz val="11"/>
      <color theme="1"/>
      <name val="Calibri"/>
      <family val="2"/>
      <scheme val="minor"/>
    </font>
    <font>
      <sz val="11"/>
      <name val="Calibri"/>
      <family val="2"/>
      <scheme val="minor"/>
    </font>
    <font>
      <u/>
      <sz val="11"/>
      <name val="Calibri"/>
      <family val="2"/>
      <scheme val="minor"/>
    </font>
    <font>
      <b/>
      <u/>
      <sz val="11"/>
      <color rgb="FF0070C0"/>
      <name val="Calibri"/>
      <family val="2"/>
      <scheme val="minor"/>
    </font>
    <font>
      <b/>
      <u/>
      <sz val="11"/>
      <color rgb="FFC66028"/>
      <name val="Calibri"/>
      <family val="2"/>
      <scheme val="minor"/>
    </font>
    <font>
      <b/>
      <u/>
      <sz val="11"/>
      <name val="Calibri"/>
      <family val="2"/>
      <scheme val="minor"/>
    </font>
  </fonts>
  <fills count="19">
    <fill>
      <patternFill patternType="none"/>
    </fill>
    <fill>
      <patternFill patternType="gray125"/>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9"/>
      </patternFill>
    </fill>
    <fill>
      <patternFill patternType="solid">
        <fgColor theme="0"/>
        <bgColor indexed="64"/>
      </patternFill>
    </fill>
    <fill>
      <patternFill patternType="solid">
        <fgColor theme="5"/>
        <bgColor indexed="64"/>
      </patternFill>
    </fill>
    <fill>
      <patternFill patternType="darkUp">
        <fgColor theme="5"/>
        <bgColor theme="0"/>
      </patternFill>
    </fill>
    <fill>
      <patternFill patternType="solid">
        <fgColor rgb="FF126F7D"/>
        <bgColor indexed="64"/>
      </patternFill>
    </fill>
    <fill>
      <patternFill patternType="solid">
        <fgColor rgb="FFC66028"/>
        <bgColor indexed="64"/>
      </patternFill>
    </fill>
    <fill>
      <patternFill patternType="solid">
        <fgColor indexed="9"/>
        <bgColor indexed="64"/>
      </patternFill>
    </fill>
    <fill>
      <patternFill patternType="solid">
        <fgColor rgb="FFFFFFFF"/>
        <bgColor rgb="FF000000"/>
      </patternFill>
    </fill>
    <fill>
      <patternFill patternType="solid">
        <fgColor theme="7" tint="0.79998168889431442"/>
        <bgColor indexed="64"/>
      </patternFill>
    </fill>
    <fill>
      <patternFill patternType="solid">
        <fgColor theme="7"/>
        <bgColor indexed="64"/>
      </patternFill>
    </fill>
    <fill>
      <patternFill patternType="solid">
        <fgColor theme="9" tint="-9.9978637043366805E-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0" tint="-4.9989318521683403E-2"/>
        <bgColor indexed="64"/>
      </patternFill>
    </fill>
  </fills>
  <borders count="92">
    <border>
      <left/>
      <right/>
      <top/>
      <bottom/>
      <diagonal/>
    </border>
    <border>
      <left style="medium">
        <color theme="5"/>
      </left>
      <right/>
      <top/>
      <bottom/>
      <diagonal/>
    </border>
    <border>
      <left style="medium">
        <color theme="5"/>
      </left>
      <right style="thin">
        <color theme="0"/>
      </right>
      <top style="thin">
        <color theme="0"/>
      </top>
      <bottom style="thin">
        <color theme="0"/>
      </bottom>
      <diagonal/>
    </border>
    <border>
      <left style="medium">
        <color theme="5"/>
      </left>
      <right/>
      <top style="thin">
        <color theme="0"/>
      </top>
      <bottom style="thin">
        <color theme="0"/>
      </bottom>
      <diagonal/>
    </border>
    <border>
      <left style="medium">
        <color theme="5"/>
      </left>
      <right/>
      <top/>
      <bottom style="medium">
        <color theme="5"/>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medium">
        <color theme="5"/>
      </left>
      <right style="thin">
        <color theme="0"/>
      </right>
      <top/>
      <bottom/>
      <diagonal/>
    </border>
    <border>
      <left/>
      <right/>
      <top/>
      <bottom style="medium">
        <color theme="5"/>
      </bottom>
      <diagonal/>
    </border>
    <border>
      <left style="thin">
        <color theme="0"/>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medium">
        <color theme="5"/>
      </left>
      <right/>
      <top style="thin">
        <color theme="0"/>
      </top>
      <bottom/>
      <diagonal/>
    </border>
    <border>
      <left style="thin">
        <color theme="0"/>
      </left>
      <right style="medium">
        <color theme="5"/>
      </right>
      <top style="thin">
        <color theme="0"/>
      </top>
      <bottom style="thin">
        <color theme="0"/>
      </bottom>
      <diagonal/>
    </border>
    <border>
      <left style="dashDot">
        <color theme="5"/>
      </left>
      <right style="dashDot">
        <color theme="5"/>
      </right>
      <top style="dashDot">
        <color theme="5"/>
      </top>
      <bottom style="dashDot">
        <color theme="5"/>
      </bottom>
      <diagonal/>
    </border>
    <border>
      <left style="thin">
        <color theme="0"/>
      </left>
      <right/>
      <top style="thin">
        <color theme="0"/>
      </top>
      <bottom style="thin">
        <color theme="0"/>
      </bottom>
      <diagonal/>
    </border>
    <border>
      <left style="dashDot">
        <color theme="5"/>
      </left>
      <right style="dashDot">
        <color theme="5"/>
      </right>
      <top style="dashDot">
        <color theme="5"/>
      </top>
      <bottom/>
      <diagonal/>
    </border>
    <border>
      <left/>
      <right style="medium">
        <color theme="5"/>
      </right>
      <top/>
      <bottom/>
      <diagonal/>
    </border>
    <border>
      <left/>
      <right style="medium">
        <color theme="5"/>
      </right>
      <top/>
      <bottom style="medium">
        <color theme="5"/>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style="thin">
        <color theme="0"/>
      </top>
      <bottom/>
      <diagonal/>
    </border>
    <border>
      <left style="medium">
        <color theme="5"/>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medium">
        <color theme="5"/>
      </left>
      <right style="medium">
        <color theme="5"/>
      </right>
      <top/>
      <bottom style="thin">
        <color theme="0"/>
      </bottom>
      <diagonal/>
    </border>
    <border>
      <left style="medium">
        <color indexed="64"/>
      </left>
      <right style="medium">
        <color indexed="64"/>
      </right>
      <top style="dashed">
        <color indexed="64"/>
      </top>
      <bottom style="dashed">
        <color indexed="64"/>
      </bottom>
      <diagonal/>
    </border>
    <border>
      <left/>
      <right/>
      <top style="thin">
        <color theme="4"/>
      </top>
      <bottom style="thin">
        <color theme="4"/>
      </bottom>
      <diagonal/>
    </border>
    <border>
      <left/>
      <right style="thin">
        <color theme="0"/>
      </right>
      <top/>
      <bottom/>
      <diagonal/>
    </border>
    <border>
      <left/>
      <right style="thin">
        <color theme="0"/>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dotted">
        <color indexed="64"/>
      </bottom>
      <diagonal/>
    </border>
    <border>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top style="dashed">
        <color indexed="64"/>
      </top>
      <bottom style="dash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style="medium">
        <color theme="5"/>
      </left>
      <right style="thin">
        <color theme="0"/>
      </right>
      <top style="thin">
        <color theme="0"/>
      </top>
      <bottom/>
      <diagonal/>
    </border>
    <border>
      <left style="thin">
        <color theme="0"/>
      </left>
      <right style="medium">
        <color theme="5"/>
      </right>
      <top/>
      <bottom/>
      <diagonal/>
    </border>
    <border>
      <left style="thin">
        <color theme="0"/>
      </left>
      <right style="medium">
        <color theme="5"/>
      </right>
      <top style="thin">
        <color theme="0"/>
      </top>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5"/>
      </top>
      <bottom style="double">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thin">
        <color theme="0"/>
      </left>
      <right style="thin">
        <color theme="0"/>
      </right>
      <top/>
      <bottom style="double">
        <color theme="5"/>
      </bottom>
      <diagonal/>
    </border>
    <border>
      <left style="thin">
        <color theme="0"/>
      </left>
      <right style="thin">
        <color theme="0"/>
      </right>
      <top style="thin">
        <color theme="5"/>
      </top>
      <bottom style="thin">
        <color theme="5"/>
      </bottom>
      <diagonal/>
    </border>
    <border>
      <left style="dashDot">
        <color theme="5"/>
      </left>
      <right/>
      <top style="dashDot">
        <color theme="5"/>
      </top>
      <bottom style="dashDot">
        <color theme="5"/>
      </bottom>
      <diagonal/>
    </border>
    <border>
      <left/>
      <right/>
      <top style="dashDot">
        <color theme="5"/>
      </top>
      <bottom style="dashDot">
        <color theme="5"/>
      </bottom>
      <diagonal/>
    </border>
    <border>
      <left/>
      <right style="dashDot">
        <color theme="5"/>
      </right>
      <top style="dashDot">
        <color theme="5"/>
      </top>
      <bottom style="dashDot">
        <color theme="5"/>
      </bottom>
      <diagonal/>
    </border>
    <border>
      <left style="dashDot">
        <color theme="5"/>
      </left>
      <right style="dashDot">
        <color theme="5"/>
      </right>
      <top/>
      <bottom style="dashDot">
        <color theme="5"/>
      </bottom>
      <diagonal/>
    </border>
    <border>
      <left/>
      <right/>
      <top/>
      <bottom style="thin">
        <color theme="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DashDot">
        <color theme="7" tint="0.39994506668294322"/>
      </left>
      <right style="mediumDashDot">
        <color theme="7" tint="0.39994506668294322"/>
      </right>
      <top style="mediumDashDot">
        <color theme="7" tint="0.39994506668294322"/>
      </top>
      <bottom/>
      <diagonal/>
    </border>
    <border>
      <left style="medium">
        <color theme="7" tint="0.39991454817346722"/>
      </left>
      <right style="medium">
        <color theme="7" tint="0.39991454817346722"/>
      </right>
      <top style="medium">
        <color theme="7" tint="0.39991454817346722"/>
      </top>
      <bottom style="medium">
        <color theme="7" tint="0.39991454817346722"/>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indexed="64"/>
      </left>
      <right style="thin">
        <color indexed="64"/>
      </right>
      <top style="thin">
        <color indexed="64"/>
      </top>
      <bottom style="thin">
        <color indexed="64"/>
      </bottom>
      <diagonal/>
    </border>
  </borders>
  <cellStyleXfs count="22">
    <xf numFmtId="0" fontId="0" fillId="0" borderId="0"/>
    <xf numFmtId="9" fontId="4" fillId="0" borderId="0" applyFont="0" applyFill="0" applyBorder="0" applyAlignment="0" applyProtection="0"/>
    <xf numFmtId="0" fontId="5" fillId="2" borderId="0" applyNumberFormat="0" applyBorder="0" applyAlignment="0" applyProtection="0"/>
    <xf numFmtId="0" fontId="5" fillId="3" borderId="0" applyNumberFormat="0" applyBorder="0" applyAlignment="0" applyProtection="0"/>
    <xf numFmtId="0" fontId="4" fillId="4" borderId="0" applyNumberFormat="0" applyBorder="0" applyAlignment="0" applyProtection="0"/>
    <xf numFmtId="0" fontId="6" fillId="5" borderId="0" applyNumberFormat="0" applyBorder="0" applyAlignment="0" applyProtection="0"/>
    <xf numFmtId="0" fontId="11" fillId="0" borderId="0">
      <alignment vertical="top"/>
    </xf>
    <xf numFmtId="3" fontId="13" fillId="6" borderId="14">
      <protection locked="0"/>
    </xf>
    <xf numFmtId="0" fontId="10" fillId="8" borderId="0">
      <alignment horizontal="center" vertical="center" wrapText="1"/>
    </xf>
    <xf numFmtId="0" fontId="15" fillId="0" borderId="0" applyNumberFormat="0" applyFill="0" applyBorder="0" applyAlignment="0" applyProtection="0">
      <alignment vertical="top"/>
      <protection locked="0"/>
    </xf>
    <xf numFmtId="0" fontId="14" fillId="0" borderId="0"/>
    <xf numFmtId="0" fontId="14" fillId="0" borderId="0"/>
    <xf numFmtId="9" fontId="14" fillId="0" borderId="0" applyFont="0" applyFill="0" applyBorder="0" applyAlignment="0" applyProtection="0"/>
    <xf numFmtId="3" fontId="13" fillId="6" borderId="14">
      <alignment horizontal="right"/>
      <protection locked="0"/>
    </xf>
    <xf numFmtId="0" fontId="19" fillId="0" borderId="0"/>
    <xf numFmtId="3" fontId="8" fillId="6" borderId="14" applyAlignment="0">
      <alignment horizontal="left"/>
      <protection locked="0"/>
    </xf>
    <xf numFmtId="0" fontId="8" fillId="0" borderId="0"/>
    <xf numFmtId="0" fontId="38" fillId="0" borderId="0" applyNumberFormat="0" applyFill="0" applyBorder="0" applyAlignment="0" applyProtection="0"/>
    <xf numFmtId="0" fontId="8" fillId="4" borderId="0" applyNumberFormat="0" applyBorder="0" applyAlignment="0" applyProtection="0"/>
    <xf numFmtId="0" fontId="6" fillId="3" borderId="0" applyNumberFormat="0" applyBorder="0" applyAlignment="0" applyProtection="0"/>
    <xf numFmtId="9" fontId="3" fillId="0" borderId="0" applyFont="0" applyFill="0" applyBorder="0" applyAlignment="0" applyProtection="0"/>
    <xf numFmtId="0" fontId="2" fillId="0" borderId="0"/>
  </cellStyleXfs>
  <cellXfs count="512">
    <xf numFmtId="0" fontId="0" fillId="0" borderId="0" xfId="0"/>
    <xf numFmtId="0" fontId="0" fillId="6" borderId="0" xfId="0" applyFill="1"/>
    <xf numFmtId="0" fontId="0" fillId="6" borderId="0" xfId="0" applyFill="1" applyAlignment="1">
      <alignment horizontal="left"/>
    </xf>
    <xf numFmtId="0" fontId="7" fillId="3" borderId="6" xfId="3" applyFont="1" applyBorder="1" applyAlignment="1" applyProtection="1">
      <alignment horizontal="center" vertical="center" wrapText="1"/>
      <protection hidden="1"/>
    </xf>
    <xf numFmtId="0" fontId="8" fillId="6" borderId="0" xfId="0" applyFont="1" applyFill="1"/>
    <xf numFmtId="0" fontId="6" fillId="3" borderId="6" xfId="3" applyFont="1" applyBorder="1" applyAlignment="1">
      <alignment horizontal="center"/>
    </xf>
    <xf numFmtId="3" fontId="8" fillId="6" borderId="0" xfId="0" applyNumberFormat="1" applyFont="1" applyFill="1"/>
    <xf numFmtId="9" fontId="8" fillId="6" borderId="0" xfId="1" applyFont="1" applyFill="1" applyBorder="1"/>
    <xf numFmtId="3" fontId="6" fillId="3" borderId="6" xfId="3" applyNumberFormat="1" applyFont="1" applyBorder="1"/>
    <xf numFmtId="9" fontId="6" fillId="3" borderId="6" xfId="3" applyNumberFormat="1" applyFont="1" applyBorder="1"/>
    <xf numFmtId="0" fontId="9" fillId="2" borderId="0" xfId="2" applyFont="1" applyAlignment="1">
      <alignment vertical="center"/>
    </xf>
    <xf numFmtId="3" fontId="9" fillId="2" borderId="0" xfId="2" applyNumberFormat="1" applyFont="1" applyAlignment="1">
      <alignment vertical="center"/>
    </xf>
    <xf numFmtId="3" fontId="0" fillId="6" borderId="0" xfId="0" applyNumberFormat="1" applyFill="1"/>
    <xf numFmtId="0" fontId="8" fillId="6" borderId="0" xfId="0" applyFont="1" applyFill="1" applyAlignment="1">
      <alignment vertical="center" wrapText="1"/>
    </xf>
    <xf numFmtId="0" fontId="0" fillId="6" borderId="0" xfId="0" applyFill="1" applyProtection="1">
      <protection hidden="1"/>
    </xf>
    <xf numFmtId="0" fontId="18" fillId="6" borderId="1" xfId="0" applyFont="1" applyFill="1" applyBorder="1" applyAlignment="1" applyProtection="1">
      <alignment horizontal="right"/>
      <protection hidden="1"/>
    </xf>
    <xf numFmtId="0" fontId="4" fillId="4" borderId="0" xfId="4" applyBorder="1" applyProtection="1">
      <protection hidden="1"/>
    </xf>
    <xf numFmtId="0" fontId="4" fillId="4" borderId="17" xfId="4" applyBorder="1" applyProtection="1">
      <protection hidden="1"/>
    </xf>
    <xf numFmtId="0" fontId="18" fillId="6" borderId="4" xfId="0" applyFont="1" applyFill="1" applyBorder="1" applyAlignment="1" applyProtection="1">
      <alignment horizontal="right"/>
      <protection hidden="1"/>
    </xf>
    <xf numFmtId="0" fontId="15" fillId="6" borderId="0" xfId="9" quotePrefix="1" applyFill="1" applyAlignment="1" applyProtection="1">
      <protection hidden="1"/>
    </xf>
    <xf numFmtId="0" fontId="15" fillId="6" borderId="0" xfId="9" applyFill="1" applyAlignment="1" applyProtection="1">
      <protection hidden="1"/>
    </xf>
    <xf numFmtId="0" fontId="17" fillId="2" borderId="0" xfId="2" applyFont="1" applyAlignment="1">
      <alignment vertical="center"/>
    </xf>
    <xf numFmtId="0" fontId="6" fillId="3" borderId="9" xfId="3" applyFont="1" applyBorder="1" applyAlignment="1">
      <alignment horizontal="center" vertical="center" wrapText="1"/>
    </xf>
    <xf numFmtId="0" fontId="6" fillId="3" borderId="10" xfId="3" applyFont="1" applyBorder="1" applyAlignment="1">
      <alignment horizontal="center" vertical="center" wrapText="1"/>
    </xf>
    <xf numFmtId="0" fontId="10" fillId="0" borderId="28" xfId="0" applyFont="1" applyBorder="1" applyAlignment="1">
      <alignment horizontal="center" vertical="center" wrapText="1"/>
    </xf>
    <xf numFmtId="0" fontId="20" fillId="6" borderId="0" xfId="0" applyFont="1" applyFill="1"/>
    <xf numFmtId="3" fontId="0" fillId="6" borderId="14" xfId="0" applyNumberFormat="1" applyFill="1" applyBorder="1"/>
    <xf numFmtId="3" fontId="6" fillId="6" borderId="14" xfId="0" applyNumberFormat="1" applyFont="1" applyFill="1" applyBorder="1"/>
    <xf numFmtId="0" fontId="8" fillId="6" borderId="29" xfId="0" applyFont="1" applyFill="1" applyBorder="1" applyAlignment="1">
      <alignment vertical="center"/>
    </xf>
    <xf numFmtId="3" fontId="6" fillId="7" borderId="1" xfId="3" applyNumberFormat="1" applyFont="1" applyFill="1" applyBorder="1" applyAlignment="1" applyProtection="1">
      <alignment wrapText="1"/>
      <protection hidden="1"/>
    </xf>
    <xf numFmtId="0" fontId="8" fillId="4" borderId="12" xfId="4" applyFont="1" applyBorder="1" applyAlignment="1" applyProtection="1">
      <alignment wrapText="1"/>
      <protection hidden="1"/>
    </xf>
    <xf numFmtId="0" fontId="8" fillId="4" borderId="3" xfId="4" applyFont="1" applyBorder="1" applyAlignment="1" applyProtection="1">
      <alignment wrapText="1"/>
      <protection hidden="1"/>
    </xf>
    <xf numFmtId="0" fontId="8" fillId="4" borderId="15" xfId="4" applyFont="1" applyBorder="1" applyAlignment="1" applyProtection="1">
      <alignment wrapText="1"/>
      <protection hidden="1"/>
    </xf>
    <xf numFmtId="3" fontId="6" fillId="7" borderId="15" xfId="3" applyNumberFormat="1" applyFont="1" applyFill="1" applyBorder="1" applyAlignment="1" applyProtection="1">
      <alignment wrapText="1"/>
      <protection hidden="1"/>
    </xf>
    <xf numFmtId="4" fontId="6" fillId="3" borderId="15" xfId="3" applyNumberFormat="1" applyFont="1" applyBorder="1" applyAlignment="1" applyProtection="1">
      <alignment wrapText="1"/>
      <protection hidden="1"/>
    </xf>
    <xf numFmtId="3" fontId="7" fillId="3" borderId="6" xfId="3" applyNumberFormat="1" applyFont="1" applyBorder="1" applyAlignment="1" applyProtection="1">
      <alignment horizontal="center" vertical="center" wrapText="1"/>
      <protection hidden="1"/>
    </xf>
    <xf numFmtId="3" fontId="8" fillId="6" borderId="14" xfId="15" applyAlignment="1">
      <alignment vertical="center" wrapText="1"/>
      <protection locked="0"/>
    </xf>
    <xf numFmtId="3" fontId="6" fillId="2" borderId="0" xfId="2" applyNumberFormat="1" applyFont="1" applyAlignment="1">
      <alignment vertical="center"/>
    </xf>
    <xf numFmtId="0" fontId="6" fillId="2" borderId="0" xfId="2" applyFont="1" applyAlignment="1">
      <alignment vertical="center"/>
    </xf>
    <xf numFmtId="0" fontId="0" fillId="6" borderId="6" xfId="0" applyFill="1" applyBorder="1"/>
    <xf numFmtId="0" fontId="8" fillId="4" borderId="3" xfId="4" applyFont="1" applyBorder="1"/>
    <xf numFmtId="0" fontId="8" fillId="6" borderId="3" xfId="0" applyFont="1" applyFill="1" applyBorder="1" applyAlignment="1">
      <alignment horizontal="left" indent="3"/>
    </xf>
    <xf numFmtId="0" fontId="6" fillId="3" borderId="6" xfId="3" applyFont="1" applyBorder="1"/>
    <xf numFmtId="0" fontId="6" fillId="3" borderId="15" xfId="3" applyFont="1" applyBorder="1" applyAlignment="1">
      <alignment horizontal="center"/>
    </xf>
    <xf numFmtId="0" fontId="0" fillId="6" borderId="25" xfId="0" applyFill="1" applyBorder="1"/>
    <xf numFmtId="0" fontId="0" fillId="6" borderId="26" xfId="0" applyFill="1" applyBorder="1"/>
    <xf numFmtId="0" fontId="0" fillId="6" borderId="5" xfId="0" applyFill="1" applyBorder="1"/>
    <xf numFmtId="0" fontId="10" fillId="0" borderId="0" xfId="0" applyFont="1"/>
    <xf numFmtId="0" fontId="10" fillId="0" borderId="0" xfId="0" applyFont="1" applyAlignment="1">
      <alignment horizontal="left"/>
    </xf>
    <xf numFmtId="0" fontId="10" fillId="0" borderId="33" xfId="0" applyFont="1" applyBorder="1"/>
    <xf numFmtId="0" fontId="10" fillId="0" borderId="33" xfId="0" applyFont="1" applyBorder="1" applyAlignment="1">
      <alignment horizontal="left"/>
    </xf>
    <xf numFmtId="0" fontId="10" fillId="0" borderId="34" xfId="0" applyFont="1" applyBorder="1"/>
    <xf numFmtId="0" fontId="0" fillId="0" borderId="35" xfId="0" applyBorder="1"/>
    <xf numFmtId="0" fontId="10" fillId="0" borderId="36" xfId="0" applyFont="1" applyBorder="1"/>
    <xf numFmtId="0" fontId="22" fillId="0" borderId="0" xfId="0" applyFont="1"/>
    <xf numFmtId="0" fontId="10" fillId="0" borderId="0" xfId="0" applyFont="1" applyAlignment="1">
      <alignment horizontal="center" wrapText="1"/>
    </xf>
    <xf numFmtId="0" fontId="23" fillId="0" borderId="0" xfId="0" applyFont="1"/>
    <xf numFmtId="0" fontId="24" fillId="11" borderId="0" xfId="6" applyFont="1" applyFill="1" applyAlignment="1">
      <alignment horizontal="center" vertical="center"/>
    </xf>
    <xf numFmtId="0" fontId="24" fillId="11" borderId="0" xfId="6" applyFont="1" applyFill="1" applyAlignment="1">
      <alignment vertical="center"/>
    </xf>
    <xf numFmtId="0" fontId="10" fillId="0" borderId="39" xfId="0" applyFont="1" applyBorder="1"/>
    <xf numFmtId="0" fontId="26" fillId="12" borderId="41" xfId="6" applyFont="1" applyFill="1" applyBorder="1" applyAlignment="1">
      <alignment horizontal="center" vertical="center"/>
    </xf>
    <xf numFmtId="0" fontId="24" fillId="11" borderId="41" xfId="6" applyFont="1" applyFill="1" applyBorder="1" applyAlignment="1">
      <alignment horizontal="center" vertical="center"/>
    </xf>
    <xf numFmtId="0" fontId="24" fillId="11" borderId="43" xfId="6" applyFont="1" applyFill="1" applyBorder="1" applyAlignment="1">
      <alignment horizontal="center" vertical="center"/>
    </xf>
    <xf numFmtId="0" fontId="24" fillId="11" borderId="42" xfId="6" applyFont="1" applyFill="1" applyBorder="1" applyAlignment="1">
      <alignment horizontal="center" vertical="center"/>
    </xf>
    <xf numFmtId="0" fontId="10" fillId="0" borderId="42" xfId="0" applyFont="1" applyBorder="1"/>
    <xf numFmtId="0" fontId="24" fillId="11" borderId="45" xfId="6" applyFont="1" applyFill="1" applyBorder="1" applyAlignment="1">
      <alignment horizontal="center" vertical="center" wrapText="1"/>
    </xf>
    <xf numFmtId="0" fontId="24" fillId="11" borderId="46" xfId="6" applyFont="1" applyFill="1" applyBorder="1" applyAlignment="1">
      <alignment horizontal="center" vertical="center" wrapText="1"/>
    </xf>
    <xf numFmtId="0" fontId="24" fillId="11" borderId="46" xfId="6" applyFont="1" applyFill="1" applyBorder="1" applyAlignment="1">
      <alignment horizontal="center" vertical="center"/>
    </xf>
    <xf numFmtId="0" fontId="24" fillId="11" borderId="47" xfId="6" applyFont="1" applyFill="1" applyBorder="1" applyAlignment="1">
      <alignment horizontal="center" vertical="center" wrapText="1"/>
    </xf>
    <xf numFmtId="0" fontId="10" fillId="0" borderId="44" xfId="0" applyFont="1" applyBorder="1"/>
    <xf numFmtId="0" fontId="24" fillId="11" borderId="41" xfId="6" applyFont="1" applyFill="1" applyBorder="1" applyAlignment="1"/>
    <xf numFmtId="0" fontId="27" fillId="11" borderId="0" xfId="6" applyFont="1" applyFill="1" applyAlignment="1"/>
    <xf numFmtId="0" fontId="27" fillId="11" borderId="0" xfId="6" applyFont="1" applyFill="1" applyAlignment="1">
      <alignment horizontal="left"/>
    </xf>
    <xf numFmtId="0" fontId="12" fillId="11" borderId="0" xfId="6" applyFont="1" applyFill="1" applyAlignment="1">
      <alignment horizontal="left"/>
    </xf>
    <xf numFmtId="0" fontId="24" fillId="11" borderId="37" xfId="6" quotePrefix="1" applyFont="1" applyFill="1" applyBorder="1" applyAlignment="1">
      <alignment horizontal="center"/>
    </xf>
    <xf numFmtId="0" fontId="24" fillId="11" borderId="38" xfId="6" quotePrefix="1" applyFont="1" applyFill="1" applyBorder="1" applyAlignment="1">
      <alignment horizontal="center"/>
    </xf>
    <xf numFmtId="0" fontId="24" fillId="11" borderId="39" xfId="6" applyFont="1" applyFill="1" applyBorder="1" applyAlignment="1">
      <alignment horizontal="center"/>
    </xf>
    <xf numFmtId="0" fontId="12" fillId="11" borderId="41" xfId="6" applyFont="1" applyFill="1" applyBorder="1" applyAlignment="1"/>
    <xf numFmtId="0" fontId="12" fillId="0" borderId="48" xfId="6" applyFont="1" applyBorder="1" applyAlignment="1">
      <alignment horizontal="left"/>
    </xf>
    <xf numFmtId="0" fontId="12" fillId="11" borderId="49" xfId="6" applyFont="1" applyFill="1" applyBorder="1" applyAlignment="1"/>
    <xf numFmtId="0" fontId="12" fillId="11" borderId="49" xfId="6" applyFont="1" applyFill="1" applyBorder="1" applyAlignment="1">
      <alignment horizontal="left"/>
    </xf>
    <xf numFmtId="4" fontId="25" fillId="11" borderId="50" xfId="6" applyNumberFormat="1" applyFont="1" applyFill="1" applyBorder="1" applyAlignment="1">
      <alignment horizontal="center"/>
    </xf>
    <xf numFmtId="164" fontId="12" fillId="11" borderId="50" xfId="6" applyNumberFormat="1" applyFont="1" applyFill="1" applyBorder="1" applyAlignment="1">
      <alignment horizontal="center"/>
    </xf>
    <xf numFmtId="164" fontId="12" fillId="11" borderId="51" xfId="6" applyNumberFormat="1" applyFont="1" applyFill="1" applyBorder="1" applyAlignment="1">
      <alignment horizontal="center"/>
    </xf>
    <xf numFmtId="164" fontId="12" fillId="11" borderId="52" xfId="6" applyNumberFormat="1" applyFont="1" applyFill="1" applyBorder="1" applyAlignment="1">
      <alignment horizontal="center"/>
    </xf>
    <xf numFmtId="4" fontId="12" fillId="11" borderId="51" xfId="6" applyNumberFormat="1" applyFont="1" applyFill="1" applyBorder="1" applyAlignment="1">
      <alignment horizontal="center"/>
    </xf>
    <xf numFmtId="164" fontId="12" fillId="0" borderId="53" xfId="6" applyNumberFormat="1" applyFont="1" applyBorder="1" applyAlignment="1">
      <alignment horizontal="center"/>
    </xf>
    <xf numFmtId="4" fontId="12" fillId="11" borderId="50" xfId="6" applyNumberFormat="1" applyFont="1" applyFill="1" applyBorder="1" applyAlignment="1">
      <alignment horizontal="center"/>
    </xf>
    <xf numFmtId="4" fontId="12" fillId="11" borderId="52" xfId="6" applyNumberFormat="1" applyFont="1" applyFill="1" applyBorder="1" applyAlignment="1">
      <alignment horizontal="center"/>
    </xf>
    <xf numFmtId="4" fontId="12" fillId="11" borderId="53" xfId="6" applyNumberFormat="1" applyFont="1" applyFill="1" applyBorder="1" applyAlignment="1">
      <alignment horizontal="center"/>
    </xf>
    <xf numFmtId="0" fontId="12" fillId="11" borderId="51" xfId="6" applyFont="1" applyFill="1" applyBorder="1" applyAlignment="1">
      <alignment horizontal="left"/>
    </xf>
    <xf numFmtId="0" fontId="12" fillId="11" borderId="51" xfId="6" applyFont="1" applyFill="1" applyBorder="1" applyAlignment="1"/>
    <xf numFmtId="0" fontId="0" fillId="0" borderId="41" xfId="0" applyBorder="1"/>
    <xf numFmtId="0" fontId="0" fillId="0" borderId="0" xfId="0" applyAlignment="1">
      <alignment horizontal="left"/>
    </xf>
    <xf numFmtId="0" fontId="28" fillId="0" borderId="41" xfId="0" applyFont="1" applyBorder="1"/>
    <xf numFmtId="0" fontId="0" fillId="0" borderId="36" xfId="0" applyBorder="1"/>
    <xf numFmtId="0" fontId="12" fillId="11" borderId="0" xfId="6" applyFont="1" applyFill="1" applyAlignment="1"/>
    <xf numFmtId="0" fontId="12" fillId="11" borderId="0" xfId="6" applyFont="1" applyFill="1" applyAlignment="1">
      <alignment horizontal="right"/>
    </xf>
    <xf numFmtId="0" fontId="25" fillId="11" borderId="41" xfId="6" applyFont="1" applyFill="1" applyBorder="1" applyAlignment="1"/>
    <xf numFmtId="0" fontId="24" fillId="11" borderId="0" xfId="6" applyFont="1" applyFill="1" applyAlignment="1">
      <alignment horizontal="right"/>
    </xf>
    <xf numFmtId="0" fontId="10" fillId="0" borderId="54" xfId="0" quotePrefix="1" applyFont="1" applyBorder="1"/>
    <xf numFmtId="0" fontId="10" fillId="0" borderId="51" xfId="0" applyFont="1" applyBorder="1"/>
    <xf numFmtId="4" fontId="25" fillId="11" borderId="55" xfId="6" applyNumberFormat="1" applyFont="1" applyFill="1" applyBorder="1" applyAlignment="1">
      <alignment horizontal="center"/>
    </xf>
    <xf numFmtId="4" fontId="25" fillId="11" borderId="59" xfId="6" applyNumberFormat="1" applyFont="1" applyFill="1" applyBorder="1" applyAlignment="1">
      <alignment horizontal="center"/>
    </xf>
    <xf numFmtId="4" fontId="12" fillId="11" borderId="59" xfId="6" applyNumberFormat="1" applyFont="1" applyFill="1" applyBorder="1" applyAlignment="1">
      <alignment horizontal="center"/>
    </xf>
    <xf numFmtId="0" fontId="10" fillId="0" borderId="49" xfId="0" applyFont="1" applyBorder="1"/>
    <xf numFmtId="4" fontId="25" fillId="11" borderId="61" xfId="6" applyNumberFormat="1" applyFont="1" applyFill="1" applyBorder="1" applyAlignment="1">
      <alignment horizontal="center"/>
    </xf>
    <xf numFmtId="4" fontId="12" fillId="0" borderId="60" xfId="6" applyNumberFormat="1" applyFont="1" applyBorder="1" applyAlignment="1">
      <alignment horizontal="center"/>
    </xf>
    <xf numFmtId="0" fontId="12" fillId="11" borderId="45" xfId="6" applyFont="1" applyFill="1" applyBorder="1" applyAlignment="1"/>
    <xf numFmtId="0" fontId="27" fillId="11" borderId="46" xfId="6" applyFont="1" applyFill="1" applyBorder="1" applyAlignment="1"/>
    <xf numFmtId="0" fontId="12" fillId="11" borderId="46" xfId="6" applyFont="1" applyFill="1" applyBorder="1" applyAlignment="1"/>
    <xf numFmtId="0" fontId="12" fillId="11" borderId="46" xfId="6" applyFont="1" applyFill="1" applyBorder="1" applyAlignment="1">
      <alignment horizontal="left"/>
    </xf>
    <xf numFmtId="0" fontId="0" fillId="0" borderId="62" xfId="0" applyBorder="1"/>
    <xf numFmtId="0" fontId="25" fillId="11" borderId="63" xfId="6" applyFont="1" applyFill="1" applyBorder="1">
      <alignment vertical="top"/>
    </xf>
    <xf numFmtId="0" fontId="10" fillId="0" borderId="63" xfId="0" applyFont="1" applyBorder="1"/>
    <xf numFmtId="0" fontId="10" fillId="0" borderId="63" xfId="0" applyFont="1" applyBorder="1" applyAlignment="1">
      <alignment horizontal="left"/>
    </xf>
    <xf numFmtId="0" fontId="10" fillId="0" borderId="64" xfId="0" applyFont="1" applyBorder="1"/>
    <xf numFmtId="0" fontId="29" fillId="0" borderId="32" xfId="0" applyFont="1" applyBorder="1"/>
    <xf numFmtId="0" fontId="29" fillId="0" borderId="33" xfId="0" applyFont="1" applyBorder="1"/>
    <xf numFmtId="0" fontId="29" fillId="0" borderId="33" xfId="0" applyFont="1" applyBorder="1" applyAlignment="1">
      <alignment vertical="top" wrapText="1"/>
    </xf>
    <xf numFmtId="0" fontId="29" fillId="0" borderId="33" xfId="0" applyFont="1" applyBorder="1" applyAlignment="1">
      <alignment horizontal="center" vertical="center" wrapText="1"/>
    </xf>
    <xf numFmtId="0" fontId="10" fillId="0" borderId="35" xfId="0" applyFont="1" applyBorder="1"/>
    <xf numFmtId="0" fontId="10" fillId="0" borderId="0" xfId="0" applyFont="1" applyAlignment="1">
      <alignment vertical="top" wrapText="1"/>
    </xf>
    <xf numFmtId="0" fontId="10" fillId="0" borderId="0" xfId="0" applyFont="1" applyAlignment="1">
      <alignment horizontal="center" vertical="center" wrapText="1"/>
    </xf>
    <xf numFmtId="0" fontId="32" fillId="0" borderId="35" xfId="0" applyFont="1" applyBorder="1"/>
    <xf numFmtId="0" fontId="32" fillId="0" borderId="0" xfId="0" applyFont="1"/>
    <xf numFmtId="0" fontId="32" fillId="0" borderId="0" xfId="0" applyFont="1" applyAlignment="1">
      <alignment horizontal="center" vertical="center" wrapText="1"/>
    </xf>
    <xf numFmtId="0" fontId="32" fillId="0" borderId="62" xfId="0" applyFont="1" applyBorder="1"/>
    <xf numFmtId="0" fontId="32" fillId="0" borderId="63" xfId="0" applyFont="1" applyBorder="1"/>
    <xf numFmtId="0" fontId="32" fillId="0" borderId="63" xfId="0" applyFont="1" applyBorder="1" applyAlignment="1">
      <alignment horizontal="center" vertical="center" wrapText="1"/>
    </xf>
    <xf numFmtId="0" fontId="10" fillId="0" borderId="32" xfId="0" applyFont="1" applyBorder="1"/>
    <xf numFmtId="0" fontId="22" fillId="0" borderId="33" xfId="0" applyFont="1" applyBorder="1"/>
    <xf numFmtId="0" fontId="10" fillId="0" borderId="36" xfId="0" applyFont="1" applyBorder="1" applyAlignment="1">
      <alignment horizontal="center" wrapText="1"/>
    </xf>
    <xf numFmtId="0" fontId="24" fillId="11" borderId="35" xfId="6" applyFont="1" applyFill="1" applyBorder="1" applyAlignment="1">
      <alignment vertical="center"/>
    </xf>
    <xf numFmtId="0" fontId="24" fillId="11" borderId="37" xfId="6" applyFont="1" applyFill="1" applyBorder="1" applyAlignment="1">
      <alignment vertical="center"/>
    </xf>
    <xf numFmtId="0" fontId="24" fillId="11" borderId="38" xfId="6" applyFont="1" applyFill="1" applyBorder="1" applyAlignment="1">
      <alignment vertical="center"/>
    </xf>
    <xf numFmtId="0" fontId="24" fillId="11" borderId="40" xfId="6" applyFont="1" applyFill="1" applyBorder="1" applyAlignment="1">
      <alignment vertical="center"/>
    </xf>
    <xf numFmtId="0" fontId="24" fillId="11" borderId="41" xfId="6" applyFont="1" applyFill="1" applyBorder="1" applyAlignment="1">
      <alignment vertical="center"/>
    </xf>
    <xf numFmtId="0" fontId="24" fillId="11" borderId="43" xfId="6" applyFont="1" applyFill="1" applyBorder="1" applyAlignment="1">
      <alignment vertical="center"/>
    </xf>
    <xf numFmtId="0" fontId="24" fillId="11" borderId="35" xfId="6" applyFont="1" applyFill="1" applyBorder="1" applyAlignment="1"/>
    <xf numFmtId="0" fontId="12" fillId="11" borderId="43" xfId="6" applyFont="1" applyFill="1" applyBorder="1" applyAlignment="1">
      <alignment horizontal="left"/>
    </xf>
    <xf numFmtId="0" fontId="12" fillId="11" borderId="35" xfId="6" applyFont="1" applyFill="1" applyBorder="1" applyAlignment="1"/>
    <xf numFmtId="0" fontId="12" fillId="11" borderId="48" xfId="6" applyFont="1" applyFill="1" applyBorder="1" applyAlignment="1">
      <alignment horizontal="left"/>
    </xf>
    <xf numFmtId="4" fontId="25" fillId="11" borderId="53" xfId="6" applyNumberFormat="1" applyFont="1" applyFill="1" applyBorder="1" applyAlignment="1">
      <alignment horizontal="center"/>
    </xf>
    <xf numFmtId="0" fontId="12" fillId="11" borderId="65" xfId="6" applyFont="1" applyFill="1" applyBorder="1" applyAlignment="1"/>
    <xf numFmtId="0" fontId="12" fillId="11" borderId="66" xfId="6" applyFont="1" applyFill="1" applyBorder="1" applyAlignment="1">
      <alignment horizontal="left"/>
    </xf>
    <xf numFmtId="4" fontId="25" fillId="11" borderId="67" xfId="6" applyNumberFormat="1" applyFont="1" applyFill="1" applyBorder="1" applyAlignment="1">
      <alignment horizontal="center"/>
    </xf>
    <xf numFmtId="4" fontId="25" fillId="11" borderId="58" xfId="6" applyNumberFormat="1" applyFont="1" applyFill="1" applyBorder="1" applyAlignment="1">
      <alignment horizontal="center"/>
    </xf>
    <xf numFmtId="0" fontId="10" fillId="0" borderId="46" xfId="0" applyFont="1" applyBorder="1"/>
    <xf numFmtId="0" fontId="12" fillId="0" borderId="46" xfId="6" applyFont="1" applyBorder="1" applyAlignment="1">
      <alignment horizontal="left"/>
    </xf>
    <xf numFmtId="4" fontId="25" fillId="11" borderId="46" xfId="6" applyNumberFormat="1" applyFont="1" applyFill="1" applyBorder="1" applyAlignment="1">
      <alignment horizontal="center"/>
    </xf>
    <xf numFmtId="4" fontId="12" fillId="11" borderId="46" xfId="6" applyNumberFormat="1" applyFont="1" applyFill="1" applyBorder="1" applyAlignment="1">
      <alignment horizontal="center"/>
    </xf>
    <xf numFmtId="4" fontId="12" fillId="11" borderId="47" xfId="6" applyNumberFormat="1" applyFont="1" applyFill="1" applyBorder="1" applyAlignment="1">
      <alignment horizontal="center"/>
    </xf>
    <xf numFmtId="0" fontId="12" fillId="11" borderId="62" xfId="6" applyFont="1" applyFill="1" applyBorder="1" applyAlignment="1"/>
    <xf numFmtId="0" fontId="12" fillId="11" borderId="63" xfId="6" applyFont="1" applyFill="1" applyBorder="1" applyAlignment="1"/>
    <xf numFmtId="0" fontId="12" fillId="11" borderId="63" xfId="6" applyFont="1" applyFill="1" applyBorder="1" applyAlignment="1">
      <alignment horizontal="left"/>
    </xf>
    <xf numFmtId="0" fontId="24" fillId="11" borderId="0" xfId="6" applyFont="1" applyFill="1">
      <alignment vertical="top"/>
    </xf>
    <xf numFmtId="0" fontId="29" fillId="0" borderId="34" xfId="0" applyFont="1" applyBorder="1" applyAlignment="1">
      <alignment horizontal="center" vertical="center" wrapText="1"/>
    </xf>
    <xf numFmtId="0" fontId="10" fillId="0" borderId="36"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64" xfId="0" applyFont="1" applyBorder="1" applyAlignment="1">
      <alignment horizontal="center" vertical="center" wrapText="1"/>
    </xf>
    <xf numFmtId="0" fontId="10" fillId="0" borderId="33" xfId="0" applyFont="1" applyBorder="1" applyAlignment="1">
      <alignment horizontal="center" vertical="center" wrapText="1"/>
    </xf>
    <xf numFmtId="0" fontId="6" fillId="3" borderId="15" xfId="3" applyFont="1" applyBorder="1" applyAlignment="1">
      <alignment horizontal="left" vertical="center" wrapText="1"/>
    </xf>
    <xf numFmtId="0" fontId="6" fillId="3" borderId="6" xfId="3" applyFont="1" applyBorder="1" applyAlignment="1">
      <alignment horizontal="left" vertical="center" wrapText="1"/>
    </xf>
    <xf numFmtId="0" fontId="8" fillId="6" borderId="5" xfId="0" applyFont="1" applyFill="1" applyBorder="1" applyAlignment="1">
      <alignment vertical="center" wrapText="1"/>
    </xf>
    <xf numFmtId="3" fontId="6" fillId="3" borderId="6" xfId="3" applyNumberFormat="1" applyFont="1" applyBorder="1" applyAlignment="1">
      <alignment horizontal="right" vertical="center" wrapText="1"/>
    </xf>
    <xf numFmtId="9" fontId="6" fillId="3" borderId="6" xfId="1" applyFont="1" applyFill="1" applyBorder="1" applyAlignment="1">
      <alignment horizontal="right" vertical="center" wrapText="1"/>
    </xf>
    <xf numFmtId="0" fontId="6" fillId="3" borderId="13" xfId="3" applyFont="1" applyBorder="1" applyAlignment="1">
      <alignment vertical="center"/>
    </xf>
    <xf numFmtId="0" fontId="6" fillId="3" borderId="69" xfId="3" applyFont="1" applyBorder="1" applyAlignment="1">
      <alignment vertical="center"/>
    </xf>
    <xf numFmtId="0" fontId="0" fillId="6" borderId="0" xfId="0" applyFill="1" applyAlignment="1">
      <alignment vertical="center"/>
    </xf>
    <xf numFmtId="0" fontId="0" fillId="6" borderId="0" xfId="0" applyFill="1" applyAlignment="1">
      <alignment vertical="center" wrapText="1"/>
    </xf>
    <xf numFmtId="0" fontId="0" fillId="4" borderId="0" xfId="4" applyFont="1" applyAlignment="1">
      <alignment vertical="center"/>
    </xf>
    <xf numFmtId="0" fontId="4" fillId="4" borderId="0" xfId="4" applyAlignment="1">
      <alignment vertical="center" wrapText="1"/>
    </xf>
    <xf numFmtId="0" fontId="4" fillId="4" borderId="0" xfId="4" applyAlignment="1">
      <alignment vertical="center"/>
    </xf>
    <xf numFmtId="0" fontId="8" fillId="6" borderId="1" xfId="0" applyFont="1" applyFill="1" applyBorder="1" applyAlignment="1">
      <alignment vertical="center" wrapText="1"/>
    </xf>
    <xf numFmtId="9" fontId="8" fillId="6" borderId="0" xfId="1" applyFont="1" applyFill="1" applyBorder="1" applyAlignment="1">
      <alignment vertical="center"/>
    </xf>
    <xf numFmtId="0" fontId="8" fillId="6" borderId="26" xfId="0" applyFont="1" applyFill="1" applyBorder="1" applyAlignment="1">
      <alignment vertical="center"/>
    </xf>
    <xf numFmtId="0" fontId="8" fillId="6" borderId="0" xfId="0" applyFont="1" applyFill="1" applyAlignment="1">
      <alignment vertical="center"/>
    </xf>
    <xf numFmtId="0" fontId="8" fillId="4" borderId="2" xfId="4" applyFont="1" applyBorder="1" applyAlignment="1">
      <alignment vertical="center" wrapText="1"/>
    </xf>
    <xf numFmtId="3" fontId="8" fillId="6" borderId="26" xfId="4" applyNumberFormat="1" applyFont="1" applyFill="1" applyBorder="1" applyAlignment="1">
      <alignment vertical="center"/>
    </xf>
    <xf numFmtId="9" fontId="8" fillId="6" borderId="0" xfId="1" applyFont="1" applyFill="1" applyBorder="1" applyAlignment="1" applyProtection="1">
      <alignment vertical="center"/>
      <protection hidden="1"/>
    </xf>
    <xf numFmtId="0" fontId="8" fillId="6" borderId="12" xfId="0" applyFont="1" applyFill="1" applyBorder="1" applyAlignment="1">
      <alignment vertical="center" wrapText="1"/>
    </xf>
    <xf numFmtId="0" fontId="8" fillId="4" borderId="68" xfId="4" applyFont="1" applyBorder="1" applyAlignment="1">
      <alignment vertical="center" wrapText="1"/>
    </xf>
    <xf numFmtId="9" fontId="8" fillId="6" borderId="30" xfId="1" applyFont="1" applyFill="1" applyBorder="1" applyAlignment="1">
      <alignment vertical="center"/>
    </xf>
    <xf numFmtId="3" fontId="8" fillId="6" borderId="16" xfId="15" applyBorder="1" applyAlignment="1">
      <alignment vertical="center" wrapText="1"/>
      <protection locked="0"/>
    </xf>
    <xf numFmtId="0" fontId="8" fillId="4" borderId="6" xfId="4" applyFont="1" applyBorder="1"/>
    <xf numFmtId="3" fontId="8" fillId="6" borderId="6" xfId="1" applyNumberFormat="1" applyFont="1" applyFill="1" applyBorder="1"/>
    <xf numFmtId="0" fontId="8" fillId="6" borderId="6" xfId="0" applyFont="1" applyFill="1" applyBorder="1" applyAlignment="1">
      <alignment horizontal="left" indent="3"/>
    </xf>
    <xf numFmtId="0" fontId="10" fillId="8" borderId="0" xfId="8">
      <alignment horizontal="center" vertical="center" wrapText="1"/>
    </xf>
    <xf numFmtId="3" fontId="8" fillId="6" borderId="6" xfId="0" applyNumberFormat="1" applyFont="1" applyFill="1" applyBorder="1"/>
    <xf numFmtId="9" fontId="6" fillId="3" borderId="6" xfId="1" applyFont="1" applyFill="1" applyBorder="1"/>
    <xf numFmtId="9" fontId="8" fillId="6" borderId="31" xfId="1" applyFont="1" applyFill="1" applyBorder="1"/>
    <xf numFmtId="0" fontId="8" fillId="6" borderId="6" xfId="0" applyFont="1" applyFill="1" applyBorder="1"/>
    <xf numFmtId="0" fontId="6" fillId="3" borderId="6" xfId="3" applyFont="1" applyBorder="1" applyAlignment="1">
      <alignment horizontal="left"/>
    </xf>
    <xf numFmtId="0" fontId="6" fillId="3" borderId="5" xfId="3" applyFont="1" applyBorder="1" applyAlignment="1">
      <alignment horizontal="center"/>
    </xf>
    <xf numFmtId="0" fontId="5" fillId="6" borderId="0" xfId="0" applyFont="1" applyFill="1"/>
    <xf numFmtId="0" fontId="8" fillId="6" borderId="1" xfId="0" applyFont="1" applyFill="1" applyBorder="1" applyAlignment="1">
      <alignment wrapText="1"/>
    </xf>
    <xf numFmtId="0" fontId="8" fillId="6" borderId="73" xfId="0" applyFont="1" applyFill="1" applyBorder="1" applyAlignment="1">
      <alignment wrapText="1"/>
    </xf>
    <xf numFmtId="0" fontId="30" fillId="0" borderId="33" xfId="0" applyFont="1" applyBorder="1" applyAlignment="1">
      <alignment horizontal="left" vertical="center" wrapText="1"/>
    </xf>
    <xf numFmtId="0" fontId="18" fillId="6" borderId="0" xfId="0" applyFont="1" applyFill="1" applyAlignment="1" applyProtection="1">
      <alignment horizontal="right"/>
      <protection hidden="1"/>
    </xf>
    <xf numFmtId="0" fontId="4" fillId="6" borderId="0" xfId="4" applyFill="1" applyBorder="1" applyAlignment="1" applyProtection="1">
      <alignment horizontal="center"/>
      <protection hidden="1"/>
    </xf>
    <xf numFmtId="0" fontId="33" fillId="6" borderId="0" xfId="9" applyFont="1" applyFill="1" applyAlignment="1" applyProtection="1"/>
    <xf numFmtId="0" fontId="8" fillId="6" borderId="0" xfId="0" applyFont="1" applyFill="1" applyAlignment="1">
      <alignment wrapText="1"/>
    </xf>
    <xf numFmtId="0" fontId="8" fillId="6" borderId="0" xfId="0" applyFont="1" applyFill="1" applyAlignment="1">
      <alignment horizontal="center"/>
    </xf>
    <xf numFmtId="4" fontId="34" fillId="6" borderId="0" xfId="3" applyNumberFormat="1" applyFont="1" applyFill="1" applyBorder="1" applyAlignment="1" applyProtection="1">
      <alignment vertical="center" wrapText="1"/>
    </xf>
    <xf numFmtId="0" fontId="8" fillId="6" borderId="0" xfId="0" applyFont="1" applyFill="1" applyAlignment="1">
      <alignment horizontal="center" vertical="center"/>
    </xf>
    <xf numFmtId="0" fontId="6" fillId="3" borderId="6" xfId="3" applyFont="1" applyBorder="1" applyAlignment="1" applyProtection="1">
      <alignment horizontal="center" vertical="center"/>
    </xf>
    <xf numFmtId="0" fontId="6" fillId="3" borderId="6" xfId="3" applyFont="1" applyBorder="1" applyAlignment="1" applyProtection="1">
      <alignment horizontal="left" vertical="center"/>
    </xf>
    <xf numFmtId="4" fontId="6" fillId="3" borderId="6" xfId="3" applyNumberFormat="1" applyFont="1" applyBorder="1" applyAlignment="1" applyProtection="1">
      <alignment vertical="center" wrapText="1"/>
    </xf>
    <xf numFmtId="0" fontId="8" fillId="6" borderId="29" xfId="0" applyFont="1" applyFill="1" applyBorder="1" applyAlignment="1">
      <alignment horizontal="left" vertical="center" wrapText="1"/>
    </xf>
    <xf numFmtId="0" fontId="15" fillId="6" borderId="0" xfId="9" applyFill="1" applyAlignment="1" applyProtection="1">
      <alignment horizontal="left"/>
      <protection hidden="1"/>
    </xf>
    <xf numFmtId="0" fontId="0" fillId="6" borderId="0" xfId="0" applyFill="1" applyAlignment="1" applyProtection="1">
      <alignment horizontal="center" wrapText="1"/>
      <protection hidden="1"/>
    </xf>
    <xf numFmtId="0" fontId="0" fillId="6" borderId="0" xfId="0" applyFill="1" applyAlignment="1" applyProtection="1">
      <alignment horizontal="left" wrapText="1"/>
      <protection hidden="1"/>
    </xf>
    <xf numFmtId="0" fontId="35" fillId="6" borderId="0" xfId="2" applyFont="1" applyFill="1" applyAlignment="1" applyProtection="1">
      <alignment horizontal="center" wrapText="1"/>
      <protection hidden="1"/>
    </xf>
    <xf numFmtId="0" fontId="35" fillId="6" borderId="0" xfId="2" applyFont="1" applyFill="1" applyAlignment="1" applyProtection="1">
      <alignment horizontal="left" wrapText="1"/>
      <protection hidden="1"/>
    </xf>
    <xf numFmtId="0" fontId="0" fillId="6" borderId="1" xfId="0" applyFill="1" applyBorder="1" applyProtection="1">
      <protection hidden="1"/>
    </xf>
    <xf numFmtId="0" fontId="35" fillId="6" borderId="0" xfId="2" applyFont="1" applyFill="1" applyBorder="1" applyAlignment="1" applyProtection="1">
      <alignment horizontal="left" wrapText="1"/>
      <protection hidden="1"/>
    </xf>
    <xf numFmtId="0" fontId="0" fillId="6" borderId="0" xfId="0" applyFill="1" applyAlignment="1">
      <alignment horizontal="center"/>
    </xf>
    <xf numFmtId="0" fontId="5" fillId="3" borderId="6" xfId="3" applyBorder="1" applyAlignment="1" applyProtection="1">
      <alignment horizontal="center" vertical="center"/>
    </xf>
    <xf numFmtId="0" fontId="5" fillId="3" borderId="6" xfId="3" applyBorder="1" applyAlignment="1" applyProtection="1">
      <alignment horizontal="left" vertical="center"/>
    </xf>
    <xf numFmtId="0" fontId="13" fillId="6" borderId="29" xfId="0" applyFont="1" applyFill="1" applyBorder="1" applyAlignment="1">
      <alignment horizontal="center" vertical="center" wrapText="1"/>
    </xf>
    <xf numFmtId="0" fontId="13" fillId="6" borderId="29" xfId="0" applyFont="1" applyFill="1" applyBorder="1" applyAlignment="1">
      <alignment horizontal="left" vertical="center" wrapText="1"/>
    </xf>
    <xf numFmtId="0" fontId="8" fillId="4" borderId="15" xfId="4" applyFont="1" applyBorder="1"/>
    <xf numFmtId="0" fontId="6" fillId="3" borderId="25" xfId="3" applyFont="1" applyBorder="1" applyAlignment="1">
      <alignment horizontal="center"/>
    </xf>
    <xf numFmtId="0" fontId="21" fillId="0" borderId="36" xfId="0" applyFont="1" applyBorder="1"/>
    <xf numFmtId="0" fontId="24" fillId="11" borderId="38" xfId="6" applyFont="1" applyFill="1" applyBorder="1" applyAlignment="1">
      <alignment horizontal="center"/>
    </xf>
    <xf numFmtId="0" fontId="24" fillId="11" borderId="40" xfId="6" applyFont="1" applyFill="1" applyBorder="1" applyAlignment="1">
      <alignment horizontal="center"/>
    </xf>
    <xf numFmtId="164" fontId="8" fillId="6" borderId="6" xfId="1" applyNumberFormat="1" applyFont="1" applyFill="1" applyBorder="1"/>
    <xf numFmtId="4" fontId="8" fillId="6" borderId="6" xfId="1" applyNumberFormat="1" applyFont="1" applyFill="1" applyBorder="1"/>
    <xf numFmtId="4" fontId="6" fillId="3" borderId="6" xfId="3" applyNumberFormat="1" applyFont="1" applyBorder="1"/>
    <xf numFmtId="4" fontId="10" fillId="8" borderId="0" xfId="8" applyNumberFormat="1">
      <alignment horizontal="center" vertical="center" wrapText="1"/>
    </xf>
    <xf numFmtId="164" fontId="12" fillId="11" borderId="53" xfId="6" applyNumberFormat="1" applyFont="1" applyFill="1" applyBorder="1" applyAlignment="1">
      <alignment horizontal="center"/>
    </xf>
    <xf numFmtId="164" fontId="0" fillId="0" borderId="41" xfId="0" applyNumberFormat="1" applyBorder="1"/>
    <xf numFmtId="164" fontId="0" fillId="0" borderId="0" xfId="0" applyNumberFormat="1"/>
    <xf numFmtId="164" fontId="0" fillId="0" borderId="43" xfId="0" applyNumberFormat="1" applyBorder="1"/>
    <xf numFmtId="164" fontId="0" fillId="0" borderId="42" xfId="0" applyNumberFormat="1" applyBorder="1"/>
    <xf numFmtId="164" fontId="12" fillId="11" borderId="41" xfId="6" applyNumberFormat="1" applyFont="1" applyFill="1" applyBorder="1" applyAlignment="1"/>
    <xf numFmtId="164" fontId="12" fillId="11" borderId="0" xfId="6" applyNumberFormat="1" applyFont="1" applyFill="1" applyAlignment="1"/>
    <xf numFmtId="164" fontId="12" fillId="11" borderId="0" xfId="6" applyNumberFormat="1" applyFont="1" applyFill="1" applyAlignment="1">
      <alignment horizontal="center"/>
    </xf>
    <xf numFmtId="164" fontId="12" fillId="11" borderId="43" xfId="6" applyNumberFormat="1" applyFont="1" applyFill="1" applyBorder="1" applyAlignment="1"/>
    <xf numFmtId="164" fontId="12" fillId="11" borderId="42" xfId="6" applyNumberFormat="1" applyFont="1" applyFill="1" applyBorder="1" applyAlignment="1">
      <alignment horizontal="center"/>
    </xf>
    <xf numFmtId="164" fontId="12" fillId="11" borderId="55" xfId="6" applyNumberFormat="1" applyFont="1" applyFill="1" applyBorder="1" applyAlignment="1">
      <alignment horizontal="center"/>
    </xf>
    <xf numFmtId="164" fontId="12" fillId="11" borderId="56" xfId="6" applyNumberFormat="1" applyFont="1" applyFill="1" applyBorder="1" applyAlignment="1">
      <alignment horizontal="center"/>
    </xf>
    <xf numFmtId="164" fontId="12" fillId="11" borderId="57" xfId="6" applyNumberFormat="1" applyFont="1" applyFill="1" applyBorder="1" applyAlignment="1">
      <alignment horizontal="center"/>
    </xf>
    <xf numFmtId="164" fontId="12" fillId="11" borderId="58" xfId="6" applyNumberFormat="1" applyFont="1" applyFill="1" applyBorder="1" applyAlignment="1">
      <alignment horizontal="center"/>
    </xf>
    <xf numFmtId="164" fontId="12" fillId="11" borderId="59" xfId="6" applyNumberFormat="1" applyFont="1" applyFill="1" applyBorder="1" applyAlignment="1">
      <alignment horizontal="center"/>
    </xf>
    <xf numFmtId="164" fontId="12" fillId="11" borderId="60" xfId="6" applyNumberFormat="1" applyFont="1" applyFill="1" applyBorder="1" applyAlignment="1">
      <alignment horizontal="center"/>
    </xf>
    <xf numFmtId="164" fontId="12" fillId="11" borderId="61" xfId="6" applyNumberFormat="1" applyFont="1" applyFill="1" applyBorder="1" applyAlignment="1">
      <alignment horizontal="center"/>
    </xf>
    <xf numFmtId="164" fontId="12" fillId="0" borderId="60" xfId="6" applyNumberFormat="1" applyFont="1" applyBorder="1" applyAlignment="1">
      <alignment horizontal="center"/>
    </xf>
    <xf numFmtId="164" fontId="12" fillId="11" borderId="67" xfId="6" applyNumberFormat="1" applyFont="1" applyFill="1" applyBorder="1" applyAlignment="1">
      <alignment horizontal="center"/>
    </xf>
    <xf numFmtId="4" fontId="8" fillId="6" borderId="0" xfId="0" applyNumberFormat="1" applyFont="1" applyFill="1"/>
    <xf numFmtId="4" fontId="8" fillId="6" borderId="16" xfId="15" applyNumberFormat="1" applyBorder="1" applyAlignment="1">
      <alignment vertical="center" wrapText="1"/>
      <protection locked="0"/>
    </xf>
    <xf numFmtId="0" fontId="8" fillId="6" borderId="77" xfId="0" applyFont="1" applyFill="1" applyBorder="1"/>
    <xf numFmtId="3" fontId="8" fillId="6" borderId="77" xfId="0" applyNumberFormat="1" applyFont="1" applyFill="1" applyBorder="1"/>
    <xf numFmtId="0" fontId="8" fillId="6" borderId="78" xfId="0" applyFont="1" applyFill="1" applyBorder="1" applyAlignment="1">
      <alignment wrapText="1"/>
    </xf>
    <xf numFmtId="0" fontId="8" fillId="6" borderId="78" xfId="0" applyFont="1" applyFill="1" applyBorder="1"/>
    <xf numFmtId="4" fontId="8" fillId="6" borderId="78" xfId="0" applyNumberFormat="1" applyFont="1" applyFill="1" applyBorder="1"/>
    <xf numFmtId="3" fontId="8" fillId="6" borderId="78" xfId="0" applyNumberFormat="1" applyFont="1" applyFill="1" applyBorder="1"/>
    <xf numFmtId="10" fontId="8" fillId="6" borderId="77" xfId="1" applyNumberFormat="1" applyFont="1" applyFill="1" applyBorder="1"/>
    <xf numFmtId="0" fontId="0" fillId="0" borderId="0" xfId="0" applyProtection="1">
      <protection hidden="1"/>
    </xf>
    <xf numFmtId="165" fontId="8" fillId="6" borderId="0" xfId="0" applyNumberFormat="1" applyFont="1" applyFill="1"/>
    <xf numFmtId="3" fontId="8" fillId="6" borderId="0" xfId="15" applyBorder="1" applyAlignment="1" applyProtection="1">
      <alignment vertical="center" wrapText="1"/>
    </xf>
    <xf numFmtId="3" fontId="8" fillId="6" borderId="82" xfId="15" applyBorder="1" applyAlignment="1" applyProtection="1">
      <alignment vertical="center" wrapText="1"/>
    </xf>
    <xf numFmtId="9" fontId="8" fillId="6" borderId="11" xfId="1" applyFont="1" applyFill="1" applyBorder="1"/>
    <xf numFmtId="9" fontId="8" fillId="6" borderId="15" xfId="1" applyFont="1" applyFill="1" applyBorder="1"/>
    <xf numFmtId="3" fontId="6" fillId="3" borderId="5" xfId="3" applyNumberFormat="1" applyFont="1" applyBorder="1"/>
    <xf numFmtId="164" fontId="24" fillId="11" borderId="37" xfId="6" quotePrefix="1" applyNumberFormat="1" applyFont="1" applyFill="1" applyBorder="1" applyAlignment="1">
      <alignment horizontal="center"/>
    </xf>
    <xf numFmtId="164" fontId="24" fillId="11" borderId="38" xfId="6" quotePrefix="1" applyNumberFormat="1" applyFont="1" applyFill="1" applyBorder="1" applyAlignment="1">
      <alignment horizontal="center"/>
    </xf>
    <xf numFmtId="164" fontId="24" fillId="11" borderId="38" xfId="6" applyNumberFormat="1" applyFont="1" applyFill="1" applyBorder="1" applyAlignment="1">
      <alignment horizontal="center"/>
    </xf>
    <xf numFmtId="164" fontId="24" fillId="11" borderId="40" xfId="6" applyNumberFormat="1" applyFont="1" applyFill="1" applyBorder="1" applyAlignment="1">
      <alignment horizontal="center"/>
    </xf>
    <xf numFmtId="164" fontId="24" fillId="11" borderId="39" xfId="6" applyNumberFormat="1" applyFont="1" applyFill="1" applyBorder="1" applyAlignment="1">
      <alignment horizontal="center"/>
    </xf>
    <xf numFmtId="4" fontId="10" fillId="0" borderId="36" xfId="0" applyNumberFormat="1" applyFont="1" applyBorder="1"/>
    <xf numFmtId="4" fontId="10" fillId="0" borderId="0" xfId="0" applyNumberFormat="1" applyFont="1"/>
    <xf numFmtId="164" fontId="10" fillId="0" borderId="36" xfId="0" applyNumberFormat="1" applyFont="1" applyBorder="1"/>
    <xf numFmtId="164" fontId="10" fillId="0" borderId="0" xfId="0" applyNumberFormat="1" applyFont="1"/>
    <xf numFmtId="164" fontId="0" fillId="0" borderId="36" xfId="0" applyNumberFormat="1" applyBorder="1"/>
    <xf numFmtId="164" fontId="10" fillId="0" borderId="63" xfId="0" applyNumberFormat="1" applyFont="1" applyBorder="1"/>
    <xf numFmtId="0" fontId="6" fillId="3" borderId="6" xfId="3" applyFont="1" applyBorder="1" applyAlignment="1" applyProtection="1">
      <alignment vertical="center" wrapText="1"/>
    </xf>
    <xf numFmtId="3" fontId="6" fillId="3" borderId="0" xfId="3" applyNumberFormat="1" applyFont="1" applyBorder="1" applyAlignment="1">
      <alignment horizontal="right"/>
    </xf>
    <xf numFmtId="9" fontId="6" fillId="3" borderId="0" xfId="1" applyFont="1" applyFill="1" applyBorder="1" applyAlignment="1">
      <alignment horizontal="right"/>
    </xf>
    <xf numFmtId="0" fontId="6" fillId="3" borderId="0" xfId="3" applyFont="1" applyBorder="1" applyAlignment="1">
      <alignment horizontal="right"/>
    </xf>
    <xf numFmtId="4" fontId="34" fillId="6" borderId="83" xfId="3" applyNumberFormat="1" applyFont="1" applyFill="1" applyBorder="1" applyAlignment="1" applyProtection="1">
      <alignment vertical="center" wrapText="1"/>
      <protection hidden="1"/>
    </xf>
    <xf numFmtId="0" fontId="0" fillId="6" borderId="83" xfId="0" applyFill="1" applyBorder="1" applyAlignment="1">
      <alignment horizontal="center"/>
    </xf>
    <xf numFmtId="3" fontId="6" fillId="3" borderId="0" xfId="3" applyNumberFormat="1" applyFont="1" applyBorder="1" applyAlignment="1">
      <alignment horizontal="right" vertical="center"/>
    </xf>
    <xf numFmtId="9" fontId="6" fillId="3" borderId="0" xfId="1" applyFont="1" applyFill="1" applyBorder="1" applyAlignment="1">
      <alignment horizontal="right" vertical="center"/>
    </xf>
    <xf numFmtId="0" fontId="0" fillId="6" borderId="26" xfId="0" applyFill="1" applyBorder="1" applyAlignment="1">
      <alignment vertical="center"/>
    </xf>
    <xf numFmtId="3" fontId="8" fillId="6" borderId="0" xfId="0" applyNumberFormat="1" applyFont="1" applyFill="1" applyAlignment="1">
      <alignment vertical="center" wrapText="1"/>
    </xf>
    <xf numFmtId="9" fontId="8" fillId="6" borderId="0" xfId="1" applyFont="1" applyFill="1" applyAlignment="1">
      <alignment vertical="center" wrapText="1"/>
    </xf>
    <xf numFmtId="0" fontId="8" fillId="6" borderId="1" xfId="0" applyFont="1" applyFill="1" applyBorder="1" applyAlignment="1" applyProtection="1">
      <alignment horizontal="left" wrapText="1"/>
      <protection hidden="1"/>
    </xf>
    <xf numFmtId="3" fontId="8" fillId="6" borderId="0" xfId="0" applyNumberFormat="1" applyFont="1" applyFill="1" applyAlignment="1">
      <alignment wrapText="1"/>
    </xf>
    <xf numFmtId="0" fontId="0" fillId="6" borderId="0" xfId="0" applyFill="1" applyAlignment="1">
      <alignment horizontal="left" wrapText="1"/>
    </xf>
    <xf numFmtId="0" fontId="6" fillId="3" borderId="6" xfId="3" applyFont="1" applyBorder="1" applyAlignment="1">
      <alignment horizontal="center" vertical="center" wrapText="1"/>
    </xf>
    <xf numFmtId="3" fontId="18" fillId="6" borderId="0" xfId="0" applyNumberFormat="1" applyFont="1" applyFill="1" applyAlignment="1">
      <alignment vertical="center"/>
    </xf>
    <xf numFmtId="9" fontId="18" fillId="6" borderId="0" xfId="1" applyFont="1" applyFill="1" applyAlignment="1">
      <alignment vertical="center"/>
    </xf>
    <xf numFmtId="0" fontId="13" fillId="13" borderId="15" xfId="4" applyFont="1" applyFill="1" applyBorder="1" applyAlignment="1" applyProtection="1">
      <alignment wrapText="1"/>
      <protection hidden="1"/>
    </xf>
    <xf numFmtId="3" fontId="18" fillId="13" borderId="87" xfId="0" applyNumberFormat="1" applyFont="1" applyFill="1" applyBorder="1" applyAlignment="1">
      <alignment vertical="center"/>
    </xf>
    <xf numFmtId="4" fontId="6" fillId="14" borderId="15" xfId="3" applyNumberFormat="1" applyFont="1" applyFill="1" applyBorder="1" applyAlignment="1" applyProtection="1">
      <alignment wrapText="1"/>
      <protection hidden="1"/>
    </xf>
    <xf numFmtId="3" fontId="18" fillId="6" borderId="88" xfId="0" applyNumberFormat="1" applyFont="1" applyFill="1" applyBorder="1" applyAlignment="1">
      <alignment vertical="center"/>
    </xf>
    <xf numFmtId="0" fontId="12" fillId="11" borderId="31" xfId="6" applyFont="1" applyFill="1" applyBorder="1" applyAlignment="1"/>
    <xf numFmtId="10" fontId="8" fillId="6" borderId="0" xfId="1" applyNumberFormat="1" applyFont="1" applyFill="1" applyBorder="1"/>
    <xf numFmtId="0" fontId="8" fillId="13" borderId="0" xfId="0" applyFont="1" applyFill="1" applyAlignment="1">
      <alignment wrapText="1"/>
    </xf>
    <xf numFmtId="9" fontId="0" fillId="6" borderId="0" xfId="1" applyFont="1" applyFill="1"/>
    <xf numFmtId="9" fontId="8" fillId="6" borderId="0" xfId="1" applyFont="1" applyFill="1"/>
    <xf numFmtId="9" fontId="5" fillId="6" borderId="0" xfId="1" applyFont="1" applyFill="1"/>
    <xf numFmtId="0" fontId="8" fillId="6" borderId="0" xfId="16" applyFill="1" applyAlignment="1" applyProtection="1">
      <alignment vertical="center"/>
      <protection hidden="1"/>
    </xf>
    <xf numFmtId="0" fontId="38" fillId="6" borderId="0" xfId="17" applyFill="1" applyAlignment="1" applyProtection="1">
      <alignment vertical="center"/>
      <protection hidden="1"/>
    </xf>
    <xf numFmtId="0" fontId="8" fillId="6" borderId="0" xfId="16" applyFill="1" applyAlignment="1">
      <alignment vertical="center"/>
    </xf>
    <xf numFmtId="0" fontId="8" fillId="6" borderId="0" xfId="16" applyFill="1" applyAlignment="1" applyProtection="1">
      <alignment vertical="center" wrapText="1"/>
      <protection hidden="1"/>
    </xf>
    <xf numFmtId="0" fontId="8" fillId="6" borderId="0" xfId="16" applyFill="1" applyAlignment="1" applyProtection="1">
      <alignment horizontal="left" vertical="center"/>
      <protection hidden="1"/>
    </xf>
    <xf numFmtId="0" fontId="8" fillId="6" borderId="0" xfId="16" applyFill="1" applyAlignment="1">
      <alignment horizontal="center" vertical="center"/>
    </xf>
    <xf numFmtId="0" fontId="0" fillId="6" borderId="39" xfId="16" applyFont="1" applyFill="1" applyBorder="1" applyAlignment="1" applyProtection="1">
      <alignment vertical="center"/>
      <protection hidden="1"/>
    </xf>
    <xf numFmtId="0" fontId="0" fillId="6" borderId="44" xfId="16" applyFont="1" applyFill="1" applyBorder="1" applyAlignment="1" applyProtection="1">
      <alignment vertical="center"/>
      <protection hidden="1"/>
    </xf>
    <xf numFmtId="0" fontId="6" fillId="3" borderId="11" xfId="19" applyBorder="1" applyAlignment="1" applyProtection="1">
      <alignment horizontal="center" vertical="center"/>
    </xf>
    <xf numFmtId="0" fontId="6" fillId="3" borderId="26" xfId="19" applyBorder="1" applyAlignment="1" applyProtection="1">
      <alignment horizontal="center" vertical="center"/>
    </xf>
    <xf numFmtId="3" fontId="6" fillId="3" borderId="0" xfId="19" applyNumberFormat="1" applyBorder="1" applyAlignment="1" applyProtection="1">
      <alignment horizontal="center" vertical="center"/>
    </xf>
    <xf numFmtId="3" fontId="8" fillId="8" borderId="0" xfId="16" applyNumberFormat="1" applyFill="1" applyAlignment="1">
      <alignment vertical="center"/>
    </xf>
    <xf numFmtId="0" fontId="6" fillId="3" borderId="0" xfId="19" applyBorder="1" applyAlignment="1" applyProtection="1">
      <alignment horizontal="center" vertical="center"/>
    </xf>
    <xf numFmtId="3" fontId="6" fillId="7" borderId="0" xfId="15" applyFont="1" applyFill="1" applyBorder="1" applyAlignment="1">
      <alignment vertical="center" wrapText="1"/>
      <protection locked="0"/>
    </xf>
    <xf numFmtId="3" fontId="8" fillId="4" borderId="0" xfId="18" applyNumberFormat="1" applyAlignment="1" applyProtection="1">
      <alignment vertical="center"/>
    </xf>
    <xf numFmtId="3" fontId="0" fillId="16" borderId="0" xfId="18" applyNumberFormat="1" applyFont="1" applyFill="1" applyAlignment="1" applyProtection="1">
      <alignment vertical="center"/>
    </xf>
    <xf numFmtId="3" fontId="8" fillId="16" borderId="0" xfId="18" applyNumberFormat="1" applyFill="1" applyAlignment="1" applyProtection="1">
      <alignment vertical="center"/>
    </xf>
    <xf numFmtId="0" fontId="18" fillId="6" borderId="0" xfId="16" applyFont="1" applyFill="1" applyAlignment="1">
      <alignment vertical="center"/>
    </xf>
    <xf numFmtId="0" fontId="7" fillId="6" borderId="0" xfId="16" applyFont="1" applyFill="1" applyAlignment="1">
      <alignment vertical="center"/>
    </xf>
    <xf numFmtId="3" fontId="37" fillId="6" borderId="0" xfId="16" applyNumberFormat="1" applyFont="1" applyFill="1" applyAlignment="1">
      <alignment vertical="center"/>
    </xf>
    <xf numFmtId="0" fontId="6" fillId="3" borderId="0" xfId="19" applyBorder="1" applyAlignment="1" applyProtection="1">
      <alignment vertical="center"/>
    </xf>
    <xf numFmtId="0" fontId="8" fillId="15" borderId="0" xfId="16" applyFill="1" applyAlignment="1">
      <alignment vertical="center"/>
    </xf>
    <xf numFmtId="0" fontId="6" fillId="15" borderId="0" xfId="16" applyFont="1" applyFill="1" applyAlignment="1">
      <alignment vertical="center"/>
    </xf>
    <xf numFmtId="3" fontId="8" fillId="6" borderId="0" xfId="18" applyNumberFormat="1" applyFill="1" applyAlignment="1" applyProtection="1">
      <alignment vertical="center"/>
    </xf>
    <xf numFmtId="0" fontId="8" fillId="16" borderId="0" xfId="16" applyFill="1" applyAlignment="1">
      <alignment vertical="center"/>
    </xf>
    <xf numFmtId="0" fontId="6" fillId="6" borderId="0" xfId="16" applyFont="1" applyFill="1" applyAlignment="1">
      <alignment vertical="center"/>
    </xf>
    <xf numFmtId="3" fontId="13" fillId="6" borderId="0" xfId="16" applyNumberFormat="1" applyFont="1" applyFill="1" applyAlignment="1">
      <alignment vertical="center"/>
    </xf>
    <xf numFmtId="0" fontId="13" fillId="6" borderId="0" xfId="16" applyFont="1" applyFill="1" applyAlignment="1">
      <alignment vertical="center"/>
    </xf>
    <xf numFmtId="9" fontId="13" fillId="6" borderId="91" xfId="20" applyFont="1" applyFill="1" applyBorder="1" applyAlignment="1">
      <alignment vertical="center"/>
    </xf>
    <xf numFmtId="0" fontId="35" fillId="2" borderId="0" xfId="2" applyFont="1" applyAlignment="1" applyProtection="1">
      <alignment vertical="center"/>
      <protection hidden="1"/>
    </xf>
    <xf numFmtId="3" fontId="18" fillId="0" borderId="0" xfId="0" applyNumberFormat="1" applyFont="1" applyAlignment="1">
      <alignment vertical="center"/>
    </xf>
    <xf numFmtId="0" fontId="8" fillId="6" borderId="29" xfId="0" applyFont="1" applyFill="1" applyBorder="1" applyAlignment="1">
      <alignment vertical="center" wrapText="1"/>
    </xf>
    <xf numFmtId="0" fontId="8" fillId="6" borderId="1" xfId="0" applyFont="1" applyFill="1" applyBorder="1" applyAlignment="1" applyProtection="1">
      <alignment horizontal="left" vertical="center" wrapText="1"/>
      <protection hidden="1"/>
    </xf>
    <xf numFmtId="0" fontId="30" fillId="0" borderId="0" xfId="0" applyFont="1" applyAlignment="1">
      <alignment horizontal="left" vertical="center" wrapText="1"/>
    </xf>
    <xf numFmtId="0" fontId="29" fillId="0" borderId="0" xfId="0" applyFont="1" applyAlignment="1">
      <alignment vertical="top" wrapText="1"/>
    </xf>
    <xf numFmtId="0" fontId="29" fillId="0" borderId="0" xfId="0" applyFont="1" applyAlignment="1">
      <alignment horizontal="center" vertical="center" wrapText="1"/>
    </xf>
    <xf numFmtId="0" fontId="39" fillId="0" borderId="0" xfId="21" applyFont="1" applyAlignment="1">
      <alignment horizontal="left"/>
    </xf>
    <xf numFmtId="0" fontId="2" fillId="0" borderId="0" xfId="21" quotePrefix="1" applyAlignment="1">
      <alignment horizontal="right" vertical="top"/>
    </xf>
    <xf numFmtId="0" fontId="29" fillId="0" borderId="35" xfId="0" applyFont="1" applyBorder="1"/>
    <xf numFmtId="0" fontId="29" fillId="0" borderId="0" xfId="0" applyFont="1"/>
    <xf numFmtId="0" fontId="29" fillId="0" borderId="36" xfId="0" applyFont="1" applyBorder="1" applyAlignment="1">
      <alignment horizontal="center" vertical="center" wrapText="1"/>
    </xf>
    <xf numFmtId="0" fontId="32" fillId="0" borderId="35" xfId="0" applyFont="1" applyBorder="1" applyAlignment="1">
      <alignment wrapText="1"/>
    </xf>
    <xf numFmtId="0" fontId="32" fillId="0" borderId="0" xfId="0" applyFont="1" applyAlignment="1">
      <alignment wrapText="1"/>
    </xf>
    <xf numFmtId="0" fontId="6" fillId="17" borderId="6" xfId="3" applyFont="1" applyFill="1" applyBorder="1" applyAlignment="1">
      <alignment horizontal="center"/>
    </xf>
    <xf numFmtId="0" fontId="6" fillId="3" borderId="6" xfId="3" applyFont="1" applyBorder="1" applyAlignment="1">
      <alignment horizontal="center" vertical="center"/>
    </xf>
    <xf numFmtId="3" fontId="8" fillId="16" borderId="6" xfId="1" applyNumberFormat="1" applyFont="1" applyFill="1" applyBorder="1"/>
    <xf numFmtId="0" fontId="8" fillId="6" borderId="29" xfId="0" applyFont="1" applyFill="1" applyBorder="1" applyAlignment="1">
      <alignment vertical="center" wrapText="1"/>
    </xf>
    <xf numFmtId="0" fontId="5" fillId="2" borderId="0" xfId="2" applyAlignment="1" applyProtection="1">
      <alignment horizontal="center" wrapText="1"/>
      <protection hidden="1"/>
    </xf>
    <xf numFmtId="0" fontId="8" fillId="6" borderId="29" xfId="0" applyFont="1" applyFill="1" applyBorder="1" applyAlignment="1">
      <alignment horizontal="left" vertical="center"/>
    </xf>
    <xf numFmtId="0" fontId="4" fillId="4" borderId="0" xfId="4" applyBorder="1" applyAlignment="1" applyProtection="1">
      <alignment horizontal="center"/>
      <protection hidden="1"/>
    </xf>
    <xf numFmtId="0" fontId="4" fillId="4" borderId="17" xfId="4" applyBorder="1" applyAlignment="1" applyProtection="1">
      <alignment horizontal="center"/>
      <protection hidden="1"/>
    </xf>
    <xf numFmtId="0" fontId="4" fillId="4" borderId="8" xfId="4" applyBorder="1" applyAlignment="1" applyProtection="1">
      <alignment horizontal="center"/>
      <protection hidden="1"/>
    </xf>
    <xf numFmtId="0" fontId="4" fillId="4" borderId="18" xfId="4" applyBorder="1" applyAlignment="1" applyProtection="1">
      <alignment horizontal="center"/>
      <protection hidden="1"/>
    </xf>
    <xf numFmtId="3" fontId="0" fillId="6" borderId="79" xfId="0" applyNumberFormat="1" applyFill="1" applyBorder="1" applyAlignment="1">
      <alignment horizontal="center"/>
    </xf>
    <xf numFmtId="3" fontId="0" fillId="6" borderId="80" xfId="0" applyNumberFormat="1" applyFill="1" applyBorder="1" applyAlignment="1">
      <alignment horizontal="center"/>
    </xf>
    <xf numFmtId="3" fontId="0" fillId="6" borderId="81" xfId="0" applyNumberFormat="1" applyFill="1" applyBorder="1" applyAlignment="1">
      <alignment horizontal="center"/>
    </xf>
    <xf numFmtId="0" fontId="5" fillId="2" borderId="0" xfId="2" applyAlignment="1" applyProtection="1">
      <alignment horizontal="center" vertical="center" wrapText="1"/>
      <protection hidden="1"/>
    </xf>
    <xf numFmtId="0" fontId="5" fillId="2" borderId="19" xfId="2" applyBorder="1" applyAlignment="1" applyProtection="1">
      <alignment horizontal="left" wrapText="1"/>
      <protection hidden="1"/>
    </xf>
    <xf numFmtId="0" fontId="5" fillId="2" borderId="20" xfId="2" applyBorder="1" applyAlignment="1" applyProtection="1">
      <alignment horizontal="left" wrapText="1"/>
      <protection hidden="1"/>
    </xf>
    <xf numFmtId="0" fontId="5" fillId="2" borderId="21" xfId="2" applyBorder="1" applyAlignment="1" applyProtection="1">
      <alignment horizontal="left" wrapText="1"/>
      <protection hidden="1"/>
    </xf>
    <xf numFmtId="0" fontId="7" fillId="2" borderId="0" xfId="2" applyFont="1" applyAlignment="1" applyProtection="1">
      <alignment horizontal="left" wrapText="1"/>
    </xf>
    <xf numFmtId="0" fontId="35" fillId="2" borderId="0" xfId="2" applyFont="1" applyAlignment="1" applyProtection="1">
      <alignment horizontal="left" wrapText="1"/>
      <protection hidden="1"/>
    </xf>
    <xf numFmtId="0" fontId="13" fillId="6" borderId="74" xfId="2" applyFont="1" applyFill="1" applyBorder="1" applyAlignment="1" applyProtection="1">
      <alignment horizontal="left" wrapText="1"/>
      <protection hidden="1"/>
    </xf>
    <xf numFmtId="0" fontId="13" fillId="6" borderId="75" xfId="2" applyFont="1" applyFill="1" applyBorder="1" applyAlignment="1" applyProtection="1">
      <alignment horizontal="left" wrapText="1"/>
      <protection hidden="1"/>
    </xf>
    <xf numFmtId="0" fontId="37" fillId="6" borderId="76" xfId="2" applyFont="1" applyFill="1" applyBorder="1" applyAlignment="1" applyProtection="1">
      <alignment horizontal="left" wrapText="1"/>
      <protection hidden="1"/>
    </xf>
    <xf numFmtId="0" fontId="36" fillId="6" borderId="84" xfId="2" applyFont="1" applyFill="1" applyBorder="1" applyAlignment="1" applyProtection="1">
      <alignment horizontal="left" vertical="center" wrapText="1"/>
      <protection hidden="1"/>
    </xf>
    <xf numFmtId="0" fontId="36" fillId="6" borderId="85" xfId="2" applyFont="1" applyFill="1" applyBorder="1" applyAlignment="1" applyProtection="1">
      <alignment horizontal="left" vertical="center" wrapText="1"/>
      <protection hidden="1"/>
    </xf>
    <xf numFmtId="0" fontId="36" fillId="6" borderId="86" xfId="2" applyFont="1" applyFill="1" applyBorder="1" applyAlignment="1" applyProtection="1">
      <alignment horizontal="left" vertical="center" wrapText="1"/>
      <protection hidden="1"/>
    </xf>
    <xf numFmtId="0" fontId="16" fillId="4" borderId="15" xfId="4" applyFont="1" applyBorder="1" applyAlignment="1">
      <alignment horizontal="center" wrapText="1"/>
    </xf>
    <xf numFmtId="0" fontId="16" fillId="4" borderId="11" xfId="4" applyFont="1" applyBorder="1" applyAlignment="1">
      <alignment horizontal="center" wrapText="1"/>
    </xf>
    <xf numFmtId="0" fontId="16" fillId="4" borderId="31" xfId="4" applyFont="1" applyBorder="1" applyAlignment="1">
      <alignment horizontal="center" wrapText="1"/>
    </xf>
    <xf numFmtId="0" fontId="6" fillId="3" borderId="30" xfId="3" applyFont="1" applyBorder="1" applyAlignment="1" applyProtection="1">
      <alignment horizontal="left" vertical="center" wrapText="1"/>
    </xf>
    <xf numFmtId="0" fontId="6" fillId="3" borderId="10" xfId="3" applyFont="1" applyBorder="1" applyAlignment="1" applyProtection="1">
      <alignment horizontal="left" vertical="center" wrapText="1"/>
    </xf>
    <xf numFmtId="0" fontId="7" fillId="3" borderId="6" xfId="3" applyFont="1" applyBorder="1" applyAlignment="1" applyProtection="1">
      <alignment horizontal="center" vertical="center" wrapText="1"/>
      <protection hidden="1"/>
    </xf>
    <xf numFmtId="0" fontId="16" fillId="4" borderId="15" xfId="4" applyFont="1" applyBorder="1" applyAlignment="1">
      <alignment horizontal="center"/>
    </xf>
    <xf numFmtId="0" fontId="16" fillId="4" borderId="11" xfId="4" applyFont="1" applyBorder="1" applyAlignment="1">
      <alignment horizontal="center"/>
    </xf>
    <xf numFmtId="0" fontId="16" fillId="4" borderId="31" xfId="4" applyFont="1" applyBorder="1" applyAlignment="1">
      <alignment horizontal="center"/>
    </xf>
    <xf numFmtId="0" fontId="8" fillId="6" borderId="0" xfId="16" applyFill="1" applyAlignment="1">
      <alignment horizontal="left" vertical="center" wrapText="1"/>
    </xf>
    <xf numFmtId="0" fontId="18" fillId="6" borderId="0" xfId="16" applyFont="1" applyFill="1" applyAlignment="1">
      <alignment horizontal="left" vertical="center" wrapText="1"/>
    </xf>
    <xf numFmtId="3" fontId="0" fillId="15" borderId="0" xfId="18" applyNumberFormat="1" applyFont="1" applyFill="1" applyAlignment="1" applyProtection="1">
      <alignment horizontal="center" vertical="center"/>
    </xf>
    <xf numFmtId="3" fontId="8" fillId="15" borderId="0" xfId="18" applyNumberFormat="1" applyFill="1" applyAlignment="1" applyProtection="1">
      <alignment horizontal="center" vertical="center"/>
    </xf>
    <xf numFmtId="0" fontId="0" fillId="16" borderId="0" xfId="18" applyFont="1" applyFill="1" applyAlignment="1" applyProtection="1">
      <alignment horizontal="left" vertical="center" wrapText="1"/>
    </xf>
    <xf numFmtId="0" fontId="8" fillId="16" borderId="0" xfId="18" applyFill="1" applyAlignment="1" applyProtection="1">
      <alignment horizontal="left" vertical="center" wrapText="1"/>
    </xf>
    <xf numFmtId="0" fontId="8" fillId="6" borderId="89" xfId="16" applyFill="1" applyBorder="1" applyAlignment="1">
      <alignment horizontal="center" vertical="center" textRotation="90"/>
    </xf>
    <xf numFmtId="0" fontId="8" fillId="6" borderId="90" xfId="16" applyFill="1" applyBorder="1" applyAlignment="1">
      <alignment horizontal="center" vertical="center" textRotation="90"/>
    </xf>
    <xf numFmtId="0" fontId="8" fillId="6" borderId="89" xfId="16" applyFill="1" applyBorder="1" applyAlignment="1">
      <alignment horizontal="center" vertical="center" textRotation="90" wrapText="1"/>
    </xf>
    <xf numFmtId="0" fontId="8" fillId="6" borderId="90" xfId="16" applyFill="1" applyBorder="1" applyAlignment="1">
      <alignment horizontal="center" vertical="center" textRotation="90" wrapText="1"/>
    </xf>
    <xf numFmtId="0" fontId="6" fillId="3" borderId="9" xfId="3" applyFont="1" applyBorder="1" applyAlignment="1">
      <alignment horizontal="center" vertical="center" wrapText="1"/>
    </xf>
    <xf numFmtId="0" fontId="6" fillId="3" borderId="10" xfId="3" applyFont="1" applyBorder="1" applyAlignment="1">
      <alignment horizontal="center" vertical="center" wrapText="1"/>
    </xf>
    <xf numFmtId="0" fontId="6" fillId="3" borderId="7" xfId="3" applyFont="1" applyBorder="1" applyAlignment="1">
      <alignment horizontal="left" vertical="center"/>
    </xf>
    <xf numFmtId="0" fontId="6" fillId="3" borderId="24" xfId="3" applyFont="1" applyBorder="1" applyAlignment="1">
      <alignment horizontal="left" vertical="center"/>
    </xf>
    <xf numFmtId="0" fontId="6" fillId="3" borderId="15" xfId="3" applyFont="1" applyBorder="1" applyAlignment="1">
      <alignment horizontal="center"/>
    </xf>
    <xf numFmtId="0" fontId="6" fillId="3" borderId="31" xfId="3" applyFont="1" applyBorder="1" applyAlignment="1">
      <alignment horizontal="center"/>
    </xf>
    <xf numFmtId="0" fontId="6" fillId="3" borderId="6" xfId="3" applyFont="1" applyBorder="1" applyAlignment="1">
      <alignment horizontal="left" vertical="center"/>
    </xf>
    <xf numFmtId="0" fontId="16" fillId="4" borderId="6" xfId="4" applyFont="1" applyBorder="1" applyAlignment="1">
      <alignment horizontal="center"/>
    </xf>
    <xf numFmtId="0" fontId="6" fillId="3" borderId="6" xfId="3" applyFont="1" applyBorder="1" applyAlignment="1">
      <alignment horizontal="center" vertical="center" wrapText="1"/>
    </xf>
    <xf numFmtId="0" fontId="6" fillId="3" borderId="15" xfId="3" applyFont="1" applyBorder="1" applyAlignment="1">
      <alignment horizontal="center" vertical="center"/>
    </xf>
    <xf numFmtId="0" fontId="6" fillId="3" borderId="31" xfId="3" applyFont="1" applyBorder="1" applyAlignment="1">
      <alignment horizontal="center" vertical="center"/>
    </xf>
    <xf numFmtId="0" fontId="6" fillId="3" borderId="23" xfId="3" applyFont="1" applyBorder="1" applyAlignment="1">
      <alignment horizontal="left" vertical="center"/>
    </xf>
    <xf numFmtId="0" fontId="6" fillId="3" borderId="22" xfId="3" applyFont="1" applyBorder="1" applyAlignment="1">
      <alignment horizontal="left" vertical="center"/>
    </xf>
    <xf numFmtId="0" fontId="6" fillId="3" borderId="27" xfId="3" applyFont="1" applyBorder="1" applyAlignment="1">
      <alignment horizontal="left" vertical="center"/>
    </xf>
    <xf numFmtId="0" fontId="6" fillId="3" borderId="15" xfId="3" applyFont="1" applyBorder="1" applyAlignment="1">
      <alignment horizontal="left" vertical="center" wrapText="1"/>
    </xf>
    <xf numFmtId="0" fontId="6" fillId="3" borderId="31" xfId="3" applyFont="1" applyBorder="1" applyAlignment="1">
      <alignment horizontal="left" vertical="center" wrapText="1"/>
    </xf>
    <xf numFmtId="0" fontId="6" fillId="3" borderId="70" xfId="3" applyFont="1" applyBorder="1" applyAlignment="1">
      <alignment horizontal="center" vertical="center" wrapText="1"/>
    </xf>
    <xf numFmtId="0" fontId="6" fillId="3" borderId="69" xfId="3" applyFont="1" applyBorder="1" applyAlignment="1">
      <alignment horizontal="center" vertical="center" wrapText="1"/>
    </xf>
    <xf numFmtId="0" fontId="23" fillId="10" borderId="0" xfId="0" applyFont="1" applyFill="1" applyAlignment="1">
      <alignment horizontal="left"/>
    </xf>
    <xf numFmtId="0" fontId="30" fillId="0" borderId="33" xfId="0" applyFont="1" applyBorder="1" applyAlignment="1">
      <alignment horizontal="left" vertical="center" wrapText="1"/>
    </xf>
    <xf numFmtId="0" fontId="21" fillId="9" borderId="0" xfId="0" applyFont="1" applyFill="1" applyAlignment="1">
      <alignment horizontal="right"/>
    </xf>
    <xf numFmtId="0" fontId="24" fillId="11" borderId="37" xfId="6" applyFont="1" applyFill="1" applyBorder="1" applyAlignment="1">
      <alignment horizontal="center" vertical="center"/>
    </xf>
    <xf numFmtId="0" fontId="24" fillId="11" borderId="38" xfId="6" applyFont="1" applyFill="1" applyBorder="1" applyAlignment="1">
      <alignment horizontal="center" vertical="center"/>
    </xf>
    <xf numFmtId="0" fontId="25" fillId="11" borderId="39" xfId="6" applyFont="1" applyFill="1" applyBorder="1" applyAlignment="1">
      <alignment horizontal="center" vertical="center"/>
    </xf>
    <xf numFmtId="0" fontId="25" fillId="11" borderId="42" xfId="6" applyFont="1" applyFill="1" applyBorder="1" applyAlignment="1">
      <alignment horizontal="center" vertical="center"/>
    </xf>
    <xf numFmtId="0" fontId="25" fillId="11" borderId="44" xfId="6" applyFont="1" applyFill="1" applyBorder="1" applyAlignment="1">
      <alignment horizontal="center" vertical="center"/>
    </xf>
    <xf numFmtId="0" fontId="24" fillId="11" borderId="37" xfId="6" applyFont="1" applyFill="1" applyBorder="1" applyAlignment="1">
      <alignment horizontal="center"/>
    </xf>
    <xf numFmtId="0" fontId="24" fillId="11" borderId="38" xfId="6" applyFont="1" applyFill="1" applyBorder="1" applyAlignment="1">
      <alignment horizontal="center"/>
    </xf>
    <xf numFmtId="0" fontId="24" fillId="11" borderId="40" xfId="6" applyFont="1" applyFill="1" applyBorder="1" applyAlignment="1">
      <alignment horizontal="center"/>
    </xf>
    <xf numFmtId="0" fontId="12" fillId="11" borderId="41" xfId="6" applyFont="1" applyFill="1" applyBorder="1" applyAlignment="1">
      <alignment horizontal="center" vertical="center"/>
    </xf>
    <xf numFmtId="0" fontId="12" fillId="11" borderId="0" xfId="6" applyFont="1" applyFill="1" applyAlignment="1">
      <alignment horizontal="center" vertical="center"/>
    </xf>
    <xf numFmtId="0" fontId="24" fillId="11" borderId="41" xfId="6" applyFont="1" applyFill="1" applyBorder="1" applyAlignment="1">
      <alignment horizontal="center" vertical="center"/>
    </xf>
    <xf numFmtId="0" fontId="24" fillId="11" borderId="0" xfId="6" applyFont="1" applyFill="1" applyAlignment="1">
      <alignment horizontal="center" vertical="center"/>
    </xf>
    <xf numFmtId="0" fontId="24" fillId="11" borderId="43" xfId="6" applyFont="1" applyFill="1" applyBorder="1" applyAlignment="1">
      <alignment horizontal="center" vertical="center"/>
    </xf>
    <xf numFmtId="0" fontId="21" fillId="9" borderId="0" xfId="0" applyFont="1" applyFill="1" applyAlignment="1">
      <alignment horizontal="left"/>
    </xf>
    <xf numFmtId="0" fontId="21" fillId="9" borderId="0" xfId="0" quotePrefix="1" applyFont="1" applyFill="1" applyAlignment="1">
      <alignment horizontal="center"/>
    </xf>
    <xf numFmtId="0" fontId="39" fillId="0" borderId="0" xfId="21" applyFont="1" applyAlignment="1">
      <alignment horizontal="left"/>
    </xf>
    <xf numFmtId="0" fontId="21" fillId="9" borderId="0" xfId="0" quotePrefix="1" applyFont="1" applyFill="1" applyAlignment="1">
      <alignment horizontal="right"/>
    </xf>
    <xf numFmtId="0" fontId="23" fillId="10" borderId="0" xfId="0" applyFont="1" applyFill="1" applyAlignment="1">
      <alignment horizontal="center"/>
    </xf>
    <xf numFmtId="0" fontId="24" fillId="11" borderId="39" xfId="6" applyFont="1" applyFill="1" applyBorder="1" applyAlignment="1">
      <alignment horizontal="center" vertical="center" wrapText="1"/>
    </xf>
    <xf numFmtId="0" fontId="24" fillId="11" borderId="42" xfId="6" applyFont="1" applyFill="1" applyBorder="1" applyAlignment="1">
      <alignment horizontal="center" vertical="center" wrapText="1"/>
    </xf>
    <xf numFmtId="0" fontId="24" fillId="11" borderId="44" xfId="6" applyFont="1" applyFill="1" applyBorder="1" applyAlignment="1">
      <alignment horizontal="center" vertical="center" wrapText="1"/>
    </xf>
    <xf numFmtId="0" fontId="27" fillId="11" borderId="0" xfId="6" applyFont="1" applyFill="1" applyAlignment="1">
      <alignment horizontal="left"/>
    </xf>
    <xf numFmtId="0" fontId="6" fillId="3" borderId="11" xfId="3" applyFont="1" applyBorder="1" applyAlignment="1">
      <alignment horizontal="center"/>
    </xf>
    <xf numFmtId="0" fontId="6" fillId="3" borderId="25" xfId="3" applyFont="1" applyBorder="1" applyAlignment="1">
      <alignment horizontal="left" vertical="center"/>
    </xf>
    <xf numFmtId="0" fontId="6" fillId="3" borderId="5" xfId="3" applyFont="1" applyBorder="1" applyAlignment="1">
      <alignment horizontal="left" vertical="center"/>
    </xf>
    <xf numFmtId="0" fontId="6" fillId="3" borderId="6" xfId="3" applyFont="1" applyBorder="1" applyAlignment="1">
      <alignment horizontal="center"/>
    </xf>
    <xf numFmtId="0" fontId="10" fillId="8" borderId="15" xfId="8" applyBorder="1">
      <alignment horizontal="center" vertical="center" wrapText="1"/>
    </xf>
    <xf numFmtId="0" fontId="10" fillId="8" borderId="31" xfId="8" applyBorder="1">
      <alignment horizontal="center" vertical="center" wrapText="1"/>
    </xf>
    <xf numFmtId="0" fontId="6" fillId="17" borderId="15" xfId="3" applyFont="1" applyFill="1" applyBorder="1" applyAlignment="1">
      <alignment horizontal="center" vertical="center" wrapText="1"/>
    </xf>
    <xf numFmtId="0" fontId="6" fillId="17" borderId="31" xfId="3" applyFont="1" applyFill="1" applyBorder="1" applyAlignment="1">
      <alignment horizontal="center" vertical="center" wrapText="1"/>
    </xf>
    <xf numFmtId="0" fontId="6" fillId="3" borderId="71" xfId="3" applyFont="1" applyBorder="1" applyAlignment="1">
      <alignment horizontal="center"/>
    </xf>
    <xf numFmtId="0" fontId="6" fillId="3" borderId="0" xfId="3" applyFont="1" applyBorder="1" applyAlignment="1">
      <alignment horizontal="center"/>
    </xf>
    <xf numFmtId="0" fontId="6" fillId="17" borderId="15" xfId="3" applyFont="1" applyFill="1" applyBorder="1" applyAlignment="1">
      <alignment horizontal="center"/>
    </xf>
    <xf numFmtId="0" fontId="6" fillId="17" borderId="31" xfId="3" applyFont="1" applyFill="1" applyBorder="1" applyAlignment="1">
      <alignment horizontal="center"/>
    </xf>
    <xf numFmtId="3" fontId="8" fillId="6" borderId="71" xfId="0" applyNumberFormat="1" applyFont="1" applyFill="1" applyBorder="1" applyAlignment="1">
      <alignment horizontal="center"/>
    </xf>
    <xf numFmtId="3" fontId="8" fillId="6" borderId="0" xfId="0" applyNumberFormat="1" applyFont="1" applyFill="1" applyAlignment="1">
      <alignment horizontal="center"/>
    </xf>
    <xf numFmtId="3" fontId="8" fillId="6" borderId="15" xfId="0" applyNumberFormat="1" applyFont="1" applyFill="1" applyBorder="1" applyAlignment="1">
      <alignment horizontal="center"/>
    </xf>
    <xf numFmtId="3" fontId="8" fillId="6" borderId="31" xfId="0" applyNumberFormat="1" applyFont="1" applyFill="1" applyBorder="1" applyAlignment="1">
      <alignment horizontal="center"/>
    </xf>
    <xf numFmtId="0" fontId="6" fillId="3" borderId="72" xfId="3" applyFont="1" applyBorder="1" applyAlignment="1">
      <alignment horizontal="left" vertical="center"/>
    </xf>
    <xf numFmtId="0" fontId="6" fillId="3" borderId="10" xfId="3" applyFont="1" applyBorder="1" applyAlignment="1">
      <alignment horizontal="left" vertical="center"/>
    </xf>
    <xf numFmtId="0" fontId="6" fillId="3" borderId="15" xfId="3" applyFont="1" applyBorder="1" applyAlignment="1">
      <alignment horizontal="center" vertical="center" wrapText="1"/>
    </xf>
    <xf numFmtId="0" fontId="6" fillId="3" borderId="31" xfId="3" applyFont="1" applyBorder="1" applyAlignment="1">
      <alignment horizontal="center" vertical="center" wrapText="1"/>
    </xf>
    <xf numFmtId="0" fontId="6" fillId="3" borderId="11" xfId="3" applyFont="1" applyBorder="1" applyAlignment="1">
      <alignment horizontal="center" vertical="center" wrapText="1"/>
    </xf>
    <xf numFmtId="0" fontId="8" fillId="4" borderId="11" xfId="4" applyFont="1" applyBorder="1" applyAlignment="1" applyProtection="1">
      <alignment wrapText="1"/>
      <protection hidden="1"/>
    </xf>
    <xf numFmtId="3" fontId="8" fillId="6" borderId="6" xfId="0" applyNumberFormat="1" applyFont="1" applyFill="1" applyBorder="1" applyAlignment="1">
      <alignment vertical="center" wrapText="1"/>
    </xf>
    <xf numFmtId="3" fontId="8" fillId="6" borderId="6" xfId="15" applyBorder="1" applyAlignment="1">
      <alignment vertical="center" wrapText="1"/>
      <protection locked="0"/>
    </xf>
    <xf numFmtId="3" fontId="8" fillId="6" borderId="6" xfId="0" applyNumberFormat="1" applyFont="1" applyFill="1" applyBorder="1" applyAlignment="1">
      <alignment wrapText="1"/>
    </xf>
    <xf numFmtId="3" fontId="8" fillId="6" borderId="25" xfId="0" applyNumberFormat="1" applyFont="1" applyFill="1" applyBorder="1" applyAlignment="1">
      <alignment wrapText="1"/>
    </xf>
    <xf numFmtId="0" fontId="29" fillId="0" borderId="32" xfId="14" applyFont="1" applyBorder="1"/>
    <xf numFmtId="0" fontId="29" fillId="0" borderId="33" xfId="14" applyFont="1" applyBorder="1"/>
    <xf numFmtId="0" fontId="30" fillId="0" borderId="33" xfId="14" applyFont="1" applyBorder="1" applyAlignment="1">
      <alignment horizontal="left" vertical="center" wrapText="1"/>
    </xf>
    <xf numFmtId="0" fontId="29" fillId="0" borderId="33" xfId="14" applyFont="1" applyBorder="1" applyAlignment="1">
      <alignment vertical="top" wrapText="1"/>
    </xf>
    <xf numFmtId="0" fontId="29" fillId="0" borderId="33" xfId="14" applyFont="1" applyBorder="1" applyAlignment="1">
      <alignment horizontal="center" vertical="center" wrapText="1"/>
    </xf>
    <xf numFmtId="0" fontId="19" fillId="0" borderId="33" xfId="14" applyBorder="1"/>
    <xf numFmtId="0" fontId="19" fillId="0" borderId="34" xfId="14" applyBorder="1"/>
    <xf numFmtId="0" fontId="29" fillId="0" borderId="35" xfId="14" applyFont="1" applyBorder="1"/>
    <xf numFmtId="0" fontId="29" fillId="0" borderId="0" xfId="14" applyFont="1"/>
    <xf numFmtId="0" fontId="30" fillId="0" borderId="0" xfId="14" applyFont="1" applyAlignment="1">
      <alignment horizontal="left" vertical="center" wrapText="1"/>
    </xf>
    <xf numFmtId="0" fontId="29" fillId="0" borderId="0" xfId="14" applyFont="1" applyAlignment="1">
      <alignment vertical="top" wrapText="1"/>
    </xf>
    <xf numFmtId="0" fontId="29" fillId="0" borderId="0" xfId="14" applyFont="1" applyAlignment="1">
      <alignment horizontal="center" vertical="center" wrapText="1"/>
    </xf>
    <xf numFmtId="0" fontId="19" fillId="0" borderId="0" xfId="14"/>
    <xf numFmtId="0" fontId="19" fillId="0" borderId="36" xfId="14" applyBorder="1"/>
    <xf numFmtId="0" fontId="10" fillId="0" borderId="35" xfId="14" applyFont="1" applyBorder="1"/>
    <xf numFmtId="0" fontId="10" fillId="0" borderId="0" xfId="14" applyFont="1"/>
    <xf numFmtId="0" fontId="10" fillId="0" borderId="0" xfId="14" applyFont="1" applyAlignment="1">
      <alignment vertical="top" wrapText="1"/>
    </xf>
    <xf numFmtId="0" fontId="10" fillId="0" borderId="0" xfId="14" applyFont="1" applyAlignment="1">
      <alignment horizontal="center" vertical="center" wrapText="1"/>
    </xf>
    <xf numFmtId="0" fontId="39" fillId="0" borderId="0" xfId="21" applyFont="1"/>
    <xf numFmtId="0" fontId="40" fillId="0" borderId="0" xfId="14" applyFont="1" applyAlignment="1">
      <alignment vertical="top" wrapText="1"/>
    </xf>
    <xf numFmtId="0" fontId="40" fillId="0" borderId="0" xfId="14" applyFont="1" applyAlignment="1">
      <alignment horizontal="center" vertical="center" wrapText="1"/>
    </xf>
    <xf numFmtId="0" fontId="40" fillId="0" borderId="0" xfId="14" applyFont="1"/>
    <xf numFmtId="0" fontId="10" fillId="0" borderId="35" xfId="14" applyFont="1" applyBorder="1" applyAlignment="1">
      <alignment horizontal="left" vertical="center"/>
    </xf>
    <xf numFmtId="0" fontId="10" fillId="0" borderId="0" xfId="14" applyFont="1" applyAlignment="1">
      <alignment horizontal="left" vertical="center"/>
    </xf>
    <xf numFmtId="0" fontId="0" fillId="0" borderId="0" xfId="21" applyFont="1" applyAlignment="1">
      <alignment horizontal="left" vertical="center" wrapText="1"/>
    </xf>
    <xf numFmtId="0" fontId="2" fillId="0" borderId="0" xfId="21" applyAlignment="1">
      <alignment horizontal="left" vertical="center" wrapText="1"/>
    </xf>
    <xf numFmtId="0" fontId="19" fillId="0" borderId="36" xfId="14" applyBorder="1" applyAlignment="1">
      <alignment horizontal="left" vertical="center"/>
    </xf>
    <xf numFmtId="0" fontId="2" fillId="0" borderId="0" xfId="21" quotePrefix="1" applyAlignment="1">
      <alignment horizontal="right" vertical="top" indent="1"/>
    </xf>
    <xf numFmtId="0" fontId="43" fillId="0" borderId="0" xfId="21" applyFont="1" applyAlignment="1">
      <alignment horizontal="left" vertical="top" wrapText="1"/>
    </xf>
    <xf numFmtId="0" fontId="2" fillId="0" borderId="0" xfId="21" applyAlignment="1">
      <alignment horizontal="left" vertical="center" indent="3"/>
    </xf>
    <xf numFmtId="0" fontId="1" fillId="0" borderId="0" xfId="14" applyFont="1" applyAlignment="1">
      <alignment vertical="top" wrapText="1"/>
    </xf>
    <xf numFmtId="0" fontId="1" fillId="0" borderId="0" xfId="14" applyFont="1" applyAlignment="1">
      <alignment horizontal="center" vertical="center" wrapText="1"/>
    </xf>
    <xf numFmtId="0" fontId="2" fillId="0" borderId="0" xfId="21" applyAlignment="1">
      <alignment horizontal="left" vertical="top" wrapText="1"/>
    </xf>
    <xf numFmtId="0" fontId="45" fillId="0" borderId="0" xfId="21" applyFont="1"/>
    <xf numFmtId="0" fontId="46" fillId="0" borderId="0" xfId="21" applyFont="1"/>
    <xf numFmtId="0" fontId="0" fillId="0" borderId="0" xfId="21" applyFont="1" applyAlignment="1">
      <alignment horizontal="left" vertical="center" wrapText="1"/>
    </xf>
    <xf numFmtId="0" fontId="2" fillId="0" borderId="0" xfId="21" applyAlignment="1">
      <alignment horizontal="left" vertical="center" wrapText="1"/>
    </xf>
    <xf numFmtId="0" fontId="0" fillId="0" borderId="0" xfId="21" applyFont="1" applyAlignment="1">
      <alignment horizontal="left" vertical="top" wrapText="1"/>
    </xf>
    <xf numFmtId="0" fontId="47" fillId="18" borderId="0" xfId="21" applyFont="1" applyFill="1" applyAlignment="1">
      <alignment horizontal="center" vertical="center"/>
    </xf>
    <xf numFmtId="0" fontId="2" fillId="0" borderId="0" xfId="21"/>
    <xf numFmtId="0" fontId="2" fillId="0" borderId="0" xfId="21" applyAlignment="1">
      <alignment horizontal="justify" vertical="top"/>
    </xf>
    <xf numFmtId="0" fontId="42" fillId="0" borderId="0" xfId="21" applyFont="1" applyAlignment="1">
      <alignment vertical="top"/>
    </xf>
    <xf numFmtId="0" fontId="32" fillId="0" borderId="62" xfId="14" applyFont="1" applyBorder="1"/>
    <xf numFmtId="0" fontId="32" fillId="0" borderId="63" xfId="14" applyFont="1" applyBorder="1"/>
    <xf numFmtId="0" fontId="32" fillId="0" borderId="63" xfId="14" applyFont="1" applyBorder="1" applyAlignment="1">
      <alignment horizontal="center" vertical="center" wrapText="1"/>
    </xf>
    <xf numFmtId="0" fontId="19" fillId="0" borderId="63" xfId="14" applyBorder="1"/>
    <xf numFmtId="0" fontId="19" fillId="0" borderId="64" xfId="14" applyBorder="1"/>
    <xf numFmtId="0" fontId="0" fillId="0" borderId="0" xfId="0" applyAlignment="1">
      <alignment horizontal="left" vertical="center"/>
    </xf>
    <xf numFmtId="0" fontId="19" fillId="0" borderId="0" xfId="14" applyAlignment="1">
      <alignment horizontal="left" vertical="center"/>
    </xf>
    <xf numFmtId="0" fontId="2" fillId="0" borderId="0" xfId="21" applyAlignment="1">
      <alignment vertical="center" wrapText="1"/>
    </xf>
    <xf numFmtId="0" fontId="0" fillId="0" borderId="0" xfId="0" applyAlignment="1">
      <alignment wrapText="1"/>
    </xf>
    <xf numFmtId="0" fontId="0" fillId="0" borderId="0" xfId="0" applyAlignment="1">
      <alignment horizontal="left" wrapText="1"/>
    </xf>
  </cellXfs>
  <cellStyles count="22">
    <cellStyle name="20 % - Accent2" xfId="4" builtinId="34"/>
    <cellStyle name="20 % - Accent2 2" xfId="18" xr:uid="{AF200F5F-C85D-4B3F-B816-7B229874E103}"/>
    <cellStyle name="Accent1" xfId="2" builtinId="29"/>
    <cellStyle name="Accent2" xfId="3" builtinId="33"/>
    <cellStyle name="Accent2 2" xfId="19" xr:uid="{959BDADA-D6BF-4B8C-9B46-ED7E42391870}"/>
    <cellStyle name="Accent6" xfId="5" builtinId="49" customBuiltin="1"/>
    <cellStyle name="Lien hypertexte" xfId="9" builtinId="8"/>
    <cellStyle name="Lien hypertexte 2" xfId="17" xr:uid="{C6C7E4CD-9944-4B20-BC75-670DB9B274EA}"/>
    <cellStyle name="Normal" xfId="0" builtinId="0"/>
    <cellStyle name="Normal 2" xfId="14" xr:uid="{00000000-0005-0000-0000-000006000000}"/>
    <cellStyle name="Normal 2 2" xfId="16" xr:uid="{C001F2AF-DD47-4758-ADCB-47F4270C43B6}"/>
    <cellStyle name="Normal 5" xfId="21" xr:uid="{C738DF6A-7589-4DDB-9E6D-92CD350EA562}"/>
    <cellStyle name="Normal_SIBELGA 2005-tableaux2" xfId="6" xr:uid="{00000000-0005-0000-0000-000007000000}"/>
    <cellStyle name="Pourcentage" xfId="1" builtinId="5"/>
    <cellStyle name="Pourcentage 2" xfId="20" xr:uid="{74E51FB3-41E8-4A1A-AE4E-99C4FC281277}"/>
    <cellStyle name="Procent 2" xfId="12" xr:uid="{00000000-0005-0000-0000-000009000000}"/>
    <cellStyle name="Standaard 3" xfId="11" xr:uid="{00000000-0005-0000-0000-00000A000000}"/>
    <cellStyle name="Standaard_Balans IL-Glob. PLAU" xfId="10" xr:uid="{00000000-0005-0000-0000-00000B000000}"/>
    <cellStyle name="Style 1" xfId="7" xr:uid="{00000000-0005-0000-0000-00000C000000}"/>
    <cellStyle name="Style 1 3" xfId="15" xr:uid="{00000000-0005-0000-0000-00000D000000}"/>
    <cellStyle name="Style 2" xfId="8" xr:uid="{00000000-0005-0000-0000-00000E000000}"/>
    <cellStyle name="Style 3_Nombres" xfId="13" xr:uid="{00000000-0005-0000-0000-00000F000000}"/>
  </cellStyles>
  <dxfs count="500">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1</xdr:row>
      <xdr:rowOff>28575</xdr:rowOff>
    </xdr:from>
    <xdr:to>
      <xdr:col>2</xdr:col>
      <xdr:colOff>238125</xdr:colOff>
      <xdr:row>4</xdr:row>
      <xdr:rowOff>41987</xdr:rowOff>
    </xdr:to>
    <xdr:pic>
      <xdr:nvPicPr>
        <xdr:cNvPr id="3" name="Image 2">
          <a:extLst>
            <a:ext uri="{FF2B5EF4-FFF2-40B4-BE49-F238E27FC236}">
              <a16:creationId xmlns:a16="http://schemas.microsoft.com/office/drawing/2014/main" id="{510A846F-465C-43AE-9556-4291EF376A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219075"/>
          <a:ext cx="1647825" cy="5849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L:\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J79"/>
  <sheetViews>
    <sheetView tabSelected="1" zoomScaleNormal="100" workbookViewId="0">
      <selection activeCell="B6" sqref="B6"/>
    </sheetView>
  </sheetViews>
  <sheetFormatPr baseColWidth="10" defaultColWidth="7.140625" defaultRowHeight="15" x14ac:dyDescent="0.3"/>
  <cols>
    <col min="1" max="1" width="1.28515625" style="14" customWidth="1"/>
    <col min="2" max="2" width="23.7109375" style="14" customWidth="1"/>
    <col min="3" max="3" width="27.5703125" style="14" customWidth="1"/>
    <col min="4" max="4" width="8.42578125" style="14" bestFit="1" customWidth="1"/>
    <col min="5" max="16384" width="7.140625" style="14"/>
  </cols>
  <sheetData>
    <row r="7" spans="2:10" ht="30.6" customHeight="1" x14ac:dyDescent="0.3">
      <c r="B7" s="360" t="s">
        <v>259</v>
      </c>
      <c r="C7" s="360"/>
      <c r="D7" s="360"/>
      <c r="E7" s="360"/>
      <c r="F7" s="360"/>
      <c r="G7" s="360"/>
      <c r="H7" s="360"/>
      <c r="I7" s="360"/>
      <c r="J7" s="360"/>
    </row>
    <row r="9" spans="2:10" x14ac:dyDescent="0.3">
      <c r="B9" s="351" t="s">
        <v>17</v>
      </c>
      <c r="C9" s="351"/>
      <c r="D9" s="351"/>
      <c r="E9" s="351"/>
      <c r="F9" s="351"/>
      <c r="G9" s="351"/>
      <c r="H9" s="351"/>
      <c r="I9" s="351"/>
      <c r="J9" s="351"/>
    </row>
    <row r="11" spans="2:10" x14ac:dyDescent="0.3">
      <c r="B11" s="14" t="s">
        <v>18</v>
      </c>
      <c r="C11" s="357"/>
      <c r="D11" s="358"/>
      <c r="E11" s="358"/>
      <c r="F11" s="358"/>
      <c r="G11" s="359"/>
    </row>
    <row r="12" spans="2:10" x14ac:dyDescent="0.3">
      <c r="B12" s="14" t="s">
        <v>19</v>
      </c>
      <c r="C12" s="357"/>
      <c r="D12" s="358"/>
      <c r="E12" s="358"/>
      <c r="F12" s="358"/>
      <c r="G12" s="359"/>
    </row>
    <row r="13" spans="2:10" x14ac:dyDescent="0.3">
      <c r="B13" s="14" t="s">
        <v>20</v>
      </c>
      <c r="C13" s="357"/>
      <c r="D13" s="358"/>
      <c r="E13" s="358"/>
      <c r="F13" s="358"/>
      <c r="G13" s="359"/>
    </row>
    <row r="14" spans="2:10" ht="15.75" thickBot="1" x14ac:dyDescent="0.35"/>
    <row r="15" spans="2:10" ht="28.9" customHeight="1" x14ac:dyDescent="0.3">
      <c r="B15" s="361" t="s">
        <v>21</v>
      </c>
      <c r="C15" s="362"/>
      <c r="D15" s="362"/>
      <c r="E15" s="362"/>
      <c r="F15" s="362"/>
      <c r="G15" s="362"/>
      <c r="H15" s="362"/>
      <c r="I15" s="362"/>
      <c r="J15" s="363"/>
    </row>
    <row r="16" spans="2:10" x14ac:dyDescent="0.3">
      <c r="B16" s="15" t="s">
        <v>22</v>
      </c>
      <c r="C16" s="353"/>
      <c r="D16" s="353"/>
      <c r="E16" s="353"/>
      <c r="F16" s="353"/>
      <c r="G16" s="353"/>
      <c r="H16" s="353"/>
      <c r="I16" s="353"/>
      <c r="J16" s="354"/>
    </row>
    <row r="17" spans="2:10" x14ac:dyDescent="0.3">
      <c r="B17" s="15" t="s">
        <v>23</v>
      </c>
      <c r="C17" s="353"/>
      <c r="D17" s="353"/>
      <c r="E17" s="353"/>
      <c r="F17" s="353"/>
      <c r="G17" s="353"/>
      <c r="H17" s="353"/>
      <c r="I17" s="353"/>
      <c r="J17" s="354"/>
    </row>
    <row r="18" spans="2:10" x14ac:dyDescent="0.3">
      <c r="B18" s="15" t="s">
        <v>24</v>
      </c>
      <c r="C18" s="353"/>
      <c r="D18" s="353"/>
      <c r="E18" s="353"/>
      <c r="F18" s="353"/>
      <c r="G18" s="353"/>
      <c r="H18" s="353"/>
      <c r="I18" s="353"/>
      <c r="J18" s="354"/>
    </row>
    <row r="19" spans="2:10" x14ac:dyDescent="0.3">
      <c r="B19" s="15" t="s">
        <v>25</v>
      </c>
      <c r="C19" s="353"/>
      <c r="D19" s="353"/>
      <c r="E19" s="353"/>
      <c r="F19" s="353"/>
      <c r="G19" s="353"/>
      <c r="H19" s="353"/>
      <c r="I19" s="353"/>
      <c r="J19" s="354"/>
    </row>
    <row r="20" spans="2:10" x14ac:dyDescent="0.3">
      <c r="B20" s="15"/>
      <c r="C20" s="16"/>
      <c r="D20" s="16"/>
      <c r="E20" s="16"/>
      <c r="F20" s="16"/>
      <c r="G20" s="16"/>
      <c r="H20" s="16"/>
      <c r="I20" s="16"/>
      <c r="J20" s="17"/>
    </row>
    <row r="21" spans="2:10" x14ac:dyDescent="0.3">
      <c r="B21" s="15" t="s">
        <v>26</v>
      </c>
      <c r="C21" s="353"/>
      <c r="D21" s="353"/>
      <c r="E21" s="353"/>
      <c r="F21" s="353"/>
      <c r="G21" s="353"/>
      <c r="H21" s="353"/>
      <c r="I21" s="353"/>
      <c r="J21" s="354"/>
    </row>
    <row r="22" spans="2:10" x14ac:dyDescent="0.3">
      <c r="B22" s="15" t="s">
        <v>27</v>
      </c>
      <c r="C22" s="353"/>
      <c r="D22" s="353"/>
      <c r="E22" s="353"/>
      <c r="F22" s="353"/>
      <c r="G22" s="353"/>
      <c r="H22" s="353"/>
      <c r="I22" s="353"/>
      <c r="J22" s="354"/>
    </row>
    <row r="23" spans="2:10" ht="15.75" thickBot="1" x14ac:dyDescent="0.35">
      <c r="B23" s="18" t="s">
        <v>28</v>
      </c>
      <c r="C23" s="355"/>
      <c r="D23" s="355"/>
      <c r="E23" s="355"/>
      <c r="F23" s="355"/>
      <c r="G23" s="355"/>
      <c r="H23" s="355"/>
      <c r="I23" s="355"/>
      <c r="J23" s="356"/>
    </row>
    <row r="24" spans="2:10" x14ac:dyDescent="0.3">
      <c r="B24" s="199"/>
      <c r="C24" s="200"/>
      <c r="D24" s="200"/>
      <c r="E24" s="200"/>
      <c r="F24" s="200"/>
      <c r="G24" s="200"/>
      <c r="H24" s="200"/>
      <c r="I24" s="200"/>
      <c r="J24" s="200"/>
    </row>
    <row r="25" spans="2:10" x14ac:dyDescent="0.3">
      <c r="B25" s="259" t="s">
        <v>128</v>
      </c>
      <c r="C25" s="200"/>
      <c r="D25" s="357"/>
      <c r="E25" s="358"/>
      <c r="F25" s="359"/>
      <c r="G25" s="200"/>
      <c r="H25" s="200"/>
      <c r="I25" s="200"/>
      <c r="J25" s="200"/>
    </row>
    <row r="26" spans="2:10" ht="18.75" customHeight="1" x14ac:dyDescent="0.3">
      <c r="B26" s="199"/>
      <c r="C26" s="200"/>
      <c r="D26" s="200"/>
      <c r="E26" s="200"/>
      <c r="F26" s="200"/>
      <c r="G26" s="200"/>
      <c r="H26" s="200"/>
      <c r="I26" s="200"/>
      <c r="J26" s="200"/>
    </row>
    <row r="28" spans="2:10" x14ac:dyDescent="0.3">
      <c r="B28" s="351" t="s">
        <v>29</v>
      </c>
      <c r="C28" s="351"/>
      <c r="D28" s="351"/>
      <c r="E28" s="351"/>
      <c r="F28" s="351"/>
      <c r="G28" s="351"/>
      <c r="H28" s="351"/>
      <c r="I28" s="351"/>
      <c r="J28" s="351"/>
    </row>
    <row r="30" spans="2:10" x14ac:dyDescent="0.3">
      <c r="B30" s="24" t="s">
        <v>61</v>
      </c>
      <c r="C30" s="25" t="s">
        <v>62</v>
      </c>
    </row>
    <row r="31" spans="2:10" x14ac:dyDescent="0.3">
      <c r="B31" s="26"/>
      <c r="C31" s="25" t="s">
        <v>30</v>
      </c>
    </row>
    <row r="32" spans="2:10" x14ac:dyDescent="0.3">
      <c r="B32" s="27" t="s">
        <v>63</v>
      </c>
      <c r="C32" s="25" t="s">
        <v>64</v>
      </c>
    </row>
    <row r="34" spans="2:10" x14ac:dyDescent="0.3">
      <c r="B34" s="351" t="s">
        <v>31</v>
      </c>
      <c r="C34" s="351"/>
      <c r="D34" s="351"/>
      <c r="E34" s="351"/>
      <c r="F34" s="351"/>
      <c r="G34" s="351"/>
      <c r="H34" s="351"/>
      <c r="I34" s="351"/>
      <c r="J34" s="351"/>
    </row>
    <row r="36" spans="2:10" x14ac:dyDescent="0.3">
      <c r="B36" s="28" t="s">
        <v>129</v>
      </c>
      <c r="C36" s="350" t="s">
        <v>130</v>
      </c>
      <c r="D36" s="350"/>
      <c r="E36" s="350"/>
      <c r="F36" s="350"/>
      <c r="G36" s="350"/>
      <c r="H36" s="350"/>
      <c r="I36" s="350"/>
    </row>
    <row r="37" spans="2:10" ht="15" customHeight="1" x14ac:dyDescent="0.3">
      <c r="B37" s="28" t="s">
        <v>131</v>
      </c>
      <c r="C37" s="350" t="s">
        <v>132</v>
      </c>
      <c r="D37" s="350"/>
      <c r="E37" s="350"/>
      <c r="F37" s="350"/>
      <c r="G37" s="350"/>
      <c r="H37" s="350"/>
      <c r="I37" s="350"/>
    </row>
    <row r="38" spans="2:10" ht="15" customHeight="1" x14ac:dyDescent="0.3">
      <c r="B38" s="28" t="s">
        <v>65</v>
      </c>
      <c r="C38" s="350" t="s">
        <v>133</v>
      </c>
      <c r="D38" s="350"/>
      <c r="E38" s="350"/>
      <c r="F38" s="350"/>
      <c r="G38" s="350"/>
      <c r="H38" s="350"/>
      <c r="I38" s="350"/>
    </row>
    <row r="39" spans="2:10" ht="15" customHeight="1" x14ac:dyDescent="0.3">
      <c r="B39" s="28" t="s">
        <v>257</v>
      </c>
      <c r="C39" s="352" t="s">
        <v>258</v>
      </c>
      <c r="D39" s="352"/>
      <c r="E39" s="352"/>
      <c r="F39" s="352"/>
      <c r="G39" s="352"/>
      <c r="H39" s="352"/>
      <c r="I39" s="352"/>
    </row>
    <row r="40" spans="2:10" ht="15" customHeight="1" x14ac:dyDescent="0.3">
      <c r="B40" s="28" t="s">
        <v>117</v>
      </c>
      <c r="C40" s="350" t="s">
        <v>134</v>
      </c>
      <c r="D40" s="350"/>
      <c r="E40" s="350"/>
      <c r="F40" s="350"/>
      <c r="G40" s="350"/>
      <c r="H40" s="350"/>
      <c r="I40" s="350"/>
    </row>
    <row r="41" spans="2:10" ht="15" customHeight="1" x14ac:dyDescent="0.3">
      <c r="B41" s="28" t="s">
        <v>118</v>
      </c>
      <c r="C41" s="350" t="s">
        <v>135</v>
      </c>
      <c r="D41" s="350"/>
      <c r="E41" s="350"/>
      <c r="F41" s="350"/>
      <c r="G41" s="350"/>
      <c r="H41" s="350"/>
      <c r="I41" s="350"/>
    </row>
    <row r="42" spans="2:10" ht="15" customHeight="1" x14ac:dyDescent="0.3">
      <c r="B42" s="28" t="s">
        <v>66</v>
      </c>
      <c r="C42" s="350" t="s">
        <v>67</v>
      </c>
      <c r="D42" s="350"/>
      <c r="E42" s="350"/>
      <c r="F42" s="350"/>
      <c r="G42" s="350"/>
      <c r="H42" s="350"/>
      <c r="I42" s="350"/>
      <c r="J42" s="19"/>
    </row>
    <row r="43" spans="2:10" ht="15" customHeight="1" x14ac:dyDescent="0.3">
      <c r="B43" s="28" t="s">
        <v>161</v>
      </c>
      <c r="C43" s="350" t="s">
        <v>162</v>
      </c>
      <c r="D43" s="350"/>
      <c r="E43" s="350"/>
      <c r="F43" s="350"/>
      <c r="G43" s="350"/>
      <c r="H43" s="350"/>
      <c r="I43" s="350"/>
      <c r="J43" s="19"/>
    </row>
    <row r="44" spans="2:10" ht="15" customHeight="1" x14ac:dyDescent="0.3">
      <c r="B44" s="28" t="s">
        <v>227</v>
      </c>
      <c r="C44" s="350" t="s">
        <v>228</v>
      </c>
      <c r="D44" s="350"/>
      <c r="E44" s="350"/>
      <c r="F44" s="350"/>
      <c r="G44" s="350"/>
      <c r="H44" s="350"/>
      <c r="I44" s="350"/>
      <c r="J44" s="19"/>
    </row>
    <row r="45" spans="2:10" ht="15" customHeight="1" x14ac:dyDescent="0.3">
      <c r="B45" s="28" t="s">
        <v>68</v>
      </c>
      <c r="C45" s="350" t="s">
        <v>136</v>
      </c>
      <c r="D45" s="350"/>
      <c r="E45" s="350"/>
      <c r="F45" s="350"/>
      <c r="G45" s="350"/>
      <c r="H45" s="350"/>
      <c r="I45" s="350"/>
      <c r="J45" s="19"/>
    </row>
    <row r="46" spans="2:10" x14ac:dyDescent="0.3">
      <c r="B46" s="28" t="s">
        <v>163</v>
      </c>
      <c r="C46" s="350" t="s">
        <v>178</v>
      </c>
      <c r="D46" s="350"/>
      <c r="E46" s="350"/>
      <c r="F46" s="350"/>
      <c r="G46" s="350"/>
      <c r="H46" s="350"/>
      <c r="I46" s="350"/>
      <c r="J46" s="19"/>
    </row>
    <row r="47" spans="2:10" x14ac:dyDescent="0.3">
      <c r="B47" s="28" t="s">
        <v>168</v>
      </c>
      <c r="C47" s="350" t="s">
        <v>179</v>
      </c>
      <c r="D47" s="350"/>
      <c r="E47" s="350"/>
      <c r="F47" s="350"/>
      <c r="G47" s="350"/>
      <c r="H47" s="350"/>
      <c r="I47" s="350"/>
      <c r="J47" s="19"/>
    </row>
    <row r="48" spans="2:10" x14ac:dyDescent="0.3">
      <c r="B48" s="28" t="s">
        <v>164</v>
      </c>
      <c r="C48" s="350" t="s">
        <v>180</v>
      </c>
      <c r="D48" s="350"/>
      <c r="E48" s="350"/>
      <c r="F48" s="350"/>
      <c r="G48" s="350"/>
      <c r="H48" s="350"/>
      <c r="I48" s="350"/>
      <c r="J48" s="20"/>
    </row>
    <row r="49" spans="2:10" x14ac:dyDescent="0.3">
      <c r="B49" s="28" t="s">
        <v>169</v>
      </c>
      <c r="C49" s="350" t="s">
        <v>181</v>
      </c>
      <c r="D49" s="350"/>
      <c r="E49" s="350"/>
      <c r="F49" s="350"/>
      <c r="G49" s="350"/>
      <c r="H49" s="350"/>
      <c r="I49" s="350"/>
      <c r="J49" s="20"/>
    </row>
    <row r="50" spans="2:10" x14ac:dyDescent="0.3">
      <c r="B50" s="28" t="s">
        <v>165</v>
      </c>
      <c r="C50" s="350" t="s">
        <v>182</v>
      </c>
      <c r="D50" s="350"/>
      <c r="E50" s="350"/>
      <c r="F50" s="350"/>
      <c r="G50" s="350"/>
      <c r="H50" s="350"/>
      <c r="I50" s="350"/>
      <c r="J50" s="20"/>
    </row>
    <row r="51" spans="2:10" x14ac:dyDescent="0.3">
      <c r="B51" s="28" t="s">
        <v>170</v>
      </c>
      <c r="C51" s="350" t="s">
        <v>183</v>
      </c>
      <c r="D51" s="350"/>
      <c r="E51" s="350"/>
      <c r="F51" s="350"/>
      <c r="G51" s="350"/>
      <c r="H51" s="350"/>
      <c r="I51" s="350"/>
      <c r="J51" s="20"/>
    </row>
    <row r="52" spans="2:10" x14ac:dyDescent="0.3">
      <c r="B52" s="28" t="s">
        <v>166</v>
      </c>
      <c r="C52" s="350" t="s">
        <v>184</v>
      </c>
      <c r="D52" s="350"/>
      <c r="E52" s="350"/>
      <c r="F52" s="350"/>
      <c r="G52" s="350"/>
      <c r="H52" s="350"/>
      <c r="I52" s="350"/>
      <c r="J52" s="20"/>
    </row>
    <row r="53" spans="2:10" x14ac:dyDescent="0.3">
      <c r="B53" s="28" t="s">
        <v>171</v>
      </c>
      <c r="C53" s="350" t="s">
        <v>185</v>
      </c>
      <c r="D53" s="350"/>
      <c r="E53" s="350"/>
      <c r="F53" s="350"/>
      <c r="G53" s="350"/>
      <c r="H53" s="350"/>
      <c r="I53" s="350"/>
      <c r="J53" s="20"/>
    </row>
    <row r="54" spans="2:10" x14ac:dyDescent="0.3">
      <c r="B54" s="28" t="s">
        <v>167</v>
      </c>
      <c r="C54" s="350" t="s">
        <v>260</v>
      </c>
      <c r="D54" s="350"/>
      <c r="E54" s="350"/>
      <c r="F54" s="350"/>
      <c r="G54" s="350"/>
      <c r="H54" s="350"/>
      <c r="I54" s="350"/>
      <c r="J54" s="20"/>
    </row>
    <row r="55" spans="2:10" x14ac:dyDescent="0.3">
      <c r="B55" s="28" t="s">
        <v>172</v>
      </c>
      <c r="C55" s="350" t="s">
        <v>286</v>
      </c>
      <c r="D55" s="350"/>
      <c r="E55" s="350"/>
      <c r="F55" s="350"/>
      <c r="G55" s="350"/>
      <c r="H55" s="350"/>
      <c r="I55" s="350"/>
      <c r="J55" s="20"/>
    </row>
    <row r="56" spans="2:10" ht="15" customHeight="1" x14ac:dyDescent="0.3">
      <c r="B56" s="28" t="s">
        <v>69</v>
      </c>
      <c r="C56" s="350" t="s">
        <v>137</v>
      </c>
      <c r="D56" s="350"/>
      <c r="E56" s="350"/>
      <c r="F56" s="350"/>
      <c r="G56" s="350"/>
      <c r="H56" s="350"/>
      <c r="I56" s="350"/>
      <c r="J56" s="20"/>
    </row>
    <row r="57" spans="2:10" x14ac:dyDescent="0.3">
      <c r="B57" s="28" t="s">
        <v>70</v>
      </c>
      <c r="C57" s="350" t="s">
        <v>186</v>
      </c>
      <c r="D57" s="350"/>
      <c r="E57" s="350"/>
      <c r="F57" s="350"/>
      <c r="G57" s="350"/>
      <c r="H57" s="350"/>
      <c r="I57" s="350"/>
      <c r="J57" s="20"/>
    </row>
    <row r="58" spans="2:10" x14ac:dyDescent="0.3">
      <c r="B58" s="28" t="s">
        <v>71</v>
      </c>
      <c r="C58" s="335" t="s">
        <v>187</v>
      </c>
      <c r="D58" s="335"/>
      <c r="E58" s="335"/>
      <c r="F58" s="335"/>
      <c r="G58" s="335"/>
      <c r="H58" s="335"/>
      <c r="I58" s="335"/>
      <c r="J58" s="19"/>
    </row>
    <row r="59" spans="2:10" x14ac:dyDescent="0.3">
      <c r="B59" s="28" t="s">
        <v>72</v>
      </c>
      <c r="C59" s="335" t="s">
        <v>188</v>
      </c>
      <c r="D59" s="335"/>
      <c r="E59" s="335"/>
      <c r="F59" s="335"/>
      <c r="G59" s="335"/>
      <c r="H59" s="335"/>
      <c r="I59" s="335"/>
      <c r="J59" s="20"/>
    </row>
    <row r="60" spans="2:10" x14ac:dyDescent="0.3">
      <c r="B60" s="28" t="s">
        <v>73</v>
      </c>
      <c r="C60" s="335" t="s">
        <v>189</v>
      </c>
      <c r="D60" s="335"/>
      <c r="E60" s="335"/>
      <c r="F60" s="335"/>
      <c r="G60" s="335"/>
      <c r="H60" s="335"/>
      <c r="I60" s="335"/>
      <c r="J60" s="20"/>
    </row>
    <row r="61" spans="2:10" x14ac:dyDescent="0.3">
      <c r="B61" s="28" t="s">
        <v>74</v>
      </c>
      <c r="C61" s="350" t="s">
        <v>261</v>
      </c>
      <c r="D61" s="350"/>
      <c r="E61" s="350"/>
      <c r="F61" s="350"/>
      <c r="G61" s="350"/>
      <c r="H61" s="350"/>
      <c r="I61" s="350"/>
      <c r="J61" s="20"/>
    </row>
    <row r="62" spans="2:10" ht="15" customHeight="1" x14ac:dyDescent="0.3">
      <c r="B62" s="28" t="s">
        <v>119</v>
      </c>
      <c r="C62" s="350" t="s">
        <v>75</v>
      </c>
      <c r="D62" s="350"/>
      <c r="E62" s="350"/>
      <c r="F62" s="350"/>
      <c r="G62" s="350"/>
      <c r="H62" s="350"/>
      <c r="I62" s="350"/>
      <c r="J62" s="20"/>
    </row>
    <row r="63" spans="2:10" ht="15" customHeight="1" x14ac:dyDescent="0.3">
      <c r="B63" s="28" t="s">
        <v>120</v>
      </c>
      <c r="C63" s="350" t="s">
        <v>121</v>
      </c>
      <c r="D63" s="350"/>
      <c r="E63" s="350"/>
      <c r="F63" s="350"/>
      <c r="G63" s="350"/>
      <c r="H63" s="350"/>
      <c r="I63" s="350"/>
      <c r="J63" s="20"/>
    </row>
    <row r="64" spans="2:10" ht="15" customHeight="1" x14ac:dyDescent="0.3">
      <c r="B64" s="28" t="s">
        <v>76</v>
      </c>
      <c r="C64" s="350" t="s">
        <v>138</v>
      </c>
      <c r="D64" s="350"/>
      <c r="E64" s="350"/>
      <c r="F64" s="350"/>
      <c r="G64" s="350"/>
      <c r="H64" s="350"/>
      <c r="I64" s="350"/>
      <c r="J64" s="20"/>
    </row>
    <row r="65" spans="10:10" x14ac:dyDescent="0.3">
      <c r="J65" s="20"/>
    </row>
    <row r="66" spans="10:10" x14ac:dyDescent="0.3">
      <c r="J66" s="20"/>
    </row>
    <row r="67" spans="10:10" x14ac:dyDescent="0.3">
      <c r="J67" s="20"/>
    </row>
    <row r="68" spans="10:10" x14ac:dyDescent="0.3">
      <c r="J68" s="19"/>
    </row>
    <row r="69" spans="10:10" x14ac:dyDescent="0.3">
      <c r="J69" s="20"/>
    </row>
    <row r="70" spans="10:10" x14ac:dyDescent="0.3">
      <c r="J70" s="20"/>
    </row>
    <row r="71" spans="10:10" x14ac:dyDescent="0.3">
      <c r="J71" s="19"/>
    </row>
    <row r="72" spans="10:10" x14ac:dyDescent="0.3">
      <c r="J72" s="19"/>
    </row>
    <row r="73" spans="10:10" x14ac:dyDescent="0.3">
      <c r="J73" s="19"/>
    </row>
    <row r="74" spans="10:10" x14ac:dyDescent="0.3">
      <c r="J74" s="19"/>
    </row>
    <row r="75" spans="10:10" x14ac:dyDescent="0.3">
      <c r="J75" s="20"/>
    </row>
    <row r="76" spans="10:10" x14ac:dyDescent="0.3">
      <c r="J76" s="20"/>
    </row>
    <row r="77" spans="10:10" x14ac:dyDescent="0.3">
      <c r="J77" s="20"/>
    </row>
    <row r="78" spans="10:10" x14ac:dyDescent="0.3">
      <c r="J78" s="20"/>
    </row>
    <row r="79" spans="10:10" x14ac:dyDescent="0.3">
      <c r="J79" s="20"/>
    </row>
  </sheetData>
  <mergeCells count="42">
    <mergeCell ref="C51:I51"/>
    <mergeCell ref="C53:I53"/>
    <mergeCell ref="C55:I55"/>
    <mergeCell ref="C64:I64"/>
    <mergeCell ref="C54:I54"/>
    <mergeCell ref="C56:I56"/>
    <mergeCell ref="C57:I57"/>
    <mergeCell ref="C61:I61"/>
    <mergeCell ref="C62:I62"/>
    <mergeCell ref="C63:I63"/>
    <mergeCell ref="C52:I52"/>
    <mergeCell ref="C18:J18"/>
    <mergeCell ref="B7:J7"/>
    <mergeCell ref="B9:J9"/>
    <mergeCell ref="B15:J15"/>
    <mergeCell ref="C16:J16"/>
    <mergeCell ref="C17:J17"/>
    <mergeCell ref="C11:G11"/>
    <mergeCell ref="C12:G12"/>
    <mergeCell ref="C13:G13"/>
    <mergeCell ref="C19:J19"/>
    <mergeCell ref="C21:J21"/>
    <mergeCell ref="C22:J22"/>
    <mergeCell ref="C23:J23"/>
    <mergeCell ref="C46:I46"/>
    <mergeCell ref="C36:I36"/>
    <mergeCell ref="C37:I37"/>
    <mergeCell ref="D25:F25"/>
    <mergeCell ref="B34:J34"/>
    <mergeCell ref="C41:I41"/>
    <mergeCell ref="C48:I48"/>
    <mergeCell ref="C50:I50"/>
    <mergeCell ref="C43:I43"/>
    <mergeCell ref="B28:J28"/>
    <mergeCell ref="C38:I38"/>
    <mergeCell ref="C40:I40"/>
    <mergeCell ref="C42:I42"/>
    <mergeCell ref="C45:I45"/>
    <mergeCell ref="C47:I47"/>
    <mergeCell ref="C49:I49"/>
    <mergeCell ref="C44:I44"/>
    <mergeCell ref="C39:I39"/>
  </mergeCells>
  <conditionalFormatting sqref="B31:B32">
    <cfRule type="containsText" dxfId="499" priority="7" operator="containsText" text="ntitulé">
      <formula>NOT(ISERROR(SEARCH("ntitulé",B31)))</formula>
    </cfRule>
    <cfRule type="containsBlanks" dxfId="498" priority="8">
      <formula>LEN(TRIM(B31))=0</formula>
    </cfRule>
  </conditionalFormatting>
  <conditionalFormatting sqref="D25">
    <cfRule type="containsText" dxfId="497" priority="5" operator="containsText" text="ntitulé">
      <formula>NOT(ISERROR(SEARCH("ntitulé",D25)))</formula>
    </cfRule>
    <cfRule type="containsBlanks" dxfId="496" priority="6">
      <formula>LEN(TRIM(D25))=0</formula>
    </cfRule>
  </conditionalFormatting>
  <conditionalFormatting sqref="C11">
    <cfRule type="containsText" dxfId="495" priority="3" operator="containsText" text="ntitulé">
      <formula>NOT(ISERROR(SEARCH("ntitulé",C11)))</formula>
    </cfRule>
    <cfRule type="containsBlanks" dxfId="494" priority="4">
      <formula>LEN(TRIM(C11))=0</formula>
    </cfRule>
  </conditionalFormatting>
  <conditionalFormatting sqref="C12:C13">
    <cfRule type="containsText" dxfId="493" priority="1" operator="containsText" text="ntitulé">
      <formula>NOT(ISERROR(SEARCH("ntitulé",C12)))</formula>
    </cfRule>
    <cfRule type="containsBlanks" dxfId="492" priority="2">
      <formula>LEN(TRIM(C12))=0</formula>
    </cfRule>
  </conditionalFormatting>
  <pageMargins left="0.7" right="0.7" top="0.75" bottom="0.75" header="0.3" footer="0.3"/>
  <pageSetup paperSize="9" scale="83" orientation="portrait" verticalDpi="300" r:id="rId1"/>
  <rowBreaks count="1" manualBreakCount="1">
    <brk id="64" max="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F2BBB-9174-4618-8BB8-895469A9008C}">
  <sheetPr>
    <tabColor theme="0" tint="-4.9989318521683403E-2"/>
  </sheetPr>
  <dimension ref="A3:N19"/>
  <sheetViews>
    <sheetView zoomScaleNormal="100" workbookViewId="0">
      <selection activeCell="J8" sqref="J8"/>
    </sheetView>
  </sheetViews>
  <sheetFormatPr baseColWidth="10" defaultColWidth="8.85546875" defaultRowHeight="15" x14ac:dyDescent="0.3"/>
  <cols>
    <col min="1" max="1" width="8.85546875" style="169"/>
    <col min="2" max="2" width="16.7109375" style="170" customWidth="1"/>
    <col min="3" max="8" width="15.5703125" style="169" customWidth="1"/>
    <col min="9" max="9" width="1.5703125" style="169" customWidth="1"/>
    <col min="10" max="14" width="8.5703125" style="169" customWidth="1"/>
    <col min="15" max="16384" width="8.85546875" style="169"/>
  </cols>
  <sheetData>
    <row r="3" spans="1:14" ht="18.75" x14ac:dyDescent="0.3">
      <c r="A3" s="10" t="str">
        <f>TAB00!B44&amp;" : "&amp;TAB00!C44</f>
        <v>TAB3.2 : Estimation des volumes de gaz porté</v>
      </c>
      <c r="B3" s="10"/>
      <c r="C3" s="10"/>
      <c r="D3" s="10"/>
      <c r="E3" s="10"/>
      <c r="F3" s="10"/>
      <c r="G3" s="10"/>
      <c r="H3" s="10"/>
      <c r="I3" s="10"/>
      <c r="J3" s="10"/>
      <c r="K3" s="10"/>
      <c r="L3" s="10"/>
      <c r="M3" s="10"/>
      <c r="N3" s="10"/>
    </row>
    <row r="5" spans="1:14" x14ac:dyDescent="0.3">
      <c r="A5" s="171" t="s">
        <v>43</v>
      </c>
      <c r="B5" s="172"/>
      <c r="C5" s="173"/>
      <c r="D5" s="173"/>
      <c r="E5" s="173"/>
      <c r="F5" s="173"/>
      <c r="G5" s="173"/>
      <c r="H5" s="173"/>
      <c r="J5" s="173"/>
      <c r="K5" s="173"/>
      <c r="L5" s="173"/>
      <c r="M5" s="173"/>
      <c r="N5" s="173"/>
    </row>
    <row r="7" spans="1:14" s="13" customFormat="1" ht="40.5" x14ac:dyDescent="0.3">
      <c r="A7" s="162" t="s">
        <v>44</v>
      </c>
      <c r="B7" s="163" t="s">
        <v>12</v>
      </c>
      <c r="C7" s="291" t="s">
        <v>282</v>
      </c>
      <c r="D7" s="291" t="s">
        <v>210</v>
      </c>
      <c r="E7" s="291" t="s">
        <v>211</v>
      </c>
      <c r="F7" s="291" t="s">
        <v>212</v>
      </c>
      <c r="G7" s="291" t="s">
        <v>213</v>
      </c>
      <c r="H7" s="291" t="s">
        <v>283</v>
      </c>
      <c r="I7" s="4"/>
      <c r="J7" s="291" t="s">
        <v>284</v>
      </c>
      <c r="K7" s="291" t="s">
        <v>214</v>
      </c>
      <c r="L7" s="291" t="s">
        <v>215</v>
      </c>
      <c r="M7" s="291" t="s">
        <v>216</v>
      </c>
      <c r="N7" s="291" t="s">
        <v>285</v>
      </c>
    </row>
    <row r="8" spans="1:14" s="177" customFormat="1" ht="13.5" x14ac:dyDescent="0.3">
      <c r="A8" s="403" t="s">
        <v>45</v>
      </c>
      <c r="B8" s="174" t="s">
        <v>32</v>
      </c>
      <c r="C8" s="36"/>
      <c r="D8" s="36"/>
      <c r="E8" s="36"/>
      <c r="F8" s="36"/>
      <c r="G8" s="36"/>
      <c r="H8" s="36"/>
      <c r="J8" s="175">
        <f t="shared" ref="J8:N19" si="0">IF(AND(ROUND(C8,0)=0,D8&gt;C8),"INF",IF(AND(ROUND(C8,0)=0,ROUND(D8,0)=0),0,(D8-C8)/C8))</f>
        <v>0</v>
      </c>
      <c r="K8" s="175">
        <f t="shared" si="0"/>
        <v>0</v>
      </c>
      <c r="L8" s="175">
        <f t="shared" si="0"/>
        <v>0</v>
      </c>
      <c r="M8" s="175">
        <f t="shared" si="0"/>
        <v>0</v>
      </c>
      <c r="N8" s="175">
        <f t="shared" si="0"/>
        <v>0</v>
      </c>
    </row>
    <row r="9" spans="1:14" s="177" customFormat="1" ht="13.5" x14ac:dyDescent="0.3">
      <c r="A9" s="403"/>
      <c r="B9" s="174" t="s">
        <v>33</v>
      </c>
      <c r="C9" s="36"/>
      <c r="D9" s="36"/>
      <c r="E9" s="36"/>
      <c r="F9" s="36"/>
      <c r="G9" s="36"/>
      <c r="H9" s="36"/>
      <c r="J9" s="175">
        <f t="shared" si="0"/>
        <v>0</v>
      </c>
      <c r="K9" s="175">
        <f t="shared" si="0"/>
        <v>0</v>
      </c>
      <c r="L9" s="175">
        <f t="shared" si="0"/>
        <v>0</v>
      </c>
      <c r="M9" s="175">
        <f t="shared" si="0"/>
        <v>0</v>
      </c>
      <c r="N9" s="175">
        <f t="shared" si="0"/>
        <v>0</v>
      </c>
    </row>
    <row r="10" spans="1:14" s="177" customFormat="1" ht="13.5" x14ac:dyDescent="0.3">
      <c r="A10" s="403"/>
      <c r="B10" s="174" t="s">
        <v>34</v>
      </c>
      <c r="C10" s="36"/>
      <c r="D10" s="36"/>
      <c r="E10" s="36"/>
      <c r="F10" s="36"/>
      <c r="G10" s="36"/>
      <c r="H10" s="36"/>
      <c r="J10" s="175">
        <f t="shared" si="0"/>
        <v>0</v>
      </c>
      <c r="K10" s="175">
        <f t="shared" si="0"/>
        <v>0</v>
      </c>
      <c r="L10" s="175">
        <f t="shared" si="0"/>
        <v>0</v>
      </c>
      <c r="M10" s="175">
        <f t="shared" si="0"/>
        <v>0</v>
      </c>
      <c r="N10" s="175">
        <f t="shared" si="0"/>
        <v>0</v>
      </c>
    </row>
    <row r="11" spans="1:14" s="177" customFormat="1" ht="13.5" x14ac:dyDescent="0.3">
      <c r="A11" s="403"/>
      <c r="B11" s="178" t="s">
        <v>40</v>
      </c>
      <c r="C11" s="179">
        <f t="shared" ref="C11:H11" si="1">SUM(C8:C10)</f>
        <v>0</v>
      </c>
      <c r="D11" s="179">
        <f t="shared" si="1"/>
        <v>0</v>
      </c>
      <c r="E11" s="179">
        <f t="shared" si="1"/>
        <v>0</v>
      </c>
      <c r="F11" s="179">
        <f t="shared" si="1"/>
        <v>0</v>
      </c>
      <c r="G11" s="179">
        <f t="shared" si="1"/>
        <v>0</v>
      </c>
      <c r="H11" s="179">
        <f t="shared" si="1"/>
        <v>0</v>
      </c>
      <c r="J11" s="175">
        <f t="shared" si="0"/>
        <v>0</v>
      </c>
      <c r="K11" s="180">
        <f t="shared" si="0"/>
        <v>0</v>
      </c>
      <c r="L11" s="180">
        <f t="shared" si="0"/>
        <v>0</v>
      </c>
      <c r="M11" s="180">
        <f t="shared" si="0"/>
        <v>0</v>
      </c>
      <c r="N11" s="180">
        <f t="shared" si="0"/>
        <v>0</v>
      </c>
    </row>
    <row r="12" spans="1:14" s="177" customFormat="1" ht="13.5" x14ac:dyDescent="0.3">
      <c r="A12" s="402" t="s">
        <v>46</v>
      </c>
      <c r="B12" s="174" t="s">
        <v>35</v>
      </c>
      <c r="C12" s="36"/>
      <c r="D12" s="36"/>
      <c r="E12" s="36"/>
      <c r="F12" s="36"/>
      <c r="G12" s="36"/>
      <c r="H12" s="36"/>
      <c r="J12" s="175">
        <f t="shared" si="0"/>
        <v>0</v>
      </c>
      <c r="K12" s="175">
        <f t="shared" si="0"/>
        <v>0</v>
      </c>
      <c r="L12" s="175">
        <f t="shared" si="0"/>
        <v>0</v>
      </c>
      <c r="M12" s="175">
        <f t="shared" si="0"/>
        <v>0</v>
      </c>
      <c r="N12" s="175">
        <f t="shared" si="0"/>
        <v>0</v>
      </c>
    </row>
    <row r="13" spans="1:14" s="177" customFormat="1" ht="13.5" x14ac:dyDescent="0.3">
      <c r="A13" s="403"/>
      <c r="B13" s="174" t="s">
        <v>36</v>
      </c>
      <c r="C13" s="36"/>
      <c r="D13" s="36"/>
      <c r="E13" s="36"/>
      <c r="F13" s="36"/>
      <c r="G13" s="36"/>
      <c r="H13" s="36"/>
      <c r="J13" s="175">
        <f t="shared" si="0"/>
        <v>0</v>
      </c>
      <c r="K13" s="175">
        <f t="shared" si="0"/>
        <v>0</v>
      </c>
      <c r="L13" s="175">
        <f t="shared" si="0"/>
        <v>0</v>
      </c>
      <c r="M13" s="175">
        <f t="shared" si="0"/>
        <v>0</v>
      </c>
      <c r="N13" s="175">
        <f t="shared" si="0"/>
        <v>0</v>
      </c>
    </row>
    <row r="14" spans="1:14" s="177" customFormat="1" ht="13.5" x14ac:dyDescent="0.3">
      <c r="A14" s="404"/>
      <c r="B14" s="178" t="s">
        <v>39</v>
      </c>
      <c r="C14" s="179">
        <f t="shared" ref="C14:H14" si="2">SUM(C12:C13)</f>
        <v>0</v>
      </c>
      <c r="D14" s="179">
        <f t="shared" si="2"/>
        <v>0</v>
      </c>
      <c r="E14" s="179">
        <f t="shared" si="2"/>
        <v>0</v>
      </c>
      <c r="F14" s="179">
        <f t="shared" si="2"/>
        <v>0</v>
      </c>
      <c r="G14" s="179">
        <f t="shared" si="2"/>
        <v>0</v>
      </c>
      <c r="H14" s="179">
        <f t="shared" si="2"/>
        <v>0</v>
      </c>
      <c r="J14" s="175">
        <f t="shared" si="0"/>
        <v>0</v>
      </c>
      <c r="K14" s="180">
        <f t="shared" si="0"/>
        <v>0</v>
      </c>
      <c r="L14" s="180">
        <f t="shared" si="0"/>
        <v>0</v>
      </c>
      <c r="M14" s="180">
        <f t="shared" si="0"/>
        <v>0</v>
      </c>
      <c r="N14" s="180">
        <f t="shared" si="0"/>
        <v>0</v>
      </c>
    </row>
    <row r="15" spans="1:14" s="177" customFormat="1" ht="13.5" x14ac:dyDescent="0.3">
      <c r="A15" s="402" t="s">
        <v>47</v>
      </c>
      <c r="B15" s="174" t="s">
        <v>37</v>
      </c>
      <c r="C15" s="36"/>
      <c r="D15" s="36"/>
      <c r="E15" s="36"/>
      <c r="F15" s="36"/>
      <c r="G15" s="36"/>
      <c r="H15" s="36"/>
      <c r="J15" s="175">
        <f t="shared" si="0"/>
        <v>0</v>
      </c>
      <c r="K15" s="175">
        <f t="shared" si="0"/>
        <v>0</v>
      </c>
      <c r="L15" s="175">
        <f t="shared" si="0"/>
        <v>0</v>
      </c>
      <c r="M15" s="175">
        <f t="shared" si="0"/>
        <v>0</v>
      </c>
      <c r="N15" s="175">
        <f t="shared" si="0"/>
        <v>0</v>
      </c>
    </row>
    <row r="16" spans="1:14" s="177" customFormat="1" ht="13.5" x14ac:dyDescent="0.3">
      <c r="A16" s="404"/>
      <c r="B16" s="178" t="s">
        <v>42</v>
      </c>
      <c r="C16" s="179">
        <f t="shared" ref="C16:H16" si="3">SUM(C15:C15)</f>
        <v>0</v>
      </c>
      <c r="D16" s="179">
        <f t="shared" si="3"/>
        <v>0</v>
      </c>
      <c r="E16" s="179">
        <f t="shared" si="3"/>
        <v>0</v>
      </c>
      <c r="F16" s="179">
        <f t="shared" si="3"/>
        <v>0</v>
      </c>
      <c r="G16" s="179">
        <f t="shared" si="3"/>
        <v>0</v>
      </c>
      <c r="H16" s="179">
        <f t="shared" si="3"/>
        <v>0</v>
      </c>
      <c r="J16" s="175">
        <f t="shared" si="0"/>
        <v>0</v>
      </c>
      <c r="K16" s="180">
        <f t="shared" si="0"/>
        <v>0</v>
      </c>
      <c r="L16" s="180">
        <f t="shared" si="0"/>
        <v>0</v>
      </c>
      <c r="M16" s="180">
        <f t="shared" si="0"/>
        <v>0</v>
      </c>
      <c r="N16" s="180">
        <f t="shared" si="0"/>
        <v>0</v>
      </c>
    </row>
    <row r="17" spans="1:14" s="177" customFormat="1" ht="13.5" x14ac:dyDescent="0.3">
      <c r="A17" s="402" t="s">
        <v>41</v>
      </c>
      <c r="B17" s="181" t="s">
        <v>41</v>
      </c>
      <c r="C17" s="36"/>
      <c r="D17" s="36"/>
      <c r="E17" s="36"/>
      <c r="F17" s="36"/>
      <c r="G17" s="36"/>
      <c r="H17" s="36"/>
      <c r="J17" s="175">
        <f t="shared" si="0"/>
        <v>0</v>
      </c>
      <c r="K17" s="175">
        <f t="shared" si="0"/>
        <v>0</v>
      </c>
      <c r="L17" s="175">
        <f t="shared" si="0"/>
        <v>0</v>
      </c>
      <c r="M17" s="175">
        <f t="shared" si="0"/>
        <v>0</v>
      </c>
      <c r="N17" s="175">
        <f t="shared" si="0"/>
        <v>0</v>
      </c>
    </row>
    <row r="18" spans="1:14" s="177" customFormat="1" ht="13.5" x14ac:dyDescent="0.3">
      <c r="A18" s="403"/>
      <c r="B18" s="182" t="s">
        <v>48</v>
      </c>
      <c r="C18" s="179">
        <f t="shared" ref="C18:H18" si="4">SUM(C17:C17)</f>
        <v>0</v>
      </c>
      <c r="D18" s="179">
        <f t="shared" si="4"/>
        <v>0</v>
      </c>
      <c r="E18" s="179">
        <f t="shared" si="4"/>
        <v>0</v>
      </c>
      <c r="F18" s="179">
        <f t="shared" si="4"/>
        <v>0</v>
      </c>
      <c r="G18" s="179">
        <f t="shared" si="4"/>
        <v>0</v>
      </c>
      <c r="H18" s="179">
        <f t="shared" si="4"/>
        <v>0</v>
      </c>
      <c r="J18" s="175">
        <f t="shared" si="0"/>
        <v>0</v>
      </c>
      <c r="K18" s="180">
        <f t="shared" si="0"/>
        <v>0</v>
      </c>
      <c r="L18" s="180">
        <f t="shared" si="0"/>
        <v>0</v>
      </c>
      <c r="M18" s="180">
        <f t="shared" si="0"/>
        <v>0</v>
      </c>
      <c r="N18" s="180">
        <f t="shared" si="0"/>
        <v>0</v>
      </c>
    </row>
    <row r="19" spans="1:14" s="13" customFormat="1" ht="13.5" x14ac:dyDescent="0.3">
      <c r="A19" s="405" t="s">
        <v>7</v>
      </c>
      <c r="B19" s="406"/>
      <c r="C19" s="165">
        <f t="shared" ref="C19:H19" si="5">SUM(C18,C16,C14,C11)</f>
        <v>0</v>
      </c>
      <c r="D19" s="165">
        <f t="shared" si="5"/>
        <v>0</v>
      </c>
      <c r="E19" s="165">
        <f t="shared" si="5"/>
        <v>0</v>
      </c>
      <c r="F19" s="165">
        <f t="shared" si="5"/>
        <v>0</v>
      </c>
      <c r="G19" s="165">
        <f t="shared" si="5"/>
        <v>0</v>
      </c>
      <c r="H19" s="165">
        <f t="shared" si="5"/>
        <v>0</v>
      </c>
      <c r="J19" s="166">
        <f t="shared" si="0"/>
        <v>0</v>
      </c>
      <c r="K19" s="166">
        <f t="shared" si="0"/>
        <v>0</v>
      </c>
      <c r="L19" s="166">
        <f t="shared" si="0"/>
        <v>0</v>
      </c>
      <c r="M19" s="166">
        <f t="shared" si="0"/>
        <v>0</v>
      </c>
      <c r="N19" s="166">
        <f t="shared" si="0"/>
        <v>0</v>
      </c>
    </row>
  </sheetData>
  <mergeCells count="5">
    <mergeCell ref="A8:A11"/>
    <mergeCell ref="A12:A14"/>
    <mergeCell ref="A15:A16"/>
    <mergeCell ref="A17:A18"/>
    <mergeCell ref="A19:B19"/>
  </mergeCells>
  <conditionalFormatting sqref="C8:H10 C12:H13 C15:H15 C17:H17">
    <cfRule type="containsText" dxfId="89" priority="1" operator="containsText" text="ntitulé">
      <formula>NOT(ISERROR(SEARCH("ntitulé",C8)))</formula>
    </cfRule>
    <cfRule type="containsBlanks" dxfId="88" priority="2">
      <formula>LEN(TRIM(C8))=0</formula>
    </cfRule>
  </conditionalFormatting>
  <pageMargins left="0.7" right="0.7" top="0.75" bottom="0.75" header="0.3" footer="0.3"/>
  <pageSetup paperSize="9" scale="85"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D9507-3A45-42FB-931E-492BF7CB9845}">
  <dimension ref="A1:J98"/>
  <sheetViews>
    <sheetView zoomScaleNormal="100" workbookViewId="0">
      <selection activeCell="B102" sqref="B102"/>
    </sheetView>
  </sheetViews>
  <sheetFormatPr baseColWidth="10" defaultColWidth="8.85546875" defaultRowHeight="13.5" x14ac:dyDescent="0.3"/>
  <cols>
    <col min="1" max="1" width="44.85546875" style="4" bestFit="1" customWidth="1"/>
    <col min="2" max="9" width="16.7109375" style="4" customWidth="1"/>
    <col min="10" max="16384" width="8.85546875" style="4"/>
  </cols>
  <sheetData>
    <row r="1" spans="1:10" s="1" customFormat="1" ht="15" x14ac:dyDescent="0.3"/>
    <row r="2" spans="1:10" s="1" customFormat="1" ht="15" x14ac:dyDescent="0.3"/>
    <row r="3" spans="1:10" s="1" customFormat="1" ht="18.75" x14ac:dyDescent="0.3">
      <c r="A3" s="10" t="str">
        <f>TAB00!B45&amp;" : "&amp;TAB00!C45</f>
        <v>TAB4 : Synthèse des produits prévisionnels issus des tarifs de prélèvement</v>
      </c>
      <c r="B3" s="10"/>
      <c r="C3" s="10"/>
      <c r="D3" s="10"/>
      <c r="E3" s="10"/>
      <c r="F3" s="10"/>
      <c r="G3" s="10"/>
      <c r="H3" s="10"/>
      <c r="I3" s="10"/>
    </row>
    <row r="4" spans="1:10" s="1" customFormat="1" ht="15" x14ac:dyDescent="0.3"/>
    <row r="5" spans="1:10" s="1" customFormat="1" ht="25.15" customHeight="1" x14ac:dyDescent="0.35">
      <c r="A5" s="398" t="s">
        <v>202</v>
      </c>
      <c r="B5" s="398"/>
      <c r="C5" s="398"/>
      <c r="D5" s="398"/>
      <c r="E5" s="398"/>
      <c r="F5" s="398"/>
      <c r="G5" s="398"/>
      <c r="H5" s="398"/>
      <c r="I5" s="398"/>
    </row>
    <row r="6" spans="1:10" s="169" customFormat="1" ht="18" customHeight="1" x14ac:dyDescent="0.3">
      <c r="A6" s="397" t="s">
        <v>0</v>
      </c>
      <c r="B6" s="348" t="s">
        <v>7</v>
      </c>
      <c r="C6" s="291" t="s">
        <v>32</v>
      </c>
      <c r="D6" s="291" t="s">
        <v>33</v>
      </c>
      <c r="E6" s="291" t="s">
        <v>34</v>
      </c>
      <c r="F6" s="291" t="s">
        <v>35</v>
      </c>
      <c r="G6" s="291" t="s">
        <v>36</v>
      </c>
      <c r="H6" s="291" t="s">
        <v>37</v>
      </c>
      <c r="I6" s="291" t="s">
        <v>41</v>
      </c>
    </row>
    <row r="7" spans="1:10" s="1" customFormat="1" ht="15" x14ac:dyDescent="0.3">
      <c r="A7" s="397"/>
      <c r="B7" s="5" t="s">
        <v>3</v>
      </c>
      <c r="C7" s="5" t="s">
        <v>3</v>
      </c>
      <c r="D7" s="5" t="s">
        <v>3</v>
      </c>
      <c r="E7" s="5" t="s">
        <v>3</v>
      </c>
      <c r="F7" s="5" t="s">
        <v>3</v>
      </c>
      <c r="G7" s="5" t="s">
        <v>3</v>
      </c>
      <c r="H7" s="5" t="s">
        <v>3</v>
      </c>
      <c r="I7" s="5" t="s">
        <v>3</v>
      </c>
    </row>
    <row r="8" spans="1:10" s="1" customFormat="1" ht="15" x14ac:dyDescent="0.3">
      <c r="A8" s="185" t="s">
        <v>5</v>
      </c>
      <c r="B8" s="349">
        <f>SUM(C8:I8)</f>
        <v>0</v>
      </c>
      <c r="C8" s="349">
        <f>C9+C10+C11</f>
        <v>0</v>
      </c>
      <c r="D8" s="349">
        <f t="shared" ref="D8:I8" si="0">D9+D10+D11</f>
        <v>0</v>
      </c>
      <c r="E8" s="349">
        <f t="shared" si="0"/>
        <v>0</v>
      </c>
      <c r="F8" s="349">
        <f t="shared" si="0"/>
        <v>0</v>
      </c>
      <c r="G8" s="349">
        <f t="shared" si="0"/>
        <v>0</v>
      </c>
      <c r="H8" s="349">
        <f t="shared" si="0"/>
        <v>0</v>
      </c>
      <c r="I8" s="349">
        <f t="shared" si="0"/>
        <v>0</v>
      </c>
    </row>
    <row r="9" spans="1:10" s="1" customFormat="1" ht="15" x14ac:dyDescent="0.3">
      <c r="A9" s="187" t="s">
        <v>93</v>
      </c>
      <c r="B9" s="186">
        <f t="shared" ref="B9:B20" si="1">SUM(C9:I9)</f>
        <v>0</v>
      </c>
      <c r="C9" s="186">
        <f>'TAB4.1.2'!E$8</f>
        <v>0</v>
      </c>
      <c r="D9" s="186">
        <f>'TAB4.1.2'!H$8</f>
        <v>0</v>
      </c>
      <c r="E9" s="186">
        <f>'TAB4.1.2'!K$8</f>
        <v>0</v>
      </c>
      <c r="F9" s="186">
        <f>'TAB4.1.2'!N$8</f>
        <v>0</v>
      </c>
      <c r="G9" s="186">
        <f>'TAB4.1.2'!Q$8</f>
        <v>0</v>
      </c>
      <c r="H9" s="186">
        <f>'TAB4.1.2'!T$8</f>
        <v>0</v>
      </c>
      <c r="I9" s="186">
        <f>'TAB4.1.2'!W$8</f>
        <v>0</v>
      </c>
    </row>
    <row r="10" spans="1:10" s="1" customFormat="1" ht="15" x14ac:dyDescent="0.3">
      <c r="A10" s="187" t="s">
        <v>96</v>
      </c>
      <c r="B10" s="186">
        <f t="shared" si="1"/>
        <v>0</v>
      </c>
      <c r="C10" s="186">
        <f>'TAB4.1.2'!E$9</f>
        <v>0</v>
      </c>
      <c r="D10" s="186">
        <f>'TAB4.1.2'!H$9</f>
        <v>0</v>
      </c>
      <c r="E10" s="186">
        <f>'TAB4.1.2'!K$9</f>
        <v>0</v>
      </c>
      <c r="F10" s="186">
        <f>'TAB4.1.2'!N$9</f>
        <v>0</v>
      </c>
      <c r="G10" s="186">
        <f>'TAB4.1.2'!Q$9</f>
        <v>0</v>
      </c>
      <c r="H10" s="186">
        <f>'TAB4.1.2'!T$9</f>
        <v>0</v>
      </c>
      <c r="I10" s="186">
        <f>'TAB4.1.2'!W$9</f>
        <v>0</v>
      </c>
    </row>
    <row r="11" spans="1:10" s="1" customFormat="1" ht="15" x14ac:dyDescent="0.3">
      <c r="A11" s="187" t="s">
        <v>98</v>
      </c>
      <c r="B11" s="186">
        <f t="shared" si="1"/>
        <v>0</v>
      </c>
      <c r="C11" s="186">
        <f>C12+C13</f>
        <v>0</v>
      </c>
      <c r="D11" s="186">
        <f t="shared" ref="D11:H11" si="2">D12+D13</f>
        <v>0</v>
      </c>
      <c r="E11" s="186">
        <f t="shared" si="2"/>
        <v>0</v>
      </c>
      <c r="F11" s="186">
        <f t="shared" si="2"/>
        <v>0</v>
      </c>
      <c r="G11" s="186">
        <f t="shared" si="2"/>
        <v>0</v>
      </c>
      <c r="H11" s="186">
        <f t="shared" si="2"/>
        <v>0</v>
      </c>
      <c r="I11" s="186">
        <f>I12+I13</f>
        <v>0</v>
      </c>
    </row>
    <row r="12" spans="1:10" s="1" customFormat="1" ht="15" x14ac:dyDescent="0.3">
      <c r="A12" s="187" t="s">
        <v>306</v>
      </c>
      <c r="B12" s="186">
        <f t="shared" si="1"/>
        <v>0</v>
      </c>
      <c r="C12" s="186">
        <f>'TAB4.1.2'!E$11</f>
        <v>0</v>
      </c>
      <c r="D12" s="186">
        <f>'TAB4.1.2'!H$11</f>
        <v>0</v>
      </c>
      <c r="E12" s="186">
        <f>'TAB4.1.2'!K$11</f>
        <v>0</v>
      </c>
      <c r="F12" s="186">
        <f>'TAB4.1.2'!N$11</f>
        <v>0</v>
      </c>
      <c r="G12" s="186">
        <f>'TAB4.1.2'!Q$11</f>
        <v>0</v>
      </c>
      <c r="H12" s="186">
        <f>'TAB4.1.2'!T$11</f>
        <v>0</v>
      </c>
      <c r="I12" s="186">
        <f>'TAB4.1.2'!W$11</f>
        <v>0</v>
      </c>
    </row>
    <row r="13" spans="1:10" s="1" customFormat="1" ht="15" x14ac:dyDescent="0.3">
      <c r="A13" s="187" t="s">
        <v>307</v>
      </c>
      <c r="B13" s="186">
        <f t="shared" si="1"/>
        <v>0</v>
      </c>
      <c r="C13" s="186">
        <f>'TAB4.1.2'!E$12</f>
        <v>0</v>
      </c>
      <c r="D13" s="186">
        <f>'TAB4.1.2'!H$12</f>
        <v>0</v>
      </c>
      <c r="E13" s="186">
        <f>'TAB4.1.2'!K$12</f>
        <v>0</v>
      </c>
      <c r="F13" s="186">
        <f>'TAB4.1.2'!N$12</f>
        <v>0</v>
      </c>
      <c r="G13" s="186">
        <f>'TAB4.1.2'!Q$12</f>
        <v>0</v>
      </c>
      <c r="H13" s="186">
        <f>'TAB4.1.2'!T$12</f>
        <v>0</v>
      </c>
      <c r="I13" s="186">
        <f>'TAB4.1.2'!W$12</f>
        <v>0</v>
      </c>
      <c r="J13" s="228"/>
    </row>
    <row r="14" spans="1:10" s="1" customFormat="1" ht="15" x14ac:dyDescent="0.3">
      <c r="A14" s="185" t="s">
        <v>100</v>
      </c>
      <c r="B14" s="349">
        <f t="shared" si="1"/>
        <v>0</v>
      </c>
      <c r="C14" s="349">
        <f>'TAB4.1.2'!E$13</f>
        <v>0</v>
      </c>
      <c r="D14" s="349">
        <f>'TAB4.1.2'!H$13</f>
        <v>0</v>
      </c>
      <c r="E14" s="349">
        <f>'TAB4.1.2'!K$13</f>
        <v>0</v>
      </c>
      <c r="F14" s="349">
        <f>'TAB4.1.2'!N$13</f>
        <v>0</v>
      </c>
      <c r="G14" s="349">
        <f>'TAB4.1.2'!Q$13</f>
        <v>0</v>
      </c>
      <c r="H14" s="349">
        <f>'TAB4.1.2'!T$13</f>
        <v>0</v>
      </c>
      <c r="I14" s="349">
        <f>'TAB4.1.2'!W$13</f>
        <v>0</v>
      </c>
    </row>
    <row r="15" spans="1:10" s="1" customFormat="1" ht="15" x14ac:dyDescent="0.3">
      <c r="A15" s="185" t="s">
        <v>102</v>
      </c>
      <c r="B15" s="349">
        <f t="shared" si="1"/>
        <v>0</v>
      </c>
      <c r="C15" s="349">
        <f>C16+C17+C18</f>
        <v>0</v>
      </c>
      <c r="D15" s="349">
        <f t="shared" ref="D15:I15" si="3">D16+D17+D18</f>
        <v>0</v>
      </c>
      <c r="E15" s="349">
        <f t="shared" si="3"/>
        <v>0</v>
      </c>
      <c r="F15" s="349">
        <f t="shared" si="3"/>
        <v>0</v>
      </c>
      <c r="G15" s="349">
        <f t="shared" si="3"/>
        <v>0</v>
      </c>
      <c r="H15" s="349">
        <f t="shared" si="3"/>
        <v>0</v>
      </c>
      <c r="I15" s="349">
        <f t="shared" si="3"/>
        <v>0</v>
      </c>
    </row>
    <row r="16" spans="1:10" s="1" customFormat="1" ht="15" x14ac:dyDescent="0.3">
      <c r="A16" s="187" t="s">
        <v>103</v>
      </c>
      <c r="B16" s="186">
        <f t="shared" si="1"/>
        <v>0</v>
      </c>
      <c r="C16" s="186">
        <f>'TAB4.1.2'!E15</f>
        <v>0</v>
      </c>
      <c r="D16" s="186">
        <f>'TAB4.1.2'!H$15</f>
        <v>0</v>
      </c>
      <c r="E16" s="186">
        <f>'TAB4.1.2'!K$15</f>
        <v>0</v>
      </c>
      <c r="F16" s="186">
        <f>'TAB4.1.2'!N$15</f>
        <v>0</v>
      </c>
      <c r="G16" s="186">
        <f>'TAB4.1.2'!Q$15</f>
        <v>0</v>
      </c>
      <c r="H16" s="186">
        <f>'TAB4.1.2'!T$15</f>
        <v>0</v>
      </c>
      <c r="I16" s="186">
        <f>'TAB4.1.2'!W$15</f>
        <v>0</v>
      </c>
    </row>
    <row r="17" spans="1:10" s="1" customFormat="1" ht="15" x14ac:dyDescent="0.3">
      <c r="A17" s="187" t="s">
        <v>105</v>
      </c>
      <c r="B17" s="186">
        <f t="shared" si="1"/>
        <v>0</v>
      </c>
      <c r="C17" s="186">
        <f>'TAB4.1.2'!E16</f>
        <v>0</v>
      </c>
      <c r="D17" s="186">
        <f>'TAB4.1.2'!H$16</f>
        <v>0</v>
      </c>
      <c r="E17" s="186">
        <f>'TAB4.1.2'!K$16</f>
        <v>0</v>
      </c>
      <c r="F17" s="186">
        <f>'TAB4.1.2'!N$16</f>
        <v>0</v>
      </c>
      <c r="G17" s="186">
        <f>'TAB4.1.2'!Q$16</f>
        <v>0</v>
      </c>
      <c r="H17" s="186">
        <f>'TAB4.1.2'!T$16</f>
        <v>0</v>
      </c>
      <c r="I17" s="186">
        <f>'TAB4.1.2'!W$16</f>
        <v>0</v>
      </c>
    </row>
    <row r="18" spans="1:10" s="1" customFormat="1" ht="15" x14ac:dyDescent="0.3">
      <c r="A18" s="187" t="s">
        <v>107</v>
      </c>
      <c r="B18" s="186">
        <f t="shared" si="1"/>
        <v>0</v>
      </c>
      <c r="C18" s="186">
        <f>'TAB4.1.2'!E17</f>
        <v>0</v>
      </c>
      <c r="D18" s="186">
        <f>'TAB4.1.2'!H$17</f>
        <v>0</v>
      </c>
      <c r="E18" s="186">
        <f>'TAB4.1.2'!K$17</f>
        <v>0</v>
      </c>
      <c r="F18" s="186">
        <f>'TAB4.1.2'!N$17</f>
        <v>0</v>
      </c>
      <c r="G18" s="186">
        <f>'TAB4.1.2'!Q$17</f>
        <v>0</v>
      </c>
      <c r="H18" s="186">
        <f>'TAB4.1.2'!T$17</f>
        <v>0</v>
      </c>
      <c r="I18" s="186">
        <f>'TAB4.1.2'!W$17</f>
        <v>0</v>
      </c>
    </row>
    <row r="19" spans="1:10" s="1" customFormat="1" ht="15" x14ac:dyDescent="0.3">
      <c r="A19" s="185" t="s">
        <v>109</v>
      </c>
      <c r="B19" s="349">
        <f t="shared" si="1"/>
        <v>0</v>
      </c>
      <c r="C19" s="349">
        <f>'TAB4.1.2'!E$18</f>
        <v>0</v>
      </c>
      <c r="D19" s="349">
        <f>'TAB4.1.2'!H$18</f>
        <v>0</v>
      </c>
      <c r="E19" s="349">
        <f>'TAB4.1.2'!K$18</f>
        <v>0</v>
      </c>
      <c r="F19" s="349">
        <f>'TAB4.1.2'!N$18</f>
        <v>0</v>
      </c>
      <c r="G19" s="349">
        <f>'TAB4.1.2'!Q$18</f>
        <v>0</v>
      </c>
      <c r="H19" s="349">
        <f>'TAB4.1.2'!T$18</f>
        <v>0</v>
      </c>
      <c r="I19" s="349">
        <f>'TAB4.1.2'!W$18</f>
        <v>0</v>
      </c>
    </row>
    <row r="20" spans="1:10" s="1" customFormat="1" ht="15" x14ac:dyDescent="0.3">
      <c r="A20" s="42" t="s">
        <v>7</v>
      </c>
      <c r="B20" s="229">
        <f t="shared" si="1"/>
        <v>0</v>
      </c>
      <c r="C20" s="229">
        <f>C8+C14+C15+C19</f>
        <v>0</v>
      </c>
      <c r="D20" s="229">
        <f t="shared" ref="D20:I20" si="4">D8+D14+D15+D19</f>
        <v>0</v>
      </c>
      <c r="E20" s="229">
        <f t="shared" si="4"/>
        <v>0</v>
      </c>
      <c r="F20" s="229">
        <f t="shared" si="4"/>
        <v>0</v>
      </c>
      <c r="G20" s="229">
        <f t="shared" si="4"/>
        <v>0</v>
      </c>
      <c r="H20" s="229">
        <f t="shared" si="4"/>
        <v>0</v>
      </c>
      <c r="I20" s="229">
        <f t="shared" si="4"/>
        <v>0</v>
      </c>
    </row>
    <row r="21" spans="1:10" x14ac:dyDescent="0.3">
      <c r="A21" s="4" t="s">
        <v>308</v>
      </c>
      <c r="C21" s="302">
        <f>IFERROR(C20/$B20,0)</f>
        <v>0</v>
      </c>
      <c r="D21" s="302">
        <f t="shared" ref="D21:I21" si="5">IFERROR(D20/$B20,0)</f>
        <v>0</v>
      </c>
      <c r="E21" s="302">
        <f t="shared" si="5"/>
        <v>0</v>
      </c>
      <c r="F21" s="302">
        <f t="shared" si="5"/>
        <v>0</v>
      </c>
      <c r="G21" s="302">
        <f t="shared" si="5"/>
        <v>0</v>
      </c>
      <c r="H21" s="302">
        <f t="shared" si="5"/>
        <v>0</v>
      </c>
      <c r="I21" s="302">
        <f t="shared" si="5"/>
        <v>0</v>
      </c>
    </row>
    <row r="22" spans="1:10" x14ac:dyDescent="0.3">
      <c r="A22" s="4" t="s">
        <v>309</v>
      </c>
    </row>
    <row r="24" spans="1:10" s="1" customFormat="1" ht="25.15" customHeight="1" x14ac:dyDescent="0.35">
      <c r="A24" s="398" t="s">
        <v>203</v>
      </c>
      <c r="B24" s="398"/>
      <c r="C24" s="398"/>
      <c r="D24" s="398"/>
      <c r="E24" s="398"/>
      <c r="F24" s="398"/>
      <c r="G24" s="398"/>
      <c r="H24" s="398"/>
      <c r="I24" s="398"/>
    </row>
    <row r="25" spans="1:10" s="169" customFormat="1" ht="18" customHeight="1" x14ac:dyDescent="0.3">
      <c r="A25" s="397" t="s">
        <v>0</v>
      </c>
      <c r="B25" s="348" t="s">
        <v>7</v>
      </c>
      <c r="C25" s="291" t="s">
        <v>32</v>
      </c>
      <c r="D25" s="291" t="s">
        <v>33</v>
      </c>
      <c r="E25" s="291" t="s">
        <v>34</v>
      </c>
      <c r="F25" s="291" t="s">
        <v>35</v>
      </c>
      <c r="G25" s="291" t="s">
        <v>36</v>
      </c>
      <c r="H25" s="291" t="s">
        <v>37</v>
      </c>
      <c r="I25" s="291" t="s">
        <v>41</v>
      </c>
    </row>
    <row r="26" spans="1:10" s="1" customFormat="1" ht="15" x14ac:dyDescent="0.3">
      <c r="A26" s="397"/>
      <c r="B26" s="5" t="s">
        <v>3</v>
      </c>
      <c r="C26" s="5" t="s">
        <v>3</v>
      </c>
      <c r="D26" s="5" t="s">
        <v>3</v>
      </c>
      <c r="E26" s="5" t="s">
        <v>3</v>
      </c>
      <c r="F26" s="5" t="s">
        <v>3</v>
      </c>
      <c r="G26" s="5" t="s">
        <v>3</v>
      </c>
      <c r="H26" s="5" t="s">
        <v>3</v>
      </c>
      <c r="I26" s="5" t="s">
        <v>3</v>
      </c>
    </row>
    <row r="27" spans="1:10" s="1" customFormat="1" ht="15" x14ac:dyDescent="0.3">
      <c r="A27" s="185" t="s">
        <v>5</v>
      </c>
      <c r="B27" s="349">
        <f>SUM(C27:I27)</f>
        <v>0</v>
      </c>
      <c r="C27" s="349">
        <f>C28+C29+C30</f>
        <v>0</v>
      </c>
      <c r="D27" s="349">
        <f t="shared" ref="D27" si="6">D28+D29+D30</f>
        <v>0</v>
      </c>
      <c r="E27" s="349">
        <f t="shared" ref="E27" si="7">E28+E29+E30</f>
        <v>0</v>
      </c>
      <c r="F27" s="349">
        <f t="shared" ref="F27" si="8">F28+F29+F30</f>
        <v>0</v>
      </c>
      <c r="G27" s="349">
        <f t="shared" ref="G27" si="9">G28+G29+G30</f>
        <v>0</v>
      </c>
      <c r="H27" s="349">
        <f t="shared" ref="H27" si="10">H28+H29+H30</f>
        <v>0</v>
      </c>
      <c r="I27" s="349">
        <f t="shared" ref="I27" si="11">I28+I29+I30</f>
        <v>0</v>
      </c>
    </row>
    <row r="28" spans="1:10" s="1" customFormat="1" ht="15" x14ac:dyDescent="0.3">
      <c r="A28" s="187" t="s">
        <v>93</v>
      </c>
      <c r="B28" s="186">
        <f t="shared" ref="B28:B39" si="12">SUM(C28:I28)</f>
        <v>0</v>
      </c>
      <c r="C28" s="186">
        <f>'TAB4.2.2'!E$8</f>
        <v>0</v>
      </c>
      <c r="D28" s="186">
        <f>'TAB4.2.2'!H$8</f>
        <v>0</v>
      </c>
      <c r="E28" s="186">
        <f>'TAB4.2.2'!K$8</f>
        <v>0</v>
      </c>
      <c r="F28" s="186">
        <f>'TAB4.2.2'!N$8</f>
        <v>0</v>
      </c>
      <c r="G28" s="186">
        <f>'TAB4.2.2'!Q$8</f>
        <v>0</v>
      </c>
      <c r="H28" s="186">
        <f>'TAB4.2.2'!T$8</f>
        <v>0</v>
      </c>
      <c r="I28" s="186">
        <f>'TAB4.2.2'!W$8</f>
        <v>0</v>
      </c>
    </row>
    <row r="29" spans="1:10" s="1" customFormat="1" ht="15" x14ac:dyDescent="0.3">
      <c r="A29" s="187" t="s">
        <v>96</v>
      </c>
      <c r="B29" s="186">
        <f t="shared" si="12"/>
        <v>0</v>
      </c>
      <c r="C29" s="186">
        <f>'TAB4.2.2'!E$9</f>
        <v>0</v>
      </c>
      <c r="D29" s="186">
        <f>'TAB4.2.2'!H$9</f>
        <v>0</v>
      </c>
      <c r="E29" s="186">
        <f>'TAB4.2.2'!K$9</f>
        <v>0</v>
      </c>
      <c r="F29" s="186">
        <f>'TAB4.2.2'!N$9</f>
        <v>0</v>
      </c>
      <c r="G29" s="186">
        <f>'TAB4.2.2'!Q$9</f>
        <v>0</v>
      </c>
      <c r="H29" s="186">
        <f>'TAB4.2.2'!T$9</f>
        <v>0</v>
      </c>
      <c r="I29" s="186">
        <f>'TAB4.2.2'!W$9</f>
        <v>0</v>
      </c>
    </row>
    <row r="30" spans="1:10" s="1" customFormat="1" ht="15" x14ac:dyDescent="0.3">
      <c r="A30" s="187" t="s">
        <v>98</v>
      </c>
      <c r="B30" s="186">
        <f t="shared" si="12"/>
        <v>0</v>
      </c>
      <c r="C30" s="186">
        <f>C31+C32</f>
        <v>0</v>
      </c>
      <c r="D30" s="186">
        <f t="shared" ref="D30" si="13">D31+D32</f>
        <v>0</v>
      </c>
      <c r="E30" s="186">
        <f t="shared" ref="E30" si="14">E31+E32</f>
        <v>0</v>
      </c>
      <c r="F30" s="186">
        <f t="shared" ref="F30" si="15">F31+F32</f>
        <v>0</v>
      </c>
      <c r="G30" s="186">
        <f t="shared" ref="G30" si="16">G31+G32</f>
        <v>0</v>
      </c>
      <c r="H30" s="186">
        <f t="shared" ref="H30" si="17">H31+H32</f>
        <v>0</v>
      </c>
      <c r="I30" s="186">
        <f>I31+I32</f>
        <v>0</v>
      </c>
    </row>
    <row r="31" spans="1:10" s="1" customFormat="1" ht="15" x14ac:dyDescent="0.3">
      <c r="A31" s="187" t="s">
        <v>306</v>
      </c>
      <c r="B31" s="186">
        <f t="shared" si="12"/>
        <v>0</v>
      </c>
      <c r="C31" s="186">
        <f>'TAB4.2.2'!E$11</f>
        <v>0</v>
      </c>
      <c r="D31" s="186">
        <f>'TAB4.2.2'!H$11</f>
        <v>0</v>
      </c>
      <c r="E31" s="186">
        <f>'TAB4.2.2'!K$11</f>
        <v>0</v>
      </c>
      <c r="F31" s="186">
        <f>'TAB4.2.2'!N$11</f>
        <v>0</v>
      </c>
      <c r="G31" s="186">
        <f>'TAB4.2.2'!Q$11</f>
        <v>0</v>
      </c>
      <c r="H31" s="186">
        <f>'TAB4.2.2'!T$11</f>
        <v>0</v>
      </c>
      <c r="I31" s="186">
        <f>'TAB4.2.2'!W$11</f>
        <v>0</v>
      </c>
    </row>
    <row r="32" spans="1:10" s="1" customFormat="1" ht="15" x14ac:dyDescent="0.3">
      <c r="A32" s="187" t="s">
        <v>307</v>
      </c>
      <c r="B32" s="186">
        <f t="shared" si="12"/>
        <v>0</v>
      </c>
      <c r="C32" s="186">
        <f>'TAB4.2.2'!E$12</f>
        <v>0</v>
      </c>
      <c r="D32" s="186">
        <f>'TAB4.2.2'!H$12</f>
        <v>0</v>
      </c>
      <c r="E32" s="186">
        <f>'TAB4.2.2'!K$12</f>
        <v>0</v>
      </c>
      <c r="F32" s="186">
        <f>'TAB4.2.2'!N$12</f>
        <v>0</v>
      </c>
      <c r="G32" s="186">
        <f>'TAB4.2.2'!Q$12</f>
        <v>0</v>
      </c>
      <c r="H32" s="186">
        <f>'TAB4.2.2'!T$12</f>
        <v>0</v>
      </c>
      <c r="I32" s="186">
        <f>'TAB4.2.2'!W$12</f>
        <v>0</v>
      </c>
      <c r="J32" s="228"/>
    </row>
    <row r="33" spans="1:9" s="1" customFormat="1" ht="15" x14ac:dyDescent="0.3">
      <c r="A33" s="185" t="s">
        <v>100</v>
      </c>
      <c r="B33" s="349">
        <f t="shared" si="12"/>
        <v>0</v>
      </c>
      <c r="C33" s="349">
        <f>'TAB4.2.2'!E$13</f>
        <v>0</v>
      </c>
      <c r="D33" s="349">
        <f>'TAB4.2.2'!H$13</f>
        <v>0</v>
      </c>
      <c r="E33" s="349">
        <f>'TAB4.2.2'!K$13</f>
        <v>0</v>
      </c>
      <c r="F33" s="349">
        <f>'TAB4.2.2'!N$13</f>
        <v>0</v>
      </c>
      <c r="G33" s="349">
        <f>'TAB4.2.2'!Q$13</f>
        <v>0</v>
      </c>
      <c r="H33" s="349">
        <f>'TAB4.2.2'!T$13</f>
        <v>0</v>
      </c>
      <c r="I33" s="349">
        <f>'TAB4.2.2'!W$13</f>
        <v>0</v>
      </c>
    </row>
    <row r="34" spans="1:9" s="1" customFormat="1" ht="15" x14ac:dyDescent="0.3">
      <c r="A34" s="185" t="s">
        <v>102</v>
      </c>
      <c r="B34" s="349">
        <f t="shared" si="12"/>
        <v>0</v>
      </c>
      <c r="C34" s="349">
        <f>C35+C36+C37</f>
        <v>0</v>
      </c>
      <c r="D34" s="349">
        <f t="shared" ref="D34" si="18">D35+D36+D37</f>
        <v>0</v>
      </c>
      <c r="E34" s="349">
        <f t="shared" ref="E34" si="19">E35+E36+E37</f>
        <v>0</v>
      </c>
      <c r="F34" s="349">
        <f t="shared" ref="F34" si="20">F35+F36+F37</f>
        <v>0</v>
      </c>
      <c r="G34" s="349">
        <f t="shared" ref="G34" si="21">G35+G36+G37</f>
        <v>0</v>
      </c>
      <c r="H34" s="349">
        <f t="shared" ref="H34" si="22">H35+H36+H37</f>
        <v>0</v>
      </c>
      <c r="I34" s="349">
        <f t="shared" ref="I34" si="23">I35+I36+I37</f>
        <v>0</v>
      </c>
    </row>
    <row r="35" spans="1:9" s="1" customFormat="1" ht="15" x14ac:dyDescent="0.3">
      <c r="A35" s="187" t="s">
        <v>103</v>
      </c>
      <c r="B35" s="186">
        <f t="shared" si="12"/>
        <v>0</v>
      </c>
      <c r="C35" s="186">
        <f>'TAB4.2.2'!E34</f>
        <v>0</v>
      </c>
      <c r="D35" s="186">
        <f>'TAB4.2.2'!H$15</f>
        <v>0</v>
      </c>
      <c r="E35" s="186">
        <f>'TAB4.2.2'!K$15</f>
        <v>0</v>
      </c>
      <c r="F35" s="186">
        <f>'TAB4.2.2'!N$15</f>
        <v>0</v>
      </c>
      <c r="G35" s="186">
        <f>'TAB4.2.2'!Q$15</f>
        <v>0</v>
      </c>
      <c r="H35" s="186">
        <f>'TAB4.2.2'!T$15</f>
        <v>0</v>
      </c>
      <c r="I35" s="186">
        <f>'TAB4.2.2'!W$15</f>
        <v>0</v>
      </c>
    </row>
    <row r="36" spans="1:9" s="1" customFormat="1" ht="15" x14ac:dyDescent="0.3">
      <c r="A36" s="187" t="s">
        <v>105</v>
      </c>
      <c r="B36" s="186">
        <f t="shared" si="12"/>
        <v>0</v>
      </c>
      <c r="C36" s="186">
        <f>'TAB4.2.2'!E35</f>
        <v>0</v>
      </c>
      <c r="D36" s="186">
        <f>'TAB4.2.2'!H$16</f>
        <v>0</v>
      </c>
      <c r="E36" s="186">
        <f>'TAB4.2.2'!K$16</f>
        <v>0</v>
      </c>
      <c r="F36" s="186">
        <f>'TAB4.2.2'!N$16</f>
        <v>0</v>
      </c>
      <c r="G36" s="186">
        <f>'TAB4.2.2'!Q$16</f>
        <v>0</v>
      </c>
      <c r="H36" s="186">
        <f>'TAB4.2.2'!T$16</f>
        <v>0</v>
      </c>
      <c r="I36" s="186">
        <f>'TAB4.2.2'!W$16</f>
        <v>0</v>
      </c>
    </row>
    <row r="37" spans="1:9" s="1" customFormat="1" ht="15" x14ac:dyDescent="0.3">
      <c r="A37" s="187" t="s">
        <v>107</v>
      </c>
      <c r="B37" s="186">
        <f t="shared" si="12"/>
        <v>0</v>
      </c>
      <c r="C37" s="186">
        <f>'TAB4.2.2'!E36</f>
        <v>0</v>
      </c>
      <c r="D37" s="186">
        <f>'TAB4.2.2'!H$17</f>
        <v>0</v>
      </c>
      <c r="E37" s="186">
        <f>'TAB4.2.2'!K$17</f>
        <v>0</v>
      </c>
      <c r="F37" s="186">
        <f>'TAB4.2.2'!N$17</f>
        <v>0</v>
      </c>
      <c r="G37" s="186">
        <f>'TAB4.2.2'!Q$17</f>
        <v>0</v>
      </c>
      <c r="H37" s="186">
        <f>'TAB4.2.2'!T$17</f>
        <v>0</v>
      </c>
      <c r="I37" s="186">
        <f>'TAB4.2.2'!W$17</f>
        <v>0</v>
      </c>
    </row>
    <row r="38" spans="1:9" s="1" customFormat="1" ht="15" x14ac:dyDescent="0.3">
      <c r="A38" s="185" t="s">
        <v>109</v>
      </c>
      <c r="B38" s="349">
        <f t="shared" si="12"/>
        <v>0</v>
      </c>
      <c r="C38" s="349">
        <f>'TAB4.2.2'!E$18</f>
        <v>0</v>
      </c>
      <c r="D38" s="349">
        <f>'TAB4.2.2'!H$18</f>
        <v>0</v>
      </c>
      <c r="E38" s="349">
        <f>'TAB4.2.2'!K$18</f>
        <v>0</v>
      </c>
      <c r="F38" s="349">
        <f>'TAB4.2.2'!N$18</f>
        <v>0</v>
      </c>
      <c r="G38" s="349">
        <f>'TAB4.2.2'!Q$18</f>
        <v>0</v>
      </c>
      <c r="H38" s="349">
        <f>'TAB4.2.2'!T$18</f>
        <v>0</v>
      </c>
      <c r="I38" s="349">
        <f>'TAB4.2.2'!W$18</f>
        <v>0</v>
      </c>
    </row>
    <row r="39" spans="1:9" s="1" customFormat="1" ht="15" x14ac:dyDescent="0.3">
      <c r="A39" s="42" t="s">
        <v>7</v>
      </c>
      <c r="B39" s="229">
        <f t="shared" si="12"/>
        <v>0</v>
      </c>
      <c r="C39" s="229">
        <f>C27+C33+C34+C38</f>
        <v>0</v>
      </c>
      <c r="D39" s="229">
        <f t="shared" ref="D39" si="24">D27+D33+D34+D38</f>
        <v>0</v>
      </c>
      <c r="E39" s="229">
        <f t="shared" ref="E39" si="25">E27+E33+E34+E38</f>
        <v>0</v>
      </c>
      <c r="F39" s="229">
        <f t="shared" ref="F39" si="26">F27+F33+F34+F38</f>
        <v>0</v>
      </c>
      <c r="G39" s="229">
        <f t="shared" ref="G39" si="27">G27+G33+G34+G38</f>
        <v>0</v>
      </c>
      <c r="H39" s="229">
        <f t="shared" ref="H39" si="28">H27+H33+H34+H38</f>
        <v>0</v>
      </c>
      <c r="I39" s="229">
        <f t="shared" ref="I39" si="29">I27+I33+I34+I38</f>
        <v>0</v>
      </c>
    </row>
    <row r="40" spans="1:9" x14ac:dyDescent="0.3">
      <c r="A40" s="4" t="s">
        <v>308</v>
      </c>
      <c r="C40" s="302">
        <f>IFERROR(C39/$B39,0)</f>
        <v>0</v>
      </c>
      <c r="D40" s="302">
        <f>IFERROR(D39/$B39,0)</f>
        <v>0</v>
      </c>
      <c r="E40" s="302">
        <f t="shared" ref="E40" si="30">IFERROR(E39/$B39,0)</f>
        <v>0</v>
      </c>
      <c r="F40" s="302">
        <f t="shared" ref="F40" si="31">IFERROR(F39/$B39,0)</f>
        <v>0</v>
      </c>
      <c r="G40" s="302">
        <f t="shared" ref="G40" si="32">IFERROR(G39/$B39,0)</f>
        <v>0</v>
      </c>
      <c r="H40" s="302">
        <f t="shared" ref="H40" si="33">IFERROR(H39/$B39,0)</f>
        <v>0</v>
      </c>
      <c r="I40" s="302">
        <f t="shared" ref="I40" si="34">IFERROR(I39/$B39,0)</f>
        <v>0</v>
      </c>
    </row>
    <row r="41" spans="1:9" x14ac:dyDescent="0.3">
      <c r="A41" s="4" t="s">
        <v>313</v>
      </c>
      <c r="B41" s="302">
        <f>IFERROR(B39/B20,0)</f>
        <v>0</v>
      </c>
      <c r="C41" s="302">
        <f t="shared" ref="C41:I41" si="35">IFERROR(C39/C20,0)</f>
        <v>0</v>
      </c>
      <c r="D41" s="302">
        <f t="shared" si="35"/>
        <v>0</v>
      </c>
      <c r="E41" s="302">
        <f t="shared" si="35"/>
        <v>0</v>
      </c>
      <c r="F41" s="302">
        <f t="shared" si="35"/>
        <v>0</v>
      </c>
      <c r="G41" s="302">
        <f t="shared" si="35"/>
        <v>0</v>
      </c>
      <c r="H41" s="302">
        <f t="shared" si="35"/>
        <v>0</v>
      </c>
      <c r="I41" s="302">
        <f t="shared" si="35"/>
        <v>0</v>
      </c>
    </row>
    <row r="43" spans="1:9" s="1" customFormat="1" ht="25.15" customHeight="1" x14ac:dyDescent="0.35">
      <c r="A43" s="398" t="s">
        <v>204</v>
      </c>
      <c r="B43" s="398"/>
      <c r="C43" s="398"/>
      <c r="D43" s="398"/>
      <c r="E43" s="398"/>
      <c r="F43" s="398"/>
      <c r="G43" s="398"/>
      <c r="H43" s="398"/>
      <c r="I43" s="398"/>
    </row>
    <row r="44" spans="1:9" s="169" customFormat="1" ht="18" customHeight="1" x14ac:dyDescent="0.3">
      <c r="A44" s="397" t="s">
        <v>0</v>
      </c>
      <c r="B44" s="348" t="s">
        <v>7</v>
      </c>
      <c r="C44" s="291" t="s">
        <v>32</v>
      </c>
      <c r="D44" s="291" t="s">
        <v>33</v>
      </c>
      <c r="E44" s="291" t="s">
        <v>34</v>
      </c>
      <c r="F44" s="291" t="s">
        <v>35</v>
      </c>
      <c r="G44" s="291" t="s">
        <v>36</v>
      </c>
      <c r="H44" s="291" t="s">
        <v>37</v>
      </c>
      <c r="I44" s="291" t="s">
        <v>41</v>
      </c>
    </row>
    <row r="45" spans="1:9" s="1" customFormat="1" ht="15" x14ac:dyDescent="0.3">
      <c r="A45" s="397"/>
      <c r="B45" s="5" t="s">
        <v>3</v>
      </c>
      <c r="C45" s="5" t="s">
        <v>3</v>
      </c>
      <c r="D45" s="5" t="s">
        <v>3</v>
      </c>
      <c r="E45" s="5" t="s">
        <v>3</v>
      </c>
      <c r="F45" s="5" t="s">
        <v>3</v>
      </c>
      <c r="G45" s="5" t="s">
        <v>3</v>
      </c>
      <c r="H45" s="5" t="s">
        <v>3</v>
      </c>
      <c r="I45" s="5" t="s">
        <v>3</v>
      </c>
    </row>
    <row r="46" spans="1:9" s="1" customFormat="1" ht="15" x14ac:dyDescent="0.3">
      <c r="A46" s="185" t="s">
        <v>5</v>
      </c>
      <c r="B46" s="349">
        <f>SUM(C46:I46)</f>
        <v>0</v>
      </c>
      <c r="C46" s="349">
        <f>C47+C48+C49</f>
        <v>0</v>
      </c>
      <c r="D46" s="349">
        <f t="shared" ref="D46" si="36">D47+D48+D49</f>
        <v>0</v>
      </c>
      <c r="E46" s="349">
        <f t="shared" ref="E46" si="37">E47+E48+E49</f>
        <v>0</v>
      </c>
      <c r="F46" s="349">
        <f t="shared" ref="F46" si="38">F47+F48+F49</f>
        <v>0</v>
      </c>
      <c r="G46" s="349">
        <f t="shared" ref="G46" si="39">G47+G48+G49</f>
        <v>0</v>
      </c>
      <c r="H46" s="349">
        <f t="shared" ref="H46" si="40">H47+H48+H49</f>
        <v>0</v>
      </c>
      <c r="I46" s="349">
        <f t="shared" ref="I46" si="41">I47+I48+I49</f>
        <v>0</v>
      </c>
    </row>
    <row r="47" spans="1:9" s="1" customFormat="1" ht="15" x14ac:dyDescent="0.3">
      <c r="A47" s="187" t="s">
        <v>93</v>
      </c>
      <c r="B47" s="186">
        <f t="shared" ref="B47:B58" si="42">SUM(C47:I47)</f>
        <v>0</v>
      </c>
      <c r="C47" s="186">
        <f>'TAB4.3.2'!E$8</f>
        <v>0</v>
      </c>
      <c r="D47" s="186">
        <f>'TAB4.3.2'!H$8</f>
        <v>0</v>
      </c>
      <c r="E47" s="186">
        <f>'TAB4.3.2'!K$8</f>
        <v>0</v>
      </c>
      <c r="F47" s="186">
        <f>'TAB4.3.2'!N$8</f>
        <v>0</v>
      </c>
      <c r="G47" s="186">
        <f>'TAB4.3.2'!Q$8</f>
        <v>0</v>
      </c>
      <c r="H47" s="186">
        <f>'TAB4.3.2'!T$8</f>
        <v>0</v>
      </c>
      <c r="I47" s="186">
        <f>'TAB4.3.2'!W$8</f>
        <v>0</v>
      </c>
    </row>
    <row r="48" spans="1:9" s="1" customFormat="1" ht="15" x14ac:dyDescent="0.3">
      <c r="A48" s="187" t="s">
        <v>96</v>
      </c>
      <c r="B48" s="186">
        <f t="shared" si="42"/>
        <v>0</v>
      </c>
      <c r="C48" s="186">
        <f>'TAB4.3.2'!E$9</f>
        <v>0</v>
      </c>
      <c r="D48" s="186">
        <f>'TAB4.3.2'!H$9</f>
        <v>0</v>
      </c>
      <c r="E48" s="186">
        <f>'TAB4.3.2'!K$9</f>
        <v>0</v>
      </c>
      <c r="F48" s="186">
        <f>'TAB4.3.2'!N$9</f>
        <v>0</v>
      </c>
      <c r="G48" s="186">
        <f>'TAB4.3.2'!Q$9</f>
        <v>0</v>
      </c>
      <c r="H48" s="186">
        <f>'TAB4.3.2'!T$9</f>
        <v>0</v>
      </c>
      <c r="I48" s="186">
        <f>'TAB4.3.2'!W$9</f>
        <v>0</v>
      </c>
    </row>
    <row r="49" spans="1:10" s="1" customFormat="1" ht="15" x14ac:dyDescent="0.3">
      <c r="A49" s="187" t="s">
        <v>98</v>
      </c>
      <c r="B49" s="186">
        <f t="shared" si="42"/>
        <v>0</v>
      </c>
      <c r="C49" s="186">
        <f>C50+C51</f>
        <v>0</v>
      </c>
      <c r="D49" s="186">
        <f t="shared" ref="D49" si="43">D50+D51</f>
        <v>0</v>
      </c>
      <c r="E49" s="186">
        <f t="shared" ref="E49" si="44">E50+E51</f>
        <v>0</v>
      </c>
      <c r="F49" s="186">
        <f t="shared" ref="F49" si="45">F50+F51</f>
        <v>0</v>
      </c>
      <c r="G49" s="186">
        <f t="shared" ref="G49" si="46">G50+G51</f>
        <v>0</v>
      </c>
      <c r="H49" s="186">
        <f t="shared" ref="H49" si="47">H50+H51</f>
        <v>0</v>
      </c>
      <c r="I49" s="186">
        <f>I50+I51</f>
        <v>0</v>
      </c>
    </row>
    <row r="50" spans="1:10" s="1" customFormat="1" ht="15" x14ac:dyDescent="0.3">
      <c r="A50" s="187" t="s">
        <v>306</v>
      </c>
      <c r="B50" s="186">
        <f t="shared" si="42"/>
        <v>0</v>
      </c>
      <c r="C50" s="186">
        <f>'TAB4.3.2'!E$11</f>
        <v>0</v>
      </c>
      <c r="D50" s="186">
        <f>'TAB4.3.2'!H$11</f>
        <v>0</v>
      </c>
      <c r="E50" s="186">
        <f>'TAB4.3.2'!K$11</f>
        <v>0</v>
      </c>
      <c r="F50" s="186">
        <f>'TAB4.3.2'!N$11</f>
        <v>0</v>
      </c>
      <c r="G50" s="186">
        <f>'TAB4.3.2'!Q$11</f>
        <v>0</v>
      </c>
      <c r="H50" s="186">
        <f>'TAB4.3.2'!T$11</f>
        <v>0</v>
      </c>
      <c r="I50" s="186">
        <f>'TAB4.3.2'!W$11</f>
        <v>0</v>
      </c>
    </row>
    <row r="51" spans="1:10" s="1" customFormat="1" ht="15" x14ac:dyDescent="0.3">
      <c r="A51" s="187" t="s">
        <v>307</v>
      </c>
      <c r="B51" s="186">
        <f t="shared" si="42"/>
        <v>0</v>
      </c>
      <c r="C51" s="186">
        <f>'TAB4.3.2'!E$12</f>
        <v>0</v>
      </c>
      <c r="D51" s="186">
        <f>'TAB4.3.2'!H$12</f>
        <v>0</v>
      </c>
      <c r="E51" s="186">
        <f>'TAB4.3.2'!K$12</f>
        <v>0</v>
      </c>
      <c r="F51" s="186">
        <f>'TAB4.3.2'!N$12</f>
        <v>0</v>
      </c>
      <c r="G51" s="186">
        <f>'TAB4.3.2'!Q$12</f>
        <v>0</v>
      </c>
      <c r="H51" s="186">
        <f>'TAB4.3.2'!T$12</f>
        <v>0</v>
      </c>
      <c r="I51" s="186">
        <f>'TAB4.3.2'!W$12</f>
        <v>0</v>
      </c>
      <c r="J51" s="228"/>
    </row>
    <row r="52" spans="1:10" s="1" customFormat="1" ht="15" x14ac:dyDescent="0.3">
      <c r="A52" s="185" t="s">
        <v>100</v>
      </c>
      <c r="B52" s="349">
        <f t="shared" si="42"/>
        <v>0</v>
      </c>
      <c r="C52" s="349">
        <f>'TAB4.3.2'!E$13</f>
        <v>0</v>
      </c>
      <c r="D52" s="349">
        <f>'TAB4.3.2'!H$13</f>
        <v>0</v>
      </c>
      <c r="E52" s="349">
        <f>'TAB4.3.2'!K$13</f>
        <v>0</v>
      </c>
      <c r="F52" s="349">
        <f>'TAB4.3.2'!N$13</f>
        <v>0</v>
      </c>
      <c r="G52" s="349">
        <f>'TAB4.3.2'!Q$13</f>
        <v>0</v>
      </c>
      <c r="H52" s="349">
        <f>'TAB4.3.2'!T$13</f>
        <v>0</v>
      </c>
      <c r="I52" s="349">
        <f>'TAB4.3.2'!W$13</f>
        <v>0</v>
      </c>
    </row>
    <row r="53" spans="1:10" s="1" customFormat="1" ht="15" x14ac:dyDescent="0.3">
      <c r="A53" s="185" t="s">
        <v>102</v>
      </c>
      <c r="B53" s="349">
        <f t="shared" si="42"/>
        <v>0</v>
      </c>
      <c r="C53" s="349">
        <f>C54+C55+C56</f>
        <v>0</v>
      </c>
      <c r="D53" s="349">
        <f t="shared" ref="D53" si="48">D54+D55+D56</f>
        <v>0</v>
      </c>
      <c r="E53" s="349">
        <f t="shared" ref="E53" si="49">E54+E55+E56</f>
        <v>0</v>
      </c>
      <c r="F53" s="349">
        <f t="shared" ref="F53" si="50">F54+F55+F56</f>
        <v>0</v>
      </c>
      <c r="G53" s="349">
        <f t="shared" ref="G53" si="51">G54+G55+G56</f>
        <v>0</v>
      </c>
      <c r="H53" s="349">
        <f t="shared" ref="H53" si="52">H54+H55+H56</f>
        <v>0</v>
      </c>
      <c r="I53" s="349">
        <f t="shared" ref="I53" si="53">I54+I55+I56</f>
        <v>0</v>
      </c>
    </row>
    <row r="54" spans="1:10" s="1" customFormat="1" ht="15" x14ac:dyDescent="0.3">
      <c r="A54" s="187" t="s">
        <v>103</v>
      </c>
      <c r="B54" s="186">
        <f t="shared" si="42"/>
        <v>0</v>
      </c>
      <c r="C54" s="186">
        <f>'TAB4.3.2'!E53</f>
        <v>0</v>
      </c>
      <c r="D54" s="186">
        <f>'TAB4.3.2'!H$15</f>
        <v>0</v>
      </c>
      <c r="E54" s="186">
        <f>'TAB4.3.2'!K$15</f>
        <v>0</v>
      </c>
      <c r="F54" s="186">
        <f>'TAB4.3.2'!N$15</f>
        <v>0</v>
      </c>
      <c r="G54" s="186">
        <f>'TAB4.3.2'!Q$15</f>
        <v>0</v>
      </c>
      <c r="H54" s="186">
        <f>'TAB4.3.2'!T$15</f>
        <v>0</v>
      </c>
      <c r="I54" s="186">
        <f>'TAB4.3.2'!W$15</f>
        <v>0</v>
      </c>
    </row>
    <row r="55" spans="1:10" s="1" customFormat="1" ht="15" x14ac:dyDescent="0.3">
      <c r="A55" s="187" t="s">
        <v>105</v>
      </c>
      <c r="B55" s="186">
        <f t="shared" si="42"/>
        <v>0</v>
      </c>
      <c r="C55" s="186">
        <f>'TAB4.3.2'!E54</f>
        <v>0</v>
      </c>
      <c r="D55" s="186">
        <f>'TAB4.3.2'!H$16</f>
        <v>0</v>
      </c>
      <c r="E55" s="186">
        <f>'TAB4.3.2'!K$16</f>
        <v>0</v>
      </c>
      <c r="F55" s="186">
        <f>'TAB4.3.2'!N$16</f>
        <v>0</v>
      </c>
      <c r="G55" s="186">
        <f>'TAB4.3.2'!Q$16</f>
        <v>0</v>
      </c>
      <c r="H55" s="186">
        <f>'TAB4.3.2'!T$16</f>
        <v>0</v>
      </c>
      <c r="I55" s="186">
        <f>'TAB4.3.2'!W$16</f>
        <v>0</v>
      </c>
    </row>
    <row r="56" spans="1:10" s="1" customFormat="1" ht="15" x14ac:dyDescent="0.3">
      <c r="A56" s="187" t="s">
        <v>107</v>
      </c>
      <c r="B56" s="186">
        <f t="shared" si="42"/>
        <v>0</v>
      </c>
      <c r="C56" s="186">
        <f>'TAB4.3.2'!E55</f>
        <v>0</v>
      </c>
      <c r="D56" s="186">
        <f>'TAB4.3.2'!H$17</f>
        <v>0</v>
      </c>
      <c r="E56" s="186">
        <f>'TAB4.3.2'!K$17</f>
        <v>0</v>
      </c>
      <c r="F56" s="186">
        <f>'TAB4.3.2'!N$17</f>
        <v>0</v>
      </c>
      <c r="G56" s="186">
        <f>'TAB4.3.2'!Q$17</f>
        <v>0</v>
      </c>
      <c r="H56" s="186">
        <f>'TAB4.3.2'!T$17</f>
        <v>0</v>
      </c>
      <c r="I56" s="186">
        <f>'TAB4.3.2'!W$17</f>
        <v>0</v>
      </c>
    </row>
    <row r="57" spans="1:10" s="1" customFormat="1" ht="15" x14ac:dyDescent="0.3">
      <c r="A57" s="185" t="s">
        <v>109</v>
      </c>
      <c r="B57" s="349">
        <f t="shared" si="42"/>
        <v>0</v>
      </c>
      <c r="C57" s="349">
        <f>'TAB4.3.2'!E$18</f>
        <v>0</v>
      </c>
      <c r="D57" s="349">
        <f>'TAB4.3.2'!H$18</f>
        <v>0</v>
      </c>
      <c r="E57" s="349">
        <f>'TAB4.3.2'!K$18</f>
        <v>0</v>
      </c>
      <c r="F57" s="349">
        <f>'TAB4.3.2'!N$18</f>
        <v>0</v>
      </c>
      <c r="G57" s="349">
        <f>'TAB4.3.2'!Q$18</f>
        <v>0</v>
      </c>
      <c r="H57" s="349">
        <f>'TAB4.3.2'!T$18</f>
        <v>0</v>
      </c>
      <c r="I57" s="349">
        <f>'TAB4.3.2'!W$18</f>
        <v>0</v>
      </c>
    </row>
    <row r="58" spans="1:10" s="1" customFormat="1" ht="15" x14ac:dyDescent="0.3">
      <c r="A58" s="42" t="s">
        <v>7</v>
      </c>
      <c r="B58" s="229">
        <f t="shared" si="42"/>
        <v>0</v>
      </c>
      <c r="C58" s="229">
        <f>C46+C52+C53+C57</f>
        <v>0</v>
      </c>
      <c r="D58" s="229">
        <f t="shared" ref="D58" si="54">D46+D52+D53+D57</f>
        <v>0</v>
      </c>
      <c r="E58" s="229">
        <f t="shared" ref="E58" si="55">E46+E52+E53+E57</f>
        <v>0</v>
      </c>
      <c r="F58" s="229">
        <f t="shared" ref="F58" si="56">F46+F52+F53+F57</f>
        <v>0</v>
      </c>
      <c r="G58" s="229">
        <f t="shared" ref="G58" si="57">G46+G52+G53+G57</f>
        <v>0</v>
      </c>
      <c r="H58" s="229">
        <f t="shared" ref="H58" si="58">H46+H52+H53+H57</f>
        <v>0</v>
      </c>
      <c r="I58" s="229">
        <f t="shared" ref="I58" si="59">I46+I52+I53+I57</f>
        <v>0</v>
      </c>
    </row>
    <row r="59" spans="1:10" x14ac:dyDescent="0.3">
      <c r="A59" s="4" t="s">
        <v>308</v>
      </c>
      <c r="C59" s="302">
        <f>IFERROR(C58/$B58,0)</f>
        <v>0</v>
      </c>
      <c r="D59" s="302">
        <f>IFERROR(D58/$B58,0)</f>
        <v>0</v>
      </c>
      <c r="E59" s="302">
        <f t="shared" ref="E59" si="60">IFERROR(E58/$B58,0)</f>
        <v>0</v>
      </c>
      <c r="F59" s="302">
        <f t="shared" ref="F59" si="61">IFERROR(F58/$B58,0)</f>
        <v>0</v>
      </c>
      <c r="G59" s="302">
        <f t="shared" ref="G59" si="62">IFERROR(G58/$B58,0)</f>
        <v>0</v>
      </c>
      <c r="H59" s="302">
        <f t="shared" ref="H59" si="63">IFERROR(H58/$B58,0)</f>
        <v>0</v>
      </c>
      <c r="I59" s="302">
        <f t="shared" ref="I59" si="64">IFERROR(I58/$B58,0)</f>
        <v>0</v>
      </c>
    </row>
    <row r="60" spans="1:10" x14ac:dyDescent="0.3">
      <c r="A60" s="4" t="s">
        <v>312</v>
      </c>
      <c r="B60" s="302">
        <f>IFERROR(B58/B39,0)</f>
        <v>0</v>
      </c>
      <c r="C60" s="302">
        <f t="shared" ref="C60:I60" si="65">IFERROR(C58/C39,0)</f>
        <v>0</v>
      </c>
      <c r="D60" s="302">
        <f t="shared" si="65"/>
        <v>0</v>
      </c>
      <c r="E60" s="302">
        <f t="shared" si="65"/>
        <v>0</v>
      </c>
      <c r="F60" s="302">
        <f t="shared" si="65"/>
        <v>0</v>
      </c>
      <c r="G60" s="302">
        <f t="shared" si="65"/>
        <v>0</v>
      </c>
      <c r="H60" s="302">
        <f t="shared" si="65"/>
        <v>0</v>
      </c>
      <c r="I60" s="302">
        <f t="shared" si="65"/>
        <v>0</v>
      </c>
    </row>
    <row r="62" spans="1:10" s="1" customFormat="1" ht="25.15" customHeight="1" x14ac:dyDescent="0.35">
      <c r="A62" s="398" t="s">
        <v>205</v>
      </c>
      <c r="B62" s="398"/>
      <c r="C62" s="398"/>
      <c r="D62" s="398"/>
      <c r="E62" s="398"/>
      <c r="F62" s="398"/>
      <c r="G62" s="398"/>
      <c r="H62" s="398"/>
      <c r="I62" s="398"/>
    </row>
    <row r="63" spans="1:10" s="169" customFormat="1" ht="18" customHeight="1" x14ac:dyDescent="0.3">
      <c r="A63" s="397" t="s">
        <v>0</v>
      </c>
      <c r="B63" s="348" t="s">
        <v>7</v>
      </c>
      <c r="C63" s="291" t="s">
        <v>32</v>
      </c>
      <c r="D63" s="291" t="s">
        <v>33</v>
      </c>
      <c r="E63" s="291" t="s">
        <v>34</v>
      </c>
      <c r="F63" s="291" t="s">
        <v>35</v>
      </c>
      <c r="G63" s="291" t="s">
        <v>36</v>
      </c>
      <c r="H63" s="291" t="s">
        <v>37</v>
      </c>
      <c r="I63" s="291" t="s">
        <v>41</v>
      </c>
    </row>
    <row r="64" spans="1:10" s="1" customFormat="1" ht="15" x14ac:dyDescent="0.3">
      <c r="A64" s="397"/>
      <c r="B64" s="5" t="s">
        <v>3</v>
      </c>
      <c r="C64" s="5" t="s">
        <v>3</v>
      </c>
      <c r="D64" s="5" t="s">
        <v>3</v>
      </c>
      <c r="E64" s="5" t="s">
        <v>3</v>
      </c>
      <c r="F64" s="5" t="s">
        <v>3</v>
      </c>
      <c r="G64" s="5" t="s">
        <v>3</v>
      </c>
      <c r="H64" s="5" t="s">
        <v>3</v>
      </c>
      <c r="I64" s="5" t="s">
        <v>3</v>
      </c>
    </row>
    <row r="65" spans="1:10" s="1" customFormat="1" ht="15" x14ac:dyDescent="0.3">
      <c r="A65" s="185" t="s">
        <v>5</v>
      </c>
      <c r="B65" s="349">
        <f>SUM(C65:I65)</f>
        <v>0</v>
      </c>
      <c r="C65" s="349">
        <f>C66+C67+C68</f>
        <v>0</v>
      </c>
      <c r="D65" s="349">
        <f t="shared" ref="D65" si="66">D66+D67+D68</f>
        <v>0</v>
      </c>
      <c r="E65" s="349">
        <f t="shared" ref="E65" si="67">E66+E67+E68</f>
        <v>0</v>
      </c>
      <c r="F65" s="349">
        <f t="shared" ref="F65" si="68">F66+F67+F68</f>
        <v>0</v>
      </c>
      <c r="G65" s="349">
        <f t="shared" ref="G65" si="69">G66+G67+G68</f>
        <v>0</v>
      </c>
      <c r="H65" s="349">
        <f t="shared" ref="H65" si="70">H66+H67+H68</f>
        <v>0</v>
      </c>
      <c r="I65" s="349">
        <f t="shared" ref="I65" si="71">I66+I67+I68</f>
        <v>0</v>
      </c>
    </row>
    <row r="66" spans="1:10" s="1" customFormat="1" ht="15" x14ac:dyDescent="0.3">
      <c r="A66" s="187" t="s">
        <v>93</v>
      </c>
      <c r="B66" s="186">
        <f t="shared" ref="B66:B77" si="72">SUM(C66:I66)</f>
        <v>0</v>
      </c>
      <c r="C66" s="186">
        <f>'TAB4.4.2'!E$8</f>
        <v>0</v>
      </c>
      <c r="D66" s="186">
        <f>'TAB4.4.2'!H$8</f>
        <v>0</v>
      </c>
      <c r="E66" s="186">
        <f>'TAB4.4.2'!K$8</f>
        <v>0</v>
      </c>
      <c r="F66" s="186">
        <f>'TAB4.4.2'!N$8</f>
        <v>0</v>
      </c>
      <c r="G66" s="186">
        <f>'TAB4.4.2'!Q$8</f>
        <v>0</v>
      </c>
      <c r="H66" s="186">
        <f>'TAB4.4.2'!T$8</f>
        <v>0</v>
      </c>
      <c r="I66" s="186">
        <f>'TAB4.4.2'!W$8</f>
        <v>0</v>
      </c>
    </row>
    <row r="67" spans="1:10" s="1" customFormat="1" ht="15" x14ac:dyDescent="0.3">
      <c r="A67" s="187" t="s">
        <v>96</v>
      </c>
      <c r="B67" s="186">
        <f t="shared" si="72"/>
        <v>0</v>
      </c>
      <c r="C67" s="186">
        <f>'TAB4.4.2'!E$9</f>
        <v>0</v>
      </c>
      <c r="D67" s="186">
        <f>'TAB4.4.2'!H$9</f>
        <v>0</v>
      </c>
      <c r="E67" s="186">
        <f>'TAB4.4.2'!K$9</f>
        <v>0</v>
      </c>
      <c r="F67" s="186">
        <f>'TAB4.4.2'!N$9</f>
        <v>0</v>
      </c>
      <c r="G67" s="186">
        <f>'TAB4.4.2'!Q$9</f>
        <v>0</v>
      </c>
      <c r="H67" s="186">
        <f>'TAB4.4.2'!T$9</f>
        <v>0</v>
      </c>
      <c r="I67" s="186">
        <f>'TAB4.4.2'!W$9</f>
        <v>0</v>
      </c>
    </row>
    <row r="68" spans="1:10" s="1" customFormat="1" ht="15" x14ac:dyDescent="0.3">
      <c r="A68" s="187" t="s">
        <v>98</v>
      </c>
      <c r="B68" s="186">
        <f t="shared" si="72"/>
        <v>0</v>
      </c>
      <c r="C68" s="186">
        <f>C69+C70</f>
        <v>0</v>
      </c>
      <c r="D68" s="186">
        <f t="shared" ref="D68" si="73">D69+D70</f>
        <v>0</v>
      </c>
      <c r="E68" s="186">
        <f t="shared" ref="E68" si="74">E69+E70</f>
        <v>0</v>
      </c>
      <c r="F68" s="186">
        <f t="shared" ref="F68" si="75">F69+F70</f>
        <v>0</v>
      </c>
      <c r="G68" s="186">
        <f t="shared" ref="G68" si="76">G69+G70</f>
        <v>0</v>
      </c>
      <c r="H68" s="186">
        <f t="shared" ref="H68" si="77">H69+H70</f>
        <v>0</v>
      </c>
      <c r="I68" s="186">
        <f>I69+I70</f>
        <v>0</v>
      </c>
    </row>
    <row r="69" spans="1:10" s="1" customFormat="1" ht="15" x14ac:dyDescent="0.3">
      <c r="A69" s="187" t="s">
        <v>306</v>
      </c>
      <c r="B69" s="186">
        <f t="shared" si="72"/>
        <v>0</v>
      </c>
      <c r="C69" s="186">
        <f>'TAB4.4.2'!E$11</f>
        <v>0</v>
      </c>
      <c r="D69" s="186">
        <f>'TAB4.4.2'!H$11</f>
        <v>0</v>
      </c>
      <c r="E69" s="186">
        <f>'TAB4.4.2'!K$11</f>
        <v>0</v>
      </c>
      <c r="F69" s="186">
        <f>'TAB4.4.2'!N$11</f>
        <v>0</v>
      </c>
      <c r="G69" s="186">
        <f>'TAB4.4.2'!Q$11</f>
        <v>0</v>
      </c>
      <c r="H69" s="186">
        <f>'TAB4.4.2'!T$11</f>
        <v>0</v>
      </c>
      <c r="I69" s="186">
        <f>'TAB4.4.2'!W$11</f>
        <v>0</v>
      </c>
    </row>
    <row r="70" spans="1:10" s="1" customFormat="1" ht="15" x14ac:dyDescent="0.3">
      <c r="A70" s="187" t="s">
        <v>307</v>
      </c>
      <c r="B70" s="186">
        <f t="shared" si="72"/>
        <v>0</v>
      </c>
      <c r="C70" s="186">
        <f>'TAB4.4.2'!E$12</f>
        <v>0</v>
      </c>
      <c r="D70" s="186">
        <f>'TAB4.4.2'!H$12</f>
        <v>0</v>
      </c>
      <c r="E70" s="186">
        <f>'TAB4.4.2'!K$12</f>
        <v>0</v>
      </c>
      <c r="F70" s="186">
        <f>'TAB4.4.2'!N$12</f>
        <v>0</v>
      </c>
      <c r="G70" s="186">
        <f>'TAB4.4.2'!Q$12</f>
        <v>0</v>
      </c>
      <c r="H70" s="186">
        <f>'TAB4.4.2'!T$12</f>
        <v>0</v>
      </c>
      <c r="I70" s="186">
        <f>'TAB4.4.2'!W$12</f>
        <v>0</v>
      </c>
      <c r="J70" s="228"/>
    </row>
    <row r="71" spans="1:10" s="1" customFormat="1" ht="15" x14ac:dyDescent="0.3">
      <c r="A71" s="185" t="s">
        <v>100</v>
      </c>
      <c r="B71" s="349">
        <f t="shared" si="72"/>
        <v>0</v>
      </c>
      <c r="C71" s="349">
        <f>'TAB4.4.2'!E$13</f>
        <v>0</v>
      </c>
      <c r="D71" s="349">
        <f>'TAB4.4.2'!H$13</f>
        <v>0</v>
      </c>
      <c r="E71" s="349">
        <f>'TAB4.4.2'!K$13</f>
        <v>0</v>
      </c>
      <c r="F71" s="349">
        <f>'TAB4.4.2'!N$13</f>
        <v>0</v>
      </c>
      <c r="G71" s="349">
        <f>'TAB4.4.2'!Q$13</f>
        <v>0</v>
      </c>
      <c r="H71" s="349">
        <f>'TAB4.4.2'!T$13</f>
        <v>0</v>
      </c>
      <c r="I71" s="349">
        <f>'TAB4.4.2'!W$13</f>
        <v>0</v>
      </c>
    </row>
    <row r="72" spans="1:10" s="1" customFormat="1" ht="15" x14ac:dyDescent="0.3">
      <c r="A72" s="185" t="s">
        <v>102</v>
      </c>
      <c r="B72" s="349">
        <f t="shared" si="72"/>
        <v>0</v>
      </c>
      <c r="C72" s="349">
        <f>C73+C74+C75</f>
        <v>0</v>
      </c>
      <c r="D72" s="349">
        <f t="shared" ref="D72" si="78">D73+D74+D75</f>
        <v>0</v>
      </c>
      <c r="E72" s="349">
        <f t="shared" ref="E72" si="79">E73+E74+E75</f>
        <v>0</v>
      </c>
      <c r="F72" s="349">
        <f t="shared" ref="F72" si="80">F73+F74+F75</f>
        <v>0</v>
      </c>
      <c r="G72" s="349">
        <f t="shared" ref="G72" si="81">G73+G74+G75</f>
        <v>0</v>
      </c>
      <c r="H72" s="349">
        <f t="shared" ref="H72" si="82">H73+H74+H75</f>
        <v>0</v>
      </c>
      <c r="I72" s="349">
        <f t="shared" ref="I72" si="83">I73+I74+I75</f>
        <v>0</v>
      </c>
    </row>
    <row r="73" spans="1:10" s="1" customFormat="1" ht="15" x14ac:dyDescent="0.3">
      <c r="A73" s="187" t="s">
        <v>103</v>
      </c>
      <c r="B73" s="186">
        <f t="shared" si="72"/>
        <v>0</v>
      </c>
      <c r="C73" s="186">
        <f>'TAB4.4.2'!E72</f>
        <v>0</v>
      </c>
      <c r="D73" s="186">
        <f>'TAB4.4.2'!H$15</f>
        <v>0</v>
      </c>
      <c r="E73" s="186">
        <f>'TAB4.4.2'!K$15</f>
        <v>0</v>
      </c>
      <c r="F73" s="186">
        <f>'TAB4.4.2'!N$15</f>
        <v>0</v>
      </c>
      <c r="G73" s="186">
        <f>'TAB4.4.2'!Q$15</f>
        <v>0</v>
      </c>
      <c r="H73" s="186">
        <f>'TAB4.4.2'!T$15</f>
        <v>0</v>
      </c>
      <c r="I73" s="186">
        <f>'TAB4.4.2'!W$15</f>
        <v>0</v>
      </c>
    </row>
    <row r="74" spans="1:10" s="1" customFormat="1" ht="15" x14ac:dyDescent="0.3">
      <c r="A74" s="187" t="s">
        <v>105</v>
      </c>
      <c r="B74" s="186">
        <f t="shared" si="72"/>
        <v>0</v>
      </c>
      <c r="C74" s="186">
        <f>'TAB4.4.2'!E73</f>
        <v>0</v>
      </c>
      <c r="D74" s="186">
        <f>'TAB4.4.2'!H$16</f>
        <v>0</v>
      </c>
      <c r="E74" s="186">
        <f>'TAB4.4.2'!K$16</f>
        <v>0</v>
      </c>
      <c r="F74" s="186">
        <f>'TAB4.4.2'!N$16</f>
        <v>0</v>
      </c>
      <c r="G74" s="186">
        <f>'TAB4.4.2'!Q$16</f>
        <v>0</v>
      </c>
      <c r="H74" s="186">
        <f>'TAB4.4.2'!T$16</f>
        <v>0</v>
      </c>
      <c r="I74" s="186">
        <f>'TAB4.4.2'!W$16</f>
        <v>0</v>
      </c>
    </row>
    <row r="75" spans="1:10" s="1" customFormat="1" ht="15" x14ac:dyDescent="0.3">
      <c r="A75" s="187" t="s">
        <v>107</v>
      </c>
      <c r="B75" s="186">
        <f t="shared" si="72"/>
        <v>0</v>
      </c>
      <c r="C75" s="186">
        <f>'TAB4.4.2'!E74</f>
        <v>0</v>
      </c>
      <c r="D75" s="186">
        <f>'TAB4.4.2'!H$17</f>
        <v>0</v>
      </c>
      <c r="E75" s="186">
        <f>'TAB4.4.2'!K$17</f>
        <v>0</v>
      </c>
      <c r="F75" s="186">
        <f>'TAB4.4.2'!N$17</f>
        <v>0</v>
      </c>
      <c r="G75" s="186">
        <f>'TAB4.4.2'!Q$17</f>
        <v>0</v>
      </c>
      <c r="H75" s="186">
        <f>'TAB4.4.2'!T$17</f>
        <v>0</v>
      </c>
      <c r="I75" s="186">
        <f>'TAB4.4.2'!W$17</f>
        <v>0</v>
      </c>
    </row>
    <row r="76" spans="1:10" s="1" customFormat="1" ht="15" x14ac:dyDescent="0.3">
      <c r="A76" s="185" t="s">
        <v>109</v>
      </c>
      <c r="B76" s="349">
        <f t="shared" si="72"/>
        <v>0</v>
      </c>
      <c r="C76" s="349">
        <f>'TAB4.4.2'!E$18</f>
        <v>0</v>
      </c>
      <c r="D76" s="349">
        <f>'TAB4.4.2'!H$18</f>
        <v>0</v>
      </c>
      <c r="E76" s="349">
        <f>'TAB4.4.2'!K$18</f>
        <v>0</v>
      </c>
      <c r="F76" s="349">
        <f>'TAB4.4.2'!N$18</f>
        <v>0</v>
      </c>
      <c r="G76" s="349">
        <f>'TAB4.4.2'!Q$18</f>
        <v>0</v>
      </c>
      <c r="H76" s="349">
        <f>'TAB4.4.2'!T$18</f>
        <v>0</v>
      </c>
      <c r="I76" s="349">
        <f>'TAB4.4.2'!W$18</f>
        <v>0</v>
      </c>
    </row>
    <row r="77" spans="1:10" s="1" customFormat="1" ht="15" x14ac:dyDescent="0.3">
      <c r="A77" s="42" t="s">
        <v>7</v>
      </c>
      <c r="B77" s="229">
        <f t="shared" si="72"/>
        <v>0</v>
      </c>
      <c r="C77" s="229">
        <f>C65+C71+C72+C76</f>
        <v>0</v>
      </c>
      <c r="D77" s="229">
        <f t="shared" ref="D77" si="84">D65+D71+D72+D76</f>
        <v>0</v>
      </c>
      <c r="E77" s="229">
        <f t="shared" ref="E77" si="85">E65+E71+E72+E76</f>
        <v>0</v>
      </c>
      <c r="F77" s="229">
        <f t="shared" ref="F77" si="86">F65+F71+F72+F76</f>
        <v>0</v>
      </c>
      <c r="G77" s="229">
        <f t="shared" ref="G77" si="87">G65+G71+G72+G76</f>
        <v>0</v>
      </c>
      <c r="H77" s="229">
        <f t="shared" ref="H77" si="88">H65+H71+H72+H76</f>
        <v>0</v>
      </c>
      <c r="I77" s="229">
        <f t="shared" ref="I77" si="89">I65+I71+I72+I76</f>
        <v>0</v>
      </c>
    </row>
    <row r="78" spans="1:10" x14ac:dyDescent="0.3">
      <c r="A78" s="4" t="s">
        <v>308</v>
      </c>
      <c r="C78" s="302">
        <f>IFERROR(C77/$B77,0)</f>
        <v>0</v>
      </c>
      <c r="D78" s="302">
        <f>IFERROR(D77/$B77,0)</f>
        <v>0</v>
      </c>
      <c r="E78" s="302">
        <f t="shared" ref="E78" si="90">IFERROR(E77/$B77,0)</f>
        <v>0</v>
      </c>
      <c r="F78" s="302">
        <f t="shared" ref="F78" si="91">IFERROR(F77/$B77,0)</f>
        <v>0</v>
      </c>
      <c r="G78" s="302">
        <f t="shared" ref="G78" si="92">IFERROR(G77/$B77,0)</f>
        <v>0</v>
      </c>
      <c r="H78" s="302">
        <f t="shared" ref="H78" si="93">IFERROR(H77/$B77,0)</f>
        <v>0</v>
      </c>
      <c r="I78" s="302">
        <f t="shared" ref="I78" si="94">IFERROR(I77/$B77,0)</f>
        <v>0</v>
      </c>
    </row>
    <row r="79" spans="1:10" x14ac:dyDescent="0.3">
      <c r="A79" s="4" t="s">
        <v>311</v>
      </c>
      <c r="B79" s="302">
        <f>IFERROR(B77/B58,0)</f>
        <v>0</v>
      </c>
      <c r="C79" s="302">
        <f t="shared" ref="C79:I79" si="95">IFERROR(C77/C58,0)</f>
        <v>0</v>
      </c>
      <c r="D79" s="302">
        <f t="shared" si="95"/>
        <v>0</v>
      </c>
      <c r="E79" s="302">
        <f t="shared" si="95"/>
        <v>0</v>
      </c>
      <c r="F79" s="302">
        <f t="shared" si="95"/>
        <v>0</v>
      </c>
      <c r="G79" s="302">
        <f t="shared" si="95"/>
        <v>0</v>
      </c>
      <c r="H79" s="302">
        <f t="shared" si="95"/>
        <v>0</v>
      </c>
      <c r="I79" s="302">
        <f t="shared" si="95"/>
        <v>0</v>
      </c>
    </row>
    <row r="81" spans="1:10" s="1" customFormat="1" ht="25.15" customHeight="1" x14ac:dyDescent="0.35">
      <c r="A81" s="398" t="s">
        <v>268</v>
      </c>
      <c r="B81" s="398"/>
      <c r="C81" s="398"/>
      <c r="D81" s="398"/>
      <c r="E81" s="398"/>
      <c r="F81" s="398"/>
      <c r="G81" s="398"/>
      <c r="H81" s="398"/>
      <c r="I81" s="398"/>
    </row>
    <row r="82" spans="1:10" s="169" customFormat="1" ht="18" customHeight="1" x14ac:dyDescent="0.3">
      <c r="A82" s="397" t="s">
        <v>0</v>
      </c>
      <c r="B82" s="348" t="s">
        <v>7</v>
      </c>
      <c r="C82" s="291" t="s">
        <v>32</v>
      </c>
      <c r="D82" s="291" t="s">
        <v>33</v>
      </c>
      <c r="E82" s="291" t="s">
        <v>34</v>
      </c>
      <c r="F82" s="291" t="s">
        <v>35</v>
      </c>
      <c r="G82" s="291" t="s">
        <v>36</v>
      </c>
      <c r="H82" s="291" t="s">
        <v>37</v>
      </c>
      <c r="I82" s="291" t="s">
        <v>41</v>
      </c>
    </row>
    <row r="83" spans="1:10" s="1" customFormat="1" ht="15" x14ac:dyDescent="0.3">
      <c r="A83" s="397"/>
      <c r="B83" s="5" t="s">
        <v>3</v>
      </c>
      <c r="C83" s="5" t="s">
        <v>3</v>
      </c>
      <c r="D83" s="5" t="s">
        <v>3</v>
      </c>
      <c r="E83" s="5" t="s">
        <v>3</v>
      </c>
      <c r="F83" s="5" t="s">
        <v>3</v>
      </c>
      <c r="G83" s="5" t="s">
        <v>3</v>
      </c>
      <c r="H83" s="5" t="s">
        <v>3</v>
      </c>
      <c r="I83" s="5" t="s">
        <v>3</v>
      </c>
    </row>
    <row r="84" spans="1:10" s="1" customFormat="1" ht="15" x14ac:dyDescent="0.3">
      <c r="A84" s="185" t="s">
        <v>5</v>
      </c>
      <c r="B84" s="349">
        <f>SUM(C84:I84)</f>
        <v>0</v>
      </c>
      <c r="C84" s="349">
        <f>C85+C86+C87</f>
        <v>0</v>
      </c>
      <c r="D84" s="349">
        <f t="shared" ref="D84" si="96">D85+D86+D87</f>
        <v>0</v>
      </c>
      <c r="E84" s="349">
        <f t="shared" ref="E84" si="97">E85+E86+E87</f>
        <v>0</v>
      </c>
      <c r="F84" s="349">
        <f t="shared" ref="F84" si="98">F85+F86+F87</f>
        <v>0</v>
      </c>
      <c r="G84" s="349">
        <f t="shared" ref="G84" si="99">G85+G86+G87</f>
        <v>0</v>
      </c>
      <c r="H84" s="349">
        <f t="shared" ref="H84" si="100">H85+H86+H87</f>
        <v>0</v>
      </c>
      <c r="I84" s="349">
        <f t="shared" ref="I84" si="101">I85+I86+I87</f>
        <v>0</v>
      </c>
    </row>
    <row r="85" spans="1:10" s="1" customFormat="1" ht="15" x14ac:dyDescent="0.3">
      <c r="A85" s="187" t="s">
        <v>93</v>
      </c>
      <c r="B85" s="186">
        <f t="shared" ref="B85:B96" si="102">SUM(C85:I85)</f>
        <v>0</v>
      </c>
      <c r="C85" s="186">
        <f>'TAB4.5.2'!E$8</f>
        <v>0</v>
      </c>
      <c r="D85" s="186">
        <f>'TAB4.5.2'!H$8</f>
        <v>0</v>
      </c>
      <c r="E85" s="186">
        <f>'TAB4.5.2'!K$8</f>
        <v>0</v>
      </c>
      <c r="F85" s="186">
        <f>'TAB4.5.2'!N$8</f>
        <v>0</v>
      </c>
      <c r="G85" s="186">
        <f>'TAB4.5.2'!Q$8</f>
        <v>0</v>
      </c>
      <c r="H85" s="186">
        <f>'TAB4.5.2'!T$8</f>
        <v>0</v>
      </c>
      <c r="I85" s="186">
        <f>'TAB4.5.2'!W$8</f>
        <v>0</v>
      </c>
    </row>
    <row r="86" spans="1:10" s="1" customFormat="1" ht="15" x14ac:dyDescent="0.3">
      <c r="A86" s="187" t="s">
        <v>96</v>
      </c>
      <c r="B86" s="186">
        <f t="shared" si="102"/>
        <v>0</v>
      </c>
      <c r="C86" s="186">
        <f>'TAB4.5.2'!E$9</f>
        <v>0</v>
      </c>
      <c r="D86" s="186">
        <f>'TAB4.5.2'!H$9</f>
        <v>0</v>
      </c>
      <c r="E86" s="186">
        <f>'TAB4.5.2'!K$9</f>
        <v>0</v>
      </c>
      <c r="F86" s="186">
        <f>'TAB4.5.2'!N$9</f>
        <v>0</v>
      </c>
      <c r="G86" s="186">
        <f>'TAB4.5.2'!Q$9</f>
        <v>0</v>
      </c>
      <c r="H86" s="186">
        <f>'TAB4.5.2'!T$9</f>
        <v>0</v>
      </c>
      <c r="I86" s="186">
        <f>'TAB4.5.2'!W$9</f>
        <v>0</v>
      </c>
    </row>
    <row r="87" spans="1:10" s="1" customFormat="1" ht="15" x14ac:dyDescent="0.3">
      <c r="A87" s="187" t="s">
        <v>98</v>
      </c>
      <c r="B87" s="186">
        <f t="shared" si="102"/>
        <v>0</v>
      </c>
      <c r="C87" s="186">
        <f>C88+C89</f>
        <v>0</v>
      </c>
      <c r="D87" s="186">
        <f t="shared" ref="D87" si="103">D88+D89</f>
        <v>0</v>
      </c>
      <c r="E87" s="186">
        <f t="shared" ref="E87" si="104">E88+E89</f>
        <v>0</v>
      </c>
      <c r="F87" s="186">
        <f t="shared" ref="F87" si="105">F88+F89</f>
        <v>0</v>
      </c>
      <c r="G87" s="186">
        <f t="shared" ref="G87" si="106">G88+G89</f>
        <v>0</v>
      </c>
      <c r="H87" s="186">
        <f t="shared" ref="H87" si="107">H88+H89</f>
        <v>0</v>
      </c>
      <c r="I87" s="186">
        <f>I88+I89</f>
        <v>0</v>
      </c>
    </row>
    <row r="88" spans="1:10" s="1" customFormat="1" ht="15" x14ac:dyDescent="0.3">
      <c r="A88" s="187" t="s">
        <v>306</v>
      </c>
      <c r="B88" s="186">
        <f t="shared" si="102"/>
        <v>0</v>
      </c>
      <c r="C88" s="186">
        <f>'TAB4.5.2'!E$11</f>
        <v>0</v>
      </c>
      <c r="D88" s="186">
        <f>'TAB4.5.2'!H$11</f>
        <v>0</v>
      </c>
      <c r="E88" s="186">
        <f>'TAB4.5.2'!K$11</f>
        <v>0</v>
      </c>
      <c r="F88" s="186">
        <f>'TAB4.5.2'!N$11</f>
        <v>0</v>
      </c>
      <c r="G88" s="186">
        <f>'TAB4.5.2'!Q$11</f>
        <v>0</v>
      </c>
      <c r="H88" s="186">
        <f>'TAB4.5.2'!T$11</f>
        <v>0</v>
      </c>
      <c r="I88" s="186">
        <f>'TAB4.5.2'!W$11</f>
        <v>0</v>
      </c>
    </row>
    <row r="89" spans="1:10" s="1" customFormat="1" ht="15" x14ac:dyDescent="0.3">
      <c r="A89" s="187" t="s">
        <v>307</v>
      </c>
      <c r="B89" s="186">
        <f t="shared" si="102"/>
        <v>0</v>
      </c>
      <c r="C89" s="186">
        <f>'TAB4.5.2'!E$12</f>
        <v>0</v>
      </c>
      <c r="D89" s="186">
        <f>'TAB4.5.2'!H$12</f>
        <v>0</v>
      </c>
      <c r="E89" s="186">
        <f>'TAB4.5.2'!K$12</f>
        <v>0</v>
      </c>
      <c r="F89" s="186">
        <f>'TAB4.5.2'!N$12</f>
        <v>0</v>
      </c>
      <c r="G89" s="186">
        <f>'TAB4.5.2'!Q$12</f>
        <v>0</v>
      </c>
      <c r="H89" s="186">
        <f>'TAB4.5.2'!T$12</f>
        <v>0</v>
      </c>
      <c r="I89" s="186">
        <f>'TAB4.5.2'!W$12</f>
        <v>0</v>
      </c>
      <c r="J89" s="228"/>
    </row>
    <row r="90" spans="1:10" s="1" customFormat="1" ht="15" x14ac:dyDescent="0.3">
      <c r="A90" s="185" t="s">
        <v>100</v>
      </c>
      <c r="B90" s="349">
        <f t="shared" si="102"/>
        <v>0</v>
      </c>
      <c r="C90" s="349">
        <f>'TAB4.5.2'!E$13</f>
        <v>0</v>
      </c>
      <c r="D90" s="349">
        <f>'TAB4.5.2'!H$13</f>
        <v>0</v>
      </c>
      <c r="E90" s="349">
        <f>'TAB4.5.2'!K$13</f>
        <v>0</v>
      </c>
      <c r="F90" s="349">
        <f>'TAB4.5.2'!N$13</f>
        <v>0</v>
      </c>
      <c r="G90" s="349">
        <f>'TAB4.5.2'!Q$13</f>
        <v>0</v>
      </c>
      <c r="H90" s="349">
        <f>'TAB4.5.2'!T$13</f>
        <v>0</v>
      </c>
      <c r="I90" s="349">
        <f>'TAB4.5.2'!W$13</f>
        <v>0</v>
      </c>
    </row>
    <row r="91" spans="1:10" s="1" customFormat="1" ht="15" x14ac:dyDescent="0.3">
      <c r="A91" s="185" t="s">
        <v>102</v>
      </c>
      <c r="B91" s="349">
        <f t="shared" si="102"/>
        <v>0</v>
      </c>
      <c r="C91" s="349">
        <f>C92+C93+C94</f>
        <v>0</v>
      </c>
      <c r="D91" s="349">
        <f t="shared" ref="D91" si="108">D92+D93+D94</f>
        <v>0</v>
      </c>
      <c r="E91" s="349">
        <f t="shared" ref="E91" si="109">E92+E93+E94</f>
        <v>0</v>
      </c>
      <c r="F91" s="349">
        <f t="shared" ref="F91" si="110">F92+F93+F94</f>
        <v>0</v>
      </c>
      <c r="G91" s="349">
        <f t="shared" ref="G91" si="111">G92+G93+G94</f>
        <v>0</v>
      </c>
      <c r="H91" s="349">
        <f t="shared" ref="H91" si="112">H92+H93+H94</f>
        <v>0</v>
      </c>
      <c r="I91" s="349">
        <f t="shared" ref="I91" si="113">I92+I93+I94</f>
        <v>0</v>
      </c>
    </row>
    <row r="92" spans="1:10" s="1" customFormat="1" ht="15" x14ac:dyDescent="0.3">
      <c r="A92" s="187" t="s">
        <v>103</v>
      </c>
      <c r="B92" s="186">
        <f t="shared" si="102"/>
        <v>0</v>
      </c>
      <c r="C92" s="186">
        <f>'TAB4.5.2'!E91</f>
        <v>0</v>
      </c>
      <c r="D92" s="186">
        <f>'TAB4.5.2'!H$15</f>
        <v>0</v>
      </c>
      <c r="E92" s="186">
        <f>'TAB4.5.2'!K$15</f>
        <v>0</v>
      </c>
      <c r="F92" s="186">
        <f>'TAB4.5.2'!N$15</f>
        <v>0</v>
      </c>
      <c r="G92" s="186">
        <f>'TAB4.5.2'!Q$15</f>
        <v>0</v>
      </c>
      <c r="H92" s="186">
        <f>'TAB4.5.2'!T$15</f>
        <v>0</v>
      </c>
      <c r="I92" s="186">
        <f>'TAB4.5.2'!W$15</f>
        <v>0</v>
      </c>
    </row>
    <row r="93" spans="1:10" s="1" customFormat="1" ht="15" x14ac:dyDescent="0.3">
      <c r="A93" s="187" t="s">
        <v>105</v>
      </c>
      <c r="B93" s="186">
        <f t="shared" si="102"/>
        <v>0</v>
      </c>
      <c r="C93" s="186">
        <f>'TAB4.5.2'!E92</f>
        <v>0</v>
      </c>
      <c r="D93" s="186">
        <f>'TAB4.5.2'!H$16</f>
        <v>0</v>
      </c>
      <c r="E93" s="186">
        <f>'TAB4.5.2'!K$16</f>
        <v>0</v>
      </c>
      <c r="F93" s="186">
        <f>'TAB4.5.2'!N$16</f>
        <v>0</v>
      </c>
      <c r="G93" s="186">
        <f>'TAB4.5.2'!Q$16</f>
        <v>0</v>
      </c>
      <c r="H93" s="186">
        <f>'TAB4.5.2'!T$16</f>
        <v>0</v>
      </c>
      <c r="I93" s="186">
        <f>'TAB4.5.2'!W$16</f>
        <v>0</v>
      </c>
    </row>
    <row r="94" spans="1:10" s="1" customFormat="1" ht="15" x14ac:dyDescent="0.3">
      <c r="A94" s="187" t="s">
        <v>107</v>
      </c>
      <c r="B94" s="186">
        <f t="shared" si="102"/>
        <v>0</v>
      </c>
      <c r="C94" s="186">
        <f>'TAB4.5.2'!E93</f>
        <v>0</v>
      </c>
      <c r="D94" s="186">
        <f>'TAB4.5.2'!H$17</f>
        <v>0</v>
      </c>
      <c r="E94" s="186">
        <f>'TAB4.5.2'!K$17</f>
        <v>0</v>
      </c>
      <c r="F94" s="186">
        <f>'TAB4.5.2'!N$17</f>
        <v>0</v>
      </c>
      <c r="G94" s="186">
        <f>'TAB4.5.2'!Q$17</f>
        <v>0</v>
      </c>
      <c r="H94" s="186">
        <f>'TAB4.5.2'!T$17</f>
        <v>0</v>
      </c>
      <c r="I94" s="186">
        <f>'TAB4.5.2'!W$17</f>
        <v>0</v>
      </c>
    </row>
    <row r="95" spans="1:10" s="1" customFormat="1" ht="15" x14ac:dyDescent="0.3">
      <c r="A95" s="185" t="s">
        <v>109</v>
      </c>
      <c r="B95" s="349">
        <f t="shared" si="102"/>
        <v>0</v>
      </c>
      <c r="C95" s="349">
        <f>'TAB4.5.2'!E$18</f>
        <v>0</v>
      </c>
      <c r="D95" s="349">
        <f>'TAB4.5.2'!H$18</f>
        <v>0</v>
      </c>
      <c r="E95" s="349">
        <f>'TAB4.5.2'!K$18</f>
        <v>0</v>
      </c>
      <c r="F95" s="349">
        <f>'TAB4.5.2'!N$18</f>
        <v>0</v>
      </c>
      <c r="G95" s="349">
        <f>'TAB4.5.2'!Q$18</f>
        <v>0</v>
      </c>
      <c r="H95" s="349">
        <f>'TAB4.5.2'!T$18</f>
        <v>0</v>
      </c>
      <c r="I95" s="349">
        <f>'TAB4.5.2'!W$18</f>
        <v>0</v>
      </c>
    </row>
    <row r="96" spans="1:10" s="1" customFormat="1" ht="15" x14ac:dyDescent="0.3">
      <c r="A96" s="42" t="s">
        <v>7</v>
      </c>
      <c r="B96" s="229">
        <f t="shared" si="102"/>
        <v>0</v>
      </c>
      <c r="C96" s="229">
        <f>C84+C90+C91+C95</f>
        <v>0</v>
      </c>
      <c r="D96" s="229">
        <f t="shared" ref="D96" si="114">D84+D90+D91+D95</f>
        <v>0</v>
      </c>
      <c r="E96" s="229">
        <f t="shared" ref="E96" si="115">E84+E90+E91+E95</f>
        <v>0</v>
      </c>
      <c r="F96" s="229">
        <f t="shared" ref="F96" si="116">F84+F90+F91+F95</f>
        <v>0</v>
      </c>
      <c r="G96" s="229">
        <f t="shared" ref="G96" si="117">G84+G90+G91+G95</f>
        <v>0</v>
      </c>
      <c r="H96" s="229">
        <f t="shared" ref="H96" si="118">H84+H90+H91+H95</f>
        <v>0</v>
      </c>
      <c r="I96" s="229">
        <f t="shared" ref="I96" si="119">I84+I90+I91+I95</f>
        <v>0</v>
      </c>
    </row>
    <row r="97" spans="1:9" x14ac:dyDescent="0.3">
      <c r="A97" s="4" t="s">
        <v>308</v>
      </c>
      <c r="C97" s="302">
        <f>IFERROR(C96/$B96,0)</f>
        <v>0</v>
      </c>
      <c r="D97" s="302">
        <f>IFERROR(D96/$B96,0)</f>
        <v>0</v>
      </c>
      <c r="E97" s="302">
        <f t="shared" ref="E97" si="120">IFERROR(E96/$B96,0)</f>
        <v>0</v>
      </c>
      <c r="F97" s="302">
        <f t="shared" ref="F97" si="121">IFERROR(F96/$B96,0)</f>
        <v>0</v>
      </c>
      <c r="G97" s="302">
        <f t="shared" ref="G97" si="122">IFERROR(G96/$B96,0)</f>
        <v>0</v>
      </c>
      <c r="H97" s="302">
        <f t="shared" ref="H97" si="123">IFERROR(H96/$B96,0)</f>
        <v>0</v>
      </c>
      <c r="I97" s="302">
        <f t="shared" ref="I97" si="124">IFERROR(I96/$B96,0)</f>
        <v>0</v>
      </c>
    </row>
    <row r="98" spans="1:9" x14ac:dyDescent="0.3">
      <c r="A98" s="4" t="s">
        <v>310</v>
      </c>
      <c r="B98" s="302">
        <f>IFERROR(B96/B77,0)</f>
        <v>0</v>
      </c>
      <c r="C98" s="302">
        <f t="shared" ref="C98:I98" si="125">IFERROR(C96/C77,0)</f>
        <v>0</v>
      </c>
      <c r="D98" s="302">
        <f t="shared" si="125"/>
        <v>0</v>
      </c>
      <c r="E98" s="302">
        <f t="shared" si="125"/>
        <v>0</v>
      </c>
      <c r="F98" s="302">
        <f t="shared" si="125"/>
        <v>0</v>
      </c>
      <c r="G98" s="302">
        <f t="shared" si="125"/>
        <v>0</v>
      </c>
      <c r="H98" s="302">
        <f t="shared" si="125"/>
        <v>0</v>
      </c>
      <c r="I98" s="302">
        <f t="shared" si="125"/>
        <v>0</v>
      </c>
    </row>
  </sheetData>
  <mergeCells count="10">
    <mergeCell ref="A82:A83"/>
    <mergeCell ref="A24:I24"/>
    <mergeCell ref="A25:A26"/>
    <mergeCell ref="A43:I43"/>
    <mergeCell ref="A44:A45"/>
    <mergeCell ref="A5:I5"/>
    <mergeCell ref="A6:A7"/>
    <mergeCell ref="A62:I62"/>
    <mergeCell ref="A63:A64"/>
    <mergeCell ref="A81:I81"/>
  </mergeCells>
  <pageMargins left="0.7" right="0.7" top="0.75" bottom="0.75" header="0.3" footer="0.3"/>
  <pageSetup paperSize="9" scale="86"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76"/>
  <sheetViews>
    <sheetView showGridLines="0" topLeftCell="A58" zoomScaleNormal="100" workbookViewId="0">
      <selection activeCell="A32" sqref="A32:XFD76"/>
    </sheetView>
  </sheetViews>
  <sheetFormatPr baseColWidth="10" defaultColWidth="9.140625" defaultRowHeight="15" x14ac:dyDescent="0.3"/>
  <cols>
    <col min="1" max="1" width="2.7109375" customWidth="1"/>
    <col min="2" max="3" width="1.7109375" customWidth="1"/>
    <col min="4" max="4" width="4.28515625" customWidth="1"/>
    <col min="5" max="5" width="5.7109375" customWidth="1"/>
    <col min="6" max="7" width="7.7109375" customWidth="1"/>
    <col min="8" max="8" width="11.140625" customWidth="1"/>
    <col min="9" max="9" width="13.7109375" style="93" customWidth="1"/>
    <col min="10" max="10" width="10.140625" style="93" bestFit="1" customWidth="1"/>
    <col min="11" max="17" width="14.7109375" customWidth="1"/>
    <col min="18" max="18" width="1.7109375" customWidth="1"/>
    <col min="19" max="19" width="2.7109375" customWidth="1"/>
    <col min="20" max="20" width="1.28515625" customWidth="1"/>
    <col min="21" max="21" width="1" customWidth="1"/>
  </cols>
  <sheetData>
    <row r="1" spans="1:19" s="125" customFormat="1" ht="29.45" customHeight="1" x14ac:dyDescent="0.2">
      <c r="L1" s="126"/>
      <c r="M1" s="126"/>
      <c r="N1" s="126"/>
      <c r="O1" s="126"/>
    </row>
    <row r="2" spans="1:19" s="4" customFormat="1" ht="29.45" customHeight="1" x14ac:dyDescent="0.3">
      <c r="A2" s="10" t="str">
        <f>TAB00!B46&amp;" : "&amp;TAB00!C46</f>
        <v>TAB4.1.1 : Tarifs de prélèvement 2025</v>
      </c>
      <c r="B2" s="21"/>
      <c r="C2" s="21"/>
      <c r="D2" s="21"/>
      <c r="E2" s="21"/>
      <c r="F2" s="21"/>
      <c r="G2" s="21"/>
      <c r="H2" s="21"/>
      <c r="I2" s="21"/>
      <c r="J2" s="21"/>
      <c r="K2" s="21"/>
      <c r="L2" s="21"/>
      <c r="M2" s="21"/>
      <c r="N2" s="21"/>
      <c r="O2" s="21"/>
      <c r="P2" s="21"/>
      <c r="Q2" s="21"/>
      <c r="R2" s="21"/>
    </row>
    <row r="3" spans="1:19" s="125" customFormat="1" ht="14.25" x14ac:dyDescent="0.2">
      <c r="L3" s="126"/>
      <c r="M3" s="126"/>
      <c r="N3" s="126"/>
      <c r="O3" s="126"/>
    </row>
    <row r="4" spans="1:19" s="125" customFormat="1" ht="14.25" customHeight="1" x14ac:dyDescent="0.2">
      <c r="L4" s="126"/>
      <c r="M4" s="126"/>
      <c r="N4" s="126"/>
      <c r="O4" s="126"/>
    </row>
    <row r="5" spans="1:19" s="125" customFormat="1" ht="8.25" customHeight="1" x14ac:dyDescent="0.2">
      <c r="B5" s="130"/>
      <c r="C5" s="49"/>
      <c r="D5" s="49"/>
      <c r="E5" s="49"/>
      <c r="F5" s="49"/>
      <c r="G5" s="49"/>
      <c r="H5" s="49"/>
      <c r="I5" s="49"/>
      <c r="J5" s="49"/>
      <c r="K5" s="49"/>
      <c r="L5" s="161"/>
      <c r="M5" s="161"/>
      <c r="N5" s="161"/>
      <c r="O5" s="161"/>
      <c r="P5" s="161"/>
      <c r="Q5" s="161"/>
      <c r="R5" s="51"/>
      <c r="S5" s="47"/>
    </row>
    <row r="6" spans="1:19" ht="16.5" x14ac:dyDescent="0.3">
      <c r="B6" s="52"/>
      <c r="C6" s="425" t="s">
        <v>87</v>
      </c>
      <c r="D6" s="425"/>
      <c r="E6" s="425"/>
      <c r="F6" s="425"/>
      <c r="G6" s="425"/>
      <c r="H6" s="425"/>
      <c r="I6" s="425"/>
      <c r="J6" s="425"/>
      <c r="K6" s="426" t="s">
        <v>88</v>
      </c>
      <c r="L6" s="426"/>
      <c r="M6" s="426"/>
      <c r="N6" s="426"/>
      <c r="O6" s="411" t="str">
        <f>IF(TAB00!E11=0,"# Nom du GRD",TAB00!E11)</f>
        <v># Nom du GRD</v>
      </c>
      <c r="P6" s="411"/>
      <c r="Q6" s="411"/>
      <c r="R6" s="53"/>
      <c r="S6" s="47"/>
    </row>
    <row r="7" spans="1:19" s="125" customFormat="1" ht="5.0999999999999996" customHeight="1" x14ac:dyDescent="0.25">
      <c r="B7" s="121"/>
      <c r="C7" s="47"/>
      <c r="D7" s="54"/>
      <c r="E7" s="47"/>
      <c r="F7" s="47"/>
      <c r="G7" s="47"/>
      <c r="H7" s="47"/>
      <c r="I7" s="47"/>
      <c r="J7" s="47"/>
      <c r="K7" s="47"/>
      <c r="L7" s="55"/>
      <c r="M7" s="55"/>
      <c r="N7" s="55"/>
      <c r="O7" s="55"/>
      <c r="P7" s="55"/>
      <c r="Q7" s="55"/>
      <c r="R7" s="53"/>
      <c r="S7" s="47"/>
    </row>
    <row r="8" spans="1:19" s="125" customFormat="1" ht="15" customHeight="1" x14ac:dyDescent="0.2">
      <c r="B8" s="121"/>
      <c r="C8" s="409" t="s">
        <v>89</v>
      </c>
      <c r="D8" s="409"/>
      <c r="E8" s="409"/>
      <c r="F8" s="409"/>
      <c r="G8" s="409" t="str">
        <f>"du 01.01.20"&amp;RIGHT(A2,2)&amp;" au 31.12.20"&amp;RIGHT(A2,2)</f>
        <v>du 01.01.2025 au 31.12.2025</v>
      </c>
      <c r="H8" s="409"/>
      <c r="I8" s="409"/>
      <c r="J8" s="47"/>
      <c r="K8" s="47"/>
      <c r="L8" s="55"/>
      <c r="M8" s="55"/>
      <c r="N8" s="55"/>
      <c r="O8" s="55"/>
      <c r="P8" s="55"/>
      <c r="Q8" s="55"/>
      <c r="R8" s="53"/>
      <c r="S8" s="47"/>
    </row>
    <row r="9" spans="1:19" ht="15.75" thickBot="1" x14ac:dyDescent="0.35">
      <c r="B9" s="52"/>
      <c r="C9" s="423"/>
      <c r="D9" s="423"/>
      <c r="E9" s="423"/>
      <c r="F9" s="423"/>
      <c r="G9" s="423"/>
      <c r="H9" s="423"/>
      <c r="I9" s="423"/>
      <c r="J9" s="57"/>
      <c r="K9" s="58"/>
      <c r="L9" s="58"/>
      <c r="M9" s="58"/>
      <c r="N9" s="58"/>
      <c r="O9" s="58"/>
      <c r="P9" s="58"/>
      <c r="Q9" s="47"/>
      <c r="R9" s="53"/>
      <c r="S9" s="47"/>
    </row>
    <row r="10" spans="1:19" x14ac:dyDescent="0.3">
      <c r="B10" s="52"/>
      <c r="C10" s="412"/>
      <c r="D10" s="413"/>
      <c r="E10" s="413"/>
      <c r="F10" s="413"/>
      <c r="G10" s="413"/>
      <c r="H10" s="413"/>
      <c r="I10" s="413"/>
      <c r="J10" s="414" t="s">
        <v>90</v>
      </c>
      <c r="K10" s="417" t="s">
        <v>91</v>
      </c>
      <c r="L10" s="418"/>
      <c r="M10" s="418"/>
      <c r="N10" s="418"/>
      <c r="O10" s="417" t="s">
        <v>92</v>
      </c>
      <c r="P10" s="419"/>
      <c r="Q10" s="59"/>
      <c r="R10" s="53"/>
      <c r="S10" s="47"/>
    </row>
    <row r="11" spans="1:19" x14ac:dyDescent="0.3">
      <c r="B11" s="52"/>
      <c r="C11" s="420"/>
      <c r="D11" s="421"/>
      <c r="E11" s="421"/>
      <c r="F11" s="421"/>
      <c r="G11" s="421"/>
      <c r="H11" s="421"/>
      <c r="I11" s="421"/>
      <c r="J11" s="415"/>
      <c r="K11" s="60" t="s">
        <v>32</v>
      </c>
      <c r="L11" s="57" t="s">
        <v>33</v>
      </c>
      <c r="M11" s="57" t="s">
        <v>34</v>
      </c>
      <c r="N11" s="57" t="s">
        <v>35</v>
      </c>
      <c r="O11" s="61" t="s">
        <v>36</v>
      </c>
      <c r="P11" s="62" t="s">
        <v>37</v>
      </c>
      <c r="Q11" s="63" t="s">
        <v>41</v>
      </c>
      <c r="R11" s="53"/>
      <c r="S11" s="47"/>
    </row>
    <row r="12" spans="1:19" x14ac:dyDescent="0.3">
      <c r="B12" s="52"/>
      <c r="C12" s="422"/>
      <c r="D12" s="423"/>
      <c r="E12" s="423"/>
      <c r="F12" s="423"/>
      <c r="G12" s="423"/>
      <c r="H12" s="423"/>
      <c r="I12" s="423"/>
      <c r="J12" s="415"/>
      <c r="K12" s="422" t="s">
        <v>49</v>
      </c>
      <c r="L12" s="423"/>
      <c r="M12" s="423"/>
      <c r="N12" s="423"/>
      <c r="O12" s="422"/>
      <c r="P12" s="424"/>
      <c r="Q12" s="64"/>
      <c r="R12" s="53"/>
      <c r="S12" s="47"/>
    </row>
    <row r="13" spans="1:19" ht="15.75" thickBot="1" x14ac:dyDescent="0.35">
      <c r="B13" s="52"/>
      <c r="C13" s="422"/>
      <c r="D13" s="423"/>
      <c r="E13" s="423"/>
      <c r="F13" s="423"/>
      <c r="G13" s="423"/>
      <c r="H13" s="423"/>
      <c r="I13" s="423"/>
      <c r="J13" s="416"/>
      <c r="K13" s="65" t="s">
        <v>50</v>
      </c>
      <c r="L13" s="66" t="s">
        <v>51</v>
      </c>
      <c r="M13" s="67" t="s">
        <v>52</v>
      </c>
      <c r="N13" s="67" t="s">
        <v>53</v>
      </c>
      <c r="O13" s="65" t="s">
        <v>54</v>
      </c>
      <c r="P13" s="68" t="s">
        <v>55</v>
      </c>
      <c r="Q13" s="69"/>
      <c r="R13" s="53"/>
      <c r="S13" s="47"/>
    </row>
    <row r="14" spans="1:19" s="233" customFormat="1" x14ac:dyDescent="0.3">
      <c r="A14"/>
      <c r="B14" s="52"/>
      <c r="C14" s="70"/>
      <c r="D14" s="71" t="s">
        <v>5</v>
      </c>
      <c r="E14" s="71"/>
      <c r="F14" s="71"/>
      <c r="G14" s="72"/>
      <c r="H14" s="72"/>
      <c r="I14" s="73"/>
      <c r="J14" s="74"/>
      <c r="K14" s="266"/>
      <c r="L14" s="267"/>
      <c r="M14" s="268"/>
      <c r="N14" s="269"/>
      <c r="O14" s="268"/>
      <c r="P14" s="267"/>
      <c r="Q14" s="270"/>
      <c r="R14" s="273"/>
      <c r="S14" s="274"/>
    </row>
    <row r="15" spans="1:19" s="233" customFormat="1" x14ac:dyDescent="0.3">
      <c r="A15"/>
      <c r="B15" s="52"/>
      <c r="C15" s="77"/>
      <c r="D15" s="47"/>
      <c r="E15" s="78" t="s">
        <v>93</v>
      </c>
      <c r="F15" s="79"/>
      <c r="G15" s="79"/>
      <c r="H15" s="79"/>
      <c r="I15" s="80" t="s">
        <v>94</v>
      </c>
      <c r="J15" s="81" t="s">
        <v>95</v>
      </c>
      <c r="K15" s="82"/>
      <c r="L15" s="83"/>
      <c r="M15" s="83"/>
      <c r="N15" s="84"/>
      <c r="O15" s="83" t="s">
        <v>61</v>
      </c>
      <c r="P15" s="83" t="s">
        <v>61</v>
      </c>
      <c r="Q15" s="86"/>
      <c r="R15" s="273"/>
      <c r="S15" s="274"/>
    </row>
    <row r="16" spans="1:19" s="233" customFormat="1" x14ac:dyDescent="0.3">
      <c r="A16"/>
      <c r="B16" s="52"/>
      <c r="C16" s="77"/>
      <c r="D16" s="47"/>
      <c r="E16" s="80" t="s">
        <v>96</v>
      </c>
      <c r="F16" s="79"/>
      <c r="G16" s="79"/>
      <c r="H16" s="79"/>
      <c r="I16" s="80" t="s">
        <v>97</v>
      </c>
      <c r="J16" s="81" t="s">
        <v>95</v>
      </c>
      <c r="K16" s="87" t="s">
        <v>61</v>
      </c>
      <c r="L16" s="85" t="s">
        <v>61</v>
      </c>
      <c r="M16" s="85" t="s">
        <v>61</v>
      </c>
      <c r="N16" s="88" t="s">
        <v>61</v>
      </c>
      <c r="O16" s="85" t="s">
        <v>61</v>
      </c>
      <c r="P16" s="85" t="s">
        <v>61</v>
      </c>
      <c r="Q16" s="89" t="s">
        <v>61</v>
      </c>
      <c r="R16" s="271"/>
      <c r="S16" s="272"/>
    </row>
    <row r="17" spans="1:21" s="233" customFormat="1" x14ac:dyDescent="0.3">
      <c r="A17"/>
      <c r="B17" s="52"/>
      <c r="C17" s="77"/>
      <c r="D17" s="47"/>
      <c r="E17" s="90" t="s">
        <v>98</v>
      </c>
      <c r="F17" s="91"/>
      <c r="G17" s="91"/>
      <c r="H17" s="91"/>
      <c r="I17" s="90"/>
      <c r="J17" s="81"/>
      <c r="K17" s="82"/>
      <c r="L17" s="83"/>
      <c r="M17" s="83"/>
      <c r="N17" s="84"/>
      <c r="O17" s="83"/>
      <c r="P17" s="83"/>
      <c r="Q17" s="231"/>
      <c r="R17" s="273"/>
      <c r="S17" s="274"/>
    </row>
    <row r="18" spans="1:21" x14ac:dyDescent="0.3">
      <c r="B18" s="52"/>
      <c r="C18" s="77"/>
      <c r="D18" s="47"/>
      <c r="E18" s="73"/>
      <c r="F18" s="79" t="s">
        <v>222</v>
      </c>
      <c r="G18" s="79"/>
      <c r="H18" s="79"/>
      <c r="I18" s="90" t="s">
        <v>99</v>
      </c>
      <c r="J18" s="81" t="s">
        <v>95</v>
      </c>
      <c r="K18" s="87" t="s">
        <v>61</v>
      </c>
      <c r="L18" s="85" t="s">
        <v>61</v>
      </c>
      <c r="M18" s="85" t="s">
        <v>61</v>
      </c>
      <c r="N18" s="88" t="s">
        <v>61</v>
      </c>
      <c r="O18" s="85" t="s">
        <v>61</v>
      </c>
      <c r="P18" s="85" t="s">
        <v>61</v>
      </c>
      <c r="Q18" s="89" t="s">
        <v>61</v>
      </c>
      <c r="R18" s="53"/>
      <c r="S18" s="47"/>
      <c r="T18" s="47"/>
      <c r="U18" s="47"/>
    </row>
    <row r="19" spans="1:21" x14ac:dyDescent="0.3">
      <c r="B19" s="52"/>
      <c r="C19" s="77"/>
      <c r="D19" s="47"/>
      <c r="F19" s="79" t="s">
        <v>223</v>
      </c>
      <c r="G19" s="91"/>
      <c r="H19" s="91"/>
      <c r="I19" s="90" t="s">
        <v>99</v>
      </c>
      <c r="J19" s="81" t="s">
        <v>95</v>
      </c>
      <c r="K19" s="87" t="s">
        <v>61</v>
      </c>
      <c r="L19" s="85" t="s">
        <v>61</v>
      </c>
      <c r="M19" s="85" t="s">
        <v>61</v>
      </c>
      <c r="N19" s="88" t="s">
        <v>61</v>
      </c>
      <c r="O19" s="85" t="s">
        <v>61</v>
      </c>
      <c r="P19" s="85" t="s">
        <v>61</v>
      </c>
      <c r="Q19" s="89" t="s">
        <v>61</v>
      </c>
      <c r="R19" s="53"/>
      <c r="S19" s="47"/>
      <c r="T19" s="47"/>
      <c r="U19" s="47"/>
    </row>
    <row r="20" spans="1:21" s="233" customFormat="1" ht="15.75" x14ac:dyDescent="0.3">
      <c r="A20"/>
      <c r="B20" s="52"/>
      <c r="C20" s="92"/>
      <c r="D20"/>
      <c r="E20"/>
      <c r="F20"/>
      <c r="G20"/>
      <c r="H20"/>
      <c r="I20" s="93"/>
      <c r="J20" s="94"/>
      <c r="K20" s="232"/>
      <c r="N20" s="234"/>
      <c r="Q20" s="235"/>
      <c r="R20" s="275"/>
    </row>
    <row r="21" spans="1:21" s="233" customFormat="1" x14ac:dyDescent="0.3">
      <c r="A21"/>
      <c r="B21" s="52"/>
      <c r="C21" s="77"/>
      <c r="D21" s="71" t="s">
        <v>100</v>
      </c>
      <c r="E21" s="79"/>
      <c r="F21" s="79"/>
      <c r="G21" s="79"/>
      <c r="H21" s="79"/>
      <c r="I21" s="80" t="s">
        <v>99</v>
      </c>
      <c r="J21" s="81" t="s">
        <v>101</v>
      </c>
      <c r="K21" s="82" t="s">
        <v>61</v>
      </c>
      <c r="L21" s="83" t="s">
        <v>61</v>
      </c>
      <c r="M21" s="83" t="s">
        <v>61</v>
      </c>
      <c r="N21" s="84" t="s">
        <v>61</v>
      </c>
      <c r="O21" s="83" t="s">
        <v>61</v>
      </c>
      <c r="P21" s="83" t="s">
        <v>61</v>
      </c>
      <c r="Q21" s="231"/>
      <c r="R21" s="273"/>
      <c r="S21" s="274"/>
    </row>
    <row r="22" spans="1:21" s="233" customFormat="1" x14ac:dyDescent="0.3">
      <c r="A22"/>
      <c r="B22" s="52"/>
      <c r="C22" s="77"/>
      <c r="D22" s="71"/>
      <c r="E22" s="96"/>
      <c r="F22" s="96"/>
      <c r="G22" s="96"/>
      <c r="H22" s="96"/>
      <c r="I22" s="73"/>
      <c r="J22" s="81"/>
      <c r="K22" s="82"/>
      <c r="L22" s="83"/>
      <c r="M22" s="83"/>
      <c r="N22" s="84"/>
      <c r="O22" s="83"/>
      <c r="P22" s="83"/>
      <c r="Q22" s="231"/>
      <c r="R22" s="273"/>
      <c r="S22" s="274"/>
    </row>
    <row r="23" spans="1:21" s="233" customFormat="1" x14ac:dyDescent="0.3">
      <c r="A23"/>
      <c r="B23" s="52"/>
      <c r="C23" s="77"/>
      <c r="D23" s="71" t="s">
        <v>102</v>
      </c>
      <c r="E23" s="97"/>
      <c r="F23" s="96"/>
      <c r="G23" s="96"/>
      <c r="H23" s="96"/>
      <c r="I23" s="73"/>
      <c r="J23" s="98"/>
      <c r="K23" s="236"/>
      <c r="L23" s="237"/>
      <c r="M23" s="238"/>
      <c r="N23" s="239"/>
      <c r="O23" s="237"/>
      <c r="P23" s="237"/>
      <c r="Q23" s="240"/>
      <c r="R23" s="273"/>
      <c r="S23" s="274"/>
    </row>
    <row r="24" spans="1:21" s="233" customFormat="1" x14ac:dyDescent="0.3">
      <c r="A24"/>
      <c r="B24" s="52"/>
      <c r="C24" s="77"/>
      <c r="D24" s="99"/>
      <c r="E24" s="100" t="s">
        <v>103</v>
      </c>
      <c r="F24" s="101"/>
      <c r="G24" s="101"/>
      <c r="H24" s="101"/>
      <c r="I24" s="90" t="s">
        <v>99</v>
      </c>
      <c r="J24" s="81" t="s">
        <v>104</v>
      </c>
      <c r="K24" s="82" t="s">
        <v>61</v>
      </c>
      <c r="L24" s="83" t="s">
        <v>61</v>
      </c>
      <c r="M24" s="83" t="s">
        <v>61</v>
      </c>
      <c r="N24" s="84" t="s">
        <v>61</v>
      </c>
      <c r="O24" s="83" t="s">
        <v>61</v>
      </c>
      <c r="P24" s="83" t="s">
        <v>61</v>
      </c>
      <c r="Q24" s="231" t="s">
        <v>61</v>
      </c>
      <c r="R24" s="273"/>
      <c r="S24" s="274"/>
    </row>
    <row r="25" spans="1:21" s="233" customFormat="1" x14ac:dyDescent="0.3">
      <c r="A25"/>
      <c r="B25" s="52"/>
      <c r="C25" s="77"/>
      <c r="D25" s="99"/>
      <c r="E25" s="100" t="s">
        <v>105</v>
      </c>
      <c r="F25" s="101"/>
      <c r="G25" s="101"/>
      <c r="H25" s="101"/>
      <c r="I25" s="90" t="s">
        <v>99</v>
      </c>
      <c r="J25" s="81" t="s">
        <v>106</v>
      </c>
      <c r="K25" s="82" t="s">
        <v>61</v>
      </c>
      <c r="L25" s="83" t="s">
        <v>61</v>
      </c>
      <c r="M25" s="83" t="s">
        <v>61</v>
      </c>
      <c r="N25" s="84" t="s">
        <v>61</v>
      </c>
      <c r="O25" s="83" t="s">
        <v>61</v>
      </c>
      <c r="P25" s="83" t="s">
        <v>61</v>
      </c>
      <c r="Q25" s="231" t="s">
        <v>61</v>
      </c>
      <c r="R25" s="273"/>
      <c r="S25" s="274"/>
    </row>
    <row r="26" spans="1:21" s="233" customFormat="1" ht="15.75" thickBot="1" x14ac:dyDescent="0.35">
      <c r="A26"/>
      <c r="B26" s="52"/>
      <c r="C26" s="77"/>
      <c r="D26" s="99"/>
      <c r="E26" s="100" t="s">
        <v>107</v>
      </c>
      <c r="F26" s="101"/>
      <c r="G26" s="101"/>
      <c r="H26" s="101"/>
      <c r="I26" s="90" t="s">
        <v>99</v>
      </c>
      <c r="J26" s="102" t="s">
        <v>108</v>
      </c>
      <c r="K26" s="241" t="s">
        <v>61</v>
      </c>
      <c r="L26" s="242" t="s">
        <v>61</v>
      </c>
      <c r="M26" s="242" t="s">
        <v>61</v>
      </c>
      <c r="N26" s="243" t="s">
        <v>61</v>
      </c>
      <c r="O26" s="242" t="s">
        <v>61</v>
      </c>
      <c r="P26" s="242" t="s">
        <v>61</v>
      </c>
      <c r="Q26" s="244" t="s">
        <v>61</v>
      </c>
      <c r="R26" s="273"/>
      <c r="S26" s="274"/>
    </row>
    <row r="27" spans="1:21" s="233" customFormat="1" ht="15.75" thickBot="1" x14ac:dyDescent="0.35">
      <c r="A27"/>
      <c r="B27" s="52"/>
      <c r="C27" s="77"/>
      <c r="D27" s="99"/>
      <c r="E27" s="73"/>
      <c r="F27" s="47"/>
      <c r="G27" s="47"/>
      <c r="H27" s="47"/>
      <c r="I27" s="73"/>
      <c r="J27" s="103"/>
      <c r="K27" s="245"/>
      <c r="L27" s="245"/>
      <c r="M27" s="245"/>
      <c r="N27" s="245"/>
      <c r="O27" s="245"/>
      <c r="P27" s="245"/>
      <c r="Q27" s="246"/>
      <c r="R27" s="273"/>
      <c r="S27" s="274"/>
    </row>
    <row r="28" spans="1:21" s="233" customFormat="1" ht="15.75" thickBot="1" x14ac:dyDescent="0.35">
      <c r="A28"/>
      <c r="B28" s="52"/>
      <c r="C28" s="77"/>
      <c r="D28" s="71" t="s">
        <v>109</v>
      </c>
      <c r="E28" s="96"/>
      <c r="F28" s="71"/>
      <c r="G28" s="71"/>
      <c r="H28" s="105"/>
      <c r="I28" s="80" t="s">
        <v>99</v>
      </c>
      <c r="J28" s="106" t="s">
        <v>224</v>
      </c>
      <c r="K28" s="247" t="s">
        <v>61</v>
      </c>
      <c r="L28" s="245" t="s">
        <v>61</v>
      </c>
      <c r="M28" s="245" t="s">
        <v>61</v>
      </c>
      <c r="N28" s="245" t="s">
        <v>61</v>
      </c>
      <c r="O28" s="247" t="s">
        <v>61</v>
      </c>
      <c r="P28" s="246" t="s">
        <v>61</v>
      </c>
      <c r="Q28" s="248" t="s">
        <v>61</v>
      </c>
      <c r="R28" s="273"/>
      <c r="S28" s="274"/>
    </row>
    <row r="29" spans="1:21" ht="15.75" thickBot="1" x14ac:dyDescent="0.35">
      <c r="B29" s="52"/>
      <c r="C29" s="108"/>
      <c r="D29" s="109"/>
      <c r="E29" s="110"/>
      <c r="F29" s="109"/>
      <c r="G29" s="109"/>
      <c r="H29" s="109"/>
      <c r="I29" s="111"/>
      <c r="J29" s="103"/>
      <c r="K29" s="104"/>
      <c r="L29" s="104"/>
      <c r="M29" s="104"/>
      <c r="N29" s="104"/>
      <c r="O29" s="104"/>
      <c r="P29" s="104"/>
      <c r="Q29" s="107"/>
      <c r="R29" s="53"/>
      <c r="S29" s="47"/>
    </row>
    <row r="30" spans="1:21" x14ac:dyDescent="0.3">
      <c r="B30" s="112"/>
      <c r="C30" s="113"/>
      <c r="D30" s="114"/>
      <c r="E30" s="114"/>
      <c r="F30" s="114"/>
      <c r="G30" s="114"/>
      <c r="H30" s="114"/>
      <c r="I30" s="115"/>
      <c r="J30" s="115"/>
      <c r="K30" s="114"/>
      <c r="L30" s="114"/>
      <c r="M30" s="114"/>
      <c r="N30" s="114"/>
      <c r="O30" s="114"/>
      <c r="P30" s="114"/>
      <c r="Q30" s="114"/>
      <c r="R30" s="116"/>
      <c r="S30" s="47"/>
    </row>
    <row r="31" spans="1:21" x14ac:dyDescent="0.3">
      <c r="C31" s="47"/>
      <c r="D31" s="47"/>
      <c r="E31" s="47"/>
      <c r="F31" s="47"/>
      <c r="G31" s="47"/>
      <c r="H31" s="47"/>
      <c r="I31" s="48"/>
      <c r="J31" s="48"/>
      <c r="K31" s="47"/>
      <c r="L31" s="47"/>
      <c r="M31" s="47"/>
      <c r="N31" s="47"/>
      <c r="O31" s="47"/>
      <c r="P31" s="47"/>
      <c r="Q31" s="47"/>
      <c r="R31" s="47"/>
      <c r="S31" s="47"/>
    </row>
    <row r="32" spans="1:21" ht="15" customHeight="1" x14ac:dyDescent="0.3">
      <c r="B32" s="460"/>
      <c r="C32" s="461"/>
      <c r="D32" s="462" t="s">
        <v>111</v>
      </c>
      <c r="E32" s="462"/>
      <c r="F32" s="462"/>
      <c r="G32" s="462"/>
      <c r="H32" s="462"/>
      <c r="I32" s="462"/>
      <c r="J32" s="463"/>
      <c r="K32" s="463"/>
      <c r="L32" s="463"/>
      <c r="M32" s="464"/>
      <c r="N32" s="464"/>
      <c r="O32" s="464"/>
      <c r="P32" s="461"/>
      <c r="Q32" s="465"/>
      <c r="R32" s="466"/>
      <c r="S32" s="472"/>
    </row>
    <row r="33" spans="2:19" ht="4.9000000000000004" customHeight="1" x14ac:dyDescent="0.3">
      <c r="B33" s="467"/>
      <c r="C33" s="468"/>
      <c r="D33" s="469"/>
      <c r="E33" s="469"/>
      <c r="F33" s="469"/>
      <c r="G33" s="469"/>
      <c r="H33" s="469"/>
      <c r="I33" s="469"/>
      <c r="J33" s="470"/>
      <c r="K33" s="470"/>
      <c r="L33" s="470"/>
      <c r="M33" s="471"/>
      <c r="N33" s="471"/>
      <c r="O33" s="471"/>
      <c r="P33" s="468"/>
      <c r="Q33" s="472"/>
      <c r="R33" s="473"/>
      <c r="S33" s="472"/>
    </row>
    <row r="34" spans="2:19" ht="15" customHeight="1" x14ac:dyDescent="0.3">
      <c r="B34" s="474"/>
      <c r="C34" s="475"/>
      <c r="D34" s="476"/>
      <c r="E34" t="s">
        <v>331</v>
      </c>
      <c r="F34" s="476"/>
      <c r="G34" s="476"/>
      <c r="H34" s="476"/>
      <c r="I34" s="476"/>
      <c r="J34" s="476"/>
      <c r="K34" s="476"/>
      <c r="L34" s="476"/>
      <c r="M34" s="477"/>
      <c r="N34" s="477"/>
      <c r="O34" s="477"/>
      <c r="P34" s="475"/>
      <c r="Q34" s="472"/>
      <c r="R34" s="473"/>
      <c r="S34" s="472"/>
    </row>
    <row r="35" spans="2:19" ht="4.9000000000000004" customHeight="1" x14ac:dyDescent="0.3">
      <c r="B35" s="474"/>
      <c r="C35" s="475"/>
      <c r="D35" s="476"/>
      <c r="F35" s="476"/>
      <c r="G35" s="476"/>
      <c r="H35" s="476"/>
      <c r="I35" s="476"/>
      <c r="J35" s="476"/>
      <c r="K35" s="476"/>
      <c r="L35" s="476"/>
      <c r="M35" s="477"/>
      <c r="N35" s="477"/>
      <c r="O35" s="477"/>
      <c r="P35" s="475"/>
      <c r="Q35" s="472"/>
      <c r="R35" s="473"/>
      <c r="S35" s="472"/>
    </row>
    <row r="36" spans="2:19" ht="15" customHeight="1" x14ac:dyDescent="0.3">
      <c r="B36" s="474"/>
      <c r="C36" s="475"/>
      <c r="D36" s="478" t="s">
        <v>332</v>
      </c>
      <c r="E36" s="478"/>
      <c r="F36" s="478"/>
      <c r="G36" s="478"/>
      <c r="H36" s="478"/>
      <c r="I36" s="478"/>
      <c r="J36" s="476"/>
      <c r="K36" s="476"/>
      <c r="L36" s="476"/>
      <c r="M36" s="477"/>
      <c r="N36" s="477"/>
      <c r="O36" s="477"/>
      <c r="P36" s="475"/>
      <c r="Q36" s="472"/>
      <c r="R36" s="473"/>
      <c r="S36" s="472"/>
    </row>
    <row r="37" spans="2:19" ht="5.0999999999999996" customHeight="1" x14ac:dyDescent="0.3">
      <c r="B37" s="474"/>
      <c r="C37" s="475"/>
      <c r="D37" s="479"/>
      <c r="E37" s="479"/>
      <c r="F37" s="479"/>
      <c r="G37" s="479"/>
      <c r="H37" s="479"/>
      <c r="I37" s="479"/>
      <c r="J37" s="479"/>
      <c r="K37" s="479"/>
      <c r="L37" s="479"/>
      <c r="M37" s="480"/>
      <c r="N37" s="480"/>
      <c r="O37" s="480"/>
      <c r="P37" s="481"/>
      <c r="Q37" s="472"/>
      <c r="R37" s="473"/>
      <c r="S37" s="472"/>
    </row>
    <row r="38" spans="2:19" s="507" customFormat="1" ht="62.45" customHeight="1" x14ac:dyDescent="0.3">
      <c r="B38" s="482"/>
      <c r="C38" s="483"/>
      <c r="D38" s="341" t="s">
        <v>295</v>
      </c>
      <c r="E38" s="484" t="s">
        <v>333</v>
      </c>
      <c r="F38" s="485"/>
      <c r="G38" s="485"/>
      <c r="H38" s="485"/>
      <c r="I38" s="485"/>
      <c r="J38" s="485"/>
      <c r="K38" s="485"/>
      <c r="L38" s="485"/>
      <c r="M38" s="485"/>
      <c r="N38" s="485"/>
      <c r="O38" s="485"/>
      <c r="P38" s="485"/>
      <c r="Q38" s="485"/>
      <c r="R38" s="486"/>
      <c r="S38" s="508"/>
    </row>
    <row r="39" spans="2:19" ht="4.9000000000000004" customHeight="1" x14ac:dyDescent="0.3">
      <c r="B39" s="474"/>
      <c r="C39" s="475"/>
      <c r="D39" s="479"/>
      <c r="E39" s="479"/>
      <c r="F39" s="479"/>
      <c r="G39" s="479"/>
      <c r="H39" s="479"/>
      <c r="I39" s="479"/>
      <c r="J39" s="479"/>
      <c r="K39" s="479"/>
      <c r="L39" s="479"/>
      <c r="M39" s="480"/>
      <c r="N39" s="480"/>
      <c r="O39" s="480"/>
      <c r="P39" s="481"/>
      <c r="Q39" s="472"/>
      <c r="R39" s="473"/>
      <c r="S39" s="472"/>
    </row>
    <row r="40" spans="2:19" ht="46.9" customHeight="1" x14ac:dyDescent="0.3">
      <c r="B40" s="474"/>
      <c r="C40" s="475"/>
      <c r="D40" s="487" t="s">
        <v>295</v>
      </c>
      <c r="E40" s="488" t="s">
        <v>334</v>
      </c>
      <c r="F40" s="488"/>
      <c r="G40" s="488"/>
      <c r="H40" s="488"/>
      <c r="I40" s="488"/>
      <c r="J40" s="488"/>
      <c r="K40" s="488"/>
      <c r="L40" s="488"/>
      <c r="M40" s="488"/>
      <c r="N40" s="488"/>
      <c r="O40" s="488"/>
      <c r="P40" s="488"/>
      <c r="Q40" s="488"/>
      <c r="R40" s="473"/>
    </row>
    <row r="41" spans="2:19" ht="4.1500000000000004" customHeight="1" x14ac:dyDescent="0.3">
      <c r="B41" s="474"/>
      <c r="C41" s="475"/>
      <c r="D41" s="476"/>
      <c r="E41" s="476"/>
      <c r="F41" s="476"/>
      <c r="G41" s="476"/>
      <c r="H41" s="476"/>
      <c r="I41" s="476"/>
      <c r="J41" s="476"/>
      <c r="K41" s="476"/>
      <c r="L41" s="477"/>
      <c r="M41" s="477"/>
      <c r="N41" s="477"/>
      <c r="O41" s="475"/>
      <c r="P41" s="475"/>
      <c r="Q41" s="472"/>
      <c r="R41" s="473"/>
    </row>
    <row r="42" spans="2:19" ht="15.75" x14ac:dyDescent="0.3">
      <c r="B42" s="474"/>
      <c r="C42" s="475"/>
      <c r="D42" s="476"/>
      <c r="E42" s="476"/>
      <c r="F42" s="489" t="s">
        <v>335</v>
      </c>
      <c r="G42" s="490"/>
      <c r="H42" s="490"/>
      <c r="I42" s="490"/>
      <c r="J42" s="490"/>
      <c r="K42" s="490"/>
      <c r="L42" s="491"/>
      <c r="M42" s="477"/>
      <c r="N42" s="477"/>
      <c r="O42" s="475"/>
      <c r="P42" s="475"/>
      <c r="Q42" s="472"/>
      <c r="R42" s="473"/>
    </row>
    <row r="43" spans="2:19" ht="15.75" x14ac:dyDescent="0.3">
      <c r="B43" s="474"/>
      <c r="C43" s="475"/>
      <c r="D43" s="476"/>
      <c r="E43" s="476"/>
      <c r="F43" s="489" t="s">
        <v>336</v>
      </c>
      <c r="G43" s="490"/>
      <c r="H43" s="490"/>
      <c r="I43" s="490"/>
      <c r="J43" s="490"/>
      <c r="K43" s="490"/>
      <c r="L43" s="491"/>
      <c r="M43" s="477"/>
      <c r="N43" s="477"/>
      <c r="O43" s="475"/>
      <c r="P43" s="475"/>
      <c r="Q43" s="472"/>
      <c r="R43" s="473"/>
    </row>
    <row r="44" spans="2:19" ht="15.75" x14ac:dyDescent="0.3">
      <c r="B44" s="474"/>
      <c r="C44" s="475"/>
      <c r="D44" s="476"/>
      <c r="E44" s="476"/>
      <c r="F44" s="489" t="s">
        <v>337</v>
      </c>
      <c r="G44" s="490"/>
      <c r="H44" s="490"/>
      <c r="I44" s="490"/>
      <c r="J44" s="490"/>
      <c r="K44" s="490"/>
      <c r="L44" s="491"/>
      <c r="M44" s="477"/>
      <c r="N44" s="477"/>
      <c r="O44" s="475"/>
      <c r="P44" s="475"/>
      <c r="Q44" s="472"/>
      <c r="R44" s="473"/>
    </row>
    <row r="45" spans="2:19" ht="4.1500000000000004" customHeight="1" x14ac:dyDescent="0.3">
      <c r="B45" s="474"/>
      <c r="C45" s="475"/>
      <c r="D45" s="476"/>
      <c r="E45" s="476"/>
      <c r="F45" s="476"/>
      <c r="G45" s="476"/>
      <c r="H45" s="476"/>
      <c r="I45" s="476"/>
      <c r="J45" s="476"/>
      <c r="K45" s="476"/>
      <c r="L45" s="477"/>
      <c r="M45" s="477"/>
      <c r="N45" s="477"/>
      <c r="O45" s="475"/>
      <c r="P45" s="475"/>
      <c r="Q45" s="472"/>
      <c r="R45" s="473"/>
    </row>
    <row r="46" spans="2:19" ht="15.75" customHeight="1" x14ac:dyDescent="0.3">
      <c r="B46" s="474"/>
      <c r="C46" s="475"/>
      <c r="D46" s="476"/>
      <c r="E46" s="492" t="s">
        <v>338</v>
      </c>
      <c r="F46" s="492"/>
      <c r="G46" s="492"/>
      <c r="H46" s="492"/>
      <c r="I46" s="492"/>
      <c r="J46" s="492"/>
      <c r="K46" s="492"/>
      <c r="L46" s="492"/>
      <c r="M46" s="492"/>
      <c r="N46" s="492"/>
      <c r="O46" s="492"/>
      <c r="P46" s="492"/>
      <c r="Q46" s="492"/>
      <c r="R46" s="473"/>
    </row>
    <row r="47" spans="2:19" ht="5.0999999999999996" customHeight="1" x14ac:dyDescent="0.3">
      <c r="B47" s="474"/>
      <c r="C47" s="475"/>
      <c r="D47" s="479"/>
      <c r="E47" s="479"/>
      <c r="F47" s="479"/>
      <c r="G47" s="479"/>
      <c r="H47" s="479"/>
      <c r="I47" s="479"/>
      <c r="J47" s="479"/>
      <c r="K47" s="479"/>
      <c r="L47" s="479"/>
      <c r="M47" s="480"/>
      <c r="N47" s="480"/>
      <c r="O47" s="480"/>
      <c r="P47" s="481"/>
      <c r="Q47" s="472"/>
      <c r="R47" s="473"/>
      <c r="S47" s="472"/>
    </row>
    <row r="48" spans="2:19" ht="15.75" x14ac:dyDescent="0.3">
      <c r="B48" s="474"/>
      <c r="C48" s="475"/>
      <c r="D48" s="487" t="s">
        <v>295</v>
      </c>
      <c r="E48" s="484" t="s">
        <v>339</v>
      </c>
      <c r="F48" s="484"/>
      <c r="G48" s="484"/>
      <c r="H48" s="484"/>
      <c r="I48" s="484"/>
      <c r="J48" s="484"/>
      <c r="K48" s="484"/>
      <c r="L48" s="484"/>
      <c r="M48" s="484"/>
      <c r="N48" s="484"/>
      <c r="O48" s="484"/>
      <c r="P48" s="484"/>
      <c r="Q48" s="484"/>
      <c r="R48" s="473"/>
    </row>
    <row r="49" spans="2:19" ht="15.75" x14ac:dyDescent="0.3">
      <c r="B49" s="474"/>
      <c r="C49" s="475"/>
      <c r="D49" s="479"/>
      <c r="E49" s="479"/>
      <c r="F49" s="489" t="s">
        <v>335</v>
      </c>
      <c r="H49" s="479"/>
      <c r="I49" s="479"/>
      <c r="J49" s="479"/>
      <c r="K49" s="479"/>
      <c r="L49" s="479"/>
      <c r="M49" s="480"/>
      <c r="N49" s="480"/>
      <c r="O49" s="480"/>
      <c r="P49" s="481"/>
      <c r="Q49" s="472"/>
      <c r="R49" s="473"/>
    </row>
    <row r="50" spans="2:19" ht="15.75" x14ac:dyDescent="0.3">
      <c r="B50" s="474"/>
      <c r="C50" s="475"/>
      <c r="D50" s="479"/>
      <c r="E50" s="479"/>
      <c r="F50" s="489" t="s">
        <v>336</v>
      </c>
      <c r="H50" s="479"/>
      <c r="I50" s="479"/>
      <c r="J50" s="479"/>
      <c r="K50" s="479"/>
      <c r="L50" s="479"/>
      <c r="M50" s="480"/>
      <c r="N50" s="480"/>
      <c r="O50" s="480"/>
      <c r="P50" s="481"/>
      <c r="Q50" s="472"/>
      <c r="R50" s="473"/>
    </row>
    <row r="51" spans="2:19" ht="15.75" x14ac:dyDescent="0.3">
      <c r="B51" s="474"/>
      <c r="C51" s="475"/>
      <c r="D51" s="479"/>
      <c r="E51" s="479"/>
      <c r="F51" s="489" t="s">
        <v>340</v>
      </c>
      <c r="H51" s="479"/>
      <c r="I51" s="479"/>
      <c r="J51" s="479"/>
      <c r="K51" s="479"/>
      <c r="L51" s="479"/>
      <c r="M51" s="480"/>
      <c r="N51" s="480"/>
      <c r="O51" s="480"/>
      <c r="P51" s="481"/>
      <c r="Q51" s="472"/>
      <c r="R51" s="473"/>
    </row>
    <row r="52" spans="2:19" ht="15.75" customHeight="1" x14ac:dyDescent="0.3">
      <c r="B52" s="474"/>
      <c r="C52" s="475"/>
      <c r="D52" s="476"/>
      <c r="E52" s="492" t="s">
        <v>338</v>
      </c>
      <c r="F52" s="492"/>
      <c r="G52" s="492"/>
      <c r="H52" s="492"/>
      <c r="I52" s="492"/>
      <c r="J52" s="492"/>
      <c r="K52" s="492"/>
      <c r="L52" s="492"/>
      <c r="M52" s="492"/>
      <c r="N52" s="492"/>
      <c r="O52" s="492"/>
      <c r="P52" s="492"/>
      <c r="Q52" s="492"/>
      <c r="R52" s="473"/>
    </row>
    <row r="53" spans="2:19" ht="6.95" customHeight="1" x14ac:dyDescent="0.3">
      <c r="B53" s="474"/>
      <c r="C53" s="475"/>
      <c r="D53" s="479"/>
      <c r="E53" s="479"/>
      <c r="F53" s="479"/>
      <c r="G53" s="479"/>
      <c r="H53" s="479"/>
      <c r="I53" s="479"/>
      <c r="J53" s="479"/>
      <c r="K53" s="479"/>
      <c r="L53" s="479"/>
      <c r="M53" s="480"/>
      <c r="N53" s="480"/>
      <c r="O53" s="480"/>
      <c r="P53" s="481"/>
      <c r="Q53" s="472"/>
      <c r="R53" s="473"/>
      <c r="S53" s="472"/>
    </row>
    <row r="54" spans="2:19" ht="30.75" customHeight="1" x14ac:dyDescent="0.3">
      <c r="B54" s="474"/>
      <c r="C54" s="475"/>
      <c r="D54" s="487" t="s">
        <v>295</v>
      </c>
      <c r="E54" s="484" t="s">
        <v>341</v>
      </c>
      <c r="F54" s="485"/>
      <c r="G54" s="485"/>
      <c r="H54" s="485"/>
      <c r="I54" s="485"/>
      <c r="J54" s="485"/>
      <c r="K54" s="485"/>
      <c r="L54" s="485"/>
      <c r="M54" s="485"/>
      <c r="N54" s="485"/>
      <c r="O54" s="485"/>
      <c r="P54" s="485"/>
      <c r="Q54" s="472"/>
      <c r="R54" s="473"/>
    </row>
    <row r="55" spans="2:19" ht="6.95" customHeight="1" x14ac:dyDescent="0.3">
      <c r="B55" s="474"/>
      <c r="C55" s="475"/>
      <c r="D55" s="479"/>
      <c r="E55" s="479"/>
      <c r="F55" s="479"/>
      <c r="G55" s="479"/>
      <c r="H55" s="479"/>
      <c r="I55" s="479"/>
      <c r="J55" s="479"/>
      <c r="K55" s="479"/>
      <c r="L55" s="479"/>
      <c r="M55" s="480"/>
      <c r="N55" s="480"/>
      <c r="O55" s="480"/>
      <c r="P55" s="481"/>
      <c r="Q55" s="472"/>
      <c r="R55" s="473"/>
      <c r="S55" s="472"/>
    </row>
    <row r="56" spans="2:19" ht="4.9000000000000004" customHeight="1" x14ac:dyDescent="0.3">
      <c r="B56" s="474"/>
      <c r="C56" s="475"/>
      <c r="D56" s="476"/>
      <c r="E56" s="476"/>
      <c r="F56" s="476"/>
      <c r="G56" s="476"/>
      <c r="H56" s="476"/>
      <c r="I56" s="476"/>
      <c r="J56" s="476"/>
      <c r="K56" s="476"/>
      <c r="L56" s="476"/>
      <c r="M56" s="477"/>
      <c r="N56" s="477"/>
      <c r="O56" s="477"/>
      <c r="P56" s="475"/>
      <c r="Q56" s="472"/>
      <c r="R56" s="473"/>
    </row>
    <row r="57" spans="2:19" ht="15.75" x14ac:dyDescent="0.3">
      <c r="B57" s="474"/>
      <c r="C57" s="475"/>
      <c r="D57" s="427" t="s">
        <v>342</v>
      </c>
      <c r="E57" s="427"/>
      <c r="F57" s="427"/>
      <c r="G57" s="427"/>
      <c r="H57" s="427"/>
      <c r="I57" s="476"/>
      <c r="J57" s="476"/>
      <c r="K57" s="476"/>
      <c r="L57" s="476"/>
      <c r="M57" s="477"/>
      <c r="N57" s="477"/>
      <c r="O57" s="477"/>
      <c r="P57" s="475"/>
      <c r="Q57" s="472"/>
      <c r="R57" s="473"/>
    </row>
    <row r="58" spans="2:19" ht="3" customHeight="1" x14ac:dyDescent="0.3">
      <c r="B58" s="474"/>
      <c r="C58" s="475"/>
      <c r="D58" s="493"/>
      <c r="E58" s="493"/>
      <c r="F58" s="493"/>
      <c r="G58" s="476"/>
      <c r="H58" s="476"/>
      <c r="I58" s="476"/>
      <c r="J58" s="476"/>
      <c r="K58" s="476"/>
      <c r="L58" s="476"/>
      <c r="M58" s="477"/>
      <c r="N58" s="477"/>
      <c r="O58" s="477"/>
      <c r="P58" s="475"/>
      <c r="Q58" s="472"/>
      <c r="R58" s="473"/>
    </row>
    <row r="59" spans="2:19" ht="15" customHeight="1" x14ac:dyDescent="0.3">
      <c r="B59" s="474"/>
      <c r="C59" s="475"/>
      <c r="D59" s="493"/>
      <c r="E59" s="494" t="s">
        <v>343</v>
      </c>
      <c r="F59" s="493"/>
      <c r="G59" s="476"/>
      <c r="H59" s="476"/>
      <c r="I59" s="476"/>
      <c r="J59" s="476"/>
      <c r="K59" s="476"/>
      <c r="L59" s="476"/>
      <c r="M59" s="477"/>
      <c r="N59" s="477"/>
      <c r="O59" s="477"/>
      <c r="P59" s="475"/>
      <c r="Q59" s="472"/>
      <c r="R59" s="473"/>
    </row>
    <row r="60" spans="2:19" ht="70.5" customHeight="1" x14ac:dyDescent="0.3">
      <c r="B60" s="474"/>
      <c r="C60" s="475"/>
      <c r="D60" s="493"/>
      <c r="E60" s="487" t="s">
        <v>295</v>
      </c>
      <c r="F60" s="484" t="s">
        <v>344</v>
      </c>
      <c r="G60" s="485"/>
      <c r="H60" s="485"/>
      <c r="I60" s="485"/>
      <c r="J60" s="485"/>
      <c r="K60" s="485"/>
      <c r="L60" s="485"/>
      <c r="M60" s="485"/>
      <c r="N60" s="485"/>
      <c r="O60" s="485"/>
      <c r="P60" s="485"/>
      <c r="Q60" s="485"/>
      <c r="R60" s="473"/>
    </row>
    <row r="61" spans="2:19" ht="7.15" customHeight="1" x14ac:dyDescent="0.3">
      <c r="B61" s="474"/>
      <c r="C61" s="475"/>
      <c r="D61" s="493"/>
      <c r="E61" s="487"/>
      <c r="F61" s="495"/>
      <c r="G61" s="496"/>
      <c r="H61" s="496"/>
      <c r="I61" s="496"/>
      <c r="J61" s="496"/>
      <c r="K61" s="496"/>
      <c r="L61" s="496"/>
      <c r="M61" s="496"/>
      <c r="N61" s="496"/>
      <c r="O61" s="496"/>
      <c r="P61" s="496"/>
      <c r="Q61" s="496"/>
      <c r="R61" s="473"/>
    </row>
    <row r="62" spans="2:19" ht="57.75" customHeight="1" x14ac:dyDescent="0.3">
      <c r="B62" s="474"/>
      <c r="C62" s="475"/>
      <c r="D62" s="476"/>
      <c r="E62" s="487" t="s">
        <v>295</v>
      </c>
      <c r="F62" s="497" t="s">
        <v>345</v>
      </c>
      <c r="G62" s="492"/>
      <c r="H62" s="492"/>
      <c r="I62" s="492"/>
      <c r="J62" s="492"/>
      <c r="K62" s="492"/>
      <c r="L62" s="492"/>
      <c r="M62" s="492"/>
      <c r="N62" s="492"/>
      <c r="O62" s="492"/>
      <c r="P62" s="492"/>
      <c r="Q62" s="472"/>
      <c r="R62" s="473"/>
    </row>
    <row r="63" spans="2:19" ht="8.1" customHeight="1" x14ac:dyDescent="0.3">
      <c r="B63" s="474"/>
      <c r="C63" s="475"/>
      <c r="D63" s="493"/>
      <c r="E63" s="493"/>
      <c r="F63" s="493"/>
      <c r="G63" s="476"/>
      <c r="H63" s="476"/>
      <c r="I63" s="476"/>
      <c r="J63" s="476"/>
      <c r="K63" s="476"/>
      <c r="L63" s="476"/>
      <c r="M63" s="477"/>
      <c r="N63" s="477"/>
      <c r="O63" s="477"/>
      <c r="P63" s="475"/>
      <c r="Q63" s="472"/>
      <c r="R63" s="473"/>
    </row>
    <row r="64" spans="2:19" ht="15" customHeight="1" x14ac:dyDescent="0.3">
      <c r="B64" s="474"/>
      <c r="C64" s="475"/>
      <c r="D64" s="493"/>
      <c r="E64" s="494" t="s">
        <v>346</v>
      </c>
      <c r="F64" s="493"/>
      <c r="G64" s="476"/>
      <c r="H64" s="476"/>
      <c r="I64" s="476"/>
      <c r="J64" s="476"/>
      <c r="K64" s="476"/>
      <c r="L64" s="476"/>
      <c r="M64" s="477"/>
      <c r="N64" s="477"/>
      <c r="O64" s="477"/>
      <c r="P64" s="475"/>
      <c r="Q64" s="472"/>
      <c r="R64" s="473"/>
    </row>
    <row r="65" spans="2:19" ht="15" customHeight="1" x14ac:dyDescent="0.3">
      <c r="B65" s="474"/>
      <c r="C65" s="475"/>
      <c r="D65" s="493"/>
      <c r="E65" s="493"/>
      <c r="F65" s="484" t="s">
        <v>347</v>
      </c>
      <c r="G65" s="485"/>
      <c r="H65" s="485"/>
      <c r="I65" s="485"/>
      <c r="J65" s="485"/>
      <c r="K65" s="485"/>
      <c r="L65" s="485"/>
      <c r="M65" s="485"/>
      <c r="N65" s="485"/>
      <c r="O65" s="485"/>
      <c r="P65" s="485"/>
      <c r="Q65" s="485"/>
      <c r="R65" s="473"/>
      <c r="S65" s="509"/>
    </row>
    <row r="66" spans="2:19" ht="15" customHeight="1" x14ac:dyDescent="0.3">
      <c r="B66" s="474"/>
      <c r="C66" s="475"/>
      <c r="D66" s="493"/>
      <c r="E66" s="493"/>
      <c r="F66" s="495"/>
      <c r="G66" s="496"/>
      <c r="H66" s="496"/>
      <c r="I66" s="496"/>
      <c r="J66" s="496"/>
      <c r="K66" s="496"/>
      <c r="L66" s="496"/>
      <c r="M66" s="496"/>
      <c r="N66" s="496"/>
      <c r="O66" s="496"/>
      <c r="P66" s="496"/>
      <c r="Q66" s="496"/>
      <c r="R66" s="473"/>
      <c r="S66" s="509"/>
    </row>
    <row r="67" spans="2:19" ht="15" customHeight="1" x14ac:dyDescent="0.3">
      <c r="B67" s="474"/>
      <c r="C67" s="475"/>
      <c r="D67" s="493"/>
      <c r="E67" s="494" t="s">
        <v>348</v>
      </c>
      <c r="F67" s="495"/>
      <c r="G67" s="496"/>
      <c r="H67" s="496"/>
      <c r="I67" s="496"/>
      <c r="J67" s="496"/>
      <c r="K67" s="496"/>
      <c r="L67" s="496"/>
      <c r="M67" s="496"/>
      <c r="N67" s="496"/>
      <c r="O67" s="496"/>
      <c r="P67" s="496"/>
      <c r="Q67" s="496"/>
      <c r="R67" s="473"/>
      <c r="S67" s="509"/>
    </row>
    <row r="68" spans="2:19" ht="15" customHeight="1" x14ac:dyDescent="0.3">
      <c r="B68" s="474"/>
      <c r="C68" s="475"/>
      <c r="D68" s="493"/>
      <c r="E68" s="493"/>
      <c r="F68" s="495"/>
      <c r="G68" s="496"/>
      <c r="H68" s="496"/>
      <c r="I68" s="496"/>
      <c r="J68" s="496"/>
      <c r="K68" s="496"/>
      <c r="L68" s="496"/>
      <c r="M68" s="496"/>
      <c r="N68" s="496"/>
      <c r="O68" s="496"/>
      <c r="P68" s="496"/>
      <c r="Q68" s="496"/>
      <c r="R68" s="473"/>
      <c r="S68" s="509"/>
    </row>
    <row r="69" spans="2:19" ht="63.6" customHeight="1" x14ac:dyDescent="0.3">
      <c r="B69" s="474"/>
      <c r="C69" s="475"/>
      <c r="D69" s="493"/>
      <c r="E69" s="498" t="s">
        <v>349</v>
      </c>
      <c r="F69" s="498"/>
      <c r="G69" s="498"/>
      <c r="H69" s="498"/>
      <c r="I69" s="498"/>
      <c r="J69" s="498"/>
      <c r="K69" s="498"/>
      <c r="L69" s="498"/>
      <c r="M69" s="498"/>
      <c r="N69" s="498"/>
      <c r="O69" s="498"/>
      <c r="P69" s="498"/>
      <c r="Q69" s="498"/>
      <c r="R69" s="473"/>
      <c r="S69" s="509"/>
    </row>
    <row r="70" spans="2:19" ht="15" customHeight="1" x14ac:dyDescent="0.3">
      <c r="B70" s="474"/>
      <c r="C70" s="475"/>
      <c r="D70" s="493"/>
      <c r="E70" s="493"/>
      <c r="F70" s="493"/>
      <c r="G70" s="476"/>
      <c r="H70" s="476"/>
      <c r="I70" s="476"/>
      <c r="J70" s="476"/>
      <c r="K70" s="476"/>
      <c r="L70" s="476"/>
      <c r="M70" s="477"/>
      <c r="N70" s="477"/>
      <c r="O70" s="477"/>
      <c r="P70" s="475"/>
      <c r="Q70" s="472"/>
      <c r="R70" s="473"/>
    </row>
    <row r="71" spans="2:19" ht="3.6" customHeight="1" x14ac:dyDescent="0.3">
      <c r="B71" s="474"/>
      <c r="C71" s="475"/>
      <c r="D71" s="499"/>
      <c r="E71" s="499"/>
      <c r="F71" s="500"/>
      <c r="G71" s="476"/>
      <c r="H71" s="476"/>
      <c r="I71" s="476"/>
      <c r="J71" s="476"/>
      <c r="K71" s="476"/>
      <c r="L71" s="476"/>
      <c r="M71" s="477"/>
      <c r="N71" s="477"/>
      <c r="O71" s="477"/>
      <c r="P71" s="475"/>
      <c r="Q71" s="472"/>
      <c r="R71" s="473"/>
    </row>
    <row r="72" spans="2:19" ht="3" customHeight="1" x14ac:dyDescent="0.3">
      <c r="B72" s="474"/>
      <c r="C72" s="475"/>
      <c r="D72" s="476"/>
      <c r="E72" s="476"/>
      <c r="F72" s="476"/>
      <c r="G72" s="476"/>
      <c r="H72" s="476"/>
      <c r="I72" s="476"/>
      <c r="J72" s="476"/>
      <c r="K72" s="476"/>
      <c r="L72" s="476"/>
      <c r="M72" s="477"/>
      <c r="N72" s="477"/>
      <c r="O72" s="477"/>
      <c r="P72" s="475"/>
      <c r="Q72" s="472"/>
      <c r="R72" s="473"/>
    </row>
    <row r="73" spans="2:19" ht="3" customHeight="1" x14ac:dyDescent="0.3">
      <c r="B73" s="474"/>
      <c r="C73" s="475"/>
      <c r="D73" s="476"/>
      <c r="E73" s="476"/>
      <c r="F73" s="476"/>
      <c r="G73" s="476"/>
      <c r="H73" s="476"/>
      <c r="I73" s="476"/>
      <c r="J73" s="476"/>
      <c r="K73" s="476"/>
      <c r="L73" s="476"/>
      <c r="M73" s="477"/>
      <c r="N73" s="477"/>
      <c r="O73" s="477"/>
      <c r="P73" s="475"/>
      <c r="Q73" s="472"/>
      <c r="R73" s="473"/>
    </row>
    <row r="74" spans="2:19" ht="38.450000000000003" customHeight="1" x14ac:dyDescent="0.3">
      <c r="B74" s="474"/>
      <c r="C74" s="475"/>
      <c r="D74" s="501">
        <v>1</v>
      </c>
      <c r="E74" s="492" t="s">
        <v>350</v>
      </c>
      <c r="F74" s="492"/>
      <c r="G74" s="492"/>
      <c r="H74" s="492"/>
      <c r="I74" s="492"/>
      <c r="J74" s="492"/>
      <c r="K74" s="492"/>
      <c r="L74" s="492"/>
      <c r="M74" s="492"/>
      <c r="N74" s="492"/>
      <c r="O74" s="492"/>
      <c r="P74" s="492"/>
      <c r="Q74" s="492"/>
      <c r="R74" s="473"/>
    </row>
    <row r="75" spans="2:19" ht="49.9" customHeight="1" x14ac:dyDescent="0.3">
      <c r="B75" s="474"/>
      <c r="C75" s="475"/>
      <c r="D75" s="501">
        <v>2</v>
      </c>
      <c r="E75" s="492" t="s">
        <v>351</v>
      </c>
      <c r="F75" s="492"/>
      <c r="G75" s="492"/>
      <c r="H75" s="492"/>
      <c r="I75" s="492"/>
      <c r="J75" s="492"/>
      <c r="K75" s="492"/>
      <c r="L75" s="492"/>
      <c r="M75" s="492"/>
      <c r="N75" s="492"/>
      <c r="O75" s="492"/>
      <c r="P75" s="492"/>
      <c r="Q75" s="492"/>
      <c r="R75" s="473"/>
    </row>
    <row r="76" spans="2:19" ht="15.75" x14ac:dyDescent="0.3">
      <c r="B76" s="502"/>
      <c r="C76" s="503"/>
      <c r="D76" s="503"/>
      <c r="E76" s="503"/>
      <c r="F76" s="503"/>
      <c r="G76" s="503"/>
      <c r="H76" s="503"/>
      <c r="I76" s="503"/>
      <c r="J76" s="503"/>
      <c r="K76" s="503"/>
      <c r="L76" s="504"/>
      <c r="M76" s="504"/>
      <c r="N76" s="504"/>
      <c r="O76" s="504"/>
      <c r="P76" s="503"/>
      <c r="Q76" s="505"/>
      <c r="R76" s="506"/>
    </row>
  </sheetData>
  <mergeCells count="29">
    <mergeCell ref="E69:Q69"/>
    <mergeCell ref="E74:Q74"/>
    <mergeCell ref="E75:Q75"/>
    <mergeCell ref="E54:P54"/>
    <mergeCell ref="D57:H57"/>
    <mergeCell ref="F60:Q60"/>
    <mergeCell ref="F62:P62"/>
    <mergeCell ref="F65:Q65"/>
    <mergeCell ref="E38:Q38"/>
    <mergeCell ref="E40:Q40"/>
    <mergeCell ref="E46:Q46"/>
    <mergeCell ref="E48:Q48"/>
    <mergeCell ref="E52:Q52"/>
    <mergeCell ref="G8:I8"/>
    <mergeCell ref="D32:I32"/>
    <mergeCell ref="O6:Q6"/>
    <mergeCell ref="C10:I10"/>
    <mergeCell ref="J10:J13"/>
    <mergeCell ref="K10:N10"/>
    <mergeCell ref="O10:P10"/>
    <mergeCell ref="C11:I11"/>
    <mergeCell ref="C12:I12"/>
    <mergeCell ref="K12:N12"/>
    <mergeCell ref="O12:P12"/>
    <mergeCell ref="C13:I13"/>
    <mergeCell ref="C6:J6"/>
    <mergeCell ref="K6:N6"/>
    <mergeCell ref="C8:F8"/>
    <mergeCell ref="C9:I9"/>
  </mergeCells>
  <pageMargins left="0.7" right="0.7" top="0.75" bottom="0.75" header="0.3" footer="0.3"/>
  <pageSetup paperSize="9" scale="80" orientation="landscape"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W20"/>
  <sheetViews>
    <sheetView zoomScale="115" zoomScaleNormal="115" workbookViewId="0">
      <pane xSplit="1" ySplit="6" topLeftCell="B7" activePane="bottomRight" state="frozen"/>
      <selection activeCell="D8" sqref="D8"/>
      <selection pane="topRight" activeCell="D8" sqref="D8"/>
      <selection pane="bottomLeft" activeCell="D8" sqref="D8"/>
      <selection pane="bottomRight" activeCell="D27" sqref="D27"/>
    </sheetView>
  </sheetViews>
  <sheetFormatPr baseColWidth="10" defaultColWidth="8.85546875" defaultRowHeight="15" x14ac:dyDescent="0.3"/>
  <cols>
    <col min="1" max="1" width="46.140625" style="1" customWidth="1"/>
    <col min="2" max="2" width="16.7109375" style="1" customWidth="1"/>
    <col min="3" max="3" width="9" style="1" customWidth="1"/>
    <col min="4" max="5" width="16.7109375" style="1" customWidth="1"/>
    <col min="6" max="6" width="9" style="1" customWidth="1"/>
    <col min="7" max="8" width="16.7109375" style="1" customWidth="1"/>
    <col min="9" max="9" width="9" style="1" customWidth="1"/>
    <col min="10" max="11" width="16.7109375" style="1" customWidth="1"/>
    <col min="12" max="12" width="9" style="1" customWidth="1"/>
    <col min="13" max="14" width="16.7109375" style="1" customWidth="1"/>
    <col min="15" max="15" width="9" style="1" customWidth="1"/>
    <col min="16" max="17" width="16.7109375" style="1" customWidth="1"/>
    <col min="18" max="18" width="9" style="1" customWidth="1"/>
    <col min="19" max="20" width="16.7109375" style="1" customWidth="1"/>
    <col min="21" max="21" width="9" style="1" customWidth="1"/>
    <col min="22" max="22" width="16.7109375" style="1" customWidth="1"/>
    <col min="23" max="23" width="16.7109375" style="12" customWidth="1"/>
    <col min="24" max="16384" width="8.85546875" style="1"/>
  </cols>
  <sheetData>
    <row r="3" spans="1:23" ht="29.45" customHeight="1" x14ac:dyDescent="0.3">
      <c r="A3" s="10" t="str">
        <f>TAB00!B47&amp;" : "&amp;TAB00!C47</f>
        <v>TAB4.1.2 : Synthèse des produits prévisionnels issus des tarifs de prélèvement 2025</v>
      </c>
      <c r="B3" s="10"/>
      <c r="C3" s="10"/>
      <c r="D3" s="10"/>
      <c r="E3" s="10"/>
      <c r="F3" s="10"/>
      <c r="G3" s="10"/>
      <c r="H3" s="10"/>
      <c r="I3" s="10"/>
      <c r="J3" s="10"/>
      <c r="K3" s="10"/>
      <c r="L3" s="10"/>
      <c r="M3" s="10"/>
      <c r="N3" s="10"/>
      <c r="O3" s="10"/>
      <c r="P3" s="10"/>
      <c r="Q3" s="10"/>
      <c r="R3" s="10"/>
      <c r="S3" s="10"/>
      <c r="T3" s="10"/>
      <c r="U3" s="10"/>
      <c r="V3" s="10"/>
      <c r="W3" s="11"/>
    </row>
    <row r="5" spans="1:23" ht="14.45" customHeight="1" x14ac:dyDescent="0.3">
      <c r="A5" s="397" t="s">
        <v>0</v>
      </c>
      <c r="B5" s="5" t="s">
        <v>7</v>
      </c>
      <c r="C5" s="399" t="s">
        <v>32</v>
      </c>
      <c r="D5" s="399"/>
      <c r="E5" s="399"/>
      <c r="F5" s="399" t="s">
        <v>33</v>
      </c>
      <c r="G5" s="399"/>
      <c r="H5" s="399"/>
      <c r="I5" s="399" t="s">
        <v>34</v>
      </c>
      <c r="J5" s="399"/>
      <c r="K5" s="399"/>
      <c r="L5" s="399" t="s">
        <v>35</v>
      </c>
      <c r="M5" s="399"/>
      <c r="N5" s="399"/>
      <c r="O5" s="399" t="s">
        <v>36</v>
      </c>
      <c r="P5" s="399"/>
      <c r="Q5" s="399"/>
      <c r="R5" s="399" t="s">
        <v>37</v>
      </c>
      <c r="S5" s="399"/>
      <c r="T5" s="399"/>
      <c r="U5" s="399" t="s">
        <v>41</v>
      </c>
      <c r="V5" s="399"/>
      <c r="W5" s="399"/>
    </row>
    <row r="6" spans="1:23" ht="14.45" customHeight="1" x14ac:dyDescent="0.3">
      <c r="A6" s="397"/>
      <c r="B6" s="5" t="s">
        <v>3</v>
      </c>
      <c r="C6" s="5" t="s">
        <v>12</v>
      </c>
      <c r="D6" s="5" t="s">
        <v>116</v>
      </c>
      <c r="E6" s="5" t="s">
        <v>13</v>
      </c>
      <c r="F6" s="5" t="str">
        <f>C6</f>
        <v>Tarif</v>
      </c>
      <c r="G6" s="5" t="str">
        <f t="shared" ref="G6:W6" si="0">D6</f>
        <v>Volume/Capacité</v>
      </c>
      <c r="H6" s="5" t="str">
        <f t="shared" si="0"/>
        <v>Produit</v>
      </c>
      <c r="I6" s="5" t="str">
        <f t="shared" si="0"/>
        <v>Tarif</v>
      </c>
      <c r="J6" s="5" t="str">
        <f t="shared" si="0"/>
        <v>Volume/Capacité</v>
      </c>
      <c r="K6" s="5" t="str">
        <f t="shared" si="0"/>
        <v>Produit</v>
      </c>
      <c r="L6" s="5" t="str">
        <f t="shared" si="0"/>
        <v>Tarif</v>
      </c>
      <c r="M6" s="5" t="str">
        <f t="shared" si="0"/>
        <v>Volume/Capacité</v>
      </c>
      <c r="N6" s="5" t="str">
        <f t="shared" si="0"/>
        <v>Produit</v>
      </c>
      <c r="O6" s="5" t="str">
        <f t="shared" si="0"/>
        <v>Tarif</v>
      </c>
      <c r="P6" s="5" t="str">
        <f t="shared" si="0"/>
        <v>Volume/Capacité</v>
      </c>
      <c r="Q6" s="5" t="str">
        <f t="shared" si="0"/>
        <v>Produit</v>
      </c>
      <c r="R6" s="5" t="str">
        <f t="shared" si="0"/>
        <v>Tarif</v>
      </c>
      <c r="S6" s="5" t="str">
        <f t="shared" si="0"/>
        <v>Volume/Capacité</v>
      </c>
      <c r="T6" s="5" t="str">
        <f t="shared" si="0"/>
        <v>Produit</v>
      </c>
      <c r="U6" s="5" t="str">
        <f t="shared" si="0"/>
        <v>Tarif</v>
      </c>
      <c r="V6" s="5" t="str">
        <f t="shared" si="0"/>
        <v>Volume/Capacité</v>
      </c>
      <c r="W6" s="5" t="str">
        <f t="shared" si="0"/>
        <v>Produit</v>
      </c>
    </row>
    <row r="7" spans="1:23" ht="14.45" customHeight="1" x14ac:dyDescent="0.3">
      <c r="A7" s="185" t="s">
        <v>5</v>
      </c>
      <c r="B7" s="228">
        <f t="shared" ref="B7:B12" si="1">SUM(E7,H7,K7,N7,Q7,T7,W7)</f>
        <v>0</v>
      </c>
      <c r="C7" s="186"/>
      <c r="D7" s="186"/>
      <c r="E7" s="228">
        <f>E8+E9+E10</f>
        <v>0</v>
      </c>
      <c r="F7" s="186"/>
      <c r="G7" s="186"/>
      <c r="H7" s="228">
        <f>H8+H9+H10</f>
        <v>0</v>
      </c>
      <c r="I7" s="186"/>
      <c r="J7" s="186"/>
      <c r="K7" s="228">
        <f>K8+K9+K10</f>
        <v>0</v>
      </c>
      <c r="L7" s="186"/>
      <c r="M7" s="186"/>
      <c r="N7" s="228">
        <f>N8+N9+N10</f>
        <v>0</v>
      </c>
      <c r="O7" s="186"/>
      <c r="P7" s="186"/>
      <c r="Q7" s="228">
        <f>Q8+Q9+Q10</f>
        <v>0</v>
      </c>
      <c r="R7" s="186"/>
      <c r="S7" s="228"/>
      <c r="T7" s="228">
        <f>T8+T9+T10</f>
        <v>0</v>
      </c>
      <c r="U7" s="186"/>
      <c r="V7" s="186"/>
      <c r="W7" s="228">
        <f>W8+W9+W10</f>
        <v>0</v>
      </c>
    </row>
    <row r="8" spans="1:23" ht="14.45" customHeight="1" x14ac:dyDescent="0.3">
      <c r="A8" s="187" t="s">
        <v>93</v>
      </c>
      <c r="B8" s="228">
        <f t="shared" si="1"/>
        <v>0</v>
      </c>
      <c r="C8" s="188"/>
      <c r="D8" s="188"/>
      <c r="E8" s="188"/>
      <c r="F8" s="188"/>
      <c r="G8" s="188"/>
      <c r="H8" s="188"/>
      <c r="I8" s="188"/>
      <c r="J8" s="188"/>
      <c r="K8" s="230"/>
      <c r="L8" s="188"/>
      <c r="M8" s="188"/>
      <c r="N8" s="188"/>
      <c r="O8" s="227">
        <f>IF('TAB4.1.1'!O$15="V",0,'TAB4.1.1'!O$15)</f>
        <v>0</v>
      </c>
      <c r="P8" s="228">
        <f>'TAB3'!$D$40</f>
        <v>0</v>
      </c>
      <c r="Q8" s="228">
        <f>O8*P8</f>
        <v>0</v>
      </c>
      <c r="R8" s="227">
        <f>IF('TAB4.1.1'!P$15="V",0,'TAB4.1.1'!P$15)</f>
        <v>0</v>
      </c>
      <c r="S8" s="228">
        <f>'TAB3'!$D$41</f>
        <v>0</v>
      </c>
      <c r="T8" s="228">
        <f>R8*S8</f>
        <v>0</v>
      </c>
      <c r="U8" s="188"/>
      <c r="V8" s="188"/>
      <c r="W8" s="188"/>
    </row>
    <row r="9" spans="1:23" ht="14.45" customHeight="1" x14ac:dyDescent="0.3">
      <c r="A9" s="187" t="s">
        <v>115</v>
      </c>
      <c r="B9" s="228">
        <f t="shared" si="1"/>
        <v>0</v>
      </c>
      <c r="C9" s="227">
        <f>IF('TAB4.1.1'!K$16="V",0,'TAB4.1.1'!K$16)</f>
        <v>0</v>
      </c>
      <c r="D9" s="228">
        <f>'TAB3'!$D$8</f>
        <v>0</v>
      </c>
      <c r="E9" s="228">
        <f t="shared" ref="E9:E11" si="2">C9*D9</f>
        <v>0</v>
      </c>
      <c r="F9" s="227">
        <f>IF('TAB4.1.1'!L$16="V",0,'TAB4.1.1'!L$16)</f>
        <v>0</v>
      </c>
      <c r="G9" s="228">
        <f>'TAB3'!$D$9</f>
        <v>0</v>
      </c>
      <c r="H9" s="228">
        <f t="shared" ref="H9" si="3">F9*G9</f>
        <v>0</v>
      </c>
      <c r="I9" s="227">
        <f>IF('TAB4.1.1'!M$16="V",0,'TAB4.1.1'!M$16)</f>
        <v>0</v>
      </c>
      <c r="J9" s="228">
        <f>'TAB3'!$D$10</f>
        <v>0</v>
      </c>
      <c r="K9" s="228">
        <f t="shared" ref="K9:K13" si="4">I9*J9</f>
        <v>0</v>
      </c>
      <c r="L9" s="228">
        <f>IF('TAB4.1.1'!N$16="V",0,'TAB4.1.1'!N$16)</f>
        <v>0</v>
      </c>
      <c r="M9" s="228">
        <f>'TAB3'!$D$12</f>
        <v>0</v>
      </c>
      <c r="N9" s="228">
        <f t="shared" ref="N9:N13" si="5">L9*M9</f>
        <v>0</v>
      </c>
      <c r="O9" s="228">
        <f>IF('TAB4.1.1'!O$16="V",0,'TAB4.1.1'!O$16)</f>
        <v>0</v>
      </c>
      <c r="P9" s="228">
        <f>'TAB3'!$D$13</f>
        <v>0</v>
      </c>
      <c r="Q9" s="228">
        <f t="shared" ref="Q9:Q13" si="6">O9*P9</f>
        <v>0</v>
      </c>
      <c r="R9" s="228">
        <f>IF('TAB4.1.1'!P$16="V",0,'TAB4.1.1'!P$16)</f>
        <v>0</v>
      </c>
      <c r="S9" s="228">
        <f>'TAB3'!$D$15</f>
        <v>0</v>
      </c>
      <c r="T9" s="228">
        <f t="shared" ref="T9:T13" si="7">R9*S9</f>
        <v>0</v>
      </c>
      <c r="U9" s="228">
        <f>IF('TAB4.1.1'!Q$16="V",0,'TAB4.1.1'!Q$16)</f>
        <v>0</v>
      </c>
      <c r="V9" s="228">
        <f>'TAB3'!$D$17</f>
        <v>0</v>
      </c>
      <c r="W9" s="228">
        <f t="shared" ref="W9:W11" si="8">U9*V9</f>
        <v>0</v>
      </c>
    </row>
    <row r="10" spans="1:23" ht="14.45" customHeight="1" x14ac:dyDescent="0.3">
      <c r="A10" s="187" t="s">
        <v>98</v>
      </c>
      <c r="B10" s="228">
        <f t="shared" si="1"/>
        <v>0</v>
      </c>
      <c r="C10" s="227"/>
      <c r="D10" s="228"/>
      <c r="E10" s="228">
        <f>E11+E12</f>
        <v>0</v>
      </c>
      <c r="F10" s="227"/>
      <c r="G10" s="228"/>
      <c r="H10" s="228">
        <f>H11+H12</f>
        <v>0</v>
      </c>
      <c r="I10" s="227"/>
      <c r="J10" s="228"/>
      <c r="K10" s="228">
        <f>K11+K12</f>
        <v>0</v>
      </c>
      <c r="L10" s="228"/>
      <c r="M10" s="228"/>
      <c r="N10" s="228">
        <f>N11+N12</f>
        <v>0</v>
      </c>
      <c r="O10" s="228"/>
      <c r="P10" s="228"/>
      <c r="Q10" s="228">
        <f>Q11+Q12</f>
        <v>0</v>
      </c>
      <c r="R10" s="228"/>
      <c r="S10" s="228"/>
      <c r="T10" s="228">
        <f>T11+T12</f>
        <v>0</v>
      </c>
      <c r="U10" s="228"/>
      <c r="V10" s="228"/>
      <c r="W10" s="228">
        <f>W11+W12</f>
        <v>0</v>
      </c>
    </row>
    <row r="11" spans="1:23" ht="14.45" customHeight="1" x14ac:dyDescent="0.3">
      <c r="A11" s="298" t="s">
        <v>225</v>
      </c>
      <c r="B11" s="228">
        <f t="shared" si="1"/>
        <v>0</v>
      </c>
      <c r="C11" s="227">
        <f>IF('TAB4.1.1'!K$18="V",0,'TAB4.1.1'!K$18)</f>
        <v>0</v>
      </c>
      <c r="D11" s="228">
        <f>'TAB3'!$D$24</f>
        <v>0</v>
      </c>
      <c r="E11" s="228">
        <f t="shared" si="2"/>
        <v>0</v>
      </c>
      <c r="F11" s="227">
        <f>IF('TAB4.1.1'!L$18="V",0,'TAB4.1.1'!L$18)</f>
        <v>0</v>
      </c>
      <c r="G11" s="228">
        <f>'TAB3'!$D$25</f>
        <v>0</v>
      </c>
      <c r="H11" s="228">
        <f>F11*G11</f>
        <v>0</v>
      </c>
      <c r="I11" s="227">
        <f>IF('TAB4.1.1'!M$18="V",0,'TAB4.1.1'!M$18)</f>
        <v>0</v>
      </c>
      <c r="J11" s="228">
        <f>'TAB3'!$D$26</f>
        <v>0</v>
      </c>
      <c r="K11" s="228">
        <f t="shared" si="4"/>
        <v>0</v>
      </c>
      <c r="L11" s="227">
        <f>IF('TAB4.1.1'!N$18="V",0,'TAB4.1.1'!N$18)</f>
        <v>0</v>
      </c>
      <c r="M11" s="228">
        <f>'TAB3'!$D$28</f>
        <v>0</v>
      </c>
      <c r="N11" s="228">
        <f t="shared" si="5"/>
        <v>0</v>
      </c>
      <c r="O11" s="227">
        <f>IF('TAB4.1.1'!O$18="V",0,'TAB4.1.1'!O$18)</f>
        <v>0</v>
      </c>
      <c r="P11" s="228">
        <f>'TAB3'!$D$29</f>
        <v>0</v>
      </c>
      <c r="Q11" s="228">
        <f t="shared" si="6"/>
        <v>0</v>
      </c>
      <c r="R11" s="227">
        <f>IF('TAB4.1.1'!P$18="V",0,'TAB4.1.1'!P$18)</f>
        <v>0</v>
      </c>
      <c r="S11" s="228">
        <f>'TAB3'!$D$31</f>
        <v>0</v>
      </c>
      <c r="T11" s="228">
        <f t="shared" si="7"/>
        <v>0</v>
      </c>
      <c r="U11" s="227">
        <f>IF('TAB4.1.1'!Q$18="V",0,'TAB4.1.1'!Q$18)</f>
        <v>0</v>
      </c>
      <c r="V11" s="228">
        <f>'TAB3'!$D$33</f>
        <v>0</v>
      </c>
      <c r="W11" s="228">
        <f t="shared" si="8"/>
        <v>0</v>
      </c>
    </row>
    <row r="12" spans="1:23" ht="14.45" customHeight="1" x14ac:dyDescent="0.3">
      <c r="A12" s="298" t="s">
        <v>226</v>
      </c>
      <c r="B12" s="228">
        <f t="shared" si="1"/>
        <v>0</v>
      </c>
      <c r="C12" s="227">
        <f>IF('TAB4.1.1'!K$19="V",0,'TAB4.1.1'!K$19)</f>
        <v>0</v>
      </c>
      <c r="D12" s="228">
        <f>'TAB3.2'!$D$8</f>
        <v>0</v>
      </c>
      <c r="E12" s="228">
        <f t="shared" ref="E12" si="9">C12*D12</f>
        <v>0</v>
      </c>
      <c r="F12" s="227">
        <f>IF('TAB4.1.1'!L$19="V",0,'TAB4.1.1'!L$19)</f>
        <v>0</v>
      </c>
      <c r="G12" s="228">
        <f>'TAB3.2'!$D$9</f>
        <v>0</v>
      </c>
      <c r="H12" s="228">
        <f>F12*G12</f>
        <v>0</v>
      </c>
      <c r="I12" s="227">
        <f>IF('TAB4.1.1'!M$19="V",0,'TAB4.1.1'!M$19)</f>
        <v>0</v>
      </c>
      <c r="J12" s="228">
        <f>'TAB3.2'!$D$10</f>
        <v>0</v>
      </c>
      <c r="K12" s="228">
        <f t="shared" ref="K12" si="10">I12*J12</f>
        <v>0</v>
      </c>
      <c r="L12" s="227">
        <f>IF('TAB4.1.1'!N$19="V",0,'TAB4.1.1'!N$19)</f>
        <v>0</v>
      </c>
      <c r="M12" s="228">
        <f>'TAB3.2'!$D$12</f>
        <v>0</v>
      </c>
      <c r="N12" s="228">
        <f t="shared" ref="N12" si="11">L12*M12</f>
        <v>0</v>
      </c>
      <c r="O12" s="227">
        <f>IF('TAB4.1.1'!O$19="V",0,'TAB4.1.1'!O$19)</f>
        <v>0</v>
      </c>
      <c r="P12" s="228">
        <f>'TAB3.2'!$D$13</f>
        <v>0</v>
      </c>
      <c r="Q12" s="228">
        <f t="shared" ref="Q12" si="12">O12*P12</f>
        <v>0</v>
      </c>
      <c r="R12" s="227">
        <f>IF('TAB4.1.1'!P$19="V",0,'TAB4.1.1'!P$19)</f>
        <v>0</v>
      </c>
      <c r="S12" s="228">
        <f>'TAB3.2'!$D$15</f>
        <v>0</v>
      </c>
      <c r="T12" s="228">
        <f t="shared" ref="T12" si="13">R12*S12</f>
        <v>0</v>
      </c>
      <c r="U12" s="227">
        <f>IF('TAB4.1.1'!Q$19="V",0,'TAB4.1.1'!Q$19)</f>
        <v>0</v>
      </c>
      <c r="V12" s="228">
        <f>'TAB3.2'!$D$17</f>
        <v>0</v>
      </c>
      <c r="W12" s="228">
        <f t="shared" ref="W12" si="14">U12*V12</f>
        <v>0</v>
      </c>
    </row>
    <row r="13" spans="1:23" ht="14.45" customHeight="1" x14ac:dyDescent="0.3">
      <c r="A13" s="185" t="s">
        <v>113</v>
      </c>
      <c r="B13" s="228">
        <f t="shared" ref="B13:B19" si="15">SUM(E13,H13,K13,N13,Q13,T13,W13)</f>
        <v>0</v>
      </c>
      <c r="C13" s="227">
        <f>IF('TAB4.1.1'!K$21="V",0,'TAB4.1.1'!K$21)</f>
        <v>0</v>
      </c>
      <c r="D13" s="228">
        <f>D11</f>
        <v>0</v>
      </c>
      <c r="E13" s="228">
        <f>C13*D13</f>
        <v>0</v>
      </c>
      <c r="F13" s="227">
        <f>IF('TAB4.1.1'!L$21="V",0,'TAB4.1.1'!L$21)</f>
        <v>0</v>
      </c>
      <c r="G13" s="228">
        <f>G11</f>
        <v>0</v>
      </c>
      <c r="H13" s="228">
        <f>F13*G13</f>
        <v>0</v>
      </c>
      <c r="I13" s="227">
        <f>IF('TAB4.1.1'!M$21="V",0,'TAB4.1.1'!M$21)</f>
        <v>0</v>
      </c>
      <c r="J13" s="228">
        <f>J11</f>
        <v>0</v>
      </c>
      <c r="K13" s="228">
        <f t="shared" si="4"/>
        <v>0</v>
      </c>
      <c r="L13" s="227">
        <f>IF('TAB4.1.1'!N$21="V",0,'TAB4.1.1'!N$21)</f>
        <v>0</v>
      </c>
      <c r="M13" s="228">
        <f>M11</f>
        <v>0</v>
      </c>
      <c r="N13" s="228">
        <f t="shared" si="5"/>
        <v>0</v>
      </c>
      <c r="O13" s="227">
        <f>IF('TAB4.1.1'!O$21="V",0,'TAB4.1.1'!O$21)</f>
        <v>0</v>
      </c>
      <c r="P13" s="228">
        <f>P11</f>
        <v>0</v>
      </c>
      <c r="Q13" s="228">
        <f t="shared" si="6"/>
        <v>0</v>
      </c>
      <c r="R13" s="227">
        <f>IF('TAB4.1.1'!P$21="V",0,'TAB4.1.1'!P$21)</f>
        <v>0</v>
      </c>
      <c r="S13" s="228">
        <f>S11</f>
        <v>0</v>
      </c>
      <c r="T13" s="228">
        <f t="shared" si="7"/>
        <v>0</v>
      </c>
      <c r="U13" s="188"/>
      <c r="V13" s="188"/>
      <c r="W13" s="188"/>
    </row>
    <row r="14" spans="1:23" ht="14.45" customHeight="1" x14ac:dyDescent="0.3">
      <c r="A14" s="185" t="s">
        <v>56</v>
      </c>
      <c r="B14" s="228">
        <f t="shared" si="15"/>
        <v>0</v>
      </c>
      <c r="C14" s="227"/>
      <c r="D14" s="228"/>
      <c r="E14" s="228">
        <f>SUM(E15:E17)</f>
        <v>0</v>
      </c>
      <c r="F14" s="227"/>
      <c r="G14" s="228"/>
      <c r="H14" s="228">
        <f>SUM(H15:H17)</f>
        <v>0</v>
      </c>
      <c r="I14" s="227"/>
      <c r="J14" s="228"/>
      <c r="K14" s="228">
        <f>SUM(K15:K17)</f>
        <v>0</v>
      </c>
      <c r="L14" s="227"/>
      <c r="M14" s="228"/>
      <c r="N14" s="228">
        <f>SUM(N15:N17)</f>
        <v>0</v>
      </c>
      <c r="O14" s="227"/>
      <c r="P14" s="228"/>
      <c r="Q14" s="228">
        <f>SUM(Q15:Q17)</f>
        <v>0</v>
      </c>
      <c r="R14" s="227"/>
      <c r="S14" s="228"/>
      <c r="T14" s="228">
        <f>SUM(T15:T17)</f>
        <v>0</v>
      </c>
      <c r="U14" s="227"/>
      <c r="V14" s="228"/>
      <c r="W14" s="228">
        <f>SUM(W15:W17)</f>
        <v>0</v>
      </c>
    </row>
    <row r="15" spans="1:23" ht="14.45" customHeight="1" x14ac:dyDescent="0.3">
      <c r="A15" s="187" t="s">
        <v>2</v>
      </c>
      <c r="B15" s="228">
        <f t="shared" si="15"/>
        <v>0</v>
      </c>
      <c r="C15" s="227">
        <f>IF('TAB4.1.1'!K$24="V",0,'TAB4.1.1'!K$24)</f>
        <v>0</v>
      </c>
      <c r="D15" s="228">
        <f>D13-'TAB3.1'!D8</f>
        <v>0</v>
      </c>
      <c r="E15" s="228">
        <f>C15*D15</f>
        <v>0</v>
      </c>
      <c r="F15" s="227">
        <f>IF('TAB4.1.1'!L$24="V",0,'TAB4.1.1'!L$24)</f>
        <v>0</v>
      </c>
      <c r="G15" s="228">
        <f>G13-'TAB3.1'!D9</f>
        <v>0</v>
      </c>
      <c r="H15" s="228">
        <f t="shared" ref="H15:H18" si="16">F15*G15</f>
        <v>0</v>
      </c>
      <c r="I15" s="227">
        <f>IF('TAB4.1.1'!M$24="V",0,'TAB4.1.1'!M$24)</f>
        <v>0</v>
      </c>
      <c r="J15" s="228">
        <f>J13-'TAB3.1'!D10</f>
        <v>0</v>
      </c>
      <c r="K15" s="228">
        <f t="shared" ref="K15:K18" si="17">I15*J15</f>
        <v>0</v>
      </c>
      <c r="L15" s="227">
        <f>IF('TAB4.1.1'!N$24="V",0,'TAB4.1.1'!N$24)</f>
        <v>0</v>
      </c>
      <c r="M15" s="228">
        <f>M13-'TAB3.1'!D12</f>
        <v>0</v>
      </c>
      <c r="N15" s="228">
        <f t="shared" ref="N15:N18" si="18">L15*M15</f>
        <v>0</v>
      </c>
      <c r="O15" s="227">
        <f>IF('TAB4.1.1'!O$24="V",0,'TAB4.1.1'!O$24)</f>
        <v>0</v>
      </c>
      <c r="P15" s="228">
        <f>P13-'TAB3.1'!D13</f>
        <v>0</v>
      </c>
      <c r="Q15" s="228">
        <f t="shared" ref="Q15:Q18" si="19">O15*P15</f>
        <v>0</v>
      </c>
      <c r="R15" s="227">
        <f>IF('TAB4.1.1'!P$24="V",0,'TAB4.1.1'!P$24)</f>
        <v>0</v>
      </c>
      <c r="S15" s="228">
        <f>S13-'TAB3.1'!D15</f>
        <v>0</v>
      </c>
      <c r="T15" s="228">
        <f t="shared" ref="T15:T18" si="20">R15*S15</f>
        <v>0</v>
      </c>
      <c r="U15" s="227">
        <f>IF('TAB4.1.1'!Q$24="V",0,'TAB4.1.1'!Q$24)</f>
        <v>0</v>
      </c>
      <c r="V15" s="228">
        <f>V11-'TAB3.1'!D17</f>
        <v>0</v>
      </c>
      <c r="W15" s="228">
        <f t="shared" ref="W15:W18" si="21">U15*V15</f>
        <v>0</v>
      </c>
    </row>
    <row r="16" spans="1:23" ht="14.45" customHeight="1" x14ac:dyDescent="0.3">
      <c r="A16" s="187" t="s">
        <v>6</v>
      </c>
      <c r="B16" s="228">
        <f t="shared" si="15"/>
        <v>0</v>
      </c>
      <c r="C16" s="227">
        <f>IF('TAB4.1.1'!K$25="V",0,'TAB4.1.1'!K$25)</f>
        <v>0</v>
      </c>
      <c r="D16" s="228">
        <f>D13</f>
        <v>0</v>
      </c>
      <c r="E16" s="228">
        <f t="shared" ref="E16:E17" si="22">C16*D16</f>
        <v>0</v>
      </c>
      <c r="F16" s="227">
        <f>IF('TAB4.1.1'!L$25="V",0,'TAB4.1.1'!L$25)</f>
        <v>0</v>
      </c>
      <c r="G16" s="228">
        <f>G13</f>
        <v>0</v>
      </c>
      <c r="H16" s="228">
        <f t="shared" si="16"/>
        <v>0</v>
      </c>
      <c r="I16" s="227">
        <f>IF('TAB4.1.1'!M$25="V",0,'TAB4.1.1'!M$25)</f>
        <v>0</v>
      </c>
      <c r="J16" s="228">
        <f>J13</f>
        <v>0</v>
      </c>
      <c r="K16" s="228">
        <f t="shared" si="17"/>
        <v>0</v>
      </c>
      <c r="L16" s="227">
        <f>IF('TAB4.1.1'!N$25="V",0,'TAB4.1.1'!N$25)</f>
        <v>0</v>
      </c>
      <c r="M16" s="228">
        <f>M13</f>
        <v>0</v>
      </c>
      <c r="N16" s="228">
        <f t="shared" si="18"/>
        <v>0</v>
      </c>
      <c r="O16" s="227">
        <f>IF('TAB4.1.1'!O$25="V",0,'TAB4.1.1'!O$25)</f>
        <v>0</v>
      </c>
      <c r="P16" s="228">
        <f>P13</f>
        <v>0</v>
      </c>
      <c r="Q16" s="228">
        <f t="shared" si="19"/>
        <v>0</v>
      </c>
      <c r="R16" s="227">
        <f>IF('TAB4.1.1'!P$25="V",0,'TAB4.1.1'!P$25)</f>
        <v>0</v>
      </c>
      <c r="S16" s="228">
        <f>S13</f>
        <v>0</v>
      </c>
      <c r="T16" s="228">
        <f t="shared" si="20"/>
        <v>0</v>
      </c>
      <c r="U16" s="227">
        <f>IF('TAB4.1.1'!Q$25="V",0,'TAB4.1.1'!Q$25)</f>
        <v>0</v>
      </c>
      <c r="V16" s="228">
        <f>V11</f>
        <v>0</v>
      </c>
      <c r="W16" s="228">
        <f t="shared" si="21"/>
        <v>0</v>
      </c>
    </row>
    <row r="17" spans="1:23" ht="14.45" customHeight="1" x14ac:dyDescent="0.3">
      <c r="A17" s="187" t="s">
        <v>10</v>
      </c>
      <c r="B17" s="228">
        <f t="shared" si="15"/>
        <v>0</v>
      </c>
      <c r="C17" s="227">
        <f>IF('TAB4.1.1'!K$26="V",0,'TAB4.1.1'!K$26)</f>
        <v>0</v>
      </c>
      <c r="D17" s="228">
        <f>D16</f>
        <v>0</v>
      </c>
      <c r="E17" s="228">
        <f t="shared" si="22"/>
        <v>0</v>
      </c>
      <c r="F17" s="227">
        <f>IF('TAB4.1.1'!L$26="V",0,'TAB4.1.1'!L$26)</f>
        <v>0</v>
      </c>
      <c r="G17" s="228">
        <f t="shared" ref="G17:G18" si="23">G16</f>
        <v>0</v>
      </c>
      <c r="H17" s="228">
        <f t="shared" si="16"/>
        <v>0</v>
      </c>
      <c r="I17" s="227">
        <f>IF('TAB4.1.1'!M$26="V",0,'TAB4.1.1'!M$26)</f>
        <v>0</v>
      </c>
      <c r="J17" s="228">
        <f t="shared" ref="J17:J18" si="24">J16</f>
        <v>0</v>
      </c>
      <c r="K17" s="228">
        <f t="shared" si="17"/>
        <v>0</v>
      </c>
      <c r="L17" s="227">
        <f>IF('TAB4.1.1'!N$26="V",0,'TAB4.1.1'!N$26)</f>
        <v>0</v>
      </c>
      <c r="M17" s="228">
        <f t="shared" ref="M17:M18" si="25">M16</f>
        <v>0</v>
      </c>
      <c r="N17" s="228">
        <f t="shared" si="18"/>
        <v>0</v>
      </c>
      <c r="O17" s="227">
        <f>IF('TAB4.1.1'!O$26="V",0,'TAB4.1.1'!O$26)</f>
        <v>0</v>
      </c>
      <c r="P17" s="228">
        <f t="shared" ref="P17:P18" si="26">P16</f>
        <v>0</v>
      </c>
      <c r="Q17" s="228">
        <f t="shared" si="19"/>
        <v>0</v>
      </c>
      <c r="R17" s="227">
        <f>IF('TAB4.1.1'!P$26="V",0,'TAB4.1.1'!P$26)</f>
        <v>0</v>
      </c>
      <c r="S17" s="228">
        <f t="shared" ref="S17:S18" si="27">S16</f>
        <v>0</v>
      </c>
      <c r="T17" s="228">
        <f t="shared" si="20"/>
        <v>0</v>
      </c>
      <c r="U17" s="227">
        <f>IF('TAB4.1.1'!Q$26="V",0,'TAB4.1.1'!Q$26)</f>
        <v>0</v>
      </c>
      <c r="V17" s="228">
        <f>V16</f>
        <v>0</v>
      </c>
      <c r="W17" s="228">
        <f t="shared" si="21"/>
        <v>0</v>
      </c>
    </row>
    <row r="18" spans="1:23" ht="14.45" customHeight="1" x14ac:dyDescent="0.3">
      <c r="A18" s="185" t="s">
        <v>114</v>
      </c>
      <c r="B18" s="228">
        <f t="shared" si="15"/>
        <v>0</v>
      </c>
      <c r="C18" s="227">
        <f>IF('TAB4.1.1'!K$28="V",0,'TAB4.1.1'!K$28)</f>
        <v>0</v>
      </c>
      <c r="D18" s="228">
        <f>D17</f>
        <v>0</v>
      </c>
      <c r="E18" s="228">
        <f>C18*D18</f>
        <v>0</v>
      </c>
      <c r="F18" s="227">
        <f>IF('TAB4.1.1'!L$28="V",0,'TAB4.1.1'!L$28)</f>
        <v>0</v>
      </c>
      <c r="G18" s="228">
        <f t="shared" si="23"/>
        <v>0</v>
      </c>
      <c r="H18" s="228">
        <f t="shared" si="16"/>
        <v>0</v>
      </c>
      <c r="I18" s="227">
        <f>IF('TAB4.1.1'!M$28="V",0,'TAB4.1.1'!M$28)</f>
        <v>0</v>
      </c>
      <c r="J18" s="228">
        <f t="shared" si="24"/>
        <v>0</v>
      </c>
      <c r="K18" s="228">
        <f t="shared" si="17"/>
        <v>0</v>
      </c>
      <c r="L18" s="227">
        <f>IF('TAB4.1.1'!N$28="V",0,'TAB4.1.1'!N$28)</f>
        <v>0</v>
      </c>
      <c r="M18" s="228">
        <f t="shared" si="25"/>
        <v>0</v>
      </c>
      <c r="N18" s="228">
        <f t="shared" si="18"/>
        <v>0</v>
      </c>
      <c r="O18" s="227">
        <f>IF('TAB4.1.1'!O$28="V",0,'TAB4.1.1'!O$28)</f>
        <v>0</v>
      </c>
      <c r="P18" s="228">
        <f t="shared" si="26"/>
        <v>0</v>
      </c>
      <c r="Q18" s="228">
        <f t="shared" si="19"/>
        <v>0</v>
      </c>
      <c r="R18" s="227">
        <f>IF('TAB4.1.1'!P$28="V",0,'TAB4.1.1'!P$28)</f>
        <v>0</v>
      </c>
      <c r="S18" s="228">
        <f t="shared" si="27"/>
        <v>0</v>
      </c>
      <c r="T18" s="228">
        <f t="shared" si="20"/>
        <v>0</v>
      </c>
      <c r="U18" s="227">
        <f>IF('TAB4.1.1'!Q$28="V",0,'TAB4.1.1'!Q$28)</f>
        <v>0</v>
      </c>
      <c r="V18" s="228">
        <f>V17</f>
        <v>0</v>
      </c>
      <c r="W18" s="228">
        <f t="shared" si="21"/>
        <v>0</v>
      </c>
    </row>
    <row r="19" spans="1:23" ht="14.45" customHeight="1" x14ac:dyDescent="0.3">
      <c r="A19" s="42" t="s">
        <v>7</v>
      </c>
      <c r="B19" s="229">
        <f t="shared" si="15"/>
        <v>0</v>
      </c>
      <c r="C19" s="8"/>
      <c r="D19" s="229"/>
      <c r="E19" s="229">
        <f>SUM(E7,E13:E14,E18)</f>
        <v>0</v>
      </c>
      <c r="F19" s="8"/>
      <c r="G19" s="229"/>
      <c r="H19" s="229">
        <f>SUM(H7,H13:H14,H18)</f>
        <v>0</v>
      </c>
      <c r="I19" s="8"/>
      <c r="J19" s="229"/>
      <c r="K19" s="229">
        <f>SUM(K7,K13:K14,K18)</f>
        <v>0</v>
      </c>
      <c r="L19" s="8"/>
      <c r="M19" s="229"/>
      <c r="N19" s="229">
        <f>SUM(N7,N13:N14,N18)</f>
        <v>0</v>
      </c>
      <c r="O19" s="8"/>
      <c r="P19" s="229"/>
      <c r="Q19" s="229">
        <f>SUM(Q7,Q13:Q14,Q18)</f>
        <v>0</v>
      </c>
      <c r="R19" s="8"/>
      <c r="S19" s="229"/>
      <c r="T19" s="229">
        <f>SUM(T7,T13:T14,T18)</f>
        <v>0</v>
      </c>
      <c r="U19" s="8"/>
      <c r="V19" s="229"/>
      <c r="W19" s="229">
        <f>SUM(W7,W13:W14,W18)</f>
        <v>0</v>
      </c>
    </row>
    <row r="20" spans="1:23" ht="14.45" customHeight="1" x14ac:dyDescent="0.3"/>
  </sheetData>
  <mergeCells count="8">
    <mergeCell ref="O5:Q5"/>
    <mergeCell ref="R5:T5"/>
    <mergeCell ref="U5:W5"/>
    <mergeCell ref="A5:A6"/>
    <mergeCell ref="C5:E5"/>
    <mergeCell ref="F5:H5"/>
    <mergeCell ref="I5:K5"/>
    <mergeCell ref="L5:N5"/>
  </mergeCells>
  <pageMargins left="0.7" right="0.7" top="0.75" bottom="0.75" header="0.3" footer="0.3"/>
  <pageSetup paperSize="8" scale="5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76"/>
  <sheetViews>
    <sheetView showGridLines="0" topLeftCell="A60" zoomScaleNormal="100" workbookViewId="0">
      <selection activeCell="A32" sqref="A32:XFD76"/>
    </sheetView>
  </sheetViews>
  <sheetFormatPr baseColWidth="10" defaultColWidth="9.140625" defaultRowHeight="15" x14ac:dyDescent="0.3"/>
  <cols>
    <col min="1" max="1" width="2.7109375" customWidth="1"/>
    <col min="2" max="3" width="1.7109375" customWidth="1"/>
    <col min="4" max="4" width="4.28515625" customWidth="1"/>
    <col min="5" max="5" width="5.7109375" customWidth="1"/>
    <col min="6" max="7" width="7.7109375" customWidth="1"/>
    <col min="8" max="8" width="11.140625" customWidth="1"/>
    <col min="9" max="9" width="13.7109375" style="93" customWidth="1"/>
    <col min="10" max="10" width="10.140625" style="93" bestFit="1" customWidth="1"/>
    <col min="11" max="17" width="14.7109375" customWidth="1"/>
    <col min="18" max="18" width="1.7109375" customWidth="1"/>
    <col min="19" max="19" width="2.7109375" customWidth="1"/>
    <col min="20" max="20" width="1.28515625" customWidth="1"/>
    <col min="21" max="21" width="1" customWidth="1"/>
  </cols>
  <sheetData>
    <row r="1" spans="1:19" s="125" customFormat="1" ht="29.45" customHeight="1" x14ac:dyDescent="0.2">
      <c r="L1" s="126"/>
      <c r="M1" s="126"/>
      <c r="N1" s="126"/>
      <c r="O1" s="126"/>
    </row>
    <row r="2" spans="1:19" s="4" customFormat="1" ht="29.45" customHeight="1" x14ac:dyDescent="0.3">
      <c r="A2" s="10" t="str">
        <f>TAB00!B48&amp;" : "&amp;TAB00!C48</f>
        <v>TAB4.2.1 : Tarifs de prélèvement 2026</v>
      </c>
      <c r="B2" s="21"/>
      <c r="C2" s="21"/>
      <c r="D2" s="21"/>
      <c r="E2" s="21"/>
      <c r="F2" s="21"/>
      <c r="G2" s="21"/>
      <c r="H2" s="21"/>
      <c r="I2" s="21"/>
      <c r="J2" s="21"/>
      <c r="K2" s="21"/>
      <c r="L2" s="21"/>
      <c r="M2" s="21"/>
      <c r="N2" s="21"/>
      <c r="O2" s="21"/>
      <c r="P2" s="21"/>
      <c r="Q2" s="21"/>
      <c r="R2" s="21"/>
    </row>
    <row r="3" spans="1:19" s="125" customFormat="1" ht="14.25" x14ac:dyDescent="0.2">
      <c r="L3" s="126"/>
      <c r="M3" s="126"/>
      <c r="N3" s="126"/>
      <c r="O3" s="126"/>
    </row>
    <row r="4" spans="1:19" s="125" customFormat="1" ht="14.25" customHeight="1" x14ac:dyDescent="0.2">
      <c r="L4" s="126"/>
      <c r="M4" s="126"/>
      <c r="N4" s="126"/>
      <c r="O4" s="126"/>
    </row>
    <row r="5" spans="1:19" s="125" customFormat="1" ht="8.25" customHeight="1" x14ac:dyDescent="0.2">
      <c r="B5" s="130"/>
      <c r="C5" s="49"/>
      <c r="D5" s="49"/>
      <c r="E5" s="49"/>
      <c r="F5" s="49"/>
      <c r="G5" s="49"/>
      <c r="H5" s="49"/>
      <c r="I5" s="49"/>
      <c r="J5" s="49"/>
      <c r="K5" s="49"/>
      <c r="L5" s="161"/>
      <c r="M5" s="161"/>
      <c r="N5" s="161"/>
      <c r="O5" s="161"/>
      <c r="P5" s="161"/>
      <c r="Q5" s="161"/>
      <c r="R5" s="51"/>
      <c r="S5" s="47"/>
    </row>
    <row r="6" spans="1:19" ht="16.5" x14ac:dyDescent="0.3">
      <c r="B6" s="52"/>
      <c r="C6" s="425" t="s">
        <v>87</v>
      </c>
      <c r="D6" s="425"/>
      <c r="E6" s="425"/>
      <c r="F6" s="425"/>
      <c r="G6" s="425"/>
      <c r="H6" s="425"/>
      <c r="I6" s="425"/>
      <c r="J6" s="425"/>
      <c r="K6" s="426" t="s">
        <v>88</v>
      </c>
      <c r="L6" s="426"/>
      <c r="M6" s="426"/>
      <c r="N6" s="426"/>
      <c r="O6" s="411" t="str">
        <f>IF(TAB00!E11=0,"# Nom du GRD",TAB00!E11)</f>
        <v># Nom du GRD</v>
      </c>
      <c r="P6" s="411"/>
      <c r="Q6" s="411"/>
      <c r="R6" s="53"/>
      <c r="S6" s="47"/>
    </row>
    <row r="7" spans="1:19" s="125" customFormat="1" ht="5.0999999999999996" customHeight="1" x14ac:dyDescent="0.25">
      <c r="B7" s="121"/>
      <c r="C7" s="47"/>
      <c r="D7" s="54"/>
      <c r="E7" s="47"/>
      <c r="F7" s="47"/>
      <c r="G7" s="47"/>
      <c r="H7" s="47"/>
      <c r="I7" s="47"/>
      <c r="J7" s="47"/>
      <c r="K7" s="47"/>
      <c r="L7" s="55"/>
      <c r="M7" s="55"/>
      <c r="N7" s="55"/>
      <c r="O7" s="55"/>
      <c r="P7" s="55"/>
      <c r="Q7" s="55"/>
      <c r="R7" s="53"/>
      <c r="S7" s="47"/>
    </row>
    <row r="8" spans="1:19" s="125" customFormat="1" ht="15" customHeight="1" x14ac:dyDescent="0.2">
      <c r="B8" s="121"/>
      <c r="C8" s="409" t="s">
        <v>89</v>
      </c>
      <c r="D8" s="409"/>
      <c r="E8" s="409"/>
      <c r="F8" s="409"/>
      <c r="G8" s="409" t="str">
        <f>"du 01.01.20"&amp;RIGHT(A2,2)&amp;" au 31.12.20"&amp;RIGHT(A2,2)</f>
        <v>du 01.01.2026 au 31.12.2026</v>
      </c>
      <c r="H8" s="409"/>
      <c r="I8" s="409"/>
      <c r="J8" s="47"/>
      <c r="K8" s="47"/>
      <c r="L8" s="55"/>
      <c r="M8" s="55"/>
      <c r="N8" s="55"/>
      <c r="O8" s="55"/>
      <c r="P8" s="55"/>
      <c r="Q8" s="55"/>
      <c r="R8" s="53"/>
      <c r="S8" s="47"/>
    </row>
    <row r="9" spans="1:19" ht="15.75" thickBot="1" x14ac:dyDescent="0.35">
      <c r="B9" s="52"/>
      <c r="C9" s="423"/>
      <c r="D9" s="423"/>
      <c r="E9" s="423"/>
      <c r="F9" s="423"/>
      <c r="G9" s="423"/>
      <c r="H9" s="423"/>
      <c r="I9" s="423"/>
      <c r="J9" s="57"/>
      <c r="K9" s="58"/>
      <c r="L9" s="58"/>
      <c r="M9" s="58"/>
      <c r="N9" s="58"/>
      <c r="O9" s="58"/>
      <c r="P9" s="58"/>
      <c r="Q9" s="47"/>
      <c r="R9" s="53"/>
      <c r="S9" s="47"/>
    </row>
    <row r="10" spans="1:19" x14ac:dyDescent="0.3">
      <c r="B10" s="52"/>
      <c r="C10" s="412"/>
      <c r="D10" s="413"/>
      <c r="E10" s="413"/>
      <c r="F10" s="413"/>
      <c r="G10" s="413"/>
      <c r="H10" s="413"/>
      <c r="I10" s="413"/>
      <c r="J10" s="414" t="s">
        <v>90</v>
      </c>
      <c r="K10" s="417" t="s">
        <v>91</v>
      </c>
      <c r="L10" s="418"/>
      <c r="M10" s="418"/>
      <c r="N10" s="418"/>
      <c r="O10" s="417" t="s">
        <v>92</v>
      </c>
      <c r="P10" s="419"/>
      <c r="Q10" s="59"/>
      <c r="R10" s="53"/>
      <c r="S10" s="47"/>
    </row>
    <row r="11" spans="1:19" x14ac:dyDescent="0.3">
      <c r="B11" s="52"/>
      <c r="C11" s="420"/>
      <c r="D11" s="421"/>
      <c r="E11" s="421"/>
      <c r="F11" s="421"/>
      <c r="G11" s="421"/>
      <c r="H11" s="421"/>
      <c r="I11" s="421"/>
      <c r="J11" s="415"/>
      <c r="K11" s="60" t="s">
        <v>32</v>
      </c>
      <c r="L11" s="57" t="s">
        <v>33</v>
      </c>
      <c r="M11" s="57" t="s">
        <v>34</v>
      </c>
      <c r="N11" s="57" t="s">
        <v>35</v>
      </c>
      <c r="O11" s="61" t="s">
        <v>36</v>
      </c>
      <c r="P11" s="62" t="s">
        <v>37</v>
      </c>
      <c r="Q11" s="63" t="s">
        <v>41</v>
      </c>
      <c r="R11" s="53"/>
      <c r="S11" s="47"/>
    </row>
    <row r="12" spans="1:19" x14ac:dyDescent="0.3">
      <c r="B12" s="52"/>
      <c r="C12" s="422"/>
      <c r="D12" s="423"/>
      <c r="E12" s="423"/>
      <c r="F12" s="423"/>
      <c r="G12" s="423"/>
      <c r="H12" s="423"/>
      <c r="I12" s="423"/>
      <c r="J12" s="415"/>
      <c r="K12" s="422" t="s">
        <v>49</v>
      </c>
      <c r="L12" s="423"/>
      <c r="M12" s="423"/>
      <c r="N12" s="423"/>
      <c r="O12" s="422"/>
      <c r="P12" s="424"/>
      <c r="Q12" s="64"/>
      <c r="R12" s="53"/>
      <c r="S12" s="47"/>
    </row>
    <row r="13" spans="1:19" ht="15.75" thickBot="1" x14ac:dyDescent="0.35">
      <c r="B13" s="52"/>
      <c r="C13" s="422"/>
      <c r="D13" s="423"/>
      <c r="E13" s="423"/>
      <c r="F13" s="423"/>
      <c r="G13" s="423"/>
      <c r="H13" s="423"/>
      <c r="I13" s="423"/>
      <c r="J13" s="416"/>
      <c r="K13" s="65" t="s">
        <v>50</v>
      </c>
      <c r="L13" s="66" t="s">
        <v>51</v>
      </c>
      <c r="M13" s="67" t="s">
        <v>52</v>
      </c>
      <c r="N13" s="67" t="s">
        <v>53</v>
      </c>
      <c r="O13" s="65" t="s">
        <v>54</v>
      </c>
      <c r="P13" s="68" t="s">
        <v>55</v>
      </c>
      <c r="Q13" s="69"/>
      <c r="R13" s="53"/>
      <c r="S13" s="47"/>
    </row>
    <row r="14" spans="1:19" x14ac:dyDescent="0.3">
      <c r="B14" s="52"/>
      <c r="C14" s="70"/>
      <c r="D14" s="71" t="s">
        <v>5</v>
      </c>
      <c r="E14" s="71"/>
      <c r="F14" s="71"/>
      <c r="G14" s="72"/>
      <c r="H14" s="72"/>
      <c r="I14" s="73"/>
      <c r="J14" s="74"/>
      <c r="K14" s="266"/>
      <c r="L14" s="267"/>
      <c r="M14" s="268"/>
      <c r="N14" s="269"/>
      <c r="O14" s="268"/>
      <c r="P14" s="267"/>
      <c r="Q14" s="270"/>
      <c r="R14" s="53"/>
      <c r="S14" s="47"/>
    </row>
    <row r="15" spans="1:19" x14ac:dyDescent="0.3">
      <c r="B15" s="52"/>
      <c r="C15" s="77"/>
      <c r="D15" s="47"/>
      <c r="E15" s="78" t="s">
        <v>93</v>
      </c>
      <c r="F15" s="79"/>
      <c r="G15" s="79"/>
      <c r="H15" s="79"/>
      <c r="I15" s="80" t="s">
        <v>94</v>
      </c>
      <c r="J15" s="81" t="s">
        <v>95</v>
      </c>
      <c r="K15" s="82"/>
      <c r="L15" s="83"/>
      <c r="M15" s="83"/>
      <c r="N15" s="84"/>
      <c r="O15" s="83" t="s">
        <v>61</v>
      </c>
      <c r="P15" s="83" t="s">
        <v>61</v>
      </c>
      <c r="Q15" s="86"/>
      <c r="R15" s="53"/>
      <c r="S15" s="47"/>
    </row>
    <row r="16" spans="1:19" x14ac:dyDescent="0.3">
      <c r="B16" s="52"/>
      <c r="C16" s="77"/>
      <c r="D16" s="47"/>
      <c r="E16" s="80" t="s">
        <v>96</v>
      </c>
      <c r="F16" s="79"/>
      <c r="G16" s="79"/>
      <c r="H16" s="79"/>
      <c r="I16" s="80" t="s">
        <v>97</v>
      </c>
      <c r="J16" s="81" t="s">
        <v>95</v>
      </c>
      <c r="K16" s="87" t="s">
        <v>61</v>
      </c>
      <c r="L16" s="85" t="s">
        <v>61</v>
      </c>
      <c r="M16" s="85" t="s">
        <v>61</v>
      </c>
      <c r="N16" s="88" t="s">
        <v>61</v>
      </c>
      <c r="O16" s="85" t="s">
        <v>61</v>
      </c>
      <c r="P16" s="85" t="s">
        <v>61</v>
      </c>
      <c r="Q16" s="89" t="s">
        <v>61</v>
      </c>
      <c r="R16" s="53"/>
      <c r="S16" s="47"/>
    </row>
    <row r="17" spans="2:21" x14ac:dyDescent="0.3">
      <c r="B17" s="52"/>
      <c r="C17" s="77"/>
      <c r="D17" s="47"/>
      <c r="E17" s="90" t="s">
        <v>98</v>
      </c>
      <c r="F17" s="91"/>
      <c r="G17" s="91"/>
      <c r="H17" s="91"/>
      <c r="I17" s="90"/>
      <c r="J17" s="81"/>
      <c r="K17" s="82"/>
      <c r="L17" s="83"/>
      <c r="M17" s="83"/>
      <c r="N17" s="84"/>
      <c r="O17" s="83"/>
      <c r="P17" s="83"/>
      <c r="Q17" s="231"/>
      <c r="R17" s="53"/>
      <c r="S17" s="47"/>
    </row>
    <row r="18" spans="2:21" x14ac:dyDescent="0.3">
      <c r="B18" s="52"/>
      <c r="C18" s="77"/>
      <c r="D18" s="47"/>
      <c r="E18" s="73"/>
      <c r="F18" s="79" t="s">
        <v>222</v>
      </c>
      <c r="G18" s="79"/>
      <c r="H18" s="79"/>
      <c r="I18" s="90" t="s">
        <v>99</v>
      </c>
      <c r="J18" s="81" t="s">
        <v>95</v>
      </c>
      <c r="K18" s="87" t="s">
        <v>61</v>
      </c>
      <c r="L18" s="85" t="s">
        <v>61</v>
      </c>
      <c r="M18" s="85" t="s">
        <v>61</v>
      </c>
      <c r="N18" s="88" t="s">
        <v>61</v>
      </c>
      <c r="O18" s="85" t="s">
        <v>61</v>
      </c>
      <c r="P18" s="85" t="s">
        <v>61</v>
      </c>
      <c r="Q18" s="89" t="s">
        <v>61</v>
      </c>
      <c r="R18" s="53"/>
      <c r="S18" s="47"/>
      <c r="T18" s="47"/>
      <c r="U18" s="47"/>
    </row>
    <row r="19" spans="2:21" x14ac:dyDescent="0.3">
      <c r="B19" s="52"/>
      <c r="C19" s="77"/>
      <c r="D19" s="47"/>
      <c r="F19" s="79" t="s">
        <v>223</v>
      </c>
      <c r="G19" s="91"/>
      <c r="H19" s="91"/>
      <c r="I19" s="90" t="s">
        <v>99</v>
      </c>
      <c r="J19" s="81" t="s">
        <v>95</v>
      </c>
      <c r="K19" s="87" t="s">
        <v>61</v>
      </c>
      <c r="L19" s="85" t="s">
        <v>61</v>
      </c>
      <c r="M19" s="85" t="s">
        <v>61</v>
      </c>
      <c r="N19" s="88" t="s">
        <v>61</v>
      </c>
      <c r="O19" s="85" t="s">
        <v>61</v>
      </c>
      <c r="P19" s="85" t="s">
        <v>61</v>
      </c>
      <c r="Q19" s="89" t="s">
        <v>61</v>
      </c>
      <c r="R19" s="53"/>
      <c r="S19" s="47"/>
      <c r="T19" s="47"/>
      <c r="U19" s="47"/>
    </row>
    <row r="20" spans="2:21" ht="15.75" x14ac:dyDescent="0.3">
      <c r="B20" s="52"/>
      <c r="C20" s="92"/>
      <c r="J20" s="94"/>
      <c r="K20" s="232"/>
      <c r="L20" s="233"/>
      <c r="M20" s="233"/>
      <c r="N20" s="234"/>
      <c r="O20" s="233"/>
      <c r="P20" s="233"/>
      <c r="Q20" s="235"/>
      <c r="R20" s="95"/>
    </row>
    <row r="21" spans="2:21" x14ac:dyDescent="0.3">
      <c r="B21" s="52"/>
      <c r="C21" s="77"/>
      <c r="D21" s="71" t="s">
        <v>100</v>
      </c>
      <c r="E21" s="79"/>
      <c r="F21" s="79"/>
      <c r="G21" s="79"/>
      <c r="H21" s="79"/>
      <c r="I21" s="80" t="s">
        <v>99</v>
      </c>
      <c r="J21" s="81" t="s">
        <v>101</v>
      </c>
      <c r="K21" s="82" t="s">
        <v>61</v>
      </c>
      <c r="L21" s="83" t="s">
        <v>61</v>
      </c>
      <c r="M21" s="83" t="s">
        <v>61</v>
      </c>
      <c r="N21" s="84" t="s">
        <v>61</v>
      </c>
      <c r="O21" s="83" t="s">
        <v>61</v>
      </c>
      <c r="P21" s="83" t="s">
        <v>61</v>
      </c>
      <c r="Q21" s="231"/>
      <c r="R21" s="53"/>
      <c r="S21" s="47"/>
    </row>
    <row r="22" spans="2:21" x14ac:dyDescent="0.3">
      <c r="B22" s="52"/>
      <c r="C22" s="77"/>
      <c r="D22" s="71"/>
      <c r="E22" s="96"/>
      <c r="F22" s="96"/>
      <c r="G22" s="96"/>
      <c r="H22" s="96"/>
      <c r="I22" s="73"/>
      <c r="J22" s="81"/>
      <c r="K22" s="82"/>
      <c r="L22" s="83"/>
      <c r="M22" s="83"/>
      <c r="N22" s="84"/>
      <c r="O22" s="83"/>
      <c r="P22" s="83"/>
      <c r="Q22" s="231"/>
      <c r="R22" s="53"/>
      <c r="S22" s="47"/>
    </row>
    <row r="23" spans="2:21" x14ac:dyDescent="0.3">
      <c r="B23" s="52"/>
      <c r="C23" s="77"/>
      <c r="D23" s="71" t="s">
        <v>102</v>
      </c>
      <c r="E23" s="97"/>
      <c r="F23" s="96"/>
      <c r="G23" s="96"/>
      <c r="H23" s="96"/>
      <c r="I23" s="73"/>
      <c r="J23" s="98"/>
      <c r="K23" s="236"/>
      <c r="L23" s="237"/>
      <c r="M23" s="238"/>
      <c r="N23" s="239"/>
      <c r="O23" s="237"/>
      <c r="P23" s="237"/>
      <c r="Q23" s="240"/>
      <c r="R23" s="53"/>
      <c r="S23" s="47"/>
    </row>
    <row r="24" spans="2:21" x14ac:dyDescent="0.3">
      <c r="B24" s="52"/>
      <c r="C24" s="77"/>
      <c r="D24" s="99"/>
      <c r="E24" s="100" t="s">
        <v>103</v>
      </c>
      <c r="F24" s="101"/>
      <c r="G24" s="101"/>
      <c r="H24" s="101"/>
      <c r="I24" s="90" t="s">
        <v>99</v>
      </c>
      <c r="J24" s="81" t="s">
        <v>104</v>
      </c>
      <c r="K24" s="82" t="s">
        <v>61</v>
      </c>
      <c r="L24" s="83" t="s">
        <v>61</v>
      </c>
      <c r="M24" s="83" t="s">
        <v>61</v>
      </c>
      <c r="N24" s="84" t="s">
        <v>61</v>
      </c>
      <c r="O24" s="83" t="s">
        <v>61</v>
      </c>
      <c r="P24" s="83" t="s">
        <v>61</v>
      </c>
      <c r="Q24" s="231" t="s">
        <v>61</v>
      </c>
      <c r="R24" s="53"/>
      <c r="S24" s="47"/>
    </row>
    <row r="25" spans="2:21" x14ac:dyDescent="0.3">
      <c r="B25" s="52"/>
      <c r="C25" s="77"/>
      <c r="D25" s="99"/>
      <c r="E25" s="100" t="s">
        <v>105</v>
      </c>
      <c r="F25" s="101"/>
      <c r="G25" s="101"/>
      <c r="H25" s="101"/>
      <c r="I25" s="90" t="s">
        <v>99</v>
      </c>
      <c r="J25" s="81" t="s">
        <v>106</v>
      </c>
      <c r="K25" s="82" t="s">
        <v>61</v>
      </c>
      <c r="L25" s="83" t="s">
        <v>61</v>
      </c>
      <c r="M25" s="83" t="s">
        <v>61</v>
      </c>
      <c r="N25" s="84" t="s">
        <v>61</v>
      </c>
      <c r="O25" s="83" t="s">
        <v>61</v>
      </c>
      <c r="P25" s="83" t="s">
        <v>61</v>
      </c>
      <c r="Q25" s="231" t="s">
        <v>61</v>
      </c>
      <c r="R25" s="53"/>
      <c r="S25" s="47"/>
    </row>
    <row r="26" spans="2:21" ht="15.75" thickBot="1" x14ac:dyDescent="0.35">
      <c r="B26" s="52"/>
      <c r="C26" s="77"/>
      <c r="D26" s="99"/>
      <c r="E26" s="100" t="s">
        <v>107</v>
      </c>
      <c r="F26" s="101"/>
      <c r="G26" s="101"/>
      <c r="H26" s="101"/>
      <c r="I26" s="90" t="s">
        <v>99</v>
      </c>
      <c r="J26" s="102" t="s">
        <v>108</v>
      </c>
      <c r="K26" s="241" t="s">
        <v>61</v>
      </c>
      <c r="L26" s="242" t="s">
        <v>61</v>
      </c>
      <c r="M26" s="242" t="s">
        <v>61</v>
      </c>
      <c r="N26" s="243" t="s">
        <v>61</v>
      </c>
      <c r="O26" s="242" t="s">
        <v>61</v>
      </c>
      <c r="P26" s="242" t="s">
        <v>61</v>
      </c>
      <c r="Q26" s="244" t="s">
        <v>61</v>
      </c>
      <c r="R26" s="53"/>
      <c r="S26" s="47"/>
    </row>
    <row r="27" spans="2:21" ht="15.75" thickBot="1" x14ac:dyDescent="0.35">
      <c r="B27" s="52"/>
      <c r="C27" s="77"/>
      <c r="D27" s="99"/>
      <c r="E27" s="73"/>
      <c r="F27" s="47"/>
      <c r="G27" s="47"/>
      <c r="H27" s="47"/>
      <c r="I27" s="73"/>
      <c r="J27" s="103"/>
      <c r="K27" s="245"/>
      <c r="L27" s="245"/>
      <c r="M27" s="245"/>
      <c r="N27" s="245"/>
      <c r="O27" s="245"/>
      <c r="P27" s="245"/>
      <c r="Q27" s="246"/>
      <c r="R27" s="53"/>
      <c r="S27" s="47"/>
    </row>
    <row r="28" spans="2:21" ht="15.75" thickBot="1" x14ac:dyDescent="0.35">
      <c r="B28" s="52"/>
      <c r="C28" s="77"/>
      <c r="D28" s="71" t="s">
        <v>109</v>
      </c>
      <c r="E28" s="96"/>
      <c r="F28" s="71"/>
      <c r="G28" s="71"/>
      <c r="H28" s="105"/>
      <c r="I28" s="80" t="s">
        <v>99</v>
      </c>
      <c r="J28" s="106" t="s">
        <v>224</v>
      </c>
      <c r="K28" s="247" t="s">
        <v>61</v>
      </c>
      <c r="L28" s="245" t="s">
        <v>61</v>
      </c>
      <c r="M28" s="245" t="s">
        <v>61</v>
      </c>
      <c r="N28" s="245" t="s">
        <v>61</v>
      </c>
      <c r="O28" s="247" t="s">
        <v>61</v>
      </c>
      <c r="P28" s="246" t="s">
        <v>61</v>
      </c>
      <c r="Q28" s="248" t="s">
        <v>61</v>
      </c>
      <c r="R28" s="53"/>
      <c r="S28" s="47"/>
    </row>
    <row r="29" spans="2:21" ht="15.75" thickBot="1" x14ac:dyDescent="0.35">
      <c r="B29" s="52"/>
      <c r="C29" s="108"/>
      <c r="D29" s="109"/>
      <c r="E29" s="110"/>
      <c r="F29" s="109"/>
      <c r="G29" s="109"/>
      <c r="H29" s="109"/>
      <c r="I29" s="111"/>
      <c r="J29" s="103"/>
      <c r="K29" s="245"/>
      <c r="L29" s="245"/>
      <c r="M29" s="245"/>
      <c r="N29" s="245"/>
      <c r="O29" s="245"/>
      <c r="P29" s="245"/>
      <c r="Q29" s="248"/>
      <c r="R29" s="53"/>
      <c r="S29" s="47"/>
    </row>
    <row r="30" spans="2:21" x14ac:dyDescent="0.3">
      <c r="B30" s="112"/>
      <c r="C30" s="113"/>
      <c r="D30" s="114"/>
      <c r="E30" s="114"/>
      <c r="F30" s="114"/>
      <c r="G30" s="114"/>
      <c r="H30" s="114"/>
      <c r="I30" s="115"/>
      <c r="J30" s="115"/>
      <c r="K30" s="276"/>
      <c r="L30" s="276"/>
      <c r="M30" s="276"/>
      <c r="N30" s="276"/>
      <c r="O30" s="276"/>
      <c r="P30" s="276"/>
      <c r="Q30" s="276"/>
      <c r="R30" s="116"/>
      <c r="S30" s="47"/>
    </row>
    <row r="31" spans="2:21" x14ac:dyDescent="0.3">
      <c r="C31" s="47"/>
      <c r="D31" s="47"/>
      <c r="E31" s="47"/>
      <c r="F31" s="47"/>
      <c r="G31" s="47"/>
      <c r="H31" s="47"/>
      <c r="I31" s="48"/>
      <c r="J31" s="48"/>
      <c r="K31" s="47"/>
      <c r="L31" s="47"/>
      <c r="M31" s="47"/>
      <c r="N31" s="47"/>
      <c r="O31" s="47"/>
      <c r="P31" s="47"/>
      <c r="Q31" s="47"/>
      <c r="R31" s="47"/>
      <c r="S31" s="47"/>
    </row>
    <row r="32" spans="2:21" ht="15" customHeight="1" x14ac:dyDescent="0.3">
      <c r="B32" s="460"/>
      <c r="C32" s="461"/>
      <c r="D32" s="462" t="s">
        <v>111</v>
      </c>
      <c r="E32" s="462"/>
      <c r="F32" s="462"/>
      <c r="G32" s="462"/>
      <c r="H32" s="462"/>
      <c r="I32" s="462"/>
      <c r="J32" s="463"/>
      <c r="K32" s="463"/>
      <c r="L32" s="463"/>
      <c r="M32" s="464"/>
      <c r="N32" s="464"/>
      <c r="O32" s="464"/>
      <c r="P32" s="461"/>
      <c r="Q32" s="465"/>
      <c r="R32" s="466"/>
      <c r="S32" s="472"/>
    </row>
    <row r="33" spans="2:19" ht="4.9000000000000004" customHeight="1" x14ac:dyDescent="0.3">
      <c r="B33" s="467"/>
      <c r="C33" s="468"/>
      <c r="D33" s="469"/>
      <c r="E33" s="469"/>
      <c r="F33" s="469"/>
      <c r="G33" s="469"/>
      <c r="H33" s="469"/>
      <c r="I33" s="469"/>
      <c r="J33" s="470"/>
      <c r="K33" s="470"/>
      <c r="L33" s="470"/>
      <c r="M33" s="471"/>
      <c r="N33" s="471"/>
      <c r="O33" s="471"/>
      <c r="P33" s="468"/>
      <c r="Q33" s="472"/>
      <c r="R33" s="473"/>
      <c r="S33" s="472"/>
    </row>
    <row r="34" spans="2:19" ht="15" customHeight="1" x14ac:dyDescent="0.3">
      <c r="B34" s="474"/>
      <c r="C34" s="475"/>
      <c r="D34" s="476"/>
      <c r="E34" t="s">
        <v>331</v>
      </c>
      <c r="F34" s="476"/>
      <c r="G34" s="476"/>
      <c r="H34" s="476"/>
      <c r="I34" s="476"/>
      <c r="J34" s="476"/>
      <c r="K34" s="476"/>
      <c r="L34" s="476"/>
      <c r="M34" s="477"/>
      <c r="N34" s="477"/>
      <c r="O34" s="477"/>
      <c r="P34" s="475"/>
      <c r="Q34" s="472"/>
      <c r="R34" s="473"/>
      <c r="S34" s="472"/>
    </row>
    <row r="35" spans="2:19" ht="4.9000000000000004" customHeight="1" x14ac:dyDescent="0.3">
      <c r="B35" s="474"/>
      <c r="C35" s="475"/>
      <c r="D35" s="476"/>
      <c r="F35" s="476"/>
      <c r="G35" s="476"/>
      <c r="H35" s="476"/>
      <c r="I35" s="476"/>
      <c r="J35" s="476"/>
      <c r="K35" s="476"/>
      <c r="L35" s="476"/>
      <c r="M35" s="477"/>
      <c r="N35" s="477"/>
      <c r="O35" s="477"/>
      <c r="P35" s="475"/>
      <c r="Q35" s="472"/>
      <c r="R35" s="473"/>
      <c r="S35" s="472"/>
    </row>
    <row r="36" spans="2:19" ht="15" customHeight="1" x14ac:dyDescent="0.3">
      <c r="B36" s="474"/>
      <c r="C36" s="475"/>
      <c r="D36" s="478" t="s">
        <v>332</v>
      </c>
      <c r="E36" s="478"/>
      <c r="F36" s="478"/>
      <c r="G36" s="478"/>
      <c r="H36" s="478"/>
      <c r="I36" s="478"/>
      <c r="J36" s="476"/>
      <c r="K36" s="476"/>
      <c r="L36" s="476"/>
      <c r="M36" s="477"/>
      <c r="N36" s="477"/>
      <c r="O36" s="477"/>
      <c r="P36" s="475"/>
      <c r="Q36" s="472"/>
      <c r="R36" s="473"/>
      <c r="S36" s="472"/>
    </row>
    <row r="37" spans="2:19" ht="5.0999999999999996" customHeight="1" x14ac:dyDescent="0.3">
      <c r="B37" s="474"/>
      <c r="C37" s="475"/>
      <c r="D37" s="479"/>
      <c r="E37" s="479"/>
      <c r="F37" s="479"/>
      <c r="G37" s="479"/>
      <c r="H37" s="479"/>
      <c r="I37" s="479"/>
      <c r="J37" s="479"/>
      <c r="K37" s="479"/>
      <c r="L37" s="479"/>
      <c r="M37" s="480"/>
      <c r="N37" s="480"/>
      <c r="O37" s="480"/>
      <c r="P37" s="481"/>
      <c r="Q37" s="472"/>
      <c r="R37" s="473"/>
      <c r="S37" s="472"/>
    </row>
    <row r="38" spans="2:19" s="507" customFormat="1" ht="62.45" customHeight="1" x14ac:dyDescent="0.3">
      <c r="B38" s="482"/>
      <c r="C38" s="483"/>
      <c r="D38" s="341" t="s">
        <v>295</v>
      </c>
      <c r="E38" s="484" t="s">
        <v>333</v>
      </c>
      <c r="F38" s="485"/>
      <c r="G38" s="485"/>
      <c r="H38" s="485"/>
      <c r="I38" s="485"/>
      <c r="J38" s="485"/>
      <c r="K38" s="485"/>
      <c r="L38" s="485"/>
      <c r="M38" s="485"/>
      <c r="N38" s="485"/>
      <c r="O38" s="485"/>
      <c r="P38" s="485"/>
      <c r="Q38" s="485"/>
      <c r="R38" s="486"/>
      <c r="S38" s="508"/>
    </row>
    <row r="39" spans="2:19" ht="4.9000000000000004" customHeight="1" x14ac:dyDescent="0.3">
      <c r="B39" s="474"/>
      <c r="C39" s="475"/>
      <c r="D39" s="479"/>
      <c r="E39" s="479"/>
      <c r="F39" s="479"/>
      <c r="G39" s="479"/>
      <c r="H39" s="479"/>
      <c r="I39" s="479"/>
      <c r="J39" s="479"/>
      <c r="K39" s="479"/>
      <c r="L39" s="479"/>
      <c r="M39" s="480"/>
      <c r="N39" s="480"/>
      <c r="O39" s="480"/>
      <c r="P39" s="481"/>
      <c r="Q39" s="472"/>
      <c r="R39" s="473"/>
      <c r="S39" s="472"/>
    </row>
    <row r="40" spans="2:19" ht="46.9" customHeight="1" x14ac:dyDescent="0.3">
      <c r="B40" s="474"/>
      <c r="C40" s="475"/>
      <c r="D40" s="487" t="s">
        <v>295</v>
      </c>
      <c r="E40" s="488" t="s">
        <v>334</v>
      </c>
      <c r="F40" s="488"/>
      <c r="G40" s="488"/>
      <c r="H40" s="488"/>
      <c r="I40" s="488"/>
      <c r="J40" s="488"/>
      <c r="K40" s="488"/>
      <c r="L40" s="488"/>
      <c r="M40" s="488"/>
      <c r="N40" s="488"/>
      <c r="O40" s="488"/>
      <c r="P40" s="488"/>
      <c r="Q40" s="488"/>
      <c r="R40" s="473"/>
    </row>
    <row r="41" spans="2:19" ht="4.1500000000000004" customHeight="1" x14ac:dyDescent="0.3">
      <c r="B41" s="474"/>
      <c r="C41" s="475"/>
      <c r="D41" s="476"/>
      <c r="E41" s="476"/>
      <c r="F41" s="476"/>
      <c r="G41" s="476"/>
      <c r="H41" s="476"/>
      <c r="I41" s="476"/>
      <c r="J41" s="476"/>
      <c r="K41" s="476"/>
      <c r="L41" s="477"/>
      <c r="M41" s="477"/>
      <c r="N41" s="477"/>
      <c r="O41" s="475"/>
      <c r="P41" s="475"/>
      <c r="Q41" s="472"/>
      <c r="R41" s="473"/>
    </row>
    <row r="42" spans="2:19" ht="15.75" x14ac:dyDescent="0.3">
      <c r="B42" s="474"/>
      <c r="C42" s="475"/>
      <c r="D42" s="476"/>
      <c r="E42" s="476"/>
      <c r="F42" s="489" t="s">
        <v>335</v>
      </c>
      <c r="G42" s="490"/>
      <c r="H42" s="490"/>
      <c r="I42" s="490"/>
      <c r="J42" s="490"/>
      <c r="K42" s="490"/>
      <c r="L42" s="491"/>
      <c r="M42" s="477"/>
      <c r="N42" s="477"/>
      <c r="O42" s="475"/>
      <c r="P42" s="475"/>
      <c r="Q42" s="472"/>
      <c r="R42" s="473"/>
    </row>
    <row r="43" spans="2:19" ht="15.75" x14ac:dyDescent="0.3">
      <c r="B43" s="474"/>
      <c r="C43" s="475"/>
      <c r="D43" s="476"/>
      <c r="E43" s="476"/>
      <c r="F43" s="489" t="s">
        <v>336</v>
      </c>
      <c r="G43" s="490"/>
      <c r="H43" s="490"/>
      <c r="I43" s="490"/>
      <c r="J43" s="490"/>
      <c r="K43" s="490"/>
      <c r="L43" s="491"/>
      <c r="M43" s="477"/>
      <c r="N43" s="477"/>
      <c r="O43" s="475"/>
      <c r="P43" s="475"/>
      <c r="Q43" s="472"/>
      <c r="R43" s="473"/>
    </row>
    <row r="44" spans="2:19" ht="15.75" x14ac:dyDescent="0.3">
      <c r="B44" s="474"/>
      <c r="C44" s="475"/>
      <c r="D44" s="476"/>
      <c r="E44" s="476"/>
      <c r="F44" s="489" t="s">
        <v>337</v>
      </c>
      <c r="G44" s="490"/>
      <c r="H44" s="490"/>
      <c r="I44" s="490"/>
      <c r="J44" s="490"/>
      <c r="K44" s="490"/>
      <c r="L44" s="491"/>
      <c r="M44" s="477"/>
      <c r="N44" s="477"/>
      <c r="O44" s="475"/>
      <c r="P44" s="475"/>
      <c r="Q44" s="472"/>
      <c r="R44" s="473"/>
    </row>
    <row r="45" spans="2:19" ht="4.1500000000000004" customHeight="1" x14ac:dyDescent="0.3">
      <c r="B45" s="474"/>
      <c r="C45" s="475"/>
      <c r="D45" s="476"/>
      <c r="E45" s="476"/>
      <c r="F45" s="476"/>
      <c r="G45" s="476"/>
      <c r="H45" s="476"/>
      <c r="I45" s="476"/>
      <c r="J45" s="476"/>
      <c r="K45" s="476"/>
      <c r="L45" s="477"/>
      <c r="M45" s="477"/>
      <c r="N45" s="477"/>
      <c r="O45" s="475"/>
      <c r="P45" s="475"/>
      <c r="Q45" s="472"/>
      <c r="R45" s="473"/>
    </row>
    <row r="46" spans="2:19" ht="15.75" customHeight="1" x14ac:dyDescent="0.3">
      <c r="B46" s="474"/>
      <c r="C46" s="475"/>
      <c r="D46" s="476"/>
      <c r="E46" s="492" t="s">
        <v>338</v>
      </c>
      <c r="F46" s="492"/>
      <c r="G46" s="492"/>
      <c r="H46" s="492"/>
      <c r="I46" s="492"/>
      <c r="J46" s="492"/>
      <c r="K46" s="492"/>
      <c r="L46" s="492"/>
      <c r="M46" s="492"/>
      <c r="N46" s="492"/>
      <c r="O46" s="492"/>
      <c r="P46" s="492"/>
      <c r="Q46" s="492"/>
      <c r="R46" s="473"/>
    </row>
    <row r="47" spans="2:19" ht="5.0999999999999996" customHeight="1" x14ac:dyDescent="0.3">
      <c r="B47" s="474"/>
      <c r="C47" s="475"/>
      <c r="D47" s="479"/>
      <c r="E47" s="479"/>
      <c r="F47" s="479"/>
      <c r="G47" s="479"/>
      <c r="H47" s="479"/>
      <c r="I47" s="479"/>
      <c r="J47" s="479"/>
      <c r="K47" s="479"/>
      <c r="L47" s="479"/>
      <c r="M47" s="480"/>
      <c r="N47" s="480"/>
      <c r="O47" s="480"/>
      <c r="P47" s="481"/>
      <c r="Q47" s="472"/>
      <c r="R47" s="473"/>
      <c r="S47" s="472"/>
    </row>
    <row r="48" spans="2:19" ht="15.75" x14ac:dyDescent="0.3">
      <c r="B48" s="474"/>
      <c r="C48" s="475"/>
      <c r="D48" s="487" t="s">
        <v>295</v>
      </c>
      <c r="E48" s="484" t="s">
        <v>339</v>
      </c>
      <c r="F48" s="484"/>
      <c r="G48" s="484"/>
      <c r="H48" s="484"/>
      <c r="I48" s="484"/>
      <c r="J48" s="484"/>
      <c r="K48" s="484"/>
      <c r="L48" s="484"/>
      <c r="M48" s="484"/>
      <c r="N48" s="484"/>
      <c r="O48" s="484"/>
      <c r="P48" s="484"/>
      <c r="Q48" s="484"/>
      <c r="R48" s="473"/>
    </row>
    <row r="49" spans="2:19" ht="15.75" x14ac:dyDescent="0.3">
      <c r="B49" s="474"/>
      <c r="C49" s="475"/>
      <c r="D49" s="479"/>
      <c r="E49" s="479"/>
      <c r="F49" s="489" t="s">
        <v>335</v>
      </c>
      <c r="H49" s="479"/>
      <c r="I49" s="479"/>
      <c r="J49" s="479"/>
      <c r="K49" s="479"/>
      <c r="L49" s="479"/>
      <c r="M49" s="480"/>
      <c r="N49" s="480"/>
      <c r="O49" s="480"/>
      <c r="P49" s="481"/>
      <c r="Q49" s="472"/>
      <c r="R49" s="473"/>
    </row>
    <row r="50" spans="2:19" ht="15.75" x14ac:dyDescent="0.3">
      <c r="B50" s="474"/>
      <c r="C50" s="475"/>
      <c r="D50" s="479"/>
      <c r="E50" s="479"/>
      <c r="F50" s="489" t="s">
        <v>336</v>
      </c>
      <c r="H50" s="479"/>
      <c r="I50" s="479"/>
      <c r="J50" s="479"/>
      <c r="K50" s="479"/>
      <c r="L50" s="479"/>
      <c r="M50" s="480"/>
      <c r="N50" s="480"/>
      <c r="O50" s="480"/>
      <c r="P50" s="481"/>
      <c r="Q50" s="472"/>
      <c r="R50" s="473"/>
    </row>
    <row r="51" spans="2:19" ht="15.75" x14ac:dyDescent="0.3">
      <c r="B51" s="474"/>
      <c r="C51" s="475"/>
      <c r="D51" s="479"/>
      <c r="E51" s="479"/>
      <c r="F51" s="489" t="s">
        <v>340</v>
      </c>
      <c r="H51" s="479"/>
      <c r="I51" s="479"/>
      <c r="J51" s="479"/>
      <c r="K51" s="479"/>
      <c r="L51" s="479"/>
      <c r="M51" s="480"/>
      <c r="N51" s="480"/>
      <c r="O51" s="480"/>
      <c r="P51" s="481"/>
      <c r="Q51" s="472"/>
      <c r="R51" s="473"/>
    </row>
    <row r="52" spans="2:19" ht="15.75" customHeight="1" x14ac:dyDescent="0.3">
      <c r="B52" s="474"/>
      <c r="C52" s="475"/>
      <c r="D52" s="476"/>
      <c r="E52" s="492" t="s">
        <v>338</v>
      </c>
      <c r="F52" s="492"/>
      <c r="G52" s="492"/>
      <c r="H52" s="492"/>
      <c r="I52" s="492"/>
      <c r="J52" s="492"/>
      <c r="K52" s="492"/>
      <c r="L52" s="492"/>
      <c r="M52" s="492"/>
      <c r="N52" s="492"/>
      <c r="O52" s="492"/>
      <c r="P52" s="492"/>
      <c r="Q52" s="492"/>
      <c r="R52" s="473"/>
    </row>
    <row r="53" spans="2:19" ht="6.95" customHeight="1" x14ac:dyDescent="0.3">
      <c r="B53" s="474"/>
      <c r="C53" s="475"/>
      <c r="D53" s="479"/>
      <c r="E53" s="479"/>
      <c r="F53" s="479"/>
      <c r="G53" s="479"/>
      <c r="H53" s="479"/>
      <c r="I53" s="479"/>
      <c r="J53" s="479"/>
      <c r="K53" s="479"/>
      <c r="L53" s="479"/>
      <c r="M53" s="480"/>
      <c r="N53" s="480"/>
      <c r="O53" s="480"/>
      <c r="P53" s="481"/>
      <c r="Q53" s="472"/>
      <c r="R53" s="473"/>
      <c r="S53" s="472"/>
    </row>
    <row r="54" spans="2:19" ht="30.75" customHeight="1" x14ac:dyDescent="0.3">
      <c r="B54" s="474"/>
      <c r="C54" s="475"/>
      <c r="D54" s="487" t="s">
        <v>295</v>
      </c>
      <c r="E54" s="484" t="s">
        <v>341</v>
      </c>
      <c r="F54" s="485"/>
      <c r="G54" s="485"/>
      <c r="H54" s="485"/>
      <c r="I54" s="485"/>
      <c r="J54" s="485"/>
      <c r="K54" s="485"/>
      <c r="L54" s="485"/>
      <c r="M54" s="485"/>
      <c r="N54" s="485"/>
      <c r="O54" s="485"/>
      <c r="P54" s="485"/>
      <c r="Q54" s="472"/>
      <c r="R54" s="473"/>
    </row>
    <row r="55" spans="2:19" ht="6.95" customHeight="1" x14ac:dyDescent="0.3">
      <c r="B55" s="474"/>
      <c r="C55" s="475"/>
      <c r="D55" s="479"/>
      <c r="E55" s="479"/>
      <c r="F55" s="479"/>
      <c r="G55" s="479"/>
      <c r="H55" s="479"/>
      <c r="I55" s="479"/>
      <c r="J55" s="479"/>
      <c r="K55" s="479"/>
      <c r="L55" s="479"/>
      <c r="M55" s="480"/>
      <c r="N55" s="480"/>
      <c r="O55" s="480"/>
      <c r="P55" s="481"/>
      <c r="Q55" s="472"/>
      <c r="R55" s="473"/>
      <c r="S55" s="472"/>
    </row>
    <row r="56" spans="2:19" ht="4.9000000000000004" customHeight="1" x14ac:dyDescent="0.3">
      <c r="B56" s="474"/>
      <c r="C56" s="475"/>
      <c r="D56" s="476"/>
      <c r="E56" s="476"/>
      <c r="F56" s="476"/>
      <c r="G56" s="476"/>
      <c r="H56" s="476"/>
      <c r="I56" s="476"/>
      <c r="J56" s="476"/>
      <c r="K56" s="476"/>
      <c r="L56" s="476"/>
      <c r="M56" s="477"/>
      <c r="N56" s="477"/>
      <c r="O56" s="477"/>
      <c r="P56" s="475"/>
      <c r="Q56" s="472"/>
      <c r="R56" s="473"/>
    </row>
    <row r="57" spans="2:19" ht="15.75" x14ac:dyDescent="0.3">
      <c r="B57" s="474"/>
      <c r="C57" s="475"/>
      <c r="D57" s="427" t="s">
        <v>342</v>
      </c>
      <c r="E57" s="427"/>
      <c r="F57" s="427"/>
      <c r="G57" s="427"/>
      <c r="H57" s="427"/>
      <c r="I57" s="476"/>
      <c r="J57" s="476"/>
      <c r="K57" s="476"/>
      <c r="L57" s="476"/>
      <c r="M57" s="477"/>
      <c r="N57" s="477"/>
      <c r="O57" s="477"/>
      <c r="P57" s="475"/>
      <c r="Q57" s="472"/>
      <c r="R57" s="473"/>
    </row>
    <row r="58" spans="2:19" ht="3" customHeight="1" x14ac:dyDescent="0.3">
      <c r="B58" s="474"/>
      <c r="C58" s="475"/>
      <c r="D58" s="493"/>
      <c r="E58" s="493"/>
      <c r="F58" s="493"/>
      <c r="G58" s="476"/>
      <c r="H58" s="476"/>
      <c r="I58" s="476"/>
      <c r="J58" s="476"/>
      <c r="K58" s="476"/>
      <c r="L58" s="476"/>
      <c r="M58" s="477"/>
      <c r="N58" s="477"/>
      <c r="O58" s="477"/>
      <c r="P58" s="475"/>
      <c r="Q58" s="472"/>
      <c r="R58" s="473"/>
    </row>
    <row r="59" spans="2:19" ht="15" customHeight="1" x14ac:dyDescent="0.3">
      <c r="B59" s="474"/>
      <c r="C59" s="475"/>
      <c r="D59" s="493"/>
      <c r="E59" s="494" t="s">
        <v>343</v>
      </c>
      <c r="F59" s="493"/>
      <c r="G59" s="476"/>
      <c r="H59" s="476"/>
      <c r="I59" s="476"/>
      <c r="J59" s="476"/>
      <c r="K59" s="476"/>
      <c r="L59" s="476"/>
      <c r="M59" s="477"/>
      <c r="N59" s="477"/>
      <c r="O59" s="477"/>
      <c r="P59" s="475"/>
      <c r="Q59" s="472"/>
      <c r="R59" s="473"/>
    </row>
    <row r="60" spans="2:19" ht="70.5" customHeight="1" x14ac:dyDescent="0.3">
      <c r="B60" s="474"/>
      <c r="C60" s="475"/>
      <c r="D60" s="493"/>
      <c r="E60" s="487" t="s">
        <v>295</v>
      </c>
      <c r="F60" s="484" t="s">
        <v>344</v>
      </c>
      <c r="G60" s="485"/>
      <c r="H60" s="485"/>
      <c r="I60" s="485"/>
      <c r="J60" s="485"/>
      <c r="K60" s="485"/>
      <c r="L60" s="485"/>
      <c r="M60" s="485"/>
      <c r="N60" s="485"/>
      <c r="O60" s="485"/>
      <c r="P60" s="485"/>
      <c r="Q60" s="485"/>
      <c r="R60" s="473"/>
    </row>
    <row r="61" spans="2:19" ht="7.15" customHeight="1" x14ac:dyDescent="0.3">
      <c r="B61" s="474"/>
      <c r="C61" s="475"/>
      <c r="D61" s="493"/>
      <c r="E61" s="487"/>
      <c r="F61" s="495"/>
      <c r="G61" s="496"/>
      <c r="H61" s="496"/>
      <c r="I61" s="496"/>
      <c r="J61" s="496"/>
      <c r="K61" s="496"/>
      <c r="L61" s="496"/>
      <c r="M61" s="496"/>
      <c r="N61" s="496"/>
      <c r="O61" s="496"/>
      <c r="P61" s="496"/>
      <c r="Q61" s="496"/>
      <c r="R61" s="473"/>
    </row>
    <row r="62" spans="2:19" ht="57.75" customHeight="1" x14ac:dyDescent="0.3">
      <c r="B62" s="474"/>
      <c r="C62" s="475"/>
      <c r="D62" s="476"/>
      <c r="E62" s="487" t="s">
        <v>295</v>
      </c>
      <c r="F62" s="497" t="s">
        <v>345</v>
      </c>
      <c r="G62" s="492"/>
      <c r="H62" s="492"/>
      <c r="I62" s="492"/>
      <c r="J62" s="492"/>
      <c r="K62" s="492"/>
      <c r="L62" s="492"/>
      <c r="M62" s="492"/>
      <c r="N62" s="492"/>
      <c r="O62" s="492"/>
      <c r="P62" s="492"/>
      <c r="Q62" s="472"/>
      <c r="R62" s="473"/>
    </row>
    <row r="63" spans="2:19" ht="8.1" customHeight="1" x14ac:dyDescent="0.3">
      <c r="B63" s="474"/>
      <c r="C63" s="475"/>
      <c r="D63" s="493"/>
      <c r="E63" s="493"/>
      <c r="F63" s="493"/>
      <c r="G63" s="476"/>
      <c r="H63" s="476"/>
      <c r="I63" s="476"/>
      <c r="J63" s="476"/>
      <c r="K63" s="476"/>
      <c r="L63" s="476"/>
      <c r="M63" s="477"/>
      <c r="N63" s="477"/>
      <c r="O63" s="477"/>
      <c r="P63" s="475"/>
      <c r="Q63" s="472"/>
      <c r="R63" s="473"/>
    </row>
    <row r="64" spans="2:19" ht="15" customHeight="1" x14ac:dyDescent="0.3">
      <c r="B64" s="474"/>
      <c r="C64" s="475"/>
      <c r="D64" s="493"/>
      <c r="E64" s="494" t="s">
        <v>346</v>
      </c>
      <c r="F64" s="493"/>
      <c r="G64" s="476"/>
      <c r="H64" s="476"/>
      <c r="I64" s="476"/>
      <c r="J64" s="476"/>
      <c r="K64" s="476"/>
      <c r="L64" s="476"/>
      <c r="M64" s="477"/>
      <c r="N64" s="477"/>
      <c r="O64" s="477"/>
      <c r="P64" s="475"/>
      <c r="Q64" s="472"/>
      <c r="R64" s="473"/>
    </row>
    <row r="65" spans="2:19" ht="15" customHeight="1" x14ac:dyDescent="0.3">
      <c r="B65" s="474"/>
      <c r="C65" s="475"/>
      <c r="D65" s="493"/>
      <c r="E65" s="493"/>
      <c r="F65" s="484" t="s">
        <v>347</v>
      </c>
      <c r="G65" s="485"/>
      <c r="H65" s="485"/>
      <c r="I65" s="485"/>
      <c r="J65" s="485"/>
      <c r="K65" s="485"/>
      <c r="L65" s="485"/>
      <c r="M65" s="485"/>
      <c r="N65" s="485"/>
      <c r="O65" s="485"/>
      <c r="P65" s="485"/>
      <c r="Q65" s="485"/>
      <c r="R65" s="473"/>
      <c r="S65" s="509"/>
    </row>
    <row r="66" spans="2:19" ht="15" customHeight="1" x14ac:dyDescent="0.3">
      <c r="B66" s="474"/>
      <c r="C66" s="475"/>
      <c r="D66" s="493"/>
      <c r="E66" s="493"/>
      <c r="F66" s="495"/>
      <c r="G66" s="496"/>
      <c r="H66" s="496"/>
      <c r="I66" s="496"/>
      <c r="J66" s="496"/>
      <c r="K66" s="496"/>
      <c r="L66" s="496"/>
      <c r="M66" s="496"/>
      <c r="N66" s="496"/>
      <c r="O66" s="496"/>
      <c r="P66" s="496"/>
      <c r="Q66" s="496"/>
      <c r="R66" s="473"/>
      <c r="S66" s="509"/>
    </row>
    <row r="67" spans="2:19" ht="15" customHeight="1" x14ac:dyDescent="0.3">
      <c r="B67" s="474"/>
      <c r="C67" s="475"/>
      <c r="D67" s="493"/>
      <c r="E67" s="494" t="s">
        <v>348</v>
      </c>
      <c r="F67" s="495"/>
      <c r="G67" s="496"/>
      <c r="H67" s="496"/>
      <c r="I67" s="496"/>
      <c r="J67" s="496"/>
      <c r="K67" s="496"/>
      <c r="L67" s="496"/>
      <c r="M67" s="496"/>
      <c r="N67" s="496"/>
      <c r="O67" s="496"/>
      <c r="P67" s="496"/>
      <c r="Q67" s="496"/>
      <c r="R67" s="473"/>
      <c r="S67" s="509"/>
    </row>
    <row r="68" spans="2:19" ht="15" customHeight="1" x14ac:dyDescent="0.3">
      <c r="B68" s="474"/>
      <c r="C68" s="475"/>
      <c r="D68" s="493"/>
      <c r="E68" s="493"/>
      <c r="F68" s="495"/>
      <c r="G68" s="496"/>
      <c r="H68" s="496"/>
      <c r="I68" s="496"/>
      <c r="J68" s="496"/>
      <c r="K68" s="496"/>
      <c r="L68" s="496"/>
      <c r="M68" s="496"/>
      <c r="N68" s="496"/>
      <c r="O68" s="496"/>
      <c r="P68" s="496"/>
      <c r="Q68" s="496"/>
      <c r="R68" s="473"/>
      <c r="S68" s="509"/>
    </row>
    <row r="69" spans="2:19" ht="63.6" customHeight="1" x14ac:dyDescent="0.3">
      <c r="B69" s="474"/>
      <c r="C69" s="475"/>
      <c r="D69" s="493"/>
      <c r="E69" s="498" t="s">
        <v>349</v>
      </c>
      <c r="F69" s="498"/>
      <c r="G69" s="498"/>
      <c r="H69" s="498"/>
      <c r="I69" s="498"/>
      <c r="J69" s="498"/>
      <c r="K69" s="498"/>
      <c r="L69" s="498"/>
      <c r="M69" s="498"/>
      <c r="N69" s="498"/>
      <c r="O69" s="498"/>
      <c r="P69" s="498"/>
      <c r="Q69" s="498"/>
      <c r="R69" s="473"/>
      <c r="S69" s="509"/>
    </row>
    <row r="70" spans="2:19" ht="15" customHeight="1" x14ac:dyDescent="0.3">
      <c r="B70" s="474"/>
      <c r="C70" s="475"/>
      <c r="D70" s="493"/>
      <c r="E70" s="493"/>
      <c r="F70" s="493"/>
      <c r="G70" s="476"/>
      <c r="H70" s="476"/>
      <c r="I70" s="476"/>
      <c r="J70" s="476"/>
      <c r="K70" s="476"/>
      <c r="L70" s="476"/>
      <c r="M70" s="477"/>
      <c r="N70" s="477"/>
      <c r="O70" s="477"/>
      <c r="P70" s="475"/>
      <c r="Q70" s="472"/>
      <c r="R70" s="473"/>
    </row>
    <row r="71" spans="2:19" ht="3.6" customHeight="1" x14ac:dyDescent="0.3">
      <c r="B71" s="474"/>
      <c r="C71" s="475"/>
      <c r="D71" s="499"/>
      <c r="E71" s="499"/>
      <c r="F71" s="500"/>
      <c r="G71" s="476"/>
      <c r="H71" s="476"/>
      <c r="I71" s="476"/>
      <c r="J71" s="476"/>
      <c r="K71" s="476"/>
      <c r="L71" s="476"/>
      <c r="M71" s="477"/>
      <c r="N71" s="477"/>
      <c r="O71" s="477"/>
      <c r="P71" s="475"/>
      <c r="Q71" s="472"/>
      <c r="R71" s="473"/>
    </row>
    <row r="72" spans="2:19" ht="3" customHeight="1" x14ac:dyDescent="0.3">
      <c r="B72" s="474"/>
      <c r="C72" s="475"/>
      <c r="D72" s="476"/>
      <c r="E72" s="476"/>
      <c r="F72" s="476"/>
      <c r="G72" s="476"/>
      <c r="H72" s="476"/>
      <c r="I72" s="476"/>
      <c r="J72" s="476"/>
      <c r="K72" s="476"/>
      <c r="L72" s="476"/>
      <c r="M72" s="477"/>
      <c r="N72" s="477"/>
      <c r="O72" s="477"/>
      <c r="P72" s="475"/>
      <c r="Q72" s="472"/>
      <c r="R72" s="473"/>
    </row>
    <row r="73" spans="2:19" ht="3" customHeight="1" x14ac:dyDescent="0.3">
      <c r="B73" s="474"/>
      <c r="C73" s="475"/>
      <c r="D73" s="476"/>
      <c r="E73" s="476"/>
      <c r="F73" s="476"/>
      <c r="G73" s="476"/>
      <c r="H73" s="476"/>
      <c r="I73" s="476"/>
      <c r="J73" s="476"/>
      <c r="K73" s="476"/>
      <c r="L73" s="476"/>
      <c r="M73" s="477"/>
      <c r="N73" s="477"/>
      <c r="O73" s="477"/>
      <c r="P73" s="475"/>
      <c r="Q73" s="472"/>
      <c r="R73" s="473"/>
    </row>
    <row r="74" spans="2:19" ht="38.450000000000003" customHeight="1" x14ac:dyDescent="0.3">
      <c r="B74" s="474"/>
      <c r="C74" s="475"/>
      <c r="D74" s="501">
        <v>1</v>
      </c>
      <c r="E74" s="492" t="s">
        <v>350</v>
      </c>
      <c r="F74" s="492"/>
      <c r="G74" s="492"/>
      <c r="H74" s="492"/>
      <c r="I74" s="492"/>
      <c r="J74" s="492"/>
      <c r="K74" s="492"/>
      <c r="L74" s="492"/>
      <c r="M74" s="492"/>
      <c r="N74" s="492"/>
      <c r="O74" s="492"/>
      <c r="P74" s="492"/>
      <c r="Q74" s="492"/>
      <c r="R74" s="473"/>
    </row>
    <row r="75" spans="2:19" ht="49.9" customHeight="1" x14ac:dyDescent="0.3">
      <c r="B75" s="474"/>
      <c r="C75" s="475"/>
      <c r="D75" s="501">
        <v>2</v>
      </c>
      <c r="E75" s="492" t="s">
        <v>351</v>
      </c>
      <c r="F75" s="492"/>
      <c r="G75" s="492"/>
      <c r="H75" s="492"/>
      <c r="I75" s="492"/>
      <c r="J75" s="492"/>
      <c r="K75" s="492"/>
      <c r="L75" s="492"/>
      <c r="M75" s="492"/>
      <c r="N75" s="492"/>
      <c r="O75" s="492"/>
      <c r="P75" s="492"/>
      <c r="Q75" s="492"/>
      <c r="R75" s="473"/>
    </row>
    <row r="76" spans="2:19" ht="15.75" x14ac:dyDescent="0.3">
      <c r="B76" s="502"/>
      <c r="C76" s="503"/>
      <c r="D76" s="503"/>
      <c r="E76" s="503"/>
      <c r="F76" s="503"/>
      <c r="G76" s="503"/>
      <c r="H76" s="503"/>
      <c r="I76" s="503"/>
      <c r="J76" s="503"/>
      <c r="K76" s="503"/>
      <c r="L76" s="504"/>
      <c r="M76" s="504"/>
      <c r="N76" s="504"/>
      <c r="O76" s="504"/>
      <c r="P76" s="503"/>
      <c r="Q76" s="505"/>
      <c r="R76" s="506"/>
    </row>
  </sheetData>
  <mergeCells count="29">
    <mergeCell ref="E69:Q69"/>
    <mergeCell ref="E74:Q74"/>
    <mergeCell ref="E75:Q75"/>
    <mergeCell ref="E54:P54"/>
    <mergeCell ref="D57:H57"/>
    <mergeCell ref="F60:Q60"/>
    <mergeCell ref="F62:P62"/>
    <mergeCell ref="F65:Q65"/>
    <mergeCell ref="E38:Q38"/>
    <mergeCell ref="E40:Q40"/>
    <mergeCell ref="E46:Q46"/>
    <mergeCell ref="E48:Q48"/>
    <mergeCell ref="E52:Q52"/>
    <mergeCell ref="C11:I11"/>
    <mergeCell ref="C12:I12"/>
    <mergeCell ref="K12:N12"/>
    <mergeCell ref="O12:P12"/>
    <mergeCell ref="D32:I32"/>
    <mergeCell ref="J10:J13"/>
    <mergeCell ref="K10:N10"/>
    <mergeCell ref="C13:I13"/>
    <mergeCell ref="O6:Q6"/>
    <mergeCell ref="C8:F8"/>
    <mergeCell ref="C9:I9"/>
    <mergeCell ref="O10:P10"/>
    <mergeCell ref="C6:J6"/>
    <mergeCell ref="K6:N6"/>
    <mergeCell ref="C10:I10"/>
    <mergeCell ref="G8:I8"/>
  </mergeCells>
  <pageMargins left="0.7" right="0.7" top="0.75" bottom="0.75" header="0.3" footer="0.3"/>
  <pageSetup paperSize="9" scale="80" orientation="landscape"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3:W19"/>
  <sheetViews>
    <sheetView zoomScaleNormal="100" workbookViewId="0">
      <pane xSplit="1" ySplit="4" topLeftCell="B5" activePane="bottomRight" state="frozen"/>
      <selection activeCell="C6" sqref="C6:E6"/>
      <selection pane="topRight" activeCell="C6" sqref="C6:E6"/>
      <selection pane="bottomLeft" activeCell="C6" sqref="C6:E6"/>
      <selection pane="bottomRight" activeCell="E8" sqref="E8"/>
    </sheetView>
  </sheetViews>
  <sheetFormatPr baseColWidth="10" defaultColWidth="8.85546875" defaultRowHeight="15" x14ac:dyDescent="0.3"/>
  <cols>
    <col min="1" max="1" width="35.28515625" style="1" customWidth="1"/>
    <col min="2" max="2" width="16.7109375" style="1" customWidth="1"/>
    <col min="3" max="3" width="9" style="1" customWidth="1"/>
    <col min="4" max="5" width="16.7109375" style="1" customWidth="1"/>
    <col min="6" max="6" width="9" style="1" customWidth="1"/>
    <col min="7" max="8" width="16.7109375" style="1" customWidth="1"/>
    <col min="9" max="9" width="9" style="1" customWidth="1"/>
    <col min="10" max="11" width="16.7109375" style="1" customWidth="1"/>
    <col min="12" max="12" width="9" style="1" customWidth="1"/>
    <col min="13" max="14" width="16.7109375" style="1" customWidth="1"/>
    <col min="15" max="15" width="9" style="1" customWidth="1"/>
    <col min="16" max="17" width="16.7109375" style="1" customWidth="1"/>
    <col min="18" max="18" width="9" style="1" customWidth="1"/>
    <col min="19" max="20" width="16.7109375" style="1" customWidth="1"/>
    <col min="21" max="21" width="9" style="1" customWidth="1"/>
    <col min="22" max="22" width="16.7109375" style="1" customWidth="1"/>
    <col min="23" max="23" width="16.7109375" style="12" customWidth="1"/>
    <col min="24" max="16384" width="8.85546875" style="1"/>
  </cols>
  <sheetData>
    <row r="3" spans="1:23" ht="29.45" customHeight="1" x14ac:dyDescent="0.3">
      <c r="A3" s="10" t="str">
        <f>TAB00!B49&amp;" : "&amp;TAB00!C49</f>
        <v>TAB4.2.2 : Synthèse des produits prévisionnels issus des tarifs de prélèvement 2026</v>
      </c>
      <c r="B3" s="10"/>
      <c r="C3" s="10"/>
      <c r="D3" s="10"/>
      <c r="E3" s="10"/>
      <c r="F3" s="10"/>
      <c r="G3" s="10"/>
      <c r="H3" s="10"/>
      <c r="I3" s="10"/>
      <c r="J3" s="10"/>
      <c r="K3" s="10"/>
      <c r="L3" s="10"/>
      <c r="M3" s="10"/>
      <c r="N3" s="10"/>
      <c r="O3" s="10"/>
      <c r="P3" s="10"/>
      <c r="Q3" s="10"/>
      <c r="R3" s="10"/>
      <c r="S3" s="10"/>
      <c r="T3" s="10"/>
      <c r="U3" s="10"/>
      <c r="V3" s="10"/>
      <c r="W3" s="11"/>
    </row>
    <row r="5" spans="1:23" x14ac:dyDescent="0.3">
      <c r="A5" s="397" t="s">
        <v>0</v>
      </c>
      <c r="B5" s="5" t="s">
        <v>7</v>
      </c>
      <c r="C5" s="399" t="s">
        <v>32</v>
      </c>
      <c r="D5" s="399"/>
      <c r="E5" s="399"/>
      <c r="F5" s="399" t="s">
        <v>33</v>
      </c>
      <c r="G5" s="399"/>
      <c r="H5" s="399"/>
      <c r="I5" s="399" t="s">
        <v>34</v>
      </c>
      <c r="J5" s="399"/>
      <c r="K5" s="399"/>
      <c r="L5" s="399" t="s">
        <v>35</v>
      </c>
      <c r="M5" s="399"/>
      <c r="N5" s="399"/>
      <c r="O5" s="399" t="s">
        <v>36</v>
      </c>
      <c r="P5" s="399"/>
      <c r="Q5" s="399"/>
      <c r="R5" s="399" t="s">
        <v>37</v>
      </c>
      <c r="S5" s="399"/>
      <c r="T5" s="399"/>
      <c r="U5" s="399" t="s">
        <v>41</v>
      </c>
      <c r="V5" s="399"/>
      <c r="W5" s="399"/>
    </row>
    <row r="6" spans="1:23" x14ac:dyDescent="0.3">
      <c r="A6" s="397"/>
      <c r="B6" s="5" t="s">
        <v>3</v>
      </c>
      <c r="C6" s="5" t="s">
        <v>12</v>
      </c>
      <c r="D6" s="5" t="s">
        <v>116</v>
      </c>
      <c r="E6" s="5" t="s">
        <v>13</v>
      </c>
      <c r="F6" s="5" t="s">
        <v>12</v>
      </c>
      <c r="G6" s="5" t="s">
        <v>116</v>
      </c>
      <c r="H6" s="5" t="s">
        <v>13</v>
      </c>
      <c r="I6" s="5" t="s">
        <v>12</v>
      </c>
      <c r="J6" s="5" t="s">
        <v>116</v>
      </c>
      <c r="K6" s="5" t="s">
        <v>13</v>
      </c>
      <c r="L6" s="5" t="s">
        <v>12</v>
      </c>
      <c r="M6" s="5" t="s">
        <v>116</v>
      </c>
      <c r="N6" s="5" t="s">
        <v>13</v>
      </c>
      <c r="O6" s="5" t="s">
        <v>12</v>
      </c>
      <c r="P6" s="5" t="s">
        <v>116</v>
      </c>
      <c r="Q6" s="5" t="s">
        <v>13</v>
      </c>
      <c r="R6" s="5" t="s">
        <v>12</v>
      </c>
      <c r="S6" s="5" t="s">
        <v>116</v>
      </c>
      <c r="T6" s="5" t="s">
        <v>13</v>
      </c>
      <c r="U6" s="5" t="s">
        <v>12</v>
      </c>
      <c r="V6" s="5" t="s">
        <v>116</v>
      </c>
      <c r="W6" s="5" t="s">
        <v>13</v>
      </c>
    </row>
    <row r="7" spans="1:23" x14ac:dyDescent="0.3">
      <c r="A7" s="185" t="s">
        <v>5</v>
      </c>
      <c r="B7" s="228">
        <f>SUM(E7,H7,K7,N7,Q7,T7,W7)</f>
        <v>0</v>
      </c>
      <c r="C7" s="186"/>
      <c r="D7" s="186"/>
      <c r="E7" s="228">
        <f>SUM(E8:E10)</f>
        <v>0</v>
      </c>
      <c r="F7" s="186"/>
      <c r="G7" s="186"/>
      <c r="H7" s="228">
        <f>SUM(H8:H10)</f>
        <v>0</v>
      </c>
      <c r="I7" s="186"/>
      <c r="J7" s="186"/>
      <c r="K7" s="228">
        <f>SUM(K8:K10)</f>
        <v>0</v>
      </c>
      <c r="L7" s="186"/>
      <c r="M7" s="186"/>
      <c r="N7" s="228">
        <f>SUM(N8:N10)</f>
        <v>0</v>
      </c>
      <c r="O7" s="186"/>
      <c r="P7" s="186"/>
      <c r="Q7" s="228">
        <f>SUM(Q8:Q10)</f>
        <v>0</v>
      </c>
      <c r="R7" s="186"/>
      <c r="S7" s="228"/>
      <c r="T7" s="228">
        <f>SUM(T8:T10)</f>
        <v>0</v>
      </c>
      <c r="U7" s="186"/>
      <c r="V7" s="186"/>
      <c r="W7" s="228">
        <f>SUM(W8:W10)</f>
        <v>0</v>
      </c>
    </row>
    <row r="8" spans="1:23" x14ac:dyDescent="0.3">
      <c r="A8" s="187" t="s">
        <v>93</v>
      </c>
      <c r="B8" s="228">
        <f t="shared" ref="B8:B18" si="0">SUM(E8,H8,K8,N8,Q8,T8,W8)</f>
        <v>0</v>
      </c>
      <c r="C8" s="188"/>
      <c r="D8" s="188"/>
      <c r="E8" s="188"/>
      <c r="F8" s="188"/>
      <c r="G8" s="188"/>
      <c r="H8" s="188"/>
      <c r="I8" s="188"/>
      <c r="J8" s="188"/>
      <c r="K8" s="230"/>
      <c r="L8" s="188"/>
      <c r="M8" s="188"/>
      <c r="N8" s="188"/>
      <c r="O8" s="227">
        <f>IF('TAB4.2.1'!O$15="V",0,'TAB4.2.1'!O$15)</f>
        <v>0</v>
      </c>
      <c r="P8" s="228">
        <f>'TAB3'!$E$40</f>
        <v>0</v>
      </c>
      <c r="Q8" s="228">
        <f>O8*P8</f>
        <v>0</v>
      </c>
      <c r="R8" s="227">
        <f>IF('TAB4.2.1'!P$15="V",0,'TAB4.2.1'!P$15)</f>
        <v>0</v>
      </c>
      <c r="S8" s="228">
        <f>'TAB3'!$E$41</f>
        <v>0</v>
      </c>
      <c r="T8" s="228">
        <f>R8*S8</f>
        <v>0</v>
      </c>
      <c r="U8" s="188"/>
      <c r="V8" s="188"/>
      <c r="W8" s="188"/>
    </row>
    <row r="9" spans="1:23" x14ac:dyDescent="0.3">
      <c r="A9" s="187" t="s">
        <v>115</v>
      </c>
      <c r="B9" s="228">
        <f t="shared" si="0"/>
        <v>0</v>
      </c>
      <c r="C9" s="228">
        <f>IF('TAB4.2.1'!K$16="V",0,'TAB4.2.1'!K$16)</f>
        <v>0</v>
      </c>
      <c r="D9" s="228">
        <f>'TAB3'!$E$8</f>
        <v>0</v>
      </c>
      <c r="E9" s="228">
        <f t="shared" ref="E9:E13" si="1">C9*D9</f>
        <v>0</v>
      </c>
      <c r="F9" s="228">
        <f>IF('TAB4.2.1'!L$16="V",0,'TAB4.2.1'!L$16)</f>
        <v>0</v>
      </c>
      <c r="G9" s="228">
        <f>'TAB3'!$E$9</f>
        <v>0</v>
      </c>
      <c r="H9" s="228">
        <f t="shared" ref="H9:H13" si="2">F9*G9</f>
        <v>0</v>
      </c>
      <c r="I9" s="228">
        <f>IF('TAB4.2.1'!M$16="V",0,'TAB4.2.1'!M$16)</f>
        <v>0</v>
      </c>
      <c r="J9" s="228">
        <f>'TAB3'!$E$10</f>
        <v>0</v>
      </c>
      <c r="K9" s="228">
        <f t="shared" ref="K9:K13" si="3">I9*J9</f>
        <v>0</v>
      </c>
      <c r="L9" s="228">
        <f>IF('TAB4.2.1'!N$16="V",0,'TAB4.2.1'!N$16)</f>
        <v>0</v>
      </c>
      <c r="M9" s="228">
        <f>'TAB3'!$E$12</f>
        <v>0</v>
      </c>
      <c r="N9" s="228">
        <f t="shared" ref="N9:N13" si="4">L9*M9</f>
        <v>0</v>
      </c>
      <c r="O9" s="228">
        <f>IF('TAB4.2.1'!O$16="V",0,'TAB4.2.1'!O$16)</f>
        <v>0</v>
      </c>
      <c r="P9" s="228">
        <f>'TAB3'!$E$13</f>
        <v>0</v>
      </c>
      <c r="Q9" s="228">
        <f t="shared" ref="Q9:Q13" si="5">O9*P9</f>
        <v>0</v>
      </c>
      <c r="R9" s="228">
        <f>IF('TAB4.2.1'!P$16="V",0,'TAB4.2.1'!P$16)</f>
        <v>0</v>
      </c>
      <c r="S9" s="228">
        <f>'TAB3'!$E$15</f>
        <v>0</v>
      </c>
      <c r="T9" s="228">
        <f t="shared" ref="T9:T13" si="6">R9*S9</f>
        <v>0</v>
      </c>
      <c r="U9" s="228">
        <f>IF('TAB4.2.1'!Q$16="V",0,'TAB4.2.1'!Q$16)</f>
        <v>0</v>
      </c>
      <c r="V9" s="228">
        <f>'TAB3'!$E$17</f>
        <v>0</v>
      </c>
      <c r="W9" s="228">
        <f t="shared" ref="W9" si="7">U9*V9</f>
        <v>0</v>
      </c>
    </row>
    <row r="10" spans="1:23" ht="14.45" customHeight="1" x14ac:dyDescent="0.3">
      <c r="A10" s="187" t="s">
        <v>98</v>
      </c>
      <c r="B10" s="228">
        <f>SUM(E10,H10,K10,N10,Q10,T10,W10)</f>
        <v>0</v>
      </c>
      <c r="C10" s="227"/>
      <c r="D10" s="228"/>
      <c r="E10" s="228">
        <f>E11+E12</f>
        <v>0</v>
      </c>
      <c r="F10" s="227"/>
      <c r="G10" s="228"/>
      <c r="H10" s="228">
        <f>H11+H12</f>
        <v>0</v>
      </c>
      <c r="I10" s="227"/>
      <c r="J10" s="228"/>
      <c r="K10" s="228">
        <f>K11+K12</f>
        <v>0</v>
      </c>
      <c r="L10" s="228"/>
      <c r="M10" s="228"/>
      <c r="N10" s="228">
        <f>N11+N12</f>
        <v>0</v>
      </c>
      <c r="O10" s="228"/>
      <c r="P10" s="228"/>
      <c r="Q10" s="228">
        <f>Q11+Q12</f>
        <v>0</v>
      </c>
      <c r="R10" s="228"/>
      <c r="S10" s="228"/>
      <c r="T10" s="228">
        <f>T11+T12</f>
        <v>0</v>
      </c>
      <c r="U10" s="228"/>
      <c r="V10" s="228"/>
      <c r="W10" s="228">
        <f>W11+W12</f>
        <v>0</v>
      </c>
    </row>
    <row r="11" spans="1:23" ht="14.45" customHeight="1" x14ac:dyDescent="0.3">
      <c r="A11" s="298" t="s">
        <v>225</v>
      </c>
      <c r="B11" s="228">
        <f>SUM(E11,H11,K11,N11,Q11,T11,W11)</f>
        <v>0</v>
      </c>
      <c r="C11" s="227">
        <f>IF('TAB4.2.1'!K$18="V",0,'TAB4.2.1'!K$18)</f>
        <v>0</v>
      </c>
      <c r="D11" s="228">
        <f>'TAB3'!$E$24</f>
        <v>0</v>
      </c>
      <c r="E11" s="228">
        <f t="shared" ref="E11:E12" si="8">C11*D11</f>
        <v>0</v>
      </c>
      <c r="F11" s="227">
        <f>IF('TAB4.2.1'!L$18="V",0,'TAB4.2.1'!L$18)</f>
        <v>0</v>
      </c>
      <c r="G11" s="228">
        <f>'TAB3'!$E$25</f>
        <v>0</v>
      </c>
      <c r="H11" s="228">
        <f t="shared" ref="H11:H12" si="9">F11*G11</f>
        <v>0</v>
      </c>
      <c r="I11" s="227">
        <f>IF('TAB4.2.1'!M$18="V",0,'TAB4.2.1'!M$18)</f>
        <v>0</v>
      </c>
      <c r="J11" s="228">
        <f>'TAB3'!$E$26</f>
        <v>0</v>
      </c>
      <c r="K11" s="228">
        <f t="shared" ref="K11:K12" si="10">I11*J11</f>
        <v>0</v>
      </c>
      <c r="L11" s="227">
        <f>IF('TAB4.2.1'!N$18="V",0,'TAB4.2.1'!N$18)</f>
        <v>0</v>
      </c>
      <c r="M11" s="228">
        <f>'TAB3'!$E$28</f>
        <v>0</v>
      </c>
      <c r="N11" s="228">
        <f t="shared" ref="N11:N12" si="11">L11*M11</f>
        <v>0</v>
      </c>
      <c r="O11" s="227">
        <f>IF('TAB4.2.1'!O$18="V",0,'TAB4.2.1'!O$18)</f>
        <v>0</v>
      </c>
      <c r="P11" s="228">
        <f>'TAB3'!$E$29</f>
        <v>0</v>
      </c>
      <c r="Q11" s="228">
        <f t="shared" ref="Q11:Q12" si="12">O11*P11</f>
        <v>0</v>
      </c>
      <c r="R11" s="227">
        <f>IF('TAB4.2.1'!P$18="V",0,'TAB4.2.1'!P$18)</f>
        <v>0</v>
      </c>
      <c r="S11" s="228">
        <f>'TAB3'!$E$31</f>
        <v>0</v>
      </c>
      <c r="T11" s="228">
        <f t="shared" ref="T11:T12" si="13">R11*S11</f>
        <v>0</v>
      </c>
      <c r="U11" s="227">
        <f>IF('TAB4.2.1'!Q$18="V",0,'TAB4.2.1'!Q$18)</f>
        <v>0</v>
      </c>
      <c r="V11" s="228">
        <f>'TAB3'!$E$33</f>
        <v>0</v>
      </c>
      <c r="W11" s="228">
        <f t="shared" ref="W11:W12" si="14">U11*V11</f>
        <v>0</v>
      </c>
    </row>
    <row r="12" spans="1:23" ht="14.45" customHeight="1" x14ac:dyDescent="0.3">
      <c r="A12" s="298" t="s">
        <v>226</v>
      </c>
      <c r="B12" s="228">
        <f>SUM(E12,H12,K12,N12,Q12,T12,W12)</f>
        <v>0</v>
      </c>
      <c r="C12" s="227">
        <f>IF('TAB4.2.1'!K$19="V",0,'TAB4.2.1'!K$19)</f>
        <v>0</v>
      </c>
      <c r="D12" s="228">
        <f>'TAB3.2'!$E$8</f>
        <v>0</v>
      </c>
      <c r="E12" s="228">
        <f t="shared" si="8"/>
        <v>0</v>
      </c>
      <c r="F12" s="227">
        <f>IF('TAB4.2.1'!L$19="V",0,'TAB4.2.1'!L$19)</f>
        <v>0</v>
      </c>
      <c r="G12" s="228">
        <f>'TAB3.2'!$E$9</f>
        <v>0</v>
      </c>
      <c r="H12" s="228">
        <f t="shared" si="9"/>
        <v>0</v>
      </c>
      <c r="I12" s="227">
        <f>IF('TAB4.2.1'!M$19="V",0,'TAB4.2.1'!M$19)</f>
        <v>0</v>
      </c>
      <c r="J12" s="228">
        <f>'TAB3.2'!$E$10</f>
        <v>0</v>
      </c>
      <c r="K12" s="228">
        <f t="shared" si="10"/>
        <v>0</v>
      </c>
      <c r="L12" s="227">
        <f>IF('TAB4.2.1'!N$19="V",0,'TAB4.2.1'!N$19)</f>
        <v>0</v>
      </c>
      <c r="M12" s="228">
        <f>'TAB3.2'!$E$12</f>
        <v>0</v>
      </c>
      <c r="N12" s="228">
        <f t="shared" si="11"/>
        <v>0</v>
      </c>
      <c r="O12" s="227">
        <f>IF('TAB4.2.1'!O$19="V",0,'TAB4.2.1'!O$19)</f>
        <v>0</v>
      </c>
      <c r="P12" s="228">
        <f>'TAB3.2'!$E$13</f>
        <v>0</v>
      </c>
      <c r="Q12" s="228">
        <f t="shared" si="12"/>
        <v>0</v>
      </c>
      <c r="R12" s="227">
        <f>IF('TAB4.2.1'!P$19="V",0,'TAB4.2.1'!P$19)</f>
        <v>0</v>
      </c>
      <c r="S12" s="228">
        <f>'TAB3.2'!$E$15</f>
        <v>0</v>
      </c>
      <c r="T12" s="228">
        <f t="shared" si="13"/>
        <v>0</v>
      </c>
      <c r="U12" s="227">
        <f>IF('TAB4.2.1'!Q$19="V",0,'TAB4.2.1'!Q$19)</f>
        <v>0</v>
      </c>
      <c r="V12" s="228">
        <f>'TAB3.2'!$E$17</f>
        <v>0</v>
      </c>
      <c r="W12" s="228">
        <f t="shared" si="14"/>
        <v>0</v>
      </c>
    </row>
    <row r="13" spans="1:23" x14ac:dyDescent="0.3">
      <c r="A13" s="185" t="s">
        <v>113</v>
      </c>
      <c r="B13" s="228">
        <f t="shared" si="0"/>
        <v>0</v>
      </c>
      <c r="C13" s="227">
        <f>IF('TAB4.2.1'!K$21="V",0,'TAB4.2.1'!K$21)</f>
        <v>0</v>
      </c>
      <c r="D13" s="228">
        <f>D11</f>
        <v>0</v>
      </c>
      <c r="E13" s="228">
        <f t="shared" si="1"/>
        <v>0</v>
      </c>
      <c r="F13" s="227">
        <f>IF('TAB4.2.1'!L$21="V",0,'TAB4.2.1'!L$21)</f>
        <v>0</v>
      </c>
      <c r="G13" s="228">
        <f>G11</f>
        <v>0</v>
      </c>
      <c r="H13" s="228">
        <f t="shared" si="2"/>
        <v>0</v>
      </c>
      <c r="I13" s="227">
        <f>IF('TAB4.2.1'!M$21="V",0,'TAB4.2.1'!M$21)</f>
        <v>0</v>
      </c>
      <c r="J13" s="228">
        <f>J11</f>
        <v>0</v>
      </c>
      <c r="K13" s="228">
        <f t="shared" si="3"/>
        <v>0</v>
      </c>
      <c r="L13" s="227">
        <f>IF('TAB4.2.1'!N$21="V",0,'TAB4.2.1'!N$21)</f>
        <v>0</v>
      </c>
      <c r="M13" s="228">
        <f>M11</f>
        <v>0</v>
      </c>
      <c r="N13" s="228">
        <f t="shared" si="4"/>
        <v>0</v>
      </c>
      <c r="O13" s="227">
        <f>IF('TAB4.2.1'!O$21="V",0,'TAB4.2.1'!O$21)</f>
        <v>0</v>
      </c>
      <c r="P13" s="228">
        <f>P11</f>
        <v>0</v>
      </c>
      <c r="Q13" s="228">
        <f t="shared" si="5"/>
        <v>0</v>
      </c>
      <c r="R13" s="227">
        <f>IF('TAB4.2.1'!P$21="V",0,'TAB4.2.1'!P$21)</f>
        <v>0</v>
      </c>
      <c r="S13" s="228">
        <f>S11</f>
        <v>0</v>
      </c>
      <c r="T13" s="228">
        <f t="shared" si="6"/>
        <v>0</v>
      </c>
      <c r="U13" s="188"/>
      <c r="V13" s="188"/>
      <c r="W13" s="188"/>
    </row>
    <row r="14" spans="1:23" x14ac:dyDescent="0.3">
      <c r="A14" s="185" t="s">
        <v>56</v>
      </c>
      <c r="B14" s="228">
        <f t="shared" si="0"/>
        <v>0</v>
      </c>
      <c r="C14" s="227"/>
      <c r="D14" s="228"/>
      <c r="E14" s="228">
        <f>SUM(E15:E17)</f>
        <v>0</v>
      </c>
      <c r="F14" s="227"/>
      <c r="G14" s="228"/>
      <c r="H14" s="228">
        <f>SUM(H15:H17)</f>
        <v>0</v>
      </c>
      <c r="I14" s="227"/>
      <c r="J14" s="228"/>
      <c r="K14" s="228">
        <f>SUM(K15:K17)</f>
        <v>0</v>
      </c>
      <c r="L14" s="227"/>
      <c r="M14" s="228"/>
      <c r="N14" s="228">
        <f>SUM(N15:N17)</f>
        <v>0</v>
      </c>
      <c r="O14" s="227"/>
      <c r="P14" s="228"/>
      <c r="Q14" s="228">
        <f>SUM(Q15:Q17)</f>
        <v>0</v>
      </c>
      <c r="R14" s="227"/>
      <c r="S14" s="228"/>
      <c r="T14" s="228">
        <f>SUM(T15:T17)</f>
        <v>0</v>
      </c>
      <c r="U14" s="227"/>
      <c r="V14" s="228"/>
      <c r="W14" s="228">
        <f>SUM(W15:W17)</f>
        <v>0</v>
      </c>
    </row>
    <row r="15" spans="1:23" x14ac:dyDescent="0.3">
      <c r="A15" s="187" t="s">
        <v>2</v>
      </c>
      <c r="B15" s="228">
        <f t="shared" si="0"/>
        <v>0</v>
      </c>
      <c r="C15" s="227">
        <f>IF('TAB4.2.1'!K$24="V",0,'TAB4.2.1'!K$24)</f>
        <v>0</v>
      </c>
      <c r="D15" s="228">
        <f>D13-'TAB3.1'!E8</f>
        <v>0</v>
      </c>
      <c r="E15" s="228">
        <f t="shared" ref="E15:E18" si="15">C15*D15</f>
        <v>0</v>
      </c>
      <c r="F15" s="227">
        <f>IF('TAB4.2.1'!L$24="V",0,'TAB4.2.1'!L$24)</f>
        <v>0</v>
      </c>
      <c r="G15" s="228">
        <f>G13-'TAB3.1'!E9</f>
        <v>0</v>
      </c>
      <c r="H15" s="228">
        <f t="shared" ref="H15:H18" si="16">F15*G15</f>
        <v>0</v>
      </c>
      <c r="I15" s="227">
        <f>IF('TAB4.2.1'!M$24="V",0,'TAB4.2.1'!M$24)</f>
        <v>0</v>
      </c>
      <c r="J15" s="228">
        <f>J13-'TAB3.1'!E10</f>
        <v>0</v>
      </c>
      <c r="K15" s="228">
        <f t="shared" ref="K15:K18" si="17">I15*J15</f>
        <v>0</v>
      </c>
      <c r="L15" s="227">
        <f>IF('TAB4.2.1'!N$24="V",0,'TAB4.2.1'!N$24)</f>
        <v>0</v>
      </c>
      <c r="M15" s="228">
        <f>M13-'TAB3.1'!E12</f>
        <v>0</v>
      </c>
      <c r="N15" s="228">
        <f t="shared" ref="N15:N18" si="18">L15*M15</f>
        <v>0</v>
      </c>
      <c r="O15" s="227">
        <f>IF('TAB4.2.1'!O$24="V",0,'TAB4.2.1'!O$24)</f>
        <v>0</v>
      </c>
      <c r="P15" s="228">
        <f>P13-'TAB3.1'!E13</f>
        <v>0</v>
      </c>
      <c r="Q15" s="228">
        <f t="shared" ref="Q15:Q18" si="19">O15*P15</f>
        <v>0</v>
      </c>
      <c r="R15" s="227">
        <f>IF('TAB4.2.1'!P$24="V",0,'TAB4.2.1'!P$24)</f>
        <v>0</v>
      </c>
      <c r="S15" s="228">
        <f>S13-'TAB3.1'!E15</f>
        <v>0</v>
      </c>
      <c r="T15" s="228">
        <f t="shared" ref="T15:T18" si="20">R15*S15</f>
        <v>0</v>
      </c>
      <c r="U15" s="227">
        <f>IF('TAB4.2.1'!Q$24="V",0,'TAB4.2.1'!Q$24)</f>
        <v>0</v>
      </c>
      <c r="V15" s="228">
        <f>V11-'TAB3.1'!E17</f>
        <v>0</v>
      </c>
      <c r="W15" s="228">
        <f t="shared" ref="W15:W18" si="21">U15*V15</f>
        <v>0</v>
      </c>
    </row>
    <row r="16" spans="1:23" x14ac:dyDescent="0.3">
      <c r="A16" s="187" t="s">
        <v>6</v>
      </c>
      <c r="B16" s="228">
        <f t="shared" si="0"/>
        <v>0</v>
      </c>
      <c r="C16" s="227">
        <f>IF('TAB4.2.1'!K$25="V",0,'TAB4.2.1'!K$25)</f>
        <v>0</v>
      </c>
      <c r="D16" s="228">
        <f>D13</f>
        <v>0</v>
      </c>
      <c r="E16" s="228">
        <f t="shared" si="15"/>
        <v>0</v>
      </c>
      <c r="F16" s="227">
        <f>IF('TAB4.2.1'!L$25="V",0,'TAB4.2.1'!L$25)</f>
        <v>0</v>
      </c>
      <c r="G16" s="228">
        <f>G13</f>
        <v>0</v>
      </c>
      <c r="H16" s="228">
        <f t="shared" si="16"/>
        <v>0</v>
      </c>
      <c r="I16" s="227">
        <f>IF('TAB4.2.1'!M$25="V",0,'TAB4.2.1'!M$25)</f>
        <v>0</v>
      </c>
      <c r="J16" s="228">
        <f>J13</f>
        <v>0</v>
      </c>
      <c r="K16" s="228">
        <f t="shared" si="17"/>
        <v>0</v>
      </c>
      <c r="L16" s="227">
        <f>IF('TAB4.2.1'!N$25="V",0,'TAB4.2.1'!N$25)</f>
        <v>0</v>
      </c>
      <c r="M16" s="228">
        <f>M13</f>
        <v>0</v>
      </c>
      <c r="N16" s="228">
        <f t="shared" si="18"/>
        <v>0</v>
      </c>
      <c r="O16" s="227">
        <f>IF('TAB4.2.1'!O$25="V",0,'TAB4.2.1'!O$25)</f>
        <v>0</v>
      </c>
      <c r="P16" s="228">
        <f>P13</f>
        <v>0</v>
      </c>
      <c r="Q16" s="228">
        <f t="shared" si="19"/>
        <v>0</v>
      </c>
      <c r="R16" s="227">
        <f>IF('TAB4.2.1'!P$25="V",0,'TAB4.2.1'!P$25)</f>
        <v>0</v>
      </c>
      <c r="S16" s="228">
        <f>S13</f>
        <v>0</v>
      </c>
      <c r="T16" s="228">
        <f t="shared" si="20"/>
        <v>0</v>
      </c>
      <c r="U16" s="227">
        <f>IF('TAB4.2.1'!Q$25="V",0,'TAB4.2.1'!Q$25)</f>
        <v>0</v>
      </c>
      <c r="V16" s="228">
        <f>V11</f>
        <v>0</v>
      </c>
      <c r="W16" s="228">
        <f t="shared" si="21"/>
        <v>0</v>
      </c>
    </row>
    <row r="17" spans="1:23" x14ac:dyDescent="0.3">
      <c r="A17" s="187" t="s">
        <v>10</v>
      </c>
      <c r="B17" s="228">
        <f t="shared" si="0"/>
        <v>0</v>
      </c>
      <c r="C17" s="227">
        <f>IF('TAB4.2.1'!K$26="V",0,'TAB4.2.1'!K$26)</f>
        <v>0</v>
      </c>
      <c r="D17" s="228">
        <f t="shared" ref="D17:D18" si="22">D16</f>
        <v>0</v>
      </c>
      <c r="E17" s="228">
        <f t="shared" si="15"/>
        <v>0</v>
      </c>
      <c r="F17" s="227">
        <f>IF('TAB4.2.1'!L$26="V",0,'TAB4.2.1'!L$26)</f>
        <v>0</v>
      </c>
      <c r="G17" s="228">
        <f t="shared" ref="G17:G18" si="23">G16</f>
        <v>0</v>
      </c>
      <c r="H17" s="228">
        <f t="shared" si="16"/>
        <v>0</v>
      </c>
      <c r="I17" s="227">
        <f>IF('TAB4.2.1'!M$26="V",0,'TAB4.2.1'!M$26)</f>
        <v>0</v>
      </c>
      <c r="J17" s="228">
        <f t="shared" ref="J17:J18" si="24">J16</f>
        <v>0</v>
      </c>
      <c r="K17" s="228">
        <f t="shared" si="17"/>
        <v>0</v>
      </c>
      <c r="L17" s="227">
        <f>IF('TAB4.2.1'!N$26="V",0,'TAB4.2.1'!N$26)</f>
        <v>0</v>
      </c>
      <c r="M17" s="228">
        <f t="shared" ref="M17:M18" si="25">M16</f>
        <v>0</v>
      </c>
      <c r="N17" s="228">
        <f t="shared" si="18"/>
        <v>0</v>
      </c>
      <c r="O17" s="227">
        <f>IF('TAB4.2.1'!O$26="V",0,'TAB4.2.1'!O$26)</f>
        <v>0</v>
      </c>
      <c r="P17" s="228">
        <f t="shared" ref="P17:P18" si="26">P16</f>
        <v>0</v>
      </c>
      <c r="Q17" s="228">
        <f t="shared" si="19"/>
        <v>0</v>
      </c>
      <c r="R17" s="227">
        <f>IF('TAB4.2.1'!P$26="V",0,'TAB4.2.1'!P$26)</f>
        <v>0</v>
      </c>
      <c r="S17" s="228">
        <f t="shared" ref="S17:S18" si="27">S16</f>
        <v>0</v>
      </c>
      <c r="T17" s="228">
        <f t="shared" si="20"/>
        <v>0</v>
      </c>
      <c r="U17" s="227">
        <f>IF('TAB4.2.1'!Q$26="V",0,'TAB4.2.1'!Q$26)</f>
        <v>0</v>
      </c>
      <c r="V17" s="228">
        <f>V16</f>
        <v>0</v>
      </c>
      <c r="W17" s="228">
        <f t="shared" si="21"/>
        <v>0</v>
      </c>
    </row>
    <row r="18" spans="1:23" x14ac:dyDescent="0.3">
      <c r="A18" s="185" t="s">
        <v>114</v>
      </c>
      <c r="B18" s="228">
        <f t="shared" si="0"/>
        <v>0</v>
      </c>
      <c r="C18" s="227">
        <f>IF('TAB4.2.1'!K$28="V",0,'TAB4.2.1'!K$28)</f>
        <v>0</v>
      </c>
      <c r="D18" s="228">
        <f t="shared" si="22"/>
        <v>0</v>
      </c>
      <c r="E18" s="228">
        <f t="shared" si="15"/>
        <v>0</v>
      </c>
      <c r="F18" s="227">
        <f>IF('TAB4.2.1'!L$28="V",0,'TAB4.2.1'!L$28)</f>
        <v>0</v>
      </c>
      <c r="G18" s="228">
        <f t="shared" si="23"/>
        <v>0</v>
      </c>
      <c r="H18" s="228">
        <f t="shared" si="16"/>
        <v>0</v>
      </c>
      <c r="I18" s="227">
        <f>IF('TAB4.2.1'!M$28="V",0,'TAB4.2.1'!M$28)</f>
        <v>0</v>
      </c>
      <c r="J18" s="228">
        <f t="shared" si="24"/>
        <v>0</v>
      </c>
      <c r="K18" s="228">
        <f t="shared" si="17"/>
        <v>0</v>
      </c>
      <c r="L18" s="227">
        <f>IF('TAB4.2.1'!N$28="V",0,'TAB4.2.1'!N$28)</f>
        <v>0</v>
      </c>
      <c r="M18" s="228">
        <f t="shared" si="25"/>
        <v>0</v>
      </c>
      <c r="N18" s="228">
        <f t="shared" si="18"/>
        <v>0</v>
      </c>
      <c r="O18" s="227">
        <f>IF('TAB4.2.1'!O$28="V",0,'TAB4.2.1'!O$28)</f>
        <v>0</v>
      </c>
      <c r="P18" s="228">
        <f t="shared" si="26"/>
        <v>0</v>
      </c>
      <c r="Q18" s="228">
        <f t="shared" si="19"/>
        <v>0</v>
      </c>
      <c r="R18" s="227">
        <f>IF('TAB4.2.1'!P$28="V",0,'TAB4.2.1'!P$28)</f>
        <v>0</v>
      </c>
      <c r="S18" s="228">
        <f t="shared" si="27"/>
        <v>0</v>
      </c>
      <c r="T18" s="228">
        <f t="shared" si="20"/>
        <v>0</v>
      </c>
      <c r="U18" s="227">
        <f>IF('TAB4.2.1'!Q$28="V",0,'TAB4.2.1'!Q$28)</f>
        <v>0</v>
      </c>
      <c r="V18" s="228">
        <f t="shared" ref="V18" si="28">V17</f>
        <v>0</v>
      </c>
      <c r="W18" s="228">
        <f t="shared" si="21"/>
        <v>0</v>
      </c>
    </row>
    <row r="19" spans="1:23" x14ac:dyDescent="0.3">
      <c r="A19" s="42" t="s">
        <v>7</v>
      </c>
      <c r="B19" s="229">
        <f>SUM(E19,H19,K19,N19,Q19,T19,W19)</f>
        <v>0</v>
      </c>
      <c r="C19" s="8"/>
      <c r="D19" s="229"/>
      <c r="E19" s="229">
        <f>SUM(E7,E13:E14,E18)</f>
        <v>0</v>
      </c>
      <c r="F19" s="8"/>
      <c r="G19" s="229"/>
      <c r="H19" s="229">
        <f>SUM(H7,H13:H14,H18)</f>
        <v>0</v>
      </c>
      <c r="I19" s="8"/>
      <c r="J19" s="229"/>
      <c r="K19" s="229">
        <f>SUM(K7,K13:K14,K18)</f>
        <v>0</v>
      </c>
      <c r="L19" s="8"/>
      <c r="M19" s="229"/>
      <c r="N19" s="229">
        <f>SUM(N7,N13:N14,N18)</f>
        <v>0</v>
      </c>
      <c r="O19" s="8"/>
      <c r="P19" s="229"/>
      <c r="Q19" s="229">
        <f>SUM(Q7,Q13:Q14,Q18)</f>
        <v>0</v>
      </c>
      <c r="R19" s="8"/>
      <c r="S19" s="229"/>
      <c r="T19" s="229">
        <f>SUM(T7,T13:T14,T18)</f>
        <v>0</v>
      </c>
      <c r="U19" s="8"/>
      <c r="V19" s="229"/>
      <c r="W19" s="229">
        <f>SUM(W7,W13:W14,W18)</f>
        <v>0</v>
      </c>
    </row>
  </sheetData>
  <mergeCells count="8">
    <mergeCell ref="O5:Q5"/>
    <mergeCell ref="R5:T5"/>
    <mergeCell ref="U5:W5"/>
    <mergeCell ref="A5:A6"/>
    <mergeCell ref="C5:E5"/>
    <mergeCell ref="F5:H5"/>
    <mergeCell ref="I5:K5"/>
    <mergeCell ref="L5:N5"/>
  </mergeCells>
  <pageMargins left="0.7" right="0.7" top="0.75" bottom="0.75" header="0.3" footer="0.3"/>
  <pageSetup paperSize="8" scale="5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76"/>
  <sheetViews>
    <sheetView showGridLines="0" topLeftCell="A60" zoomScaleNormal="100" workbookViewId="0">
      <selection activeCell="A32" sqref="A32:XFD76"/>
    </sheetView>
  </sheetViews>
  <sheetFormatPr baseColWidth="10" defaultColWidth="9.140625" defaultRowHeight="15" x14ac:dyDescent="0.3"/>
  <cols>
    <col min="1" max="1" width="2.7109375" customWidth="1"/>
    <col min="2" max="3" width="1.7109375" customWidth="1"/>
    <col min="4" max="4" width="4.28515625" customWidth="1"/>
    <col min="5" max="5" width="5.7109375" customWidth="1"/>
    <col min="6" max="7" width="7.7109375" customWidth="1"/>
    <col min="8" max="8" width="11.140625" customWidth="1"/>
    <col min="9" max="9" width="13.7109375" style="93" customWidth="1"/>
    <col min="10" max="10" width="10.140625" style="93" bestFit="1" customWidth="1"/>
    <col min="11" max="17" width="14.7109375" customWidth="1"/>
    <col min="18" max="18" width="1.7109375" customWidth="1"/>
    <col min="19" max="19" width="2.7109375" customWidth="1"/>
    <col min="20" max="20" width="1.28515625" customWidth="1"/>
    <col min="21" max="21" width="1" customWidth="1"/>
  </cols>
  <sheetData>
    <row r="1" spans="1:19" s="125" customFormat="1" ht="29.45" customHeight="1" x14ac:dyDescent="0.2">
      <c r="L1" s="126"/>
      <c r="M1" s="126"/>
      <c r="N1" s="126"/>
      <c r="O1" s="126"/>
    </row>
    <row r="2" spans="1:19" s="4" customFormat="1" ht="29.45" customHeight="1" x14ac:dyDescent="0.3">
      <c r="A2" s="10" t="str">
        <f>TAB00!B50&amp;" : "&amp;TAB00!C50</f>
        <v>TAB4.3.1 : Tarifs de prélèvement 2027</v>
      </c>
      <c r="B2" s="21"/>
      <c r="C2" s="21"/>
      <c r="D2" s="21"/>
      <c r="E2" s="21"/>
      <c r="F2" s="21"/>
      <c r="G2" s="21"/>
      <c r="H2" s="21"/>
      <c r="I2" s="21"/>
      <c r="J2" s="21"/>
      <c r="K2" s="21"/>
      <c r="L2" s="21"/>
      <c r="M2" s="21"/>
      <c r="N2" s="21"/>
      <c r="O2" s="21"/>
      <c r="P2" s="21"/>
      <c r="Q2" s="21"/>
      <c r="R2" s="21"/>
    </row>
    <row r="3" spans="1:19" s="125" customFormat="1" ht="14.25" x14ac:dyDescent="0.2">
      <c r="L3" s="126"/>
      <c r="M3" s="126"/>
      <c r="N3" s="126"/>
      <c r="O3" s="126"/>
    </row>
    <row r="4" spans="1:19" s="125" customFormat="1" ht="14.25" customHeight="1" x14ac:dyDescent="0.2">
      <c r="L4" s="126"/>
      <c r="M4" s="126"/>
      <c r="N4" s="126"/>
      <c r="O4" s="126"/>
    </row>
    <row r="5" spans="1:19" s="125" customFormat="1" ht="8.25" customHeight="1" x14ac:dyDescent="0.2">
      <c r="B5" s="130"/>
      <c r="C5" s="49"/>
      <c r="D5" s="49"/>
      <c r="E5" s="49"/>
      <c r="F5" s="49"/>
      <c r="G5" s="49"/>
      <c r="H5" s="49"/>
      <c r="I5" s="49"/>
      <c r="J5" s="49"/>
      <c r="K5" s="49"/>
      <c r="L5" s="161"/>
      <c r="M5" s="161"/>
      <c r="N5" s="161"/>
      <c r="O5" s="161"/>
      <c r="P5" s="161"/>
      <c r="Q5" s="161"/>
      <c r="R5" s="51"/>
      <c r="S5" s="47"/>
    </row>
    <row r="6" spans="1:19" ht="16.5" x14ac:dyDescent="0.3">
      <c r="B6" s="52"/>
      <c r="C6" s="425" t="s">
        <v>87</v>
      </c>
      <c r="D6" s="425"/>
      <c r="E6" s="425"/>
      <c r="F6" s="425"/>
      <c r="G6" s="425"/>
      <c r="H6" s="425"/>
      <c r="I6" s="425"/>
      <c r="J6" s="425"/>
      <c r="K6" s="426" t="s">
        <v>88</v>
      </c>
      <c r="L6" s="426"/>
      <c r="M6" s="426"/>
      <c r="N6" s="426"/>
      <c r="O6" s="411" t="str">
        <f>IF(TAB00!E11=0,"# Nom du GRD",TAB00!E11)</f>
        <v># Nom du GRD</v>
      </c>
      <c r="P6" s="411"/>
      <c r="Q6" s="411"/>
      <c r="R6" s="53"/>
      <c r="S6" s="47"/>
    </row>
    <row r="7" spans="1:19" s="125" customFormat="1" ht="5.0999999999999996" customHeight="1" x14ac:dyDescent="0.25">
      <c r="B7" s="121"/>
      <c r="C7" s="47"/>
      <c r="D7" s="54"/>
      <c r="E7" s="47"/>
      <c r="F7" s="47"/>
      <c r="G7" s="47"/>
      <c r="H7" s="47"/>
      <c r="I7" s="47"/>
      <c r="J7" s="47"/>
      <c r="K7" s="47"/>
      <c r="L7" s="55"/>
      <c r="M7" s="55"/>
      <c r="N7" s="55"/>
      <c r="O7" s="55"/>
      <c r="P7" s="55"/>
      <c r="Q7" s="55"/>
      <c r="R7" s="53"/>
      <c r="S7" s="47"/>
    </row>
    <row r="8" spans="1:19" s="125" customFormat="1" ht="15" customHeight="1" x14ac:dyDescent="0.2">
      <c r="B8" s="121"/>
      <c r="C8" s="409" t="s">
        <v>89</v>
      </c>
      <c r="D8" s="409"/>
      <c r="E8" s="409"/>
      <c r="F8" s="409"/>
      <c r="G8" s="409" t="str">
        <f>"du 01.01.20"&amp;RIGHT(A2,2)&amp;" au 31.12.20"&amp;RIGHT(A2,2)</f>
        <v>du 01.01.2027 au 31.12.2027</v>
      </c>
      <c r="H8" s="409"/>
      <c r="I8" s="409"/>
      <c r="J8" s="47"/>
      <c r="K8" s="47"/>
      <c r="L8" s="55"/>
      <c r="M8" s="55"/>
      <c r="N8" s="55"/>
      <c r="O8" s="55"/>
      <c r="P8" s="55"/>
      <c r="Q8" s="55"/>
      <c r="R8" s="53"/>
      <c r="S8" s="47"/>
    </row>
    <row r="9" spans="1:19" ht="15.75" thickBot="1" x14ac:dyDescent="0.35">
      <c r="B9" s="52"/>
      <c r="C9" s="423"/>
      <c r="D9" s="423"/>
      <c r="E9" s="423"/>
      <c r="F9" s="423"/>
      <c r="G9" s="423"/>
      <c r="H9" s="423"/>
      <c r="I9" s="423"/>
      <c r="J9" s="57"/>
      <c r="K9" s="58"/>
      <c r="L9" s="58"/>
      <c r="M9" s="58"/>
      <c r="N9" s="58"/>
      <c r="O9" s="58"/>
      <c r="P9" s="58"/>
      <c r="Q9" s="47"/>
      <c r="R9" s="53"/>
      <c r="S9" s="47"/>
    </row>
    <row r="10" spans="1:19" x14ac:dyDescent="0.3">
      <c r="B10" s="52"/>
      <c r="C10" s="412"/>
      <c r="D10" s="413"/>
      <c r="E10" s="413"/>
      <c r="F10" s="413"/>
      <c r="G10" s="413"/>
      <c r="H10" s="413"/>
      <c r="I10" s="413"/>
      <c r="J10" s="414" t="s">
        <v>90</v>
      </c>
      <c r="K10" s="417" t="s">
        <v>91</v>
      </c>
      <c r="L10" s="418"/>
      <c r="M10" s="418"/>
      <c r="N10" s="418"/>
      <c r="O10" s="417" t="s">
        <v>92</v>
      </c>
      <c r="P10" s="419"/>
      <c r="Q10" s="59"/>
      <c r="R10" s="53"/>
      <c r="S10" s="47"/>
    </row>
    <row r="11" spans="1:19" x14ac:dyDescent="0.3">
      <c r="B11" s="52"/>
      <c r="C11" s="420"/>
      <c r="D11" s="421"/>
      <c r="E11" s="421"/>
      <c r="F11" s="421"/>
      <c r="G11" s="421"/>
      <c r="H11" s="421"/>
      <c r="I11" s="421"/>
      <c r="J11" s="415"/>
      <c r="K11" s="60" t="s">
        <v>32</v>
      </c>
      <c r="L11" s="57" t="s">
        <v>33</v>
      </c>
      <c r="M11" s="57" t="s">
        <v>34</v>
      </c>
      <c r="N11" s="57" t="s">
        <v>35</v>
      </c>
      <c r="O11" s="61" t="s">
        <v>36</v>
      </c>
      <c r="P11" s="62" t="s">
        <v>37</v>
      </c>
      <c r="Q11" s="63" t="s">
        <v>41</v>
      </c>
      <c r="R11" s="53"/>
      <c r="S11" s="47"/>
    </row>
    <row r="12" spans="1:19" x14ac:dyDescent="0.3">
      <c r="B12" s="52"/>
      <c r="C12" s="422"/>
      <c r="D12" s="423"/>
      <c r="E12" s="423"/>
      <c r="F12" s="423"/>
      <c r="G12" s="423"/>
      <c r="H12" s="423"/>
      <c r="I12" s="423"/>
      <c r="J12" s="415"/>
      <c r="K12" s="422" t="s">
        <v>49</v>
      </c>
      <c r="L12" s="423"/>
      <c r="M12" s="423"/>
      <c r="N12" s="423"/>
      <c r="O12" s="422"/>
      <c r="P12" s="424"/>
      <c r="Q12" s="64"/>
      <c r="R12" s="53"/>
      <c r="S12" s="47"/>
    </row>
    <row r="13" spans="1:19" ht="15.75" thickBot="1" x14ac:dyDescent="0.35">
      <c r="B13" s="52"/>
      <c r="C13" s="422"/>
      <c r="D13" s="423"/>
      <c r="E13" s="423"/>
      <c r="F13" s="423"/>
      <c r="G13" s="423"/>
      <c r="H13" s="423"/>
      <c r="I13" s="423"/>
      <c r="J13" s="416"/>
      <c r="K13" s="65" t="s">
        <v>50</v>
      </c>
      <c r="L13" s="66" t="s">
        <v>51</v>
      </c>
      <c r="M13" s="67" t="s">
        <v>52</v>
      </c>
      <c r="N13" s="67" t="s">
        <v>53</v>
      </c>
      <c r="O13" s="65" t="s">
        <v>54</v>
      </c>
      <c r="P13" s="68" t="s">
        <v>55</v>
      </c>
      <c r="Q13" s="69"/>
      <c r="R13" s="53"/>
      <c r="S13" s="47"/>
    </row>
    <row r="14" spans="1:19" x14ac:dyDescent="0.3">
      <c r="B14" s="52"/>
      <c r="C14" s="70"/>
      <c r="D14" s="71" t="s">
        <v>5</v>
      </c>
      <c r="E14" s="71"/>
      <c r="F14" s="71"/>
      <c r="G14" s="72"/>
      <c r="H14" s="72"/>
      <c r="I14" s="73"/>
      <c r="J14" s="74"/>
      <c r="K14" s="266"/>
      <c r="L14" s="267"/>
      <c r="M14" s="268"/>
      <c r="N14" s="269"/>
      <c r="O14" s="268"/>
      <c r="P14" s="267"/>
      <c r="Q14" s="270"/>
      <c r="R14" s="273"/>
      <c r="S14" s="274"/>
    </row>
    <row r="15" spans="1:19" x14ac:dyDescent="0.3">
      <c r="B15" s="52"/>
      <c r="C15" s="77"/>
      <c r="D15" s="47"/>
      <c r="E15" s="78" t="s">
        <v>93</v>
      </c>
      <c r="F15" s="79"/>
      <c r="G15" s="79"/>
      <c r="H15" s="79"/>
      <c r="I15" s="80" t="s">
        <v>94</v>
      </c>
      <c r="J15" s="81" t="s">
        <v>95</v>
      </c>
      <c r="K15" s="82"/>
      <c r="L15" s="83"/>
      <c r="M15" s="83"/>
      <c r="N15" s="84"/>
      <c r="O15" s="83" t="s">
        <v>61</v>
      </c>
      <c r="P15" s="83" t="s">
        <v>61</v>
      </c>
      <c r="Q15" s="86"/>
      <c r="R15" s="273"/>
      <c r="S15" s="274"/>
    </row>
    <row r="16" spans="1:19" x14ac:dyDescent="0.3">
      <c r="B16" s="52"/>
      <c r="C16" s="77"/>
      <c r="D16" s="47"/>
      <c r="E16" s="80" t="s">
        <v>96</v>
      </c>
      <c r="F16" s="79"/>
      <c r="G16" s="79"/>
      <c r="H16" s="79"/>
      <c r="I16" s="80" t="s">
        <v>97</v>
      </c>
      <c r="J16" s="81" t="s">
        <v>95</v>
      </c>
      <c r="K16" s="87" t="s">
        <v>61</v>
      </c>
      <c r="L16" s="85" t="s">
        <v>61</v>
      </c>
      <c r="M16" s="85" t="s">
        <v>61</v>
      </c>
      <c r="N16" s="88" t="s">
        <v>61</v>
      </c>
      <c r="O16" s="85" t="s">
        <v>61</v>
      </c>
      <c r="P16" s="85" t="s">
        <v>61</v>
      </c>
      <c r="Q16" s="89" t="s">
        <v>61</v>
      </c>
      <c r="R16" s="271"/>
      <c r="S16" s="272"/>
    </row>
    <row r="17" spans="2:21" x14ac:dyDescent="0.3">
      <c r="B17" s="52"/>
      <c r="C17" s="77"/>
      <c r="D17" s="47"/>
      <c r="E17" s="90" t="s">
        <v>98</v>
      </c>
      <c r="F17" s="91"/>
      <c r="G17" s="91"/>
      <c r="H17" s="91"/>
      <c r="I17" s="90"/>
      <c r="J17" s="81"/>
      <c r="K17" s="82"/>
      <c r="L17" s="83"/>
      <c r="M17" s="83"/>
      <c r="N17" s="84"/>
      <c r="O17" s="83"/>
      <c r="P17" s="83"/>
      <c r="Q17" s="231"/>
      <c r="R17" s="273"/>
      <c r="S17" s="274"/>
    </row>
    <row r="18" spans="2:21" x14ac:dyDescent="0.3">
      <c r="B18" s="52"/>
      <c r="C18" s="77"/>
      <c r="D18" s="47"/>
      <c r="E18" s="73"/>
      <c r="F18" s="79" t="s">
        <v>222</v>
      </c>
      <c r="G18" s="79"/>
      <c r="H18" s="79"/>
      <c r="I18" s="90" t="s">
        <v>99</v>
      </c>
      <c r="J18" s="81" t="s">
        <v>95</v>
      </c>
      <c r="K18" s="87" t="s">
        <v>61</v>
      </c>
      <c r="L18" s="85" t="s">
        <v>61</v>
      </c>
      <c r="M18" s="85" t="s">
        <v>61</v>
      </c>
      <c r="N18" s="88" t="s">
        <v>61</v>
      </c>
      <c r="O18" s="85" t="s">
        <v>61</v>
      </c>
      <c r="P18" s="85" t="s">
        <v>61</v>
      </c>
      <c r="Q18" s="89" t="s">
        <v>61</v>
      </c>
      <c r="R18" s="53"/>
      <c r="S18" s="47"/>
      <c r="T18" s="47"/>
      <c r="U18" s="47"/>
    </row>
    <row r="19" spans="2:21" x14ac:dyDescent="0.3">
      <c r="B19" s="52"/>
      <c r="C19" s="77"/>
      <c r="D19" s="47"/>
      <c r="F19" s="79" t="s">
        <v>223</v>
      </c>
      <c r="G19" s="91"/>
      <c r="H19" s="91"/>
      <c r="I19" s="90" t="s">
        <v>99</v>
      </c>
      <c r="J19" s="81" t="s">
        <v>95</v>
      </c>
      <c r="K19" s="87" t="s">
        <v>61</v>
      </c>
      <c r="L19" s="85" t="s">
        <v>61</v>
      </c>
      <c r="M19" s="85" t="s">
        <v>61</v>
      </c>
      <c r="N19" s="88" t="s">
        <v>61</v>
      </c>
      <c r="O19" s="85" t="s">
        <v>61</v>
      </c>
      <c r="P19" s="85" t="s">
        <v>61</v>
      </c>
      <c r="Q19" s="89" t="s">
        <v>61</v>
      </c>
      <c r="R19" s="53"/>
      <c r="S19" s="47"/>
      <c r="T19" s="47"/>
      <c r="U19" s="47"/>
    </row>
    <row r="20" spans="2:21" ht="15.75" x14ac:dyDescent="0.3">
      <c r="B20" s="52"/>
      <c r="C20" s="92"/>
      <c r="J20" s="94"/>
      <c r="K20" s="232"/>
      <c r="L20" s="233"/>
      <c r="M20" s="233"/>
      <c r="N20" s="234"/>
      <c r="O20" s="233"/>
      <c r="P20" s="233"/>
      <c r="Q20" s="235"/>
      <c r="R20" s="275"/>
      <c r="S20" s="233"/>
    </row>
    <row r="21" spans="2:21" x14ac:dyDescent="0.3">
      <c r="B21" s="52"/>
      <c r="C21" s="77"/>
      <c r="D21" s="71" t="s">
        <v>100</v>
      </c>
      <c r="E21" s="79"/>
      <c r="F21" s="79"/>
      <c r="G21" s="79"/>
      <c r="H21" s="79"/>
      <c r="I21" s="80" t="s">
        <v>99</v>
      </c>
      <c r="J21" s="81" t="s">
        <v>101</v>
      </c>
      <c r="K21" s="82" t="s">
        <v>61</v>
      </c>
      <c r="L21" s="83" t="s">
        <v>61</v>
      </c>
      <c r="M21" s="83" t="s">
        <v>61</v>
      </c>
      <c r="N21" s="84" t="s">
        <v>61</v>
      </c>
      <c r="O21" s="83" t="s">
        <v>61</v>
      </c>
      <c r="P21" s="83" t="s">
        <v>61</v>
      </c>
      <c r="Q21" s="231"/>
      <c r="R21" s="273"/>
      <c r="S21" s="274"/>
    </row>
    <row r="22" spans="2:21" x14ac:dyDescent="0.3">
      <c r="B22" s="52"/>
      <c r="C22" s="77"/>
      <c r="D22" s="71"/>
      <c r="E22" s="96"/>
      <c r="F22" s="96"/>
      <c r="G22" s="96"/>
      <c r="H22" s="96"/>
      <c r="I22" s="73"/>
      <c r="J22" s="81"/>
      <c r="K22" s="82"/>
      <c r="L22" s="83"/>
      <c r="M22" s="83"/>
      <c r="N22" s="84"/>
      <c r="O22" s="83"/>
      <c r="P22" s="83"/>
      <c r="Q22" s="231"/>
      <c r="R22" s="273"/>
      <c r="S22" s="274"/>
    </row>
    <row r="23" spans="2:21" x14ac:dyDescent="0.3">
      <c r="B23" s="52"/>
      <c r="C23" s="77"/>
      <c r="D23" s="71" t="s">
        <v>102</v>
      </c>
      <c r="E23" s="97"/>
      <c r="F23" s="96"/>
      <c r="G23" s="96"/>
      <c r="H23" s="96"/>
      <c r="I23" s="73"/>
      <c r="J23" s="98"/>
      <c r="K23" s="236"/>
      <c r="L23" s="237"/>
      <c r="M23" s="238"/>
      <c r="N23" s="239"/>
      <c r="O23" s="237"/>
      <c r="P23" s="237"/>
      <c r="Q23" s="240"/>
      <c r="R23" s="273"/>
      <c r="S23" s="274"/>
    </row>
    <row r="24" spans="2:21" x14ac:dyDescent="0.3">
      <c r="B24" s="52"/>
      <c r="C24" s="77"/>
      <c r="D24" s="99"/>
      <c r="E24" s="100" t="s">
        <v>103</v>
      </c>
      <c r="F24" s="101"/>
      <c r="G24" s="101"/>
      <c r="H24" s="101"/>
      <c r="I24" s="90" t="s">
        <v>99</v>
      </c>
      <c r="J24" s="81" t="s">
        <v>104</v>
      </c>
      <c r="K24" s="82" t="s">
        <v>61</v>
      </c>
      <c r="L24" s="83" t="s">
        <v>61</v>
      </c>
      <c r="M24" s="83" t="s">
        <v>61</v>
      </c>
      <c r="N24" s="84" t="s">
        <v>61</v>
      </c>
      <c r="O24" s="83" t="s">
        <v>61</v>
      </c>
      <c r="P24" s="83" t="s">
        <v>61</v>
      </c>
      <c r="Q24" s="231" t="s">
        <v>61</v>
      </c>
      <c r="R24" s="273"/>
      <c r="S24" s="274"/>
    </row>
    <row r="25" spans="2:21" x14ac:dyDescent="0.3">
      <c r="B25" s="52"/>
      <c r="C25" s="77"/>
      <c r="D25" s="99"/>
      <c r="E25" s="100" t="s">
        <v>105</v>
      </c>
      <c r="F25" s="101"/>
      <c r="G25" s="101"/>
      <c r="H25" s="101"/>
      <c r="I25" s="90" t="s">
        <v>99</v>
      </c>
      <c r="J25" s="81" t="s">
        <v>106</v>
      </c>
      <c r="K25" s="82" t="s">
        <v>61</v>
      </c>
      <c r="L25" s="83" t="s">
        <v>61</v>
      </c>
      <c r="M25" s="83" t="s">
        <v>61</v>
      </c>
      <c r="N25" s="84" t="s">
        <v>61</v>
      </c>
      <c r="O25" s="83" t="s">
        <v>61</v>
      </c>
      <c r="P25" s="83" t="s">
        <v>61</v>
      </c>
      <c r="Q25" s="231" t="s">
        <v>61</v>
      </c>
      <c r="R25" s="273"/>
      <c r="S25" s="274"/>
    </row>
    <row r="26" spans="2:21" ht="15.75" thickBot="1" x14ac:dyDescent="0.35">
      <c r="B26" s="52"/>
      <c r="C26" s="77"/>
      <c r="D26" s="99"/>
      <c r="E26" s="100" t="s">
        <v>107</v>
      </c>
      <c r="F26" s="101"/>
      <c r="G26" s="101"/>
      <c r="H26" s="101"/>
      <c r="I26" s="90" t="s">
        <v>99</v>
      </c>
      <c r="J26" s="102" t="s">
        <v>108</v>
      </c>
      <c r="K26" s="241" t="s">
        <v>61</v>
      </c>
      <c r="L26" s="242" t="s">
        <v>61</v>
      </c>
      <c r="M26" s="242" t="s">
        <v>61</v>
      </c>
      <c r="N26" s="243" t="s">
        <v>61</v>
      </c>
      <c r="O26" s="242" t="s">
        <v>61</v>
      </c>
      <c r="P26" s="242" t="s">
        <v>61</v>
      </c>
      <c r="Q26" s="244" t="s">
        <v>61</v>
      </c>
      <c r="R26" s="273"/>
      <c r="S26" s="274"/>
    </row>
    <row r="27" spans="2:21" ht="15.75" thickBot="1" x14ac:dyDescent="0.35">
      <c r="B27" s="52"/>
      <c r="C27" s="77"/>
      <c r="D27" s="99"/>
      <c r="E27" s="73"/>
      <c r="F27" s="47"/>
      <c r="G27" s="47"/>
      <c r="H27" s="47"/>
      <c r="I27" s="73"/>
      <c r="J27" s="103"/>
      <c r="K27" s="245"/>
      <c r="L27" s="245"/>
      <c r="M27" s="245"/>
      <c r="N27" s="245"/>
      <c r="O27" s="245"/>
      <c r="P27" s="245"/>
      <c r="Q27" s="246"/>
      <c r="R27" s="273"/>
      <c r="S27" s="274"/>
    </row>
    <row r="28" spans="2:21" ht="15.75" thickBot="1" x14ac:dyDescent="0.35">
      <c r="B28" s="52"/>
      <c r="C28" s="77"/>
      <c r="D28" s="71" t="s">
        <v>109</v>
      </c>
      <c r="E28" s="96"/>
      <c r="F28" s="71"/>
      <c r="G28" s="71"/>
      <c r="H28" s="105"/>
      <c r="I28" s="80" t="s">
        <v>99</v>
      </c>
      <c r="J28" s="106" t="s">
        <v>224</v>
      </c>
      <c r="K28" s="247" t="s">
        <v>61</v>
      </c>
      <c r="L28" s="245" t="s">
        <v>61</v>
      </c>
      <c r="M28" s="245" t="s">
        <v>61</v>
      </c>
      <c r="N28" s="245" t="s">
        <v>61</v>
      </c>
      <c r="O28" s="247" t="s">
        <v>61</v>
      </c>
      <c r="P28" s="246" t="s">
        <v>61</v>
      </c>
      <c r="Q28" s="248" t="s">
        <v>61</v>
      </c>
      <c r="R28" s="273"/>
      <c r="S28" s="274"/>
    </row>
    <row r="29" spans="2:21" ht="15.75" thickBot="1" x14ac:dyDescent="0.35">
      <c r="B29" s="52"/>
      <c r="C29" s="108"/>
      <c r="D29" s="109"/>
      <c r="E29" s="110"/>
      <c r="F29" s="109"/>
      <c r="G29" s="109"/>
      <c r="H29" s="109"/>
      <c r="I29" s="111"/>
      <c r="J29" s="103"/>
      <c r="K29" s="104"/>
      <c r="L29" s="104"/>
      <c r="M29" s="104"/>
      <c r="N29" s="104"/>
      <c r="O29" s="104"/>
      <c r="P29" s="104"/>
      <c r="Q29" s="107"/>
      <c r="R29" s="53"/>
      <c r="S29" s="47"/>
    </row>
    <row r="30" spans="2:21" x14ac:dyDescent="0.3">
      <c r="B30" s="112"/>
      <c r="C30" s="113"/>
      <c r="D30" s="114"/>
      <c r="E30" s="114"/>
      <c r="F30" s="114"/>
      <c r="G30" s="114"/>
      <c r="H30" s="114"/>
      <c r="I30" s="115"/>
      <c r="J30" s="115"/>
      <c r="K30" s="114"/>
      <c r="L30" s="114"/>
      <c r="M30" s="114"/>
      <c r="N30" s="114"/>
      <c r="O30" s="114"/>
      <c r="P30" s="114"/>
      <c r="Q30" s="114"/>
      <c r="R30" s="116"/>
      <c r="S30" s="47"/>
    </row>
    <row r="31" spans="2:21" x14ac:dyDescent="0.3">
      <c r="C31" s="47"/>
      <c r="D31" s="47"/>
      <c r="E31" s="47"/>
      <c r="F31" s="47"/>
      <c r="G31" s="47"/>
      <c r="H31" s="47"/>
      <c r="I31" s="48"/>
      <c r="J31" s="48"/>
      <c r="K31" s="47"/>
      <c r="L31" s="47"/>
      <c r="M31" s="47"/>
      <c r="N31" s="47"/>
      <c r="O31" s="47"/>
      <c r="P31" s="47"/>
      <c r="Q31" s="47"/>
      <c r="R31" s="47"/>
      <c r="S31" s="47"/>
    </row>
    <row r="32" spans="2:21" ht="15" customHeight="1" x14ac:dyDescent="0.3">
      <c r="B32" s="460"/>
      <c r="C32" s="461"/>
      <c r="D32" s="462" t="s">
        <v>111</v>
      </c>
      <c r="E32" s="462"/>
      <c r="F32" s="462"/>
      <c r="G32" s="462"/>
      <c r="H32" s="462"/>
      <c r="I32" s="462"/>
      <c r="J32" s="463"/>
      <c r="K32" s="463"/>
      <c r="L32" s="463"/>
      <c r="M32" s="464"/>
      <c r="N32" s="464"/>
      <c r="O32" s="464"/>
      <c r="P32" s="461"/>
      <c r="Q32" s="465"/>
      <c r="R32" s="466"/>
      <c r="S32" s="472"/>
    </row>
    <row r="33" spans="2:19" ht="4.9000000000000004" customHeight="1" x14ac:dyDescent="0.3">
      <c r="B33" s="467"/>
      <c r="C33" s="468"/>
      <c r="D33" s="469"/>
      <c r="E33" s="469"/>
      <c r="F33" s="469"/>
      <c r="G33" s="469"/>
      <c r="H33" s="469"/>
      <c r="I33" s="469"/>
      <c r="J33" s="470"/>
      <c r="K33" s="470"/>
      <c r="L33" s="470"/>
      <c r="M33" s="471"/>
      <c r="N33" s="471"/>
      <c r="O33" s="471"/>
      <c r="P33" s="468"/>
      <c r="Q33" s="472"/>
      <c r="R33" s="473"/>
      <c r="S33" s="472"/>
    </row>
    <row r="34" spans="2:19" ht="15" customHeight="1" x14ac:dyDescent="0.3">
      <c r="B34" s="474"/>
      <c r="C34" s="475"/>
      <c r="D34" s="476"/>
      <c r="E34" t="s">
        <v>331</v>
      </c>
      <c r="F34" s="476"/>
      <c r="G34" s="476"/>
      <c r="H34" s="476"/>
      <c r="I34" s="476"/>
      <c r="J34" s="476"/>
      <c r="K34" s="476"/>
      <c r="L34" s="476"/>
      <c r="M34" s="477"/>
      <c r="N34" s="477"/>
      <c r="O34" s="477"/>
      <c r="P34" s="475"/>
      <c r="Q34" s="472"/>
      <c r="R34" s="473"/>
      <c r="S34" s="472"/>
    </row>
    <row r="35" spans="2:19" ht="4.9000000000000004" customHeight="1" x14ac:dyDescent="0.3">
      <c r="B35" s="474"/>
      <c r="C35" s="475"/>
      <c r="D35" s="476"/>
      <c r="F35" s="476"/>
      <c r="G35" s="476"/>
      <c r="H35" s="476"/>
      <c r="I35" s="476"/>
      <c r="J35" s="476"/>
      <c r="K35" s="476"/>
      <c r="L35" s="476"/>
      <c r="M35" s="477"/>
      <c r="N35" s="477"/>
      <c r="O35" s="477"/>
      <c r="P35" s="475"/>
      <c r="Q35" s="472"/>
      <c r="R35" s="473"/>
      <c r="S35" s="472"/>
    </row>
    <row r="36" spans="2:19" ht="15" customHeight="1" x14ac:dyDescent="0.3">
      <c r="B36" s="474"/>
      <c r="C36" s="475"/>
      <c r="D36" s="478" t="s">
        <v>332</v>
      </c>
      <c r="E36" s="478"/>
      <c r="F36" s="478"/>
      <c r="G36" s="478"/>
      <c r="H36" s="478"/>
      <c r="I36" s="478"/>
      <c r="J36" s="476"/>
      <c r="K36" s="476"/>
      <c r="L36" s="476"/>
      <c r="M36" s="477"/>
      <c r="N36" s="477"/>
      <c r="O36" s="477"/>
      <c r="P36" s="475"/>
      <c r="Q36" s="472"/>
      <c r="R36" s="473"/>
      <c r="S36" s="472"/>
    </row>
    <row r="37" spans="2:19" ht="5.0999999999999996" customHeight="1" x14ac:dyDescent="0.3">
      <c r="B37" s="474"/>
      <c r="C37" s="475"/>
      <c r="D37" s="479"/>
      <c r="E37" s="479"/>
      <c r="F37" s="479"/>
      <c r="G37" s="479"/>
      <c r="H37" s="479"/>
      <c r="I37" s="479"/>
      <c r="J37" s="479"/>
      <c r="K37" s="479"/>
      <c r="L37" s="479"/>
      <c r="M37" s="480"/>
      <c r="N37" s="480"/>
      <c r="O37" s="480"/>
      <c r="P37" s="481"/>
      <c r="Q37" s="472"/>
      <c r="R37" s="473"/>
      <c r="S37" s="472"/>
    </row>
    <row r="38" spans="2:19" s="507" customFormat="1" ht="62.45" customHeight="1" x14ac:dyDescent="0.3">
      <c r="B38" s="482"/>
      <c r="C38" s="483"/>
      <c r="D38" s="341" t="s">
        <v>295</v>
      </c>
      <c r="E38" s="484" t="s">
        <v>333</v>
      </c>
      <c r="F38" s="485"/>
      <c r="G38" s="485"/>
      <c r="H38" s="485"/>
      <c r="I38" s="485"/>
      <c r="J38" s="485"/>
      <c r="K38" s="485"/>
      <c r="L38" s="485"/>
      <c r="M38" s="485"/>
      <c r="N38" s="485"/>
      <c r="O38" s="485"/>
      <c r="P38" s="485"/>
      <c r="Q38" s="485"/>
      <c r="R38" s="486"/>
      <c r="S38" s="508"/>
    </row>
    <row r="39" spans="2:19" ht="4.9000000000000004" customHeight="1" x14ac:dyDescent="0.3">
      <c r="B39" s="474"/>
      <c r="C39" s="475"/>
      <c r="D39" s="479"/>
      <c r="E39" s="479"/>
      <c r="F39" s="479"/>
      <c r="G39" s="479"/>
      <c r="H39" s="479"/>
      <c r="I39" s="479"/>
      <c r="J39" s="479"/>
      <c r="K39" s="479"/>
      <c r="L39" s="479"/>
      <c r="M39" s="480"/>
      <c r="N39" s="480"/>
      <c r="O39" s="480"/>
      <c r="P39" s="481"/>
      <c r="Q39" s="472"/>
      <c r="R39" s="473"/>
      <c r="S39" s="472"/>
    </row>
    <row r="40" spans="2:19" ht="46.9" customHeight="1" x14ac:dyDescent="0.3">
      <c r="B40" s="474"/>
      <c r="C40" s="475"/>
      <c r="D40" s="487" t="s">
        <v>295</v>
      </c>
      <c r="E40" s="488" t="s">
        <v>334</v>
      </c>
      <c r="F40" s="488"/>
      <c r="G40" s="488"/>
      <c r="H40" s="488"/>
      <c r="I40" s="488"/>
      <c r="J40" s="488"/>
      <c r="K40" s="488"/>
      <c r="L40" s="488"/>
      <c r="M40" s="488"/>
      <c r="N40" s="488"/>
      <c r="O40" s="488"/>
      <c r="P40" s="488"/>
      <c r="Q40" s="488"/>
      <c r="R40" s="473"/>
    </row>
    <row r="41" spans="2:19" ht="4.1500000000000004" customHeight="1" x14ac:dyDescent="0.3">
      <c r="B41" s="474"/>
      <c r="C41" s="475"/>
      <c r="D41" s="476"/>
      <c r="E41" s="476"/>
      <c r="F41" s="476"/>
      <c r="G41" s="476"/>
      <c r="H41" s="476"/>
      <c r="I41" s="476"/>
      <c r="J41" s="476"/>
      <c r="K41" s="476"/>
      <c r="L41" s="477"/>
      <c r="M41" s="477"/>
      <c r="N41" s="477"/>
      <c r="O41" s="475"/>
      <c r="P41" s="475"/>
      <c r="Q41" s="472"/>
      <c r="R41" s="473"/>
    </row>
    <row r="42" spans="2:19" ht="15.75" x14ac:dyDescent="0.3">
      <c r="B42" s="474"/>
      <c r="C42" s="475"/>
      <c r="D42" s="476"/>
      <c r="E42" s="476"/>
      <c r="F42" s="489" t="s">
        <v>335</v>
      </c>
      <c r="G42" s="490"/>
      <c r="H42" s="490"/>
      <c r="I42" s="490"/>
      <c r="J42" s="490"/>
      <c r="K42" s="490"/>
      <c r="L42" s="491"/>
      <c r="M42" s="477"/>
      <c r="N42" s="477"/>
      <c r="O42" s="475"/>
      <c r="P42" s="475"/>
      <c r="Q42" s="472"/>
      <c r="R42" s="473"/>
    </row>
    <row r="43" spans="2:19" ht="15.75" x14ac:dyDescent="0.3">
      <c r="B43" s="474"/>
      <c r="C43" s="475"/>
      <c r="D43" s="476"/>
      <c r="E43" s="476"/>
      <c r="F43" s="489" t="s">
        <v>336</v>
      </c>
      <c r="G43" s="490"/>
      <c r="H43" s="490"/>
      <c r="I43" s="490"/>
      <c r="J43" s="490"/>
      <c r="K43" s="490"/>
      <c r="L43" s="491"/>
      <c r="M43" s="477"/>
      <c r="N43" s="477"/>
      <c r="O43" s="475"/>
      <c r="P43" s="475"/>
      <c r="Q43" s="472"/>
      <c r="R43" s="473"/>
    </row>
    <row r="44" spans="2:19" ht="15.75" x14ac:dyDescent="0.3">
      <c r="B44" s="474"/>
      <c r="C44" s="475"/>
      <c r="D44" s="476"/>
      <c r="E44" s="476"/>
      <c r="F44" s="489" t="s">
        <v>337</v>
      </c>
      <c r="G44" s="490"/>
      <c r="H44" s="490"/>
      <c r="I44" s="490"/>
      <c r="J44" s="490"/>
      <c r="K44" s="490"/>
      <c r="L44" s="491"/>
      <c r="M44" s="477"/>
      <c r="N44" s="477"/>
      <c r="O44" s="475"/>
      <c r="P44" s="475"/>
      <c r="Q44" s="472"/>
      <c r="R44" s="473"/>
    </row>
    <row r="45" spans="2:19" ht="4.1500000000000004" customHeight="1" x14ac:dyDescent="0.3">
      <c r="B45" s="474"/>
      <c r="C45" s="475"/>
      <c r="D45" s="476"/>
      <c r="E45" s="476"/>
      <c r="F45" s="476"/>
      <c r="G45" s="476"/>
      <c r="H45" s="476"/>
      <c r="I45" s="476"/>
      <c r="J45" s="476"/>
      <c r="K45" s="476"/>
      <c r="L45" s="477"/>
      <c r="M45" s="477"/>
      <c r="N45" s="477"/>
      <c r="O45" s="475"/>
      <c r="P45" s="475"/>
      <c r="Q45" s="472"/>
      <c r="R45" s="473"/>
    </row>
    <row r="46" spans="2:19" ht="15.75" customHeight="1" x14ac:dyDescent="0.3">
      <c r="B46" s="474"/>
      <c r="C46" s="475"/>
      <c r="D46" s="476"/>
      <c r="E46" s="492" t="s">
        <v>338</v>
      </c>
      <c r="F46" s="492"/>
      <c r="G46" s="492"/>
      <c r="H46" s="492"/>
      <c r="I46" s="492"/>
      <c r="J46" s="492"/>
      <c r="K46" s="492"/>
      <c r="L46" s="492"/>
      <c r="M46" s="492"/>
      <c r="N46" s="492"/>
      <c r="O46" s="492"/>
      <c r="P46" s="492"/>
      <c r="Q46" s="492"/>
      <c r="R46" s="473"/>
    </row>
    <row r="47" spans="2:19" ht="5.0999999999999996" customHeight="1" x14ac:dyDescent="0.3">
      <c r="B47" s="474"/>
      <c r="C47" s="475"/>
      <c r="D47" s="479"/>
      <c r="E47" s="479"/>
      <c r="F47" s="479"/>
      <c r="G47" s="479"/>
      <c r="H47" s="479"/>
      <c r="I47" s="479"/>
      <c r="J47" s="479"/>
      <c r="K47" s="479"/>
      <c r="L47" s="479"/>
      <c r="M47" s="480"/>
      <c r="N47" s="480"/>
      <c r="O47" s="480"/>
      <c r="P47" s="481"/>
      <c r="Q47" s="472"/>
      <c r="R47" s="473"/>
      <c r="S47" s="472"/>
    </row>
    <row r="48" spans="2:19" ht="15.75" x14ac:dyDescent="0.3">
      <c r="B48" s="474"/>
      <c r="C48" s="475"/>
      <c r="D48" s="487" t="s">
        <v>295</v>
      </c>
      <c r="E48" s="484" t="s">
        <v>339</v>
      </c>
      <c r="F48" s="484"/>
      <c r="G48" s="484"/>
      <c r="H48" s="484"/>
      <c r="I48" s="484"/>
      <c r="J48" s="484"/>
      <c r="K48" s="484"/>
      <c r="L48" s="484"/>
      <c r="M48" s="484"/>
      <c r="N48" s="484"/>
      <c r="O48" s="484"/>
      <c r="P48" s="484"/>
      <c r="Q48" s="484"/>
      <c r="R48" s="473"/>
    </row>
    <row r="49" spans="2:19" ht="15.75" x14ac:dyDescent="0.3">
      <c r="B49" s="474"/>
      <c r="C49" s="475"/>
      <c r="D49" s="479"/>
      <c r="E49" s="479"/>
      <c r="F49" s="489" t="s">
        <v>335</v>
      </c>
      <c r="H49" s="479"/>
      <c r="I49" s="479"/>
      <c r="J49" s="479"/>
      <c r="K49" s="479"/>
      <c r="L49" s="479"/>
      <c r="M49" s="480"/>
      <c r="N49" s="480"/>
      <c r="O49" s="480"/>
      <c r="P49" s="481"/>
      <c r="Q49" s="472"/>
      <c r="R49" s="473"/>
    </row>
    <row r="50" spans="2:19" ht="15.75" x14ac:dyDescent="0.3">
      <c r="B50" s="474"/>
      <c r="C50" s="475"/>
      <c r="D50" s="479"/>
      <c r="E50" s="479"/>
      <c r="F50" s="489" t="s">
        <v>336</v>
      </c>
      <c r="H50" s="479"/>
      <c r="I50" s="479"/>
      <c r="J50" s="479"/>
      <c r="K50" s="479"/>
      <c r="L50" s="479"/>
      <c r="M50" s="480"/>
      <c r="N50" s="480"/>
      <c r="O50" s="480"/>
      <c r="P50" s="481"/>
      <c r="Q50" s="472"/>
      <c r="R50" s="473"/>
    </row>
    <row r="51" spans="2:19" ht="15.75" x14ac:dyDescent="0.3">
      <c r="B51" s="474"/>
      <c r="C51" s="475"/>
      <c r="D51" s="479"/>
      <c r="E51" s="479"/>
      <c r="F51" s="489" t="s">
        <v>340</v>
      </c>
      <c r="H51" s="479"/>
      <c r="I51" s="479"/>
      <c r="J51" s="479"/>
      <c r="K51" s="479"/>
      <c r="L51" s="479"/>
      <c r="M51" s="480"/>
      <c r="N51" s="480"/>
      <c r="O51" s="480"/>
      <c r="P51" s="481"/>
      <c r="Q51" s="472"/>
      <c r="R51" s="473"/>
    </row>
    <row r="52" spans="2:19" ht="15.75" customHeight="1" x14ac:dyDescent="0.3">
      <c r="B52" s="474"/>
      <c r="C52" s="475"/>
      <c r="D52" s="476"/>
      <c r="E52" s="492" t="s">
        <v>338</v>
      </c>
      <c r="F52" s="492"/>
      <c r="G52" s="492"/>
      <c r="H52" s="492"/>
      <c r="I52" s="492"/>
      <c r="J52" s="492"/>
      <c r="K52" s="492"/>
      <c r="L52" s="492"/>
      <c r="M52" s="492"/>
      <c r="N52" s="492"/>
      <c r="O52" s="492"/>
      <c r="P52" s="492"/>
      <c r="Q52" s="492"/>
      <c r="R52" s="473"/>
    </row>
    <row r="53" spans="2:19" ht="6.95" customHeight="1" x14ac:dyDescent="0.3">
      <c r="B53" s="474"/>
      <c r="C53" s="475"/>
      <c r="D53" s="479"/>
      <c r="E53" s="479"/>
      <c r="F53" s="479"/>
      <c r="G53" s="479"/>
      <c r="H53" s="479"/>
      <c r="I53" s="479"/>
      <c r="J53" s="479"/>
      <c r="K53" s="479"/>
      <c r="L53" s="479"/>
      <c r="M53" s="480"/>
      <c r="N53" s="480"/>
      <c r="O53" s="480"/>
      <c r="P53" s="481"/>
      <c r="Q53" s="472"/>
      <c r="R53" s="473"/>
      <c r="S53" s="472"/>
    </row>
    <row r="54" spans="2:19" ht="30.75" customHeight="1" x14ac:dyDescent="0.3">
      <c r="B54" s="474"/>
      <c r="C54" s="475"/>
      <c r="D54" s="487" t="s">
        <v>295</v>
      </c>
      <c r="E54" s="484" t="s">
        <v>341</v>
      </c>
      <c r="F54" s="485"/>
      <c r="G54" s="485"/>
      <c r="H54" s="485"/>
      <c r="I54" s="485"/>
      <c r="J54" s="485"/>
      <c r="K54" s="485"/>
      <c r="L54" s="485"/>
      <c r="M54" s="485"/>
      <c r="N54" s="485"/>
      <c r="O54" s="485"/>
      <c r="P54" s="485"/>
      <c r="Q54" s="472"/>
      <c r="R54" s="473"/>
    </row>
    <row r="55" spans="2:19" ht="6.95" customHeight="1" x14ac:dyDescent="0.3">
      <c r="B55" s="474"/>
      <c r="C55" s="475"/>
      <c r="D55" s="479"/>
      <c r="E55" s="479"/>
      <c r="F55" s="479"/>
      <c r="G55" s="479"/>
      <c r="H55" s="479"/>
      <c r="I55" s="479"/>
      <c r="J55" s="479"/>
      <c r="K55" s="479"/>
      <c r="L55" s="479"/>
      <c r="M55" s="480"/>
      <c r="N55" s="480"/>
      <c r="O55" s="480"/>
      <c r="P55" s="481"/>
      <c r="Q55" s="472"/>
      <c r="R55" s="473"/>
      <c r="S55" s="472"/>
    </row>
    <row r="56" spans="2:19" ht="4.9000000000000004" customHeight="1" x14ac:dyDescent="0.3">
      <c r="B56" s="474"/>
      <c r="C56" s="475"/>
      <c r="D56" s="476"/>
      <c r="E56" s="476"/>
      <c r="F56" s="476"/>
      <c r="G56" s="476"/>
      <c r="H56" s="476"/>
      <c r="I56" s="476"/>
      <c r="J56" s="476"/>
      <c r="K56" s="476"/>
      <c r="L56" s="476"/>
      <c r="M56" s="477"/>
      <c r="N56" s="477"/>
      <c r="O56" s="477"/>
      <c r="P56" s="475"/>
      <c r="Q56" s="472"/>
      <c r="R56" s="473"/>
    </row>
    <row r="57" spans="2:19" ht="15.75" x14ac:dyDescent="0.3">
      <c r="B57" s="474"/>
      <c r="C57" s="475"/>
      <c r="D57" s="427" t="s">
        <v>342</v>
      </c>
      <c r="E57" s="427"/>
      <c r="F57" s="427"/>
      <c r="G57" s="427"/>
      <c r="H57" s="427"/>
      <c r="I57" s="476"/>
      <c r="J57" s="476"/>
      <c r="K57" s="476"/>
      <c r="L57" s="476"/>
      <c r="M57" s="477"/>
      <c r="N57" s="477"/>
      <c r="O57" s="477"/>
      <c r="P57" s="475"/>
      <c r="Q57" s="472"/>
      <c r="R57" s="473"/>
    </row>
    <row r="58" spans="2:19" ht="3" customHeight="1" x14ac:dyDescent="0.3">
      <c r="B58" s="474"/>
      <c r="C58" s="475"/>
      <c r="D58" s="493"/>
      <c r="E58" s="493"/>
      <c r="F58" s="493"/>
      <c r="G58" s="476"/>
      <c r="H58" s="476"/>
      <c r="I58" s="476"/>
      <c r="J58" s="476"/>
      <c r="K58" s="476"/>
      <c r="L58" s="476"/>
      <c r="M58" s="477"/>
      <c r="N58" s="477"/>
      <c r="O58" s="477"/>
      <c r="P58" s="475"/>
      <c r="Q58" s="472"/>
      <c r="R58" s="473"/>
    </row>
    <row r="59" spans="2:19" ht="15" customHeight="1" x14ac:dyDescent="0.3">
      <c r="B59" s="474"/>
      <c r="C59" s="475"/>
      <c r="D59" s="493"/>
      <c r="E59" s="494" t="s">
        <v>343</v>
      </c>
      <c r="F59" s="493"/>
      <c r="G59" s="476"/>
      <c r="H59" s="476"/>
      <c r="I59" s="476"/>
      <c r="J59" s="476"/>
      <c r="K59" s="476"/>
      <c r="L59" s="476"/>
      <c r="M59" s="477"/>
      <c r="N59" s="477"/>
      <c r="O59" s="477"/>
      <c r="P59" s="475"/>
      <c r="Q59" s="472"/>
      <c r="R59" s="473"/>
    </row>
    <row r="60" spans="2:19" ht="70.5" customHeight="1" x14ac:dyDescent="0.3">
      <c r="B60" s="474"/>
      <c r="C60" s="475"/>
      <c r="D60" s="493"/>
      <c r="E60" s="487" t="s">
        <v>295</v>
      </c>
      <c r="F60" s="484" t="s">
        <v>344</v>
      </c>
      <c r="G60" s="485"/>
      <c r="H60" s="485"/>
      <c r="I60" s="485"/>
      <c r="J60" s="485"/>
      <c r="K60" s="485"/>
      <c r="L60" s="485"/>
      <c r="M60" s="485"/>
      <c r="N60" s="485"/>
      <c r="O60" s="485"/>
      <c r="P60" s="485"/>
      <c r="Q60" s="485"/>
      <c r="R60" s="473"/>
    </row>
    <row r="61" spans="2:19" ht="7.15" customHeight="1" x14ac:dyDescent="0.3">
      <c r="B61" s="474"/>
      <c r="C61" s="475"/>
      <c r="D61" s="493"/>
      <c r="E61" s="487"/>
      <c r="F61" s="495"/>
      <c r="G61" s="496"/>
      <c r="H61" s="496"/>
      <c r="I61" s="496"/>
      <c r="J61" s="496"/>
      <c r="K61" s="496"/>
      <c r="L61" s="496"/>
      <c r="M61" s="496"/>
      <c r="N61" s="496"/>
      <c r="O61" s="496"/>
      <c r="P61" s="496"/>
      <c r="Q61" s="496"/>
      <c r="R61" s="473"/>
    </row>
    <row r="62" spans="2:19" ht="57.75" customHeight="1" x14ac:dyDescent="0.3">
      <c r="B62" s="474"/>
      <c r="C62" s="475"/>
      <c r="D62" s="476"/>
      <c r="E62" s="487" t="s">
        <v>295</v>
      </c>
      <c r="F62" s="497" t="s">
        <v>345</v>
      </c>
      <c r="G62" s="492"/>
      <c r="H62" s="492"/>
      <c r="I62" s="492"/>
      <c r="J62" s="492"/>
      <c r="K62" s="492"/>
      <c r="L62" s="492"/>
      <c r="M62" s="492"/>
      <c r="N62" s="492"/>
      <c r="O62" s="492"/>
      <c r="P62" s="492"/>
      <c r="Q62" s="472"/>
      <c r="R62" s="473"/>
    </row>
    <row r="63" spans="2:19" ht="8.1" customHeight="1" x14ac:dyDescent="0.3">
      <c r="B63" s="474"/>
      <c r="C63" s="475"/>
      <c r="D63" s="493"/>
      <c r="E63" s="493"/>
      <c r="F63" s="493"/>
      <c r="G63" s="476"/>
      <c r="H63" s="476"/>
      <c r="I63" s="476"/>
      <c r="J63" s="476"/>
      <c r="K63" s="476"/>
      <c r="L63" s="476"/>
      <c r="M63" s="477"/>
      <c r="N63" s="477"/>
      <c r="O63" s="477"/>
      <c r="P63" s="475"/>
      <c r="Q63" s="472"/>
      <c r="R63" s="473"/>
    </row>
    <row r="64" spans="2:19" ht="15" customHeight="1" x14ac:dyDescent="0.3">
      <c r="B64" s="474"/>
      <c r="C64" s="475"/>
      <c r="D64" s="493"/>
      <c r="E64" s="494" t="s">
        <v>346</v>
      </c>
      <c r="F64" s="493"/>
      <c r="G64" s="476"/>
      <c r="H64" s="476"/>
      <c r="I64" s="476"/>
      <c r="J64" s="476"/>
      <c r="K64" s="476"/>
      <c r="L64" s="476"/>
      <c r="M64" s="477"/>
      <c r="N64" s="477"/>
      <c r="O64" s="477"/>
      <c r="P64" s="475"/>
      <c r="Q64" s="472"/>
      <c r="R64" s="473"/>
    </row>
    <row r="65" spans="2:19" ht="15" customHeight="1" x14ac:dyDescent="0.3">
      <c r="B65" s="474"/>
      <c r="C65" s="475"/>
      <c r="D65" s="493"/>
      <c r="E65" s="493"/>
      <c r="F65" s="484" t="s">
        <v>347</v>
      </c>
      <c r="G65" s="485"/>
      <c r="H65" s="485"/>
      <c r="I65" s="485"/>
      <c r="J65" s="485"/>
      <c r="K65" s="485"/>
      <c r="L65" s="485"/>
      <c r="M65" s="485"/>
      <c r="N65" s="485"/>
      <c r="O65" s="485"/>
      <c r="P65" s="485"/>
      <c r="Q65" s="485"/>
      <c r="R65" s="473"/>
      <c r="S65" s="509"/>
    </row>
    <row r="66" spans="2:19" ht="15" customHeight="1" x14ac:dyDescent="0.3">
      <c r="B66" s="474"/>
      <c r="C66" s="475"/>
      <c r="D66" s="493"/>
      <c r="E66" s="493"/>
      <c r="F66" s="495"/>
      <c r="G66" s="496"/>
      <c r="H66" s="496"/>
      <c r="I66" s="496"/>
      <c r="J66" s="496"/>
      <c r="K66" s="496"/>
      <c r="L66" s="496"/>
      <c r="M66" s="496"/>
      <c r="N66" s="496"/>
      <c r="O66" s="496"/>
      <c r="P66" s="496"/>
      <c r="Q66" s="496"/>
      <c r="R66" s="473"/>
      <c r="S66" s="509"/>
    </row>
    <row r="67" spans="2:19" ht="15" customHeight="1" x14ac:dyDescent="0.3">
      <c r="B67" s="474"/>
      <c r="C67" s="475"/>
      <c r="D67" s="493"/>
      <c r="E67" s="494" t="s">
        <v>348</v>
      </c>
      <c r="F67" s="495"/>
      <c r="G67" s="496"/>
      <c r="H67" s="496"/>
      <c r="I67" s="496"/>
      <c r="J67" s="496"/>
      <c r="K67" s="496"/>
      <c r="L67" s="496"/>
      <c r="M67" s="496"/>
      <c r="N67" s="496"/>
      <c r="O67" s="496"/>
      <c r="P67" s="496"/>
      <c r="Q67" s="496"/>
      <c r="R67" s="473"/>
      <c r="S67" s="509"/>
    </row>
    <row r="68" spans="2:19" ht="15" customHeight="1" x14ac:dyDescent="0.3">
      <c r="B68" s="474"/>
      <c r="C68" s="475"/>
      <c r="D68" s="493"/>
      <c r="E68" s="493"/>
      <c r="F68" s="495"/>
      <c r="G68" s="496"/>
      <c r="H68" s="496"/>
      <c r="I68" s="496"/>
      <c r="J68" s="496"/>
      <c r="K68" s="496"/>
      <c r="L68" s="496"/>
      <c r="M68" s="496"/>
      <c r="N68" s="496"/>
      <c r="O68" s="496"/>
      <c r="P68" s="496"/>
      <c r="Q68" s="496"/>
      <c r="R68" s="473"/>
      <c r="S68" s="509"/>
    </row>
    <row r="69" spans="2:19" ht="63.6" customHeight="1" x14ac:dyDescent="0.3">
      <c r="B69" s="474"/>
      <c r="C69" s="475"/>
      <c r="D69" s="493"/>
      <c r="E69" s="498" t="s">
        <v>349</v>
      </c>
      <c r="F69" s="498"/>
      <c r="G69" s="498"/>
      <c r="H69" s="498"/>
      <c r="I69" s="498"/>
      <c r="J69" s="498"/>
      <c r="K69" s="498"/>
      <c r="L69" s="498"/>
      <c r="M69" s="498"/>
      <c r="N69" s="498"/>
      <c r="O69" s="498"/>
      <c r="P69" s="498"/>
      <c r="Q69" s="498"/>
      <c r="R69" s="473"/>
      <c r="S69" s="509"/>
    </row>
    <row r="70" spans="2:19" ht="15" customHeight="1" x14ac:dyDescent="0.3">
      <c r="B70" s="474"/>
      <c r="C70" s="475"/>
      <c r="D70" s="493"/>
      <c r="E70" s="493"/>
      <c r="F70" s="493"/>
      <c r="G70" s="476"/>
      <c r="H70" s="476"/>
      <c r="I70" s="476"/>
      <c r="J70" s="476"/>
      <c r="K70" s="476"/>
      <c r="L70" s="476"/>
      <c r="M70" s="477"/>
      <c r="N70" s="477"/>
      <c r="O70" s="477"/>
      <c r="P70" s="475"/>
      <c r="Q70" s="472"/>
      <c r="R70" s="473"/>
    </row>
    <row r="71" spans="2:19" ht="3.6" customHeight="1" x14ac:dyDescent="0.3">
      <c r="B71" s="474"/>
      <c r="C71" s="475"/>
      <c r="D71" s="499"/>
      <c r="E71" s="499"/>
      <c r="F71" s="500"/>
      <c r="G71" s="476"/>
      <c r="H71" s="476"/>
      <c r="I71" s="476"/>
      <c r="J71" s="476"/>
      <c r="K71" s="476"/>
      <c r="L71" s="476"/>
      <c r="M71" s="477"/>
      <c r="N71" s="477"/>
      <c r="O71" s="477"/>
      <c r="P71" s="475"/>
      <c r="Q71" s="472"/>
      <c r="R71" s="473"/>
    </row>
    <row r="72" spans="2:19" ht="3" customHeight="1" x14ac:dyDescent="0.3">
      <c r="B72" s="474"/>
      <c r="C72" s="475"/>
      <c r="D72" s="476"/>
      <c r="E72" s="476"/>
      <c r="F72" s="476"/>
      <c r="G72" s="476"/>
      <c r="H72" s="476"/>
      <c r="I72" s="476"/>
      <c r="J72" s="476"/>
      <c r="K72" s="476"/>
      <c r="L72" s="476"/>
      <c r="M72" s="477"/>
      <c r="N72" s="477"/>
      <c r="O72" s="477"/>
      <c r="P72" s="475"/>
      <c r="Q72" s="472"/>
      <c r="R72" s="473"/>
    </row>
    <row r="73" spans="2:19" ht="3" customHeight="1" x14ac:dyDescent="0.3">
      <c r="B73" s="474"/>
      <c r="C73" s="475"/>
      <c r="D73" s="476"/>
      <c r="E73" s="476"/>
      <c r="F73" s="476"/>
      <c r="G73" s="476"/>
      <c r="H73" s="476"/>
      <c r="I73" s="476"/>
      <c r="J73" s="476"/>
      <c r="K73" s="476"/>
      <c r="L73" s="476"/>
      <c r="M73" s="477"/>
      <c r="N73" s="477"/>
      <c r="O73" s="477"/>
      <c r="P73" s="475"/>
      <c r="Q73" s="472"/>
      <c r="R73" s="473"/>
    </row>
    <row r="74" spans="2:19" ht="38.450000000000003" customHeight="1" x14ac:dyDescent="0.3">
      <c r="B74" s="474"/>
      <c r="C74" s="475"/>
      <c r="D74" s="501">
        <v>1</v>
      </c>
      <c r="E74" s="492" t="s">
        <v>350</v>
      </c>
      <c r="F74" s="492"/>
      <c r="G74" s="492"/>
      <c r="H74" s="492"/>
      <c r="I74" s="492"/>
      <c r="J74" s="492"/>
      <c r="K74" s="492"/>
      <c r="L74" s="492"/>
      <c r="M74" s="492"/>
      <c r="N74" s="492"/>
      <c r="O74" s="492"/>
      <c r="P74" s="492"/>
      <c r="Q74" s="492"/>
      <c r="R74" s="473"/>
    </row>
    <row r="75" spans="2:19" ht="49.9" customHeight="1" x14ac:dyDescent="0.3">
      <c r="B75" s="474"/>
      <c r="C75" s="475"/>
      <c r="D75" s="501">
        <v>2</v>
      </c>
      <c r="E75" s="492" t="s">
        <v>351</v>
      </c>
      <c r="F75" s="492"/>
      <c r="G75" s="492"/>
      <c r="H75" s="492"/>
      <c r="I75" s="492"/>
      <c r="J75" s="492"/>
      <c r="K75" s="492"/>
      <c r="L75" s="492"/>
      <c r="M75" s="492"/>
      <c r="N75" s="492"/>
      <c r="O75" s="492"/>
      <c r="P75" s="492"/>
      <c r="Q75" s="492"/>
      <c r="R75" s="473"/>
    </row>
    <row r="76" spans="2:19" ht="15.75" x14ac:dyDescent="0.3">
      <c r="B76" s="502"/>
      <c r="C76" s="503"/>
      <c r="D76" s="503"/>
      <c r="E76" s="503"/>
      <c r="F76" s="503"/>
      <c r="G76" s="503"/>
      <c r="H76" s="503"/>
      <c r="I76" s="503"/>
      <c r="J76" s="503"/>
      <c r="K76" s="503"/>
      <c r="L76" s="504"/>
      <c r="M76" s="504"/>
      <c r="N76" s="504"/>
      <c r="O76" s="504"/>
      <c r="P76" s="503"/>
      <c r="Q76" s="505"/>
      <c r="R76" s="506"/>
    </row>
  </sheetData>
  <mergeCells count="29">
    <mergeCell ref="E69:Q69"/>
    <mergeCell ref="E74:Q74"/>
    <mergeCell ref="E75:Q75"/>
    <mergeCell ref="E54:P54"/>
    <mergeCell ref="D57:H57"/>
    <mergeCell ref="F60:Q60"/>
    <mergeCell ref="F62:P62"/>
    <mergeCell ref="F65:Q65"/>
    <mergeCell ref="E38:Q38"/>
    <mergeCell ref="E40:Q40"/>
    <mergeCell ref="E46:Q46"/>
    <mergeCell ref="E48:Q48"/>
    <mergeCell ref="E52:Q52"/>
    <mergeCell ref="C11:I11"/>
    <mergeCell ref="C12:I12"/>
    <mergeCell ref="K12:N12"/>
    <mergeCell ref="O12:P12"/>
    <mergeCell ref="D32:I32"/>
    <mergeCell ref="J10:J13"/>
    <mergeCell ref="K10:N10"/>
    <mergeCell ref="C13:I13"/>
    <mergeCell ref="O6:Q6"/>
    <mergeCell ref="C8:F8"/>
    <mergeCell ref="C9:I9"/>
    <mergeCell ref="O10:P10"/>
    <mergeCell ref="C6:J6"/>
    <mergeCell ref="K6:N6"/>
    <mergeCell ref="C10:I10"/>
    <mergeCell ref="G8:I8"/>
  </mergeCells>
  <pageMargins left="0.7" right="0.7" top="0.75" bottom="0.75" header="0.3" footer="0.3"/>
  <pageSetup paperSize="9" scale="80" orientation="landscape"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A3:W19"/>
  <sheetViews>
    <sheetView zoomScaleNormal="100" workbookViewId="0">
      <pane xSplit="1" ySplit="4" topLeftCell="B5" activePane="bottomRight" state="frozen"/>
      <selection activeCell="C6" sqref="C6:E6"/>
      <selection pane="topRight" activeCell="C6" sqref="C6:E6"/>
      <selection pane="bottomLeft" activeCell="C6" sqref="C6:E6"/>
      <selection pane="bottomRight" activeCell="E8" sqref="E8"/>
    </sheetView>
  </sheetViews>
  <sheetFormatPr baseColWidth="10" defaultColWidth="8.85546875" defaultRowHeight="15" x14ac:dyDescent="0.3"/>
  <cols>
    <col min="1" max="1" width="35.28515625" style="1" customWidth="1"/>
    <col min="2" max="2" width="16.7109375" style="1" customWidth="1"/>
    <col min="3" max="3" width="9" style="1" customWidth="1"/>
    <col min="4" max="5" width="16.7109375" style="1" customWidth="1"/>
    <col min="6" max="6" width="9" style="1" customWidth="1"/>
    <col min="7" max="8" width="16.7109375" style="1" customWidth="1"/>
    <col min="9" max="9" width="9" style="1" customWidth="1"/>
    <col min="10" max="11" width="16.7109375" style="1" customWidth="1"/>
    <col min="12" max="12" width="9" style="1" customWidth="1"/>
    <col min="13" max="14" width="16.7109375" style="1" customWidth="1"/>
    <col min="15" max="15" width="9" style="1" customWidth="1"/>
    <col min="16" max="17" width="16.7109375" style="1" customWidth="1"/>
    <col min="18" max="18" width="9" style="1" customWidth="1"/>
    <col min="19" max="20" width="16.7109375" style="1" customWidth="1"/>
    <col min="21" max="21" width="9" style="1" customWidth="1"/>
    <col min="22" max="22" width="16.7109375" style="1" customWidth="1"/>
    <col min="23" max="23" width="16.7109375" style="12" customWidth="1"/>
    <col min="24" max="16384" width="8.85546875" style="1"/>
  </cols>
  <sheetData>
    <row r="3" spans="1:23" ht="29.45" customHeight="1" x14ac:dyDescent="0.3">
      <c r="A3" s="10" t="str">
        <f>TAB00!B51&amp;" : "&amp;TAB00!C51</f>
        <v>TAB4.3.2 : Synthèse des produits prévisionnels issus des tarifs de prélèvement 2027</v>
      </c>
      <c r="B3" s="10"/>
      <c r="C3" s="10"/>
      <c r="D3" s="10"/>
      <c r="E3" s="10"/>
      <c r="F3" s="10"/>
      <c r="G3" s="10"/>
      <c r="H3" s="10"/>
      <c r="I3" s="10"/>
      <c r="J3" s="10"/>
      <c r="K3" s="10"/>
      <c r="L3" s="10"/>
      <c r="M3" s="10"/>
      <c r="N3" s="10"/>
      <c r="O3" s="10"/>
      <c r="P3" s="10"/>
      <c r="Q3" s="10"/>
      <c r="R3" s="10"/>
      <c r="S3" s="10"/>
      <c r="T3" s="10"/>
      <c r="U3" s="10"/>
      <c r="V3" s="10"/>
      <c r="W3" s="11"/>
    </row>
    <row r="5" spans="1:23" x14ac:dyDescent="0.3">
      <c r="A5" s="397" t="s">
        <v>0</v>
      </c>
      <c r="B5" s="5" t="s">
        <v>7</v>
      </c>
      <c r="C5" s="399" t="s">
        <v>32</v>
      </c>
      <c r="D5" s="399"/>
      <c r="E5" s="399"/>
      <c r="F5" s="399" t="s">
        <v>33</v>
      </c>
      <c r="G5" s="399"/>
      <c r="H5" s="399"/>
      <c r="I5" s="399" t="s">
        <v>34</v>
      </c>
      <c r="J5" s="399"/>
      <c r="K5" s="399"/>
      <c r="L5" s="399" t="s">
        <v>35</v>
      </c>
      <c r="M5" s="399"/>
      <c r="N5" s="399"/>
      <c r="O5" s="399" t="s">
        <v>36</v>
      </c>
      <c r="P5" s="399"/>
      <c r="Q5" s="399"/>
      <c r="R5" s="399" t="s">
        <v>37</v>
      </c>
      <c r="S5" s="399"/>
      <c r="T5" s="399"/>
      <c r="U5" s="399" t="s">
        <v>41</v>
      </c>
      <c r="V5" s="399"/>
      <c r="W5" s="399"/>
    </row>
    <row r="6" spans="1:23" x14ac:dyDescent="0.3">
      <c r="A6" s="397"/>
      <c r="B6" s="5" t="s">
        <v>3</v>
      </c>
      <c r="C6" s="5" t="s">
        <v>12</v>
      </c>
      <c r="D6" s="5" t="s">
        <v>116</v>
      </c>
      <c r="E6" s="5" t="s">
        <v>13</v>
      </c>
      <c r="F6" s="5" t="s">
        <v>12</v>
      </c>
      <c r="G6" s="5" t="s">
        <v>116</v>
      </c>
      <c r="H6" s="5" t="s">
        <v>13</v>
      </c>
      <c r="I6" s="5" t="s">
        <v>12</v>
      </c>
      <c r="J6" s="5" t="s">
        <v>116</v>
      </c>
      <c r="K6" s="5" t="s">
        <v>13</v>
      </c>
      <c r="L6" s="5" t="s">
        <v>12</v>
      </c>
      <c r="M6" s="5" t="s">
        <v>116</v>
      </c>
      <c r="N6" s="5" t="s">
        <v>13</v>
      </c>
      <c r="O6" s="5" t="s">
        <v>12</v>
      </c>
      <c r="P6" s="5" t="s">
        <v>116</v>
      </c>
      <c r="Q6" s="5" t="s">
        <v>13</v>
      </c>
      <c r="R6" s="5" t="s">
        <v>12</v>
      </c>
      <c r="S6" s="5" t="s">
        <v>116</v>
      </c>
      <c r="T6" s="5" t="s">
        <v>13</v>
      </c>
      <c r="U6" s="5" t="s">
        <v>12</v>
      </c>
      <c r="V6" s="5" t="s">
        <v>116</v>
      </c>
      <c r="W6" s="5" t="s">
        <v>13</v>
      </c>
    </row>
    <row r="7" spans="1:23" x14ac:dyDescent="0.3">
      <c r="A7" s="185" t="s">
        <v>5</v>
      </c>
      <c r="B7" s="228">
        <f>SUM(E7,H7,K7,N7,Q7,T7,W7)</f>
        <v>0</v>
      </c>
      <c r="C7" s="186"/>
      <c r="D7" s="186"/>
      <c r="E7" s="228">
        <f>SUM(E8:E10)</f>
        <v>0</v>
      </c>
      <c r="F7" s="186"/>
      <c r="G7" s="186"/>
      <c r="H7" s="228">
        <f>SUM(H8:H10)</f>
        <v>0</v>
      </c>
      <c r="I7" s="186"/>
      <c r="J7" s="186"/>
      <c r="K7" s="228">
        <f>SUM(K8:K10)</f>
        <v>0</v>
      </c>
      <c r="L7" s="186"/>
      <c r="M7" s="186"/>
      <c r="N7" s="228">
        <f>SUM(N8:N10)</f>
        <v>0</v>
      </c>
      <c r="O7" s="186"/>
      <c r="P7" s="186"/>
      <c r="Q7" s="228">
        <f>SUM(Q8:Q10)</f>
        <v>0</v>
      </c>
      <c r="R7" s="186"/>
      <c r="S7" s="228"/>
      <c r="T7" s="228">
        <f>SUM(T8:T10)</f>
        <v>0</v>
      </c>
      <c r="U7" s="186"/>
      <c r="V7" s="186"/>
      <c r="W7" s="228">
        <f>SUM(W8:W10)</f>
        <v>0</v>
      </c>
    </row>
    <row r="8" spans="1:23" x14ac:dyDescent="0.3">
      <c r="A8" s="187" t="s">
        <v>93</v>
      </c>
      <c r="B8" s="228">
        <f t="shared" ref="B8:B19" si="0">SUM(E8,H8,K8,N8,Q8,T8,W8)</f>
        <v>0</v>
      </c>
      <c r="C8" s="188"/>
      <c r="D8" s="188"/>
      <c r="E8" s="188"/>
      <c r="F8" s="188"/>
      <c r="G8" s="188"/>
      <c r="H8" s="188"/>
      <c r="I8" s="188"/>
      <c r="J8" s="188"/>
      <c r="K8" s="230"/>
      <c r="L8" s="188"/>
      <c r="M8" s="188"/>
      <c r="N8" s="188"/>
      <c r="O8" s="227">
        <f>IF('TAB4.3.1'!O$15="V",0,'TAB4.3.1'!O$15)</f>
        <v>0</v>
      </c>
      <c r="P8" s="228">
        <f>'TAB3'!$F$40</f>
        <v>0</v>
      </c>
      <c r="Q8" s="228">
        <f>O8*P8</f>
        <v>0</v>
      </c>
      <c r="R8" s="227">
        <f>IF('TAB4.3.1'!P$15="V",0,'TAB4.3.1'!P$15)</f>
        <v>0</v>
      </c>
      <c r="S8" s="228">
        <f>'TAB3'!$F$41</f>
        <v>0</v>
      </c>
      <c r="T8" s="228">
        <f>R8*S8</f>
        <v>0</v>
      </c>
      <c r="U8" s="188"/>
      <c r="V8" s="188"/>
      <c r="W8" s="188"/>
    </row>
    <row r="9" spans="1:23" x14ac:dyDescent="0.3">
      <c r="A9" s="187" t="s">
        <v>115</v>
      </c>
      <c r="B9" s="228">
        <f t="shared" si="0"/>
        <v>0</v>
      </c>
      <c r="C9" s="228">
        <f>IF('TAB4.3.1'!K$16="V",0,'TAB4.3.1'!K$16)</f>
        <v>0</v>
      </c>
      <c r="D9" s="228">
        <f>'TAB3'!$F$8</f>
        <v>0</v>
      </c>
      <c r="E9" s="228">
        <f t="shared" ref="E9:E13" si="1">C9*D9</f>
        <v>0</v>
      </c>
      <c r="F9" s="228">
        <f>IF('TAB4.3.1'!L$16="V",0,'TAB4.3.1'!L$16)</f>
        <v>0</v>
      </c>
      <c r="G9" s="228">
        <f>'TAB3'!$F$9</f>
        <v>0</v>
      </c>
      <c r="H9" s="228">
        <f t="shared" ref="H9:H13" si="2">F9*G9</f>
        <v>0</v>
      </c>
      <c r="I9" s="228">
        <f>IF('TAB4.3.1'!M$16="V",0,'TAB4.3.1'!M$16)</f>
        <v>0</v>
      </c>
      <c r="J9" s="228">
        <f>'TAB3'!$F$10</f>
        <v>0</v>
      </c>
      <c r="K9" s="228">
        <f t="shared" ref="K9:K13" si="3">I9*J9</f>
        <v>0</v>
      </c>
      <c r="L9" s="228">
        <f>IF('TAB4.3.1'!N$16="V",0,'TAB4.3.1'!N$16)</f>
        <v>0</v>
      </c>
      <c r="M9" s="228">
        <f>'TAB3'!$F$12</f>
        <v>0</v>
      </c>
      <c r="N9" s="228">
        <f t="shared" ref="N9:N13" si="4">L9*M9</f>
        <v>0</v>
      </c>
      <c r="O9" s="228">
        <f>IF('TAB4.3.1'!O$16="V",0,'TAB4.3.1'!O$16)</f>
        <v>0</v>
      </c>
      <c r="P9" s="228">
        <f>'TAB3'!$F$13</f>
        <v>0</v>
      </c>
      <c r="Q9" s="228">
        <f t="shared" ref="Q9:Q13" si="5">O9*P9</f>
        <v>0</v>
      </c>
      <c r="R9" s="228">
        <f>IF('TAB4.3.1'!P$16="V",0,'TAB4.3.1'!P$16)</f>
        <v>0</v>
      </c>
      <c r="S9" s="228">
        <f>'TAB3'!$F$15</f>
        <v>0</v>
      </c>
      <c r="T9" s="228">
        <f t="shared" ref="T9:T13" si="6">R9*S9</f>
        <v>0</v>
      </c>
      <c r="U9" s="228">
        <f>IF('TAB4.3.1'!Q$16="V",0,'TAB4.3.1'!Q$16)</f>
        <v>0</v>
      </c>
      <c r="V9" s="228">
        <f>'TAB3'!$F$17</f>
        <v>0</v>
      </c>
      <c r="W9" s="228">
        <f t="shared" ref="W9" si="7">U9*V9</f>
        <v>0</v>
      </c>
    </row>
    <row r="10" spans="1:23" ht="14.45" customHeight="1" x14ac:dyDescent="0.3">
      <c r="A10" s="187" t="s">
        <v>98</v>
      </c>
      <c r="B10" s="228">
        <f>SUM(E10,H10,K10,N10,Q10,T10,W10)</f>
        <v>0</v>
      </c>
      <c r="C10" s="227"/>
      <c r="D10" s="228"/>
      <c r="E10" s="228">
        <f>E11+E12</f>
        <v>0</v>
      </c>
      <c r="F10" s="227"/>
      <c r="G10" s="228"/>
      <c r="H10" s="228">
        <f>H11+H12</f>
        <v>0</v>
      </c>
      <c r="I10" s="227"/>
      <c r="J10" s="228"/>
      <c r="K10" s="228">
        <f>K11+K12</f>
        <v>0</v>
      </c>
      <c r="L10" s="228"/>
      <c r="M10" s="228"/>
      <c r="N10" s="228">
        <f>N11+N12</f>
        <v>0</v>
      </c>
      <c r="O10" s="228"/>
      <c r="P10" s="228"/>
      <c r="Q10" s="228">
        <f>Q11+Q12</f>
        <v>0</v>
      </c>
      <c r="R10" s="228"/>
      <c r="S10" s="228"/>
      <c r="T10" s="228">
        <f>T11+T12</f>
        <v>0</v>
      </c>
      <c r="U10" s="228"/>
      <c r="V10" s="228"/>
      <c r="W10" s="228">
        <f>W11+W12</f>
        <v>0</v>
      </c>
    </row>
    <row r="11" spans="1:23" ht="14.45" customHeight="1" x14ac:dyDescent="0.3">
      <c r="A11" s="298" t="s">
        <v>225</v>
      </c>
      <c r="B11" s="228">
        <f>SUM(E11,H11,K11,N11,Q11,T11,W11)</f>
        <v>0</v>
      </c>
      <c r="C11" s="227">
        <f>IF('TAB4.3.1'!K$18="V",0,'TAB4.3.1'!K$18)</f>
        <v>0</v>
      </c>
      <c r="D11" s="228">
        <f>'TAB3'!$F$24</f>
        <v>0</v>
      </c>
      <c r="E11" s="228">
        <f t="shared" ref="E11:E12" si="8">C11*D11</f>
        <v>0</v>
      </c>
      <c r="F11" s="227">
        <f>IF('TAB4.3.1'!L$18="V",0,'TAB4.3.1'!L$18)</f>
        <v>0</v>
      </c>
      <c r="G11" s="228">
        <f>'TAB3'!$F$25</f>
        <v>0</v>
      </c>
      <c r="H11" s="228">
        <f t="shared" ref="H11:H12" si="9">F11*G11</f>
        <v>0</v>
      </c>
      <c r="I11" s="227">
        <f>IF('TAB4.3.1'!M$18="V",0,'TAB4.3.1'!M$18)</f>
        <v>0</v>
      </c>
      <c r="J11" s="228">
        <f>'TAB3'!$F$26</f>
        <v>0</v>
      </c>
      <c r="K11" s="228">
        <f t="shared" ref="K11:K12" si="10">I11*J11</f>
        <v>0</v>
      </c>
      <c r="L11" s="227">
        <f>IF('TAB4.3.1'!N$18="V",0,'TAB4.3.1'!N$18)</f>
        <v>0</v>
      </c>
      <c r="M11" s="228">
        <f>'TAB3'!$F$28</f>
        <v>0</v>
      </c>
      <c r="N11" s="228">
        <f t="shared" ref="N11:N12" si="11">L11*M11</f>
        <v>0</v>
      </c>
      <c r="O11" s="227">
        <f>IF('TAB4.3.1'!O$18="V",0,'TAB4.3.1'!O$18)</f>
        <v>0</v>
      </c>
      <c r="P11" s="228">
        <f>'TAB3'!$F$29</f>
        <v>0</v>
      </c>
      <c r="Q11" s="228">
        <f t="shared" ref="Q11:Q12" si="12">O11*P11</f>
        <v>0</v>
      </c>
      <c r="R11" s="227">
        <f>IF('TAB4.3.1'!P$18="V",0,'TAB4.3.1'!P$18)</f>
        <v>0</v>
      </c>
      <c r="S11" s="228">
        <f>'TAB3'!$F$31</f>
        <v>0</v>
      </c>
      <c r="T11" s="228">
        <f t="shared" ref="T11:T12" si="13">R11*S11</f>
        <v>0</v>
      </c>
      <c r="U11" s="227">
        <f>IF('TAB4.3.1'!Q$18="V",0,'TAB4.3.1'!Q$18)</f>
        <v>0</v>
      </c>
      <c r="V11" s="228">
        <f>'TAB3'!$F$33</f>
        <v>0</v>
      </c>
      <c r="W11" s="228">
        <f t="shared" ref="W11:W12" si="14">U11*V11</f>
        <v>0</v>
      </c>
    </row>
    <row r="12" spans="1:23" ht="14.45" customHeight="1" x14ac:dyDescent="0.3">
      <c r="A12" s="298" t="s">
        <v>226</v>
      </c>
      <c r="B12" s="228">
        <f>SUM(E12,H12,K12,N12,Q12,T12,W12)</f>
        <v>0</v>
      </c>
      <c r="C12" s="227">
        <f>IF('TAB4.3.1'!K$19="V",0,'TAB4.3.1'!K$19)</f>
        <v>0</v>
      </c>
      <c r="D12" s="228">
        <f>'TAB3.2'!$F$8</f>
        <v>0</v>
      </c>
      <c r="E12" s="228">
        <f t="shared" si="8"/>
        <v>0</v>
      </c>
      <c r="F12" s="227">
        <f>IF('TAB4.3.1'!L$19="V",0,'TAB4.3.1'!L$19)</f>
        <v>0</v>
      </c>
      <c r="G12" s="228">
        <f>'TAB3.2'!$F$9</f>
        <v>0</v>
      </c>
      <c r="H12" s="228">
        <f t="shared" si="9"/>
        <v>0</v>
      </c>
      <c r="I12" s="227">
        <f>IF('TAB4.3.1'!M$19="V",0,'TAB4.3.1'!M$19)</f>
        <v>0</v>
      </c>
      <c r="J12" s="228">
        <f>'TAB3.2'!$F$10</f>
        <v>0</v>
      </c>
      <c r="K12" s="228">
        <f t="shared" si="10"/>
        <v>0</v>
      </c>
      <c r="L12" s="227">
        <f>IF('TAB4.3.1'!N$19="V",0,'TAB4.3.1'!N$19)</f>
        <v>0</v>
      </c>
      <c r="M12" s="228">
        <f>'TAB3.2'!$F$12</f>
        <v>0</v>
      </c>
      <c r="N12" s="228">
        <f t="shared" si="11"/>
        <v>0</v>
      </c>
      <c r="O12" s="227">
        <f>IF('TAB4.3.1'!O$19="V",0,'TAB4.3.1'!O$19)</f>
        <v>0</v>
      </c>
      <c r="P12" s="228">
        <f>'TAB3.2'!$F$13</f>
        <v>0</v>
      </c>
      <c r="Q12" s="228">
        <f t="shared" si="12"/>
        <v>0</v>
      </c>
      <c r="R12" s="227">
        <f>IF('TAB4.3.1'!P$19="V",0,'TAB4.3.1'!P$19)</f>
        <v>0</v>
      </c>
      <c r="S12" s="228">
        <f>'TAB3.2'!$F$15</f>
        <v>0</v>
      </c>
      <c r="T12" s="228">
        <f t="shared" si="13"/>
        <v>0</v>
      </c>
      <c r="U12" s="227">
        <f>IF('TAB4.3.1'!Q$19="V",0,'TAB4.3.1'!Q$19)</f>
        <v>0</v>
      </c>
      <c r="V12" s="228">
        <f>'TAB3.2'!$F$17</f>
        <v>0</v>
      </c>
      <c r="W12" s="228">
        <f t="shared" si="14"/>
        <v>0</v>
      </c>
    </row>
    <row r="13" spans="1:23" x14ac:dyDescent="0.3">
      <c r="A13" s="185" t="s">
        <v>113</v>
      </c>
      <c r="B13" s="228">
        <f t="shared" si="0"/>
        <v>0</v>
      </c>
      <c r="C13" s="227">
        <f>IF('TAB4.3.1'!K$21="V",0,'TAB4.3.1'!K$21)</f>
        <v>0</v>
      </c>
      <c r="D13" s="228">
        <f>D11</f>
        <v>0</v>
      </c>
      <c r="E13" s="228">
        <f t="shared" si="1"/>
        <v>0</v>
      </c>
      <c r="F13" s="227">
        <f>IF('TAB4.3.1'!L$21="V",0,'TAB4.3.1'!L$21)</f>
        <v>0</v>
      </c>
      <c r="G13" s="228">
        <f>G11</f>
        <v>0</v>
      </c>
      <c r="H13" s="228">
        <f t="shared" si="2"/>
        <v>0</v>
      </c>
      <c r="I13" s="227">
        <f>IF('TAB4.3.1'!M$21="V",0,'TAB4.3.1'!M$21)</f>
        <v>0</v>
      </c>
      <c r="J13" s="228">
        <f>J11</f>
        <v>0</v>
      </c>
      <c r="K13" s="228">
        <f t="shared" si="3"/>
        <v>0</v>
      </c>
      <c r="L13" s="227">
        <f>IF('TAB4.3.1'!N$21="V",0,'TAB4.3.1'!N$21)</f>
        <v>0</v>
      </c>
      <c r="M13" s="228">
        <f>M11</f>
        <v>0</v>
      </c>
      <c r="N13" s="228">
        <f t="shared" si="4"/>
        <v>0</v>
      </c>
      <c r="O13" s="227">
        <f>IF('TAB4.3.1'!O$21="V",0,'TAB4.3.1'!O$21)</f>
        <v>0</v>
      </c>
      <c r="P13" s="228">
        <f>P11</f>
        <v>0</v>
      </c>
      <c r="Q13" s="228">
        <f t="shared" si="5"/>
        <v>0</v>
      </c>
      <c r="R13" s="227">
        <f>IF('TAB4.3.1'!P$21="V",0,'TAB4.3.1'!P$21)</f>
        <v>0</v>
      </c>
      <c r="S13" s="228">
        <f>S11</f>
        <v>0</v>
      </c>
      <c r="T13" s="228">
        <f t="shared" si="6"/>
        <v>0</v>
      </c>
      <c r="U13" s="188"/>
      <c r="V13" s="188"/>
      <c r="W13" s="188"/>
    </row>
    <row r="14" spans="1:23" x14ac:dyDescent="0.3">
      <c r="A14" s="185" t="s">
        <v>56</v>
      </c>
      <c r="B14" s="228">
        <f t="shared" si="0"/>
        <v>0</v>
      </c>
      <c r="C14" s="227"/>
      <c r="D14" s="228"/>
      <c r="E14" s="228">
        <f>SUM(E15:E17)</f>
        <v>0</v>
      </c>
      <c r="F14" s="227"/>
      <c r="G14" s="228"/>
      <c r="H14" s="228">
        <f>SUM(H15:H17)</f>
        <v>0</v>
      </c>
      <c r="I14" s="227"/>
      <c r="J14" s="228"/>
      <c r="K14" s="228">
        <f>SUM(K15:K17)</f>
        <v>0</v>
      </c>
      <c r="L14" s="227"/>
      <c r="M14" s="228"/>
      <c r="N14" s="228">
        <f>SUM(N15:N17)</f>
        <v>0</v>
      </c>
      <c r="O14" s="227"/>
      <c r="P14" s="228"/>
      <c r="Q14" s="228">
        <f>SUM(Q15:Q17)</f>
        <v>0</v>
      </c>
      <c r="R14" s="227"/>
      <c r="S14" s="228"/>
      <c r="T14" s="228">
        <f>SUM(T15:T17)</f>
        <v>0</v>
      </c>
      <c r="U14" s="227"/>
      <c r="V14" s="228"/>
      <c r="W14" s="228">
        <f>SUM(W15:W17)</f>
        <v>0</v>
      </c>
    </row>
    <row r="15" spans="1:23" x14ac:dyDescent="0.3">
      <c r="A15" s="187" t="s">
        <v>2</v>
      </c>
      <c r="B15" s="228">
        <f t="shared" si="0"/>
        <v>0</v>
      </c>
      <c r="C15" s="227">
        <f>IF('TAB4.3.1'!K$24="V",0,'TAB4.3.1'!K$24)</f>
        <v>0</v>
      </c>
      <c r="D15" s="228">
        <f>D13-'TAB3.1'!F8</f>
        <v>0</v>
      </c>
      <c r="E15" s="228">
        <f t="shared" ref="E15:E18" si="15">C15*D15</f>
        <v>0</v>
      </c>
      <c r="F15" s="227">
        <f>IF('TAB4.3.1'!L$24="V",0,'TAB4.3.1'!L$24)</f>
        <v>0</v>
      </c>
      <c r="G15" s="228">
        <f>G13-'TAB3.1'!F9</f>
        <v>0</v>
      </c>
      <c r="H15" s="228">
        <f t="shared" ref="H15:H18" si="16">F15*G15</f>
        <v>0</v>
      </c>
      <c r="I15" s="227">
        <f>IF('TAB4.3.1'!M$24="V",0,'TAB4.3.1'!M$24)</f>
        <v>0</v>
      </c>
      <c r="J15" s="228">
        <f>J13-'TAB3.1'!F10</f>
        <v>0</v>
      </c>
      <c r="K15" s="228">
        <f t="shared" ref="K15:K18" si="17">I15*J15</f>
        <v>0</v>
      </c>
      <c r="L15" s="227">
        <f>IF('TAB4.3.1'!N$24="V",0,'TAB4.3.1'!N$24)</f>
        <v>0</v>
      </c>
      <c r="M15" s="228">
        <f>M13-'TAB3.1'!F12</f>
        <v>0</v>
      </c>
      <c r="N15" s="228">
        <f t="shared" ref="N15:N18" si="18">L15*M15</f>
        <v>0</v>
      </c>
      <c r="O15" s="227">
        <f>IF('TAB4.3.1'!O$24="V",0,'TAB4.3.1'!O$24)</f>
        <v>0</v>
      </c>
      <c r="P15" s="228">
        <f>P13-'TAB3.1'!F13</f>
        <v>0</v>
      </c>
      <c r="Q15" s="228">
        <f t="shared" ref="Q15:Q18" si="19">O15*P15</f>
        <v>0</v>
      </c>
      <c r="R15" s="227">
        <f>IF('TAB4.3.1'!P$24="V",0,'TAB4.3.1'!P$24)</f>
        <v>0</v>
      </c>
      <c r="S15" s="228">
        <f>S13-'TAB3.1'!F15</f>
        <v>0</v>
      </c>
      <c r="T15" s="228">
        <f t="shared" ref="T15:T18" si="20">R15*S15</f>
        <v>0</v>
      </c>
      <c r="U15" s="227">
        <f>IF('TAB4.3.1'!Q$24="V",0,'TAB4.3.1'!Q$24)</f>
        <v>0</v>
      </c>
      <c r="V15" s="228">
        <f>V11-'TAB3.1'!F17</f>
        <v>0</v>
      </c>
      <c r="W15" s="228">
        <f t="shared" ref="W15:W18" si="21">U15*V15</f>
        <v>0</v>
      </c>
    </row>
    <row r="16" spans="1:23" x14ac:dyDescent="0.3">
      <c r="A16" s="187" t="s">
        <v>6</v>
      </c>
      <c r="B16" s="228">
        <f t="shared" si="0"/>
        <v>0</v>
      </c>
      <c r="C16" s="227">
        <f>IF('TAB4.3.1'!K$25="V",0,'TAB4.3.1'!K$25)</f>
        <v>0</v>
      </c>
      <c r="D16" s="228">
        <f>D13</f>
        <v>0</v>
      </c>
      <c r="E16" s="228">
        <f t="shared" si="15"/>
        <v>0</v>
      </c>
      <c r="F16" s="227">
        <f>IF('TAB4.3.1'!L$25="V",0,'TAB4.3.1'!L$25)</f>
        <v>0</v>
      </c>
      <c r="G16" s="228">
        <f>G13</f>
        <v>0</v>
      </c>
      <c r="H16" s="228">
        <f t="shared" si="16"/>
        <v>0</v>
      </c>
      <c r="I16" s="227">
        <f>IF('TAB4.3.1'!M$25="V",0,'TAB4.3.1'!M$25)</f>
        <v>0</v>
      </c>
      <c r="J16" s="228">
        <f>J13</f>
        <v>0</v>
      </c>
      <c r="K16" s="228">
        <f t="shared" si="17"/>
        <v>0</v>
      </c>
      <c r="L16" s="227">
        <f>IF('TAB4.3.1'!N$25="V",0,'TAB4.3.1'!N$25)</f>
        <v>0</v>
      </c>
      <c r="M16" s="228">
        <f>M13</f>
        <v>0</v>
      </c>
      <c r="N16" s="228">
        <f t="shared" si="18"/>
        <v>0</v>
      </c>
      <c r="O16" s="227">
        <f>IF('TAB4.3.1'!O$25="V",0,'TAB4.3.1'!O$25)</f>
        <v>0</v>
      </c>
      <c r="P16" s="228">
        <f>P13</f>
        <v>0</v>
      </c>
      <c r="Q16" s="228">
        <f t="shared" si="19"/>
        <v>0</v>
      </c>
      <c r="R16" s="227">
        <f>IF('TAB4.3.1'!P$25="V",0,'TAB4.3.1'!P$25)</f>
        <v>0</v>
      </c>
      <c r="S16" s="228">
        <f>S13</f>
        <v>0</v>
      </c>
      <c r="T16" s="228">
        <f t="shared" si="20"/>
        <v>0</v>
      </c>
      <c r="U16" s="227">
        <f>IF('TAB4.3.1'!Q$25="V",0,'TAB4.3.1'!Q$25)</f>
        <v>0</v>
      </c>
      <c r="V16" s="228">
        <f>V13</f>
        <v>0</v>
      </c>
      <c r="W16" s="228">
        <f t="shared" si="21"/>
        <v>0</v>
      </c>
    </row>
    <row r="17" spans="1:23" x14ac:dyDescent="0.3">
      <c r="A17" s="187" t="s">
        <v>10</v>
      </c>
      <c r="B17" s="228">
        <f t="shared" si="0"/>
        <v>0</v>
      </c>
      <c r="C17" s="227">
        <f>IF('TAB4.3.1'!K$26="V",0,'TAB4.3.1'!K$26)</f>
        <v>0</v>
      </c>
      <c r="D17" s="228">
        <f t="shared" ref="D17:D18" si="22">D16</f>
        <v>0</v>
      </c>
      <c r="E17" s="228">
        <f t="shared" si="15"/>
        <v>0</v>
      </c>
      <c r="F17" s="227">
        <f>IF('TAB4.3.1'!L$26="V",0,'TAB4.3.1'!L$26)</f>
        <v>0</v>
      </c>
      <c r="G17" s="228">
        <f t="shared" ref="G17:G18" si="23">G16</f>
        <v>0</v>
      </c>
      <c r="H17" s="228">
        <f t="shared" si="16"/>
        <v>0</v>
      </c>
      <c r="I17" s="227">
        <f>IF('TAB4.3.1'!M$26="V",0,'TAB4.3.1'!M$26)</f>
        <v>0</v>
      </c>
      <c r="J17" s="228">
        <f t="shared" ref="J17:J18" si="24">J16</f>
        <v>0</v>
      </c>
      <c r="K17" s="228">
        <f t="shared" si="17"/>
        <v>0</v>
      </c>
      <c r="L17" s="227">
        <f>IF('TAB4.3.1'!N$26="V",0,'TAB4.3.1'!N$26)</f>
        <v>0</v>
      </c>
      <c r="M17" s="228">
        <f t="shared" ref="M17:M18" si="25">M16</f>
        <v>0</v>
      </c>
      <c r="N17" s="228">
        <f t="shared" si="18"/>
        <v>0</v>
      </c>
      <c r="O17" s="227">
        <f>IF('TAB4.3.1'!O$26="V",0,'TAB4.3.1'!O$26)</f>
        <v>0</v>
      </c>
      <c r="P17" s="228">
        <f t="shared" ref="P17:P18" si="26">P16</f>
        <v>0</v>
      </c>
      <c r="Q17" s="228">
        <f t="shared" si="19"/>
        <v>0</v>
      </c>
      <c r="R17" s="227">
        <f>IF('TAB4.3.1'!P$26="V",0,'TAB4.3.1'!P$26)</f>
        <v>0</v>
      </c>
      <c r="S17" s="228">
        <f t="shared" ref="S17:S18" si="27">S16</f>
        <v>0</v>
      </c>
      <c r="T17" s="228">
        <f t="shared" si="20"/>
        <v>0</v>
      </c>
      <c r="U17" s="227">
        <f>IF('TAB4.3.1'!Q$26="V",0,'TAB4.3.1'!Q$26)</f>
        <v>0</v>
      </c>
      <c r="V17" s="228">
        <f t="shared" ref="V17:V18" si="28">V16</f>
        <v>0</v>
      </c>
      <c r="W17" s="228">
        <f t="shared" si="21"/>
        <v>0</v>
      </c>
    </row>
    <row r="18" spans="1:23" x14ac:dyDescent="0.3">
      <c r="A18" s="185" t="s">
        <v>114</v>
      </c>
      <c r="B18" s="228">
        <f t="shared" si="0"/>
        <v>0</v>
      </c>
      <c r="C18" s="227">
        <f>IF('TAB4.3.1'!K$28="V",0,'TAB4.3.1'!K$28)</f>
        <v>0</v>
      </c>
      <c r="D18" s="228">
        <f t="shared" si="22"/>
        <v>0</v>
      </c>
      <c r="E18" s="228">
        <f t="shared" si="15"/>
        <v>0</v>
      </c>
      <c r="F18" s="227">
        <f>IF('TAB4.3.1'!L$28="V",0,'TAB4.3.1'!L$28)</f>
        <v>0</v>
      </c>
      <c r="G18" s="228">
        <f t="shared" si="23"/>
        <v>0</v>
      </c>
      <c r="H18" s="228">
        <f t="shared" si="16"/>
        <v>0</v>
      </c>
      <c r="I18" s="227">
        <f>IF('TAB4.3.1'!M$28="V",0,'TAB4.3.1'!M$28)</f>
        <v>0</v>
      </c>
      <c r="J18" s="228">
        <f t="shared" si="24"/>
        <v>0</v>
      </c>
      <c r="K18" s="228">
        <f t="shared" si="17"/>
        <v>0</v>
      </c>
      <c r="L18" s="227">
        <f>IF('TAB4.3.1'!N$28="V",0,'TAB4.3.1'!N$28)</f>
        <v>0</v>
      </c>
      <c r="M18" s="228">
        <f t="shared" si="25"/>
        <v>0</v>
      </c>
      <c r="N18" s="228">
        <f t="shared" si="18"/>
        <v>0</v>
      </c>
      <c r="O18" s="227">
        <f>IF('TAB4.3.1'!O$28="V",0,'TAB4.3.1'!O$28)</f>
        <v>0</v>
      </c>
      <c r="P18" s="228">
        <f t="shared" si="26"/>
        <v>0</v>
      </c>
      <c r="Q18" s="228">
        <f t="shared" si="19"/>
        <v>0</v>
      </c>
      <c r="R18" s="227">
        <f>IF('TAB4.3.1'!P$28="V",0,'TAB4.3.1'!P$28)</f>
        <v>0</v>
      </c>
      <c r="S18" s="228">
        <f t="shared" si="27"/>
        <v>0</v>
      </c>
      <c r="T18" s="228">
        <f t="shared" si="20"/>
        <v>0</v>
      </c>
      <c r="U18" s="227">
        <f>IF('TAB4.3.1'!Q$28="V",0,'TAB4.3.1'!Q$28)</f>
        <v>0</v>
      </c>
      <c r="V18" s="228">
        <f t="shared" si="28"/>
        <v>0</v>
      </c>
      <c r="W18" s="228">
        <f t="shared" si="21"/>
        <v>0</v>
      </c>
    </row>
    <row r="19" spans="1:23" x14ac:dyDescent="0.3">
      <c r="A19" s="42" t="s">
        <v>7</v>
      </c>
      <c r="B19" s="229">
        <f t="shared" si="0"/>
        <v>0</v>
      </c>
      <c r="C19" s="8"/>
      <c r="D19" s="229"/>
      <c r="E19" s="229">
        <f>SUM(E7,E13:E14,E18)</f>
        <v>0</v>
      </c>
      <c r="F19" s="8"/>
      <c r="G19" s="229"/>
      <c r="H19" s="229">
        <f>SUM(H7,H13:H14,H18)</f>
        <v>0</v>
      </c>
      <c r="I19" s="8"/>
      <c r="J19" s="229"/>
      <c r="K19" s="229">
        <f>SUM(K7,K13:K14,K18)</f>
        <v>0</v>
      </c>
      <c r="L19" s="8"/>
      <c r="M19" s="229"/>
      <c r="N19" s="229">
        <f>SUM(N7,N13:N14,N18)</f>
        <v>0</v>
      </c>
      <c r="O19" s="8"/>
      <c r="P19" s="229"/>
      <c r="Q19" s="229">
        <f>SUM(Q7,Q13:Q14,Q18)</f>
        <v>0</v>
      </c>
      <c r="R19" s="8"/>
      <c r="S19" s="229"/>
      <c r="T19" s="229">
        <f>SUM(T7,T13:T14,T18)</f>
        <v>0</v>
      </c>
      <c r="U19" s="8"/>
      <c r="V19" s="229"/>
      <c r="W19" s="229">
        <f>SUM(W7,W13:W14,W18)</f>
        <v>0</v>
      </c>
    </row>
  </sheetData>
  <mergeCells count="8">
    <mergeCell ref="O5:Q5"/>
    <mergeCell ref="R5:T5"/>
    <mergeCell ref="U5:W5"/>
    <mergeCell ref="A5:A6"/>
    <mergeCell ref="C5:E5"/>
    <mergeCell ref="F5:H5"/>
    <mergeCell ref="I5:K5"/>
    <mergeCell ref="L5:N5"/>
  </mergeCells>
  <pageMargins left="0.7" right="0.7" top="0.75" bottom="0.75" header="0.3" footer="0.3"/>
  <pageSetup paperSize="8" scale="5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76"/>
  <sheetViews>
    <sheetView showGridLines="0" zoomScaleNormal="100" workbookViewId="0">
      <selection activeCell="I3" sqref="I3"/>
    </sheetView>
  </sheetViews>
  <sheetFormatPr baseColWidth="10" defaultColWidth="9.140625" defaultRowHeight="15" x14ac:dyDescent="0.3"/>
  <cols>
    <col min="1" max="1" width="2.7109375" customWidth="1"/>
    <col min="2" max="3" width="1.7109375" customWidth="1"/>
    <col min="4" max="4" width="4.28515625" customWidth="1"/>
    <col min="5" max="5" width="5.7109375" customWidth="1"/>
    <col min="6" max="7" width="7.7109375" customWidth="1"/>
    <col min="8" max="8" width="11.140625" customWidth="1"/>
    <col min="9" max="9" width="13.7109375" style="93" customWidth="1"/>
    <col min="10" max="10" width="10.140625" style="93" bestFit="1" customWidth="1"/>
    <col min="11" max="17" width="14.7109375" customWidth="1"/>
    <col min="18" max="18" width="1.7109375" customWidth="1"/>
    <col min="19" max="19" width="2.7109375" customWidth="1"/>
    <col min="20" max="20" width="1.28515625" customWidth="1"/>
    <col min="21" max="21" width="1" customWidth="1"/>
  </cols>
  <sheetData>
    <row r="1" spans="1:19" s="125" customFormat="1" ht="29.45" customHeight="1" x14ac:dyDescent="0.2">
      <c r="L1" s="126"/>
      <c r="M1" s="126"/>
      <c r="N1" s="126"/>
      <c r="O1" s="126"/>
    </row>
    <row r="2" spans="1:19" s="4" customFormat="1" ht="29.45" customHeight="1" x14ac:dyDescent="0.3">
      <c r="A2" s="10" t="str">
        <f>TAB00!B52&amp;" : "&amp;TAB00!C52</f>
        <v>TAB4.4.1 : Tarifs de prélèvement 2028</v>
      </c>
      <c r="B2" s="21"/>
      <c r="C2" s="21"/>
      <c r="D2" s="21"/>
      <c r="E2" s="21"/>
      <c r="F2" s="21"/>
      <c r="G2" s="21"/>
      <c r="H2" s="21"/>
      <c r="I2" s="21"/>
      <c r="J2" s="21"/>
      <c r="K2" s="21"/>
      <c r="L2" s="21"/>
      <c r="M2" s="21"/>
      <c r="N2" s="21"/>
      <c r="O2" s="21"/>
      <c r="P2" s="21"/>
      <c r="Q2" s="21"/>
      <c r="R2" s="21"/>
    </row>
    <row r="3" spans="1:19" s="125" customFormat="1" ht="14.25" x14ac:dyDescent="0.2">
      <c r="L3" s="126"/>
      <c r="M3" s="126"/>
      <c r="N3" s="126"/>
      <c r="O3" s="126"/>
    </row>
    <row r="4" spans="1:19" s="125" customFormat="1" ht="14.25" customHeight="1" x14ac:dyDescent="0.2">
      <c r="L4" s="126"/>
      <c r="M4" s="126"/>
      <c r="N4" s="126"/>
      <c r="O4" s="126"/>
    </row>
    <row r="5" spans="1:19" s="125" customFormat="1" ht="8.25" customHeight="1" x14ac:dyDescent="0.2">
      <c r="B5" s="130"/>
      <c r="C5" s="49"/>
      <c r="D5" s="49"/>
      <c r="E5" s="49"/>
      <c r="F5" s="49"/>
      <c r="G5" s="49"/>
      <c r="H5" s="49"/>
      <c r="I5" s="49"/>
      <c r="J5" s="49"/>
      <c r="K5" s="49"/>
      <c r="L5" s="161"/>
      <c r="M5" s="161"/>
      <c r="N5" s="161"/>
      <c r="O5" s="161"/>
      <c r="P5" s="161"/>
      <c r="Q5" s="161"/>
      <c r="R5" s="51"/>
      <c r="S5" s="47"/>
    </row>
    <row r="6" spans="1:19" ht="16.5" x14ac:dyDescent="0.3">
      <c r="B6" s="52"/>
      <c r="C6" s="425" t="s">
        <v>87</v>
      </c>
      <c r="D6" s="425"/>
      <c r="E6" s="425"/>
      <c r="F6" s="425"/>
      <c r="G6" s="425"/>
      <c r="H6" s="425"/>
      <c r="I6" s="425"/>
      <c r="J6" s="425"/>
      <c r="K6" s="426" t="s">
        <v>88</v>
      </c>
      <c r="L6" s="426"/>
      <c r="M6" s="426"/>
      <c r="N6" s="426"/>
      <c r="O6" s="411" t="str">
        <f>IF(TAB00!E11=0,"# Nom du GRD",TAB00!E11)</f>
        <v># Nom du GRD</v>
      </c>
      <c r="P6" s="411"/>
      <c r="Q6" s="411"/>
      <c r="R6" s="53"/>
      <c r="S6" s="47"/>
    </row>
    <row r="7" spans="1:19" s="125" customFormat="1" ht="5.0999999999999996" customHeight="1" x14ac:dyDescent="0.25">
      <c r="B7" s="121"/>
      <c r="C7" s="47"/>
      <c r="D7" s="54"/>
      <c r="E7" s="47"/>
      <c r="F7" s="47"/>
      <c r="G7" s="47"/>
      <c r="H7" s="47"/>
      <c r="I7" s="47"/>
      <c r="J7" s="47"/>
      <c r="K7" s="47"/>
      <c r="L7" s="55"/>
      <c r="M7" s="55"/>
      <c r="N7" s="55"/>
      <c r="O7" s="55"/>
      <c r="P7" s="55"/>
      <c r="Q7" s="55"/>
      <c r="R7" s="53"/>
      <c r="S7" s="47"/>
    </row>
    <row r="8" spans="1:19" s="125" customFormat="1" ht="15" customHeight="1" x14ac:dyDescent="0.2">
      <c r="B8" s="121"/>
      <c r="C8" s="409" t="s">
        <v>89</v>
      </c>
      <c r="D8" s="409"/>
      <c r="E8" s="409"/>
      <c r="F8" s="409"/>
      <c r="G8" s="409" t="str">
        <f>"du 01.01.20"&amp;RIGHT(A2,2)&amp;" au 31.12.20"&amp;RIGHT(A2,2)</f>
        <v>du 01.01.2028 au 31.12.2028</v>
      </c>
      <c r="H8" s="409"/>
      <c r="I8" s="409"/>
      <c r="J8" s="47"/>
      <c r="K8" s="47"/>
      <c r="L8" s="55"/>
      <c r="M8" s="55"/>
      <c r="N8" s="55"/>
      <c r="O8" s="55"/>
      <c r="P8" s="55"/>
      <c r="Q8" s="55"/>
      <c r="R8" s="53"/>
      <c r="S8" s="47"/>
    </row>
    <row r="9" spans="1:19" ht="15.75" thickBot="1" x14ac:dyDescent="0.35">
      <c r="B9" s="52"/>
      <c r="C9" s="423"/>
      <c r="D9" s="423"/>
      <c r="E9" s="423"/>
      <c r="F9" s="423"/>
      <c r="G9" s="423"/>
      <c r="H9" s="423"/>
      <c r="I9" s="423"/>
      <c r="J9" s="57"/>
      <c r="K9" s="58"/>
      <c r="L9" s="58"/>
      <c r="M9" s="58"/>
      <c r="N9" s="58"/>
      <c r="O9" s="58"/>
      <c r="P9" s="58"/>
      <c r="Q9" s="47"/>
      <c r="R9" s="53"/>
      <c r="S9" s="47"/>
    </row>
    <row r="10" spans="1:19" x14ac:dyDescent="0.3">
      <c r="B10" s="52"/>
      <c r="C10" s="412"/>
      <c r="D10" s="413"/>
      <c r="E10" s="413"/>
      <c r="F10" s="413"/>
      <c r="G10" s="413"/>
      <c r="H10" s="413"/>
      <c r="I10" s="413"/>
      <c r="J10" s="414" t="s">
        <v>90</v>
      </c>
      <c r="K10" s="417" t="s">
        <v>91</v>
      </c>
      <c r="L10" s="418"/>
      <c r="M10" s="418"/>
      <c r="N10" s="418"/>
      <c r="O10" s="417" t="s">
        <v>92</v>
      </c>
      <c r="P10" s="419"/>
      <c r="Q10" s="59"/>
      <c r="R10" s="53"/>
      <c r="S10" s="47"/>
    </row>
    <row r="11" spans="1:19" x14ac:dyDescent="0.3">
      <c r="B11" s="52"/>
      <c r="C11" s="420"/>
      <c r="D11" s="421"/>
      <c r="E11" s="421"/>
      <c r="F11" s="421"/>
      <c r="G11" s="421"/>
      <c r="H11" s="421"/>
      <c r="I11" s="421"/>
      <c r="J11" s="415"/>
      <c r="K11" s="60" t="s">
        <v>32</v>
      </c>
      <c r="L11" s="57" t="s">
        <v>33</v>
      </c>
      <c r="M11" s="57" t="s">
        <v>34</v>
      </c>
      <c r="N11" s="57" t="s">
        <v>35</v>
      </c>
      <c r="O11" s="61" t="s">
        <v>36</v>
      </c>
      <c r="P11" s="62" t="s">
        <v>37</v>
      </c>
      <c r="Q11" s="63" t="s">
        <v>41</v>
      </c>
      <c r="R11" s="53"/>
      <c r="S11" s="47"/>
    </row>
    <row r="12" spans="1:19" x14ac:dyDescent="0.3">
      <c r="B12" s="52"/>
      <c r="C12" s="422"/>
      <c r="D12" s="423"/>
      <c r="E12" s="423"/>
      <c r="F12" s="423"/>
      <c r="G12" s="423"/>
      <c r="H12" s="423"/>
      <c r="I12" s="423"/>
      <c r="J12" s="415"/>
      <c r="K12" s="422" t="s">
        <v>49</v>
      </c>
      <c r="L12" s="423"/>
      <c r="M12" s="423"/>
      <c r="N12" s="423"/>
      <c r="O12" s="422"/>
      <c r="P12" s="424"/>
      <c r="Q12" s="64"/>
      <c r="R12" s="53"/>
      <c r="S12" s="47"/>
    </row>
    <row r="13" spans="1:19" ht="15.75" thickBot="1" x14ac:dyDescent="0.35">
      <c r="B13" s="52"/>
      <c r="C13" s="422"/>
      <c r="D13" s="423"/>
      <c r="E13" s="423"/>
      <c r="F13" s="423"/>
      <c r="G13" s="423"/>
      <c r="H13" s="423"/>
      <c r="I13" s="423"/>
      <c r="J13" s="416"/>
      <c r="K13" s="65" t="s">
        <v>50</v>
      </c>
      <c r="L13" s="66" t="s">
        <v>51</v>
      </c>
      <c r="M13" s="67" t="s">
        <v>52</v>
      </c>
      <c r="N13" s="67" t="s">
        <v>53</v>
      </c>
      <c r="O13" s="65" t="s">
        <v>54</v>
      </c>
      <c r="P13" s="68" t="s">
        <v>55</v>
      </c>
      <c r="Q13" s="69"/>
      <c r="R13" s="53"/>
      <c r="S13" s="47"/>
    </row>
    <row r="14" spans="1:19" x14ac:dyDescent="0.3">
      <c r="B14" s="52"/>
      <c r="C14" s="70"/>
      <c r="D14" s="71" t="s">
        <v>5</v>
      </c>
      <c r="E14" s="71"/>
      <c r="F14" s="71"/>
      <c r="G14" s="72"/>
      <c r="H14" s="72"/>
      <c r="I14" s="73"/>
      <c r="J14" s="74"/>
      <c r="K14" s="74"/>
      <c r="L14" s="75"/>
      <c r="M14" s="225"/>
      <c r="N14" s="226"/>
      <c r="O14" s="225"/>
      <c r="P14" s="75"/>
      <c r="Q14" s="76"/>
      <c r="R14" s="53"/>
      <c r="S14" s="47"/>
    </row>
    <row r="15" spans="1:19" x14ac:dyDescent="0.3">
      <c r="B15" s="52"/>
      <c r="C15" s="77"/>
      <c r="D15" s="47"/>
      <c r="E15" s="78" t="s">
        <v>93</v>
      </c>
      <c r="F15" s="79"/>
      <c r="G15" s="79"/>
      <c r="H15" s="79"/>
      <c r="I15" s="80" t="s">
        <v>94</v>
      </c>
      <c r="J15" s="81" t="s">
        <v>95</v>
      </c>
      <c r="K15" s="82"/>
      <c r="L15" s="83"/>
      <c r="M15" s="83"/>
      <c r="N15" s="84"/>
      <c r="O15" s="83" t="s">
        <v>61</v>
      </c>
      <c r="P15" s="83" t="s">
        <v>61</v>
      </c>
      <c r="Q15" s="86"/>
      <c r="R15" s="53"/>
      <c r="S15" s="47"/>
    </row>
    <row r="16" spans="1:19" x14ac:dyDescent="0.3">
      <c r="B16" s="52"/>
      <c r="C16" s="77"/>
      <c r="D16" s="47"/>
      <c r="E16" s="80" t="s">
        <v>96</v>
      </c>
      <c r="F16" s="79"/>
      <c r="G16" s="79"/>
      <c r="H16" s="79"/>
      <c r="I16" s="80" t="s">
        <v>97</v>
      </c>
      <c r="J16" s="81" t="s">
        <v>95</v>
      </c>
      <c r="K16" s="87" t="s">
        <v>61</v>
      </c>
      <c r="L16" s="85" t="s">
        <v>61</v>
      </c>
      <c r="M16" s="85" t="s">
        <v>61</v>
      </c>
      <c r="N16" s="88" t="s">
        <v>61</v>
      </c>
      <c r="O16" s="85" t="s">
        <v>61</v>
      </c>
      <c r="P16" s="85" t="s">
        <v>61</v>
      </c>
      <c r="Q16" s="89" t="s">
        <v>61</v>
      </c>
      <c r="R16" s="53"/>
      <c r="S16" s="47"/>
    </row>
    <row r="17" spans="2:21" x14ac:dyDescent="0.3">
      <c r="B17" s="52"/>
      <c r="C17" s="77"/>
      <c r="D17" s="47"/>
      <c r="E17" s="90" t="s">
        <v>98</v>
      </c>
      <c r="F17" s="91"/>
      <c r="G17" s="91"/>
      <c r="H17" s="91"/>
      <c r="I17" s="90"/>
      <c r="J17" s="81"/>
      <c r="K17" s="82"/>
      <c r="L17" s="83"/>
      <c r="M17" s="83"/>
      <c r="N17" s="84"/>
      <c r="O17" s="83"/>
      <c r="P17" s="83"/>
      <c r="Q17" s="231"/>
      <c r="R17" s="53"/>
      <c r="S17" s="47"/>
    </row>
    <row r="18" spans="2:21" x14ac:dyDescent="0.3">
      <c r="B18" s="52"/>
      <c r="C18" s="77"/>
      <c r="D18" s="47"/>
      <c r="E18" s="73"/>
      <c r="F18" s="79" t="s">
        <v>222</v>
      </c>
      <c r="G18" s="79"/>
      <c r="H18" s="79"/>
      <c r="I18" s="90" t="s">
        <v>99</v>
      </c>
      <c r="J18" s="81" t="s">
        <v>95</v>
      </c>
      <c r="K18" s="87" t="s">
        <v>61</v>
      </c>
      <c r="L18" s="85" t="s">
        <v>61</v>
      </c>
      <c r="M18" s="85" t="s">
        <v>61</v>
      </c>
      <c r="N18" s="88" t="s">
        <v>61</v>
      </c>
      <c r="O18" s="85" t="s">
        <v>61</v>
      </c>
      <c r="P18" s="85" t="s">
        <v>61</v>
      </c>
      <c r="Q18" s="89" t="s">
        <v>61</v>
      </c>
      <c r="R18" s="53"/>
      <c r="S18" s="47"/>
      <c r="T18" s="47"/>
      <c r="U18" s="47"/>
    </row>
    <row r="19" spans="2:21" x14ac:dyDescent="0.3">
      <c r="B19" s="52"/>
      <c r="C19" s="77"/>
      <c r="D19" s="47"/>
      <c r="F19" s="79" t="s">
        <v>223</v>
      </c>
      <c r="G19" s="91"/>
      <c r="H19" s="91"/>
      <c r="I19" s="90" t="s">
        <v>99</v>
      </c>
      <c r="J19" s="81" t="s">
        <v>95</v>
      </c>
      <c r="K19" s="87" t="s">
        <v>61</v>
      </c>
      <c r="L19" s="85" t="s">
        <v>61</v>
      </c>
      <c r="M19" s="85" t="s">
        <v>61</v>
      </c>
      <c r="N19" s="88" t="s">
        <v>61</v>
      </c>
      <c r="O19" s="85" t="s">
        <v>61</v>
      </c>
      <c r="P19" s="85" t="s">
        <v>61</v>
      </c>
      <c r="Q19" s="89" t="s">
        <v>61</v>
      </c>
      <c r="R19" s="53"/>
      <c r="S19" s="47"/>
      <c r="T19" s="47"/>
      <c r="U19" s="47"/>
    </row>
    <row r="20" spans="2:21" ht="15.75" x14ac:dyDescent="0.3">
      <c r="B20" s="52"/>
      <c r="C20" s="92"/>
      <c r="J20" s="94"/>
      <c r="K20" s="232"/>
      <c r="L20" s="233"/>
      <c r="M20" s="233"/>
      <c r="N20" s="234"/>
      <c r="O20" s="233"/>
      <c r="P20" s="233"/>
      <c r="Q20" s="235"/>
      <c r="R20" s="95"/>
    </row>
    <row r="21" spans="2:21" x14ac:dyDescent="0.3">
      <c r="B21" s="52"/>
      <c r="C21" s="77"/>
      <c r="D21" s="71" t="s">
        <v>100</v>
      </c>
      <c r="E21" s="79"/>
      <c r="F21" s="79"/>
      <c r="G21" s="79"/>
      <c r="H21" s="79"/>
      <c r="I21" s="80" t="s">
        <v>99</v>
      </c>
      <c r="J21" s="81" t="s">
        <v>101</v>
      </c>
      <c r="K21" s="82" t="s">
        <v>61</v>
      </c>
      <c r="L21" s="83" t="s">
        <v>61</v>
      </c>
      <c r="M21" s="83" t="s">
        <v>61</v>
      </c>
      <c r="N21" s="84" t="s">
        <v>61</v>
      </c>
      <c r="O21" s="83" t="s">
        <v>61</v>
      </c>
      <c r="P21" s="83" t="s">
        <v>61</v>
      </c>
      <c r="Q21" s="231"/>
      <c r="R21" s="53"/>
      <c r="S21" s="47"/>
    </row>
    <row r="22" spans="2:21" x14ac:dyDescent="0.3">
      <c r="B22" s="52"/>
      <c r="C22" s="77"/>
      <c r="D22" s="71"/>
      <c r="E22" s="96"/>
      <c r="F22" s="96"/>
      <c r="G22" s="96"/>
      <c r="H22" s="96"/>
      <c r="I22" s="73"/>
      <c r="J22" s="81"/>
      <c r="K22" s="82"/>
      <c r="L22" s="83"/>
      <c r="M22" s="83"/>
      <c r="N22" s="84"/>
      <c r="O22" s="83"/>
      <c r="P22" s="83"/>
      <c r="Q22" s="231"/>
      <c r="R22" s="53"/>
      <c r="S22" s="47"/>
    </row>
    <row r="23" spans="2:21" x14ac:dyDescent="0.3">
      <c r="B23" s="52"/>
      <c r="C23" s="77"/>
      <c r="D23" s="71" t="s">
        <v>102</v>
      </c>
      <c r="E23" s="97"/>
      <c r="F23" s="96"/>
      <c r="G23" s="96"/>
      <c r="H23" s="96"/>
      <c r="I23" s="73"/>
      <c r="J23" s="98"/>
      <c r="K23" s="236"/>
      <c r="L23" s="237"/>
      <c r="M23" s="238"/>
      <c r="N23" s="239"/>
      <c r="O23" s="237"/>
      <c r="P23" s="237"/>
      <c r="Q23" s="240"/>
      <c r="R23" s="53"/>
      <c r="S23" s="47"/>
    </row>
    <row r="24" spans="2:21" x14ac:dyDescent="0.3">
      <c r="B24" s="52"/>
      <c r="C24" s="77"/>
      <c r="D24" s="99"/>
      <c r="E24" s="100" t="s">
        <v>103</v>
      </c>
      <c r="F24" s="101"/>
      <c r="G24" s="101"/>
      <c r="H24" s="101"/>
      <c r="I24" s="90" t="s">
        <v>99</v>
      </c>
      <c r="J24" s="81" t="s">
        <v>104</v>
      </c>
      <c r="K24" s="82" t="s">
        <v>61</v>
      </c>
      <c r="L24" s="83" t="s">
        <v>61</v>
      </c>
      <c r="M24" s="83" t="s">
        <v>61</v>
      </c>
      <c r="N24" s="84" t="s">
        <v>61</v>
      </c>
      <c r="O24" s="83" t="s">
        <v>61</v>
      </c>
      <c r="P24" s="83" t="s">
        <v>61</v>
      </c>
      <c r="Q24" s="231" t="s">
        <v>61</v>
      </c>
      <c r="R24" s="53"/>
      <c r="S24" s="47"/>
    </row>
    <row r="25" spans="2:21" x14ac:dyDescent="0.3">
      <c r="B25" s="52"/>
      <c r="C25" s="77"/>
      <c r="D25" s="99"/>
      <c r="E25" s="100" t="s">
        <v>105</v>
      </c>
      <c r="F25" s="101"/>
      <c r="G25" s="101"/>
      <c r="H25" s="101"/>
      <c r="I25" s="90" t="s">
        <v>99</v>
      </c>
      <c r="J25" s="81" t="s">
        <v>106</v>
      </c>
      <c r="K25" s="82" t="s">
        <v>61</v>
      </c>
      <c r="L25" s="83" t="s">
        <v>61</v>
      </c>
      <c r="M25" s="83" t="s">
        <v>61</v>
      </c>
      <c r="N25" s="84" t="s">
        <v>61</v>
      </c>
      <c r="O25" s="83" t="s">
        <v>61</v>
      </c>
      <c r="P25" s="83" t="s">
        <v>61</v>
      </c>
      <c r="Q25" s="231" t="s">
        <v>61</v>
      </c>
      <c r="R25" s="53"/>
      <c r="S25" s="47"/>
    </row>
    <row r="26" spans="2:21" ht="15.75" thickBot="1" x14ac:dyDescent="0.35">
      <c r="B26" s="52"/>
      <c r="C26" s="77"/>
      <c r="D26" s="99"/>
      <c r="E26" s="100" t="s">
        <v>107</v>
      </c>
      <c r="F26" s="101"/>
      <c r="G26" s="101"/>
      <c r="H26" s="101"/>
      <c r="I26" s="90" t="s">
        <v>99</v>
      </c>
      <c r="J26" s="102" t="s">
        <v>108</v>
      </c>
      <c r="K26" s="241" t="s">
        <v>61</v>
      </c>
      <c r="L26" s="242" t="s">
        <v>61</v>
      </c>
      <c r="M26" s="242" t="s">
        <v>61</v>
      </c>
      <c r="N26" s="243" t="s">
        <v>61</v>
      </c>
      <c r="O26" s="242" t="s">
        <v>61</v>
      </c>
      <c r="P26" s="242" t="s">
        <v>61</v>
      </c>
      <c r="Q26" s="244" t="s">
        <v>61</v>
      </c>
      <c r="R26" s="53"/>
      <c r="S26" s="47"/>
    </row>
    <row r="27" spans="2:21" ht="15.75" thickBot="1" x14ac:dyDescent="0.35">
      <c r="B27" s="52"/>
      <c r="C27" s="77"/>
      <c r="D27" s="99"/>
      <c r="E27" s="73"/>
      <c r="F27" s="47"/>
      <c r="G27" s="47"/>
      <c r="H27" s="47"/>
      <c r="I27" s="73"/>
      <c r="J27" s="103"/>
      <c r="K27" s="245"/>
      <c r="L27" s="245"/>
      <c r="M27" s="245"/>
      <c r="N27" s="245"/>
      <c r="O27" s="245"/>
      <c r="P27" s="245"/>
      <c r="Q27" s="246"/>
      <c r="R27" s="53"/>
      <c r="S27" s="47"/>
    </row>
    <row r="28" spans="2:21" ht="15.75" thickBot="1" x14ac:dyDescent="0.35">
      <c r="B28" s="52"/>
      <c r="C28" s="77"/>
      <c r="D28" s="71" t="s">
        <v>109</v>
      </c>
      <c r="E28" s="96"/>
      <c r="F28" s="71"/>
      <c r="G28" s="71"/>
      <c r="H28" s="105"/>
      <c r="I28" s="80" t="s">
        <v>99</v>
      </c>
      <c r="J28" s="106" t="s">
        <v>224</v>
      </c>
      <c r="K28" s="247" t="s">
        <v>61</v>
      </c>
      <c r="L28" s="245" t="s">
        <v>61</v>
      </c>
      <c r="M28" s="245" t="s">
        <v>61</v>
      </c>
      <c r="N28" s="245" t="s">
        <v>61</v>
      </c>
      <c r="O28" s="247" t="s">
        <v>61</v>
      </c>
      <c r="P28" s="246" t="s">
        <v>61</v>
      </c>
      <c r="Q28" s="248" t="s">
        <v>61</v>
      </c>
      <c r="R28" s="53"/>
      <c r="S28" s="47"/>
    </row>
    <row r="29" spans="2:21" ht="15.75" thickBot="1" x14ac:dyDescent="0.35">
      <c r="B29" s="52"/>
      <c r="C29" s="108"/>
      <c r="D29" s="109"/>
      <c r="E29" s="110"/>
      <c r="F29" s="109"/>
      <c r="G29" s="109"/>
      <c r="H29" s="109"/>
      <c r="I29" s="111"/>
      <c r="J29" s="103"/>
      <c r="K29" s="245"/>
      <c r="L29" s="245"/>
      <c r="M29" s="245"/>
      <c r="N29" s="245"/>
      <c r="O29" s="245"/>
      <c r="P29" s="245"/>
      <c r="Q29" s="248"/>
      <c r="R29" s="53"/>
      <c r="S29" s="47"/>
    </row>
    <row r="30" spans="2:21" x14ac:dyDescent="0.3">
      <c r="B30" s="112"/>
      <c r="C30" s="113"/>
      <c r="D30" s="114"/>
      <c r="E30" s="114"/>
      <c r="F30" s="114"/>
      <c r="G30" s="114"/>
      <c r="H30" s="114"/>
      <c r="I30" s="115"/>
      <c r="J30" s="115"/>
      <c r="K30" s="114"/>
      <c r="L30" s="114"/>
      <c r="M30" s="114"/>
      <c r="N30" s="114"/>
      <c r="O30" s="114"/>
      <c r="P30" s="114"/>
      <c r="Q30" s="114"/>
      <c r="R30" s="116"/>
      <c r="S30" s="47"/>
    </row>
    <row r="31" spans="2:21" x14ac:dyDescent="0.3">
      <c r="C31" s="47"/>
      <c r="D31" s="47"/>
      <c r="E31" s="47"/>
      <c r="F31" s="47"/>
      <c r="G31" s="47"/>
      <c r="H31" s="47"/>
      <c r="I31" s="48"/>
      <c r="J31" s="48"/>
      <c r="K31" s="47"/>
      <c r="L31" s="47"/>
      <c r="M31" s="47"/>
      <c r="N31" s="47"/>
      <c r="O31" s="47"/>
      <c r="P31" s="47"/>
      <c r="Q31" s="47"/>
      <c r="R31" s="47"/>
      <c r="S31" s="47"/>
    </row>
    <row r="32" spans="2:21" ht="15" customHeight="1" x14ac:dyDescent="0.3">
      <c r="B32" s="460"/>
      <c r="C32" s="461"/>
      <c r="D32" s="462" t="s">
        <v>111</v>
      </c>
      <c r="E32" s="462"/>
      <c r="F32" s="462"/>
      <c r="G32" s="462"/>
      <c r="H32" s="462"/>
      <c r="I32" s="462"/>
      <c r="J32" s="463"/>
      <c r="K32" s="463"/>
      <c r="L32" s="463"/>
      <c r="M32" s="464"/>
      <c r="N32" s="464"/>
      <c r="O32" s="464"/>
      <c r="P32" s="461"/>
      <c r="Q32" s="465"/>
      <c r="R32" s="466"/>
      <c r="S32" s="472"/>
    </row>
    <row r="33" spans="2:19" ht="4.9000000000000004" customHeight="1" x14ac:dyDescent="0.3">
      <c r="B33" s="467"/>
      <c r="C33" s="468"/>
      <c r="D33" s="469"/>
      <c r="E33" s="469"/>
      <c r="F33" s="469"/>
      <c r="G33" s="469"/>
      <c r="H33" s="469"/>
      <c r="I33" s="469"/>
      <c r="J33" s="470"/>
      <c r="K33" s="470"/>
      <c r="L33" s="470"/>
      <c r="M33" s="471"/>
      <c r="N33" s="471"/>
      <c r="O33" s="471"/>
      <c r="P33" s="468"/>
      <c r="Q33" s="472"/>
      <c r="R33" s="473"/>
      <c r="S33" s="472"/>
    </row>
    <row r="34" spans="2:19" ht="15" customHeight="1" x14ac:dyDescent="0.3">
      <c r="B34" s="474"/>
      <c r="C34" s="475"/>
      <c r="D34" s="476"/>
      <c r="E34" t="s">
        <v>331</v>
      </c>
      <c r="F34" s="476"/>
      <c r="G34" s="476"/>
      <c r="H34" s="476"/>
      <c r="I34" s="476"/>
      <c r="J34" s="476"/>
      <c r="K34" s="476"/>
      <c r="L34" s="476"/>
      <c r="M34" s="477"/>
      <c r="N34" s="477"/>
      <c r="O34" s="477"/>
      <c r="P34" s="475"/>
      <c r="Q34" s="472"/>
      <c r="R34" s="473"/>
      <c r="S34" s="472"/>
    </row>
    <row r="35" spans="2:19" ht="4.9000000000000004" customHeight="1" x14ac:dyDescent="0.3">
      <c r="B35" s="474"/>
      <c r="C35" s="475"/>
      <c r="D35" s="476"/>
      <c r="F35" s="476"/>
      <c r="G35" s="476"/>
      <c r="H35" s="476"/>
      <c r="I35" s="476"/>
      <c r="J35" s="476"/>
      <c r="K35" s="476"/>
      <c r="L35" s="476"/>
      <c r="M35" s="477"/>
      <c r="N35" s="477"/>
      <c r="O35" s="477"/>
      <c r="P35" s="475"/>
      <c r="Q35" s="472"/>
      <c r="R35" s="473"/>
      <c r="S35" s="472"/>
    </row>
    <row r="36" spans="2:19" ht="15" customHeight="1" x14ac:dyDescent="0.3">
      <c r="B36" s="474"/>
      <c r="C36" s="475"/>
      <c r="D36" s="478" t="s">
        <v>332</v>
      </c>
      <c r="E36" s="478"/>
      <c r="F36" s="478"/>
      <c r="G36" s="478"/>
      <c r="H36" s="478"/>
      <c r="I36" s="478"/>
      <c r="J36" s="476"/>
      <c r="K36" s="476"/>
      <c r="L36" s="476"/>
      <c r="M36" s="477"/>
      <c r="N36" s="477"/>
      <c r="O36" s="477"/>
      <c r="P36" s="475"/>
      <c r="Q36" s="472"/>
      <c r="R36" s="473"/>
      <c r="S36" s="472"/>
    </row>
    <row r="37" spans="2:19" ht="5.0999999999999996" customHeight="1" x14ac:dyDescent="0.3">
      <c r="B37" s="474"/>
      <c r="C37" s="475"/>
      <c r="D37" s="479"/>
      <c r="E37" s="479"/>
      <c r="F37" s="479"/>
      <c r="G37" s="479"/>
      <c r="H37" s="479"/>
      <c r="I37" s="479"/>
      <c r="J37" s="479"/>
      <c r="K37" s="479"/>
      <c r="L37" s="479"/>
      <c r="M37" s="480"/>
      <c r="N37" s="480"/>
      <c r="O37" s="480"/>
      <c r="P37" s="481"/>
      <c r="Q37" s="472"/>
      <c r="R37" s="473"/>
      <c r="S37" s="472"/>
    </row>
    <row r="38" spans="2:19" s="507" customFormat="1" ht="62.45" customHeight="1" x14ac:dyDescent="0.3">
      <c r="B38" s="482"/>
      <c r="C38" s="483"/>
      <c r="D38" s="341" t="s">
        <v>295</v>
      </c>
      <c r="E38" s="484" t="s">
        <v>333</v>
      </c>
      <c r="F38" s="485"/>
      <c r="G38" s="485"/>
      <c r="H38" s="485"/>
      <c r="I38" s="485"/>
      <c r="J38" s="485"/>
      <c r="K38" s="485"/>
      <c r="L38" s="485"/>
      <c r="M38" s="485"/>
      <c r="N38" s="485"/>
      <c r="O38" s="485"/>
      <c r="P38" s="485"/>
      <c r="Q38" s="485"/>
      <c r="R38" s="486"/>
      <c r="S38" s="508"/>
    </row>
    <row r="39" spans="2:19" ht="4.9000000000000004" customHeight="1" x14ac:dyDescent="0.3">
      <c r="B39" s="474"/>
      <c r="C39" s="475"/>
      <c r="D39" s="479"/>
      <c r="E39" s="479"/>
      <c r="F39" s="479"/>
      <c r="G39" s="479"/>
      <c r="H39" s="479"/>
      <c r="I39" s="479"/>
      <c r="J39" s="479"/>
      <c r="K39" s="479"/>
      <c r="L39" s="479"/>
      <c r="M39" s="480"/>
      <c r="N39" s="480"/>
      <c r="O39" s="480"/>
      <c r="P39" s="481"/>
      <c r="Q39" s="472"/>
      <c r="R39" s="473"/>
      <c r="S39" s="472"/>
    </row>
    <row r="40" spans="2:19" ht="46.9" customHeight="1" x14ac:dyDescent="0.3">
      <c r="B40" s="474"/>
      <c r="C40" s="475"/>
      <c r="D40" s="487" t="s">
        <v>295</v>
      </c>
      <c r="E40" s="488" t="s">
        <v>334</v>
      </c>
      <c r="F40" s="488"/>
      <c r="G40" s="488"/>
      <c r="H40" s="488"/>
      <c r="I40" s="488"/>
      <c r="J40" s="488"/>
      <c r="K40" s="488"/>
      <c r="L40" s="488"/>
      <c r="M40" s="488"/>
      <c r="N40" s="488"/>
      <c r="O40" s="488"/>
      <c r="P40" s="488"/>
      <c r="Q40" s="488"/>
      <c r="R40" s="473"/>
    </row>
    <row r="41" spans="2:19" ht="4.1500000000000004" customHeight="1" x14ac:dyDescent="0.3">
      <c r="B41" s="474"/>
      <c r="C41" s="475"/>
      <c r="D41" s="476"/>
      <c r="E41" s="476"/>
      <c r="F41" s="476"/>
      <c r="G41" s="476"/>
      <c r="H41" s="476"/>
      <c r="I41" s="476"/>
      <c r="J41" s="476"/>
      <c r="K41" s="476"/>
      <c r="L41" s="477"/>
      <c r="M41" s="477"/>
      <c r="N41" s="477"/>
      <c r="O41" s="475"/>
      <c r="P41" s="475"/>
      <c r="Q41" s="472"/>
      <c r="R41" s="473"/>
    </row>
    <row r="42" spans="2:19" ht="15.75" x14ac:dyDescent="0.3">
      <c r="B42" s="474"/>
      <c r="C42" s="475"/>
      <c r="D42" s="476"/>
      <c r="E42" s="476"/>
      <c r="F42" s="489" t="s">
        <v>335</v>
      </c>
      <c r="G42" s="490"/>
      <c r="H42" s="490"/>
      <c r="I42" s="490"/>
      <c r="J42" s="490"/>
      <c r="K42" s="490"/>
      <c r="L42" s="491"/>
      <c r="M42" s="477"/>
      <c r="N42" s="477"/>
      <c r="O42" s="475"/>
      <c r="P42" s="475"/>
      <c r="Q42" s="472"/>
      <c r="R42" s="473"/>
    </row>
    <row r="43" spans="2:19" ht="15.75" x14ac:dyDescent="0.3">
      <c r="B43" s="474"/>
      <c r="C43" s="475"/>
      <c r="D43" s="476"/>
      <c r="E43" s="476"/>
      <c r="F43" s="489" t="s">
        <v>336</v>
      </c>
      <c r="G43" s="490"/>
      <c r="H43" s="490"/>
      <c r="I43" s="490"/>
      <c r="J43" s="490"/>
      <c r="K43" s="490"/>
      <c r="L43" s="491"/>
      <c r="M43" s="477"/>
      <c r="N43" s="477"/>
      <c r="O43" s="475"/>
      <c r="P43" s="475"/>
      <c r="Q43" s="472"/>
      <c r="R43" s="473"/>
    </row>
    <row r="44" spans="2:19" ht="15.75" x14ac:dyDescent="0.3">
      <c r="B44" s="474"/>
      <c r="C44" s="475"/>
      <c r="D44" s="476"/>
      <c r="E44" s="476"/>
      <c r="F44" s="489" t="s">
        <v>337</v>
      </c>
      <c r="G44" s="490"/>
      <c r="H44" s="490"/>
      <c r="I44" s="490"/>
      <c r="J44" s="490"/>
      <c r="K44" s="490"/>
      <c r="L44" s="491"/>
      <c r="M44" s="477"/>
      <c r="N44" s="477"/>
      <c r="O44" s="475"/>
      <c r="P44" s="475"/>
      <c r="Q44" s="472"/>
      <c r="R44" s="473"/>
    </row>
    <row r="45" spans="2:19" ht="4.1500000000000004" customHeight="1" x14ac:dyDescent="0.3">
      <c r="B45" s="474"/>
      <c r="C45" s="475"/>
      <c r="D45" s="476"/>
      <c r="E45" s="476"/>
      <c r="F45" s="476"/>
      <c r="G45" s="476"/>
      <c r="H45" s="476"/>
      <c r="I45" s="476"/>
      <c r="J45" s="476"/>
      <c r="K45" s="476"/>
      <c r="L45" s="477"/>
      <c r="M45" s="477"/>
      <c r="N45" s="477"/>
      <c r="O45" s="475"/>
      <c r="P45" s="475"/>
      <c r="Q45" s="472"/>
      <c r="R45" s="473"/>
    </row>
    <row r="46" spans="2:19" ht="15.75" customHeight="1" x14ac:dyDescent="0.3">
      <c r="B46" s="474"/>
      <c r="C46" s="475"/>
      <c r="D46" s="476"/>
      <c r="E46" s="492" t="s">
        <v>338</v>
      </c>
      <c r="F46" s="492"/>
      <c r="G46" s="492"/>
      <c r="H46" s="492"/>
      <c r="I46" s="492"/>
      <c r="J46" s="492"/>
      <c r="K46" s="492"/>
      <c r="L46" s="492"/>
      <c r="M46" s="492"/>
      <c r="N46" s="492"/>
      <c r="O46" s="492"/>
      <c r="P46" s="492"/>
      <c r="Q46" s="492"/>
      <c r="R46" s="473"/>
    </row>
    <row r="47" spans="2:19" ht="5.0999999999999996" customHeight="1" x14ac:dyDescent="0.3">
      <c r="B47" s="474"/>
      <c r="C47" s="475"/>
      <c r="D47" s="479"/>
      <c r="E47" s="479"/>
      <c r="F47" s="479"/>
      <c r="G47" s="479"/>
      <c r="H47" s="479"/>
      <c r="I47" s="479"/>
      <c r="J47" s="479"/>
      <c r="K47" s="479"/>
      <c r="L47" s="479"/>
      <c r="M47" s="480"/>
      <c r="N47" s="480"/>
      <c r="O47" s="480"/>
      <c r="P47" s="481"/>
      <c r="Q47" s="472"/>
      <c r="R47" s="473"/>
      <c r="S47" s="472"/>
    </row>
    <row r="48" spans="2:19" ht="15.75" x14ac:dyDescent="0.3">
      <c r="B48" s="474"/>
      <c r="C48" s="475"/>
      <c r="D48" s="487" t="s">
        <v>295</v>
      </c>
      <c r="E48" s="484" t="s">
        <v>339</v>
      </c>
      <c r="F48" s="484"/>
      <c r="G48" s="484"/>
      <c r="H48" s="484"/>
      <c r="I48" s="484"/>
      <c r="J48" s="484"/>
      <c r="K48" s="484"/>
      <c r="L48" s="484"/>
      <c r="M48" s="484"/>
      <c r="N48" s="484"/>
      <c r="O48" s="484"/>
      <c r="P48" s="484"/>
      <c r="Q48" s="484"/>
      <c r="R48" s="473"/>
    </row>
    <row r="49" spans="2:19" ht="15.75" x14ac:dyDescent="0.3">
      <c r="B49" s="474"/>
      <c r="C49" s="475"/>
      <c r="D49" s="479"/>
      <c r="E49" s="479"/>
      <c r="F49" s="489" t="s">
        <v>335</v>
      </c>
      <c r="H49" s="479"/>
      <c r="I49" s="479"/>
      <c r="J49" s="479"/>
      <c r="K49" s="479"/>
      <c r="L49" s="479"/>
      <c r="M49" s="480"/>
      <c r="N49" s="480"/>
      <c r="O49" s="480"/>
      <c r="P49" s="481"/>
      <c r="Q49" s="472"/>
      <c r="R49" s="473"/>
    </row>
    <row r="50" spans="2:19" ht="15.75" x14ac:dyDescent="0.3">
      <c r="B50" s="474"/>
      <c r="C50" s="475"/>
      <c r="D50" s="479"/>
      <c r="E50" s="479"/>
      <c r="F50" s="489" t="s">
        <v>336</v>
      </c>
      <c r="H50" s="479"/>
      <c r="I50" s="479"/>
      <c r="J50" s="479"/>
      <c r="K50" s="479"/>
      <c r="L50" s="479"/>
      <c r="M50" s="480"/>
      <c r="N50" s="480"/>
      <c r="O50" s="480"/>
      <c r="P50" s="481"/>
      <c r="Q50" s="472"/>
      <c r="R50" s="473"/>
    </row>
    <row r="51" spans="2:19" ht="15.75" x14ac:dyDescent="0.3">
      <c r="B51" s="474"/>
      <c r="C51" s="475"/>
      <c r="D51" s="479"/>
      <c r="E51" s="479"/>
      <c r="F51" s="489" t="s">
        <v>340</v>
      </c>
      <c r="H51" s="479"/>
      <c r="I51" s="479"/>
      <c r="J51" s="479"/>
      <c r="K51" s="479"/>
      <c r="L51" s="479"/>
      <c r="M51" s="480"/>
      <c r="N51" s="480"/>
      <c r="O51" s="480"/>
      <c r="P51" s="481"/>
      <c r="Q51" s="472"/>
      <c r="R51" s="473"/>
    </row>
    <row r="52" spans="2:19" ht="15.75" customHeight="1" x14ac:dyDescent="0.3">
      <c r="B52" s="474"/>
      <c r="C52" s="475"/>
      <c r="D52" s="476"/>
      <c r="E52" s="492" t="s">
        <v>338</v>
      </c>
      <c r="F52" s="492"/>
      <c r="G52" s="492"/>
      <c r="H52" s="492"/>
      <c r="I52" s="492"/>
      <c r="J52" s="492"/>
      <c r="K52" s="492"/>
      <c r="L52" s="492"/>
      <c r="M52" s="492"/>
      <c r="N52" s="492"/>
      <c r="O52" s="492"/>
      <c r="P52" s="492"/>
      <c r="Q52" s="492"/>
      <c r="R52" s="473"/>
    </row>
    <row r="53" spans="2:19" ht="6.95" customHeight="1" x14ac:dyDescent="0.3">
      <c r="B53" s="474"/>
      <c r="C53" s="475"/>
      <c r="D53" s="479"/>
      <c r="E53" s="479"/>
      <c r="F53" s="479"/>
      <c r="G53" s="479"/>
      <c r="H53" s="479"/>
      <c r="I53" s="479"/>
      <c r="J53" s="479"/>
      <c r="K53" s="479"/>
      <c r="L53" s="479"/>
      <c r="M53" s="480"/>
      <c r="N53" s="480"/>
      <c r="O53" s="480"/>
      <c r="P53" s="481"/>
      <c r="Q53" s="472"/>
      <c r="R53" s="473"/>
      <c r="S53" s="472"/>
    </row>
    <row r="54" spans="2:19" ht="30.75" customHeight="1" x14ac:dyDescent="0.3">
      <c r="B54" s="474"/>
      <c r="C54" s="475"/>
      <c r="D54" s="487" t="s">
        <v>295</v>
      </c>
      <c r="E54" s="484" t="s">
        <v>341</v>
      </c>
      <c r="F54" s="485"/>
      <c r="G54" s="485"/>
      <c r="H54" s="485"/>
      <c r="I54" s="485"/>
      <c r="J54" s="485"/>
      <c r="K54" s="485"/>
      <c r="L54" s="485"/>
      <c r="M54" s="485"/>
      <c r="N54" s="485"/>
      <c r="O54" s="485"/>
      <c r="P54" s="485"/>
      <c r="Q54" s="472"/>
      <c r="R54" s="473"/>
    </row>
    <row r="55" spans="2:19" ht="6.95" customHeight="1" x14ac:dyDescent="0.3">
      <c r="B55" s="474"/>
      <c r="C55" s="475"/>
      <c r="D55" s="479"/>
      <c r="E55" s="479"/>
      <c r="F55" s="479"/>
      <c r="G55" s="479"/>
      <c r="H55" s="479"/>
      <c r="I55" s="479"/>
      <c r="J55" s="479"/>
      <c r="K55" s="479"/>
      <c r="L55" s="479"/>
      <c r="M55" s="480"/>
      <c r="N55" s="480"/>
      <c r="O55" s="480"/>
      <c r="P55" s="481"/>
      <c r="Q55" s="472"/>
      <c r="R55" s="473"/>
      <c r="S55" s="472"/>
    </row>
    <row r="56" spans="2:19" ht="4.9000000000000004" customHeight="1" x14ac:dyDescent="0.3">
      <c r="B56" s="474"/>
      <c r="C56" s="475"/>
      <c r="D56" s="476"/>
      <c r="E56" s="476"/>
      <c r="F56" s="476"/>
      <c r="G56" s="476"/>
      <c r="H56" s="476"/>
      <c r="I56" s="476"/>
      <c r="J56" s="476"/>
      <c r="K56" s="476"/>
      <c r="L56" s="476"/>
      <c r="M56" s="477"/>
      <c r="N56" s="477"/>
      <c r="O56" s="477"/>
      <c r="P56" s="475"/>
      <c r="Q56" s="472"/>
      <c r="R56" s="473"/>
    </row>
    <row r="57" spans="2:19" ht="15.75" x14ac:dyDescent="0.3">
      <c r="B57" s="474"/>
      <c r="C57" s="475"/>
      <c r="D57" s="427" t="s">
        <v>342</v>
      </c>
      <c r="E57" s="427"/>
      <c r="F57" s="427"/>
      <c r="G57" s="427"/>
      <c r="H57" s="427"/>
      <c r="I57" s="476"/>
      <c r="J57" s="476"/>
      <c r="K57" s="476"/>
      <c r="L57" s="476"/>
      <c r="M57" s="477"/>
      <c r="N57" s="477"/>
      <c r="O57" s="477"/>
      <c r="P57" s="475"/>
      <c r="Q57" s="472"/>
      <c r="R57" s="473"/>
    </row>
    <row r="58" spans="2:19" ht="3" customHeight="1" x14ac:dyDescent="0.3">
      <c r="B58" s="474"/>
      <c r="C58" s="475"/>
      <c r="D58" s="493"/>
      <c r="E58" s="493"/>
      <c r="F58" s="493"/>
      <c r="G58" s="476"/>
      <c r="H58" s="476"/>
      <c r="I58" s="476"/>
      <c r="J58" s="476"/>
      <c r="K58" s="476"/>
      <c r="L58" s="476"/>
      <c r="M58" s="477"/>
      <c r="N58" s="477"/>
      <c r="O58" s="477"/>
      <c r="P58" s="475"/>
      <c r="Q58" s="472"/>
      <c r="R58" s="473"/>
    </row>
    <row r="59" spans="2:19" ht="15" customHeight="1" x14ac:dyDescent="0.3">
      <c r="B59" s="474"/>
      <c r="C59" s="475"/>
      <c r="D59" s="493"/>
      <c r="E59" s="494" t="s">
        <v>343</v>
      </c>
      <c r="F59" s="493"/>
      <c r="G59" s="476"/>
      <c r="H59" s="476"/>
      <c r="I59" s="476"/>
      <c r="J59" s="476"/>
      <c r="K59" s="476"/>
      <c r="L59" s="476"/>
      <c r="M59" s="477"/>
      <c r="N59" s="477"/>
      <c r="O59" s="477"/>
      <c r="P59" s="475"/>
      <c r="Q59" s="472"/>
      <c r="R59" s="473"/>
    </row>
    <row r="60" spans="2:19" ht="70.5" customHeight="1" x14ac:dyDescent="0.3">
      <c r="B60" s="474"/>
      <c r="C60" s="475"/>
      <c r="D60" s="493"/>
      <c r="E60" s="487" t="s">
        <v>295</v>
      </c>
      <c r="F60" s="484" t="s">
        <v>344</v>
      </c>
      <c r="G60" s="485"/>
      <c r="H60" s="485"/>
      <c r="I60" s="485"/>
      <c r="J60" s="485"/>
      <c r="K60" s="485"/>
      <c r="L60" s="485"/>
      <c r="M60" s="485"/>
      <c r="N60" s="485"/>
      <c r="O60" s="485"/>
      <c r="P60" s="485"/>
      <c r="Q60" s="485"/>
      <c r="R60" s="473"/>
    </row>
    <row r="61" spans="2:19" ht="7.15" customHeight="1" x14ac:dyDescent="0.3">
      <c r="B61" s="474"/>
      <c r="C61" s="475"/>
      <c r="D61" s="493"/>
      <c r="E61" s="487"/>
      <c r="F61" s="495"/>
      <c r="G61" s="496"/>
      <c r="H61" s="496"/>
      <c r="I61" s="496"/>
      <c r="J61" s="496"/>
      <c r="K61" s="496"/>
      <c r="L61" s="496"/>
      <c r="M61" s="496"/>
      <c r="N61" s="496"/>
      <c r="O61" s="496"/>
      <c r="P61" s="496"/>
      <c r="Q61" s="496"/>
      <c r="R61" s="473"/>
    </row>
    <row r="62" spans="2:19" ht="57.75" customHeight="1" x14ac:dyDescent="0.3">
      <c r="B62" s="474"/>
      <c r="C62" s="475"/>
      <c r="D62" s="476"/>
      <c r="E62" s="487" t="s">
        <v>295</v>
      </c>
      <c r="F62" s="497" t="s">
        <v>345</v>
      </c>
      <c r="G62" s="492"/>
      <c r="H62" s="492"/>
      <c r="I62" s="492"/>
      <c r="J62" s="492"/>
      <c r="K62" s="492"/>
      <c r="L62" s="492"/>
      <c r="M62" s="492"/>
      <c r="N62" s="492"/>
      <c r="O62" s="492"/>
      <c r="P62" s="492"/>
      <c r="Q62" s="472"/>
      <c r="R62" s="473"/>
    </row>
    <row r="63" spans="2:19" ht="8.1" customHeight="1" x14ac:dyDescent="0.3">
      <c r="B63" s="474"/>
      <c r="C63" s="475"/>
      <c r="D63" s="493"/>
      <c r="E63" s="493"/>
      <c r="F63" s="493"/>
      <c r="G63" s="476"/>
      <c r="H63" s="476"/>
      <c r="I63" s="476"/>
      <c r="J63" s="476"/>
      <c r="K63" s="476"/>
      <c r="L63" s="476"/>
      <c r="M63" s="477"/>
      <c r="N63" s="477"/>
      <c r="O63" s="477"/>
      <c r="P63" s="475"/>
      <c r="Q63" s="472"/>
      <c r="R63" s="473"/>
    </row>
    <row r="64" spans="2:19" ht="15" customHeight="1" x14ac:dyDescent="0.3">
      <c r="B64" s="474"/>
      <c r="C64" s="475"/>
      <c r="D64" s="493"/>
      <c r="E64" s="494" t="s">
        <v>346</v>
      </c>
      <c r="F64" s="493"/>
      <c r="G64" s="476"/>
      <c r="H64" s="476"/>
      <c r="I64" s="476"/>
      <c r="J64" s="476"/>
      <c r="K64" s="476"/>
      <c r="L64" s="476"/>
      <c r="M64" s="477"/>
      <c r="N64" s="477"/>
      <c r="O64" s="477"/>
      <c r="P64" s="475"/>
      <c r="Q64" s="472"/>
      <c r="R64" s="473"/>
    </row>
    <row r="65" spans="2:19" ht="15" customHeight="1" x14ac:dyDescent="0.3">
      <c r="B65" s="474"/>
      <c r="C65" s="475"/>
      <c r="D65" s="493"/>
      <c r="E65" s="493"/>
      <c r="F65" s="484" t="s">
        <v>347</v>
      </c>
      <c r="G65" s="485"/>
      <c r="H65" s="485"/>
      <c r="I65" s="485"/>
      <c r="J65" s="485"/>
      <c r="K65" s="485"/>
      <c r="L65" s="485"/>
      <c r="M65" s="485"/>
      <c r="N65" s="485"/>
      <c r="O65" s="485"/>
      <c r="P65" s="485"/>
      <c r="Q65" s="485"/>
      <c r="R65" s="473"/>
      <c r="S65" s="509"/>
    </row>
    <row r="66" spans="2:19" ht="15" customHeight="1" x14ac:dyDescent="0.3">
      <c r="B66" s="474"/>
      <c r="C66" s="475"/>
      <c r="D66" s="493"/>
      <c r="E66" s="493"/>
      <c r="F66" s="495"/>
      <c r="G66" s="496"/>
      <c r="H66" s="496"/>
      <c r="I66" s="496"/>
      <c r="J66" s="496"/>
      <c r="K66" s="496"/>
      <c r="L66" s="496"/>
      <c r="M66" s="496"/>
      <c r="N66" s="496"/>
      <c r="O66" s="496"/>
      <c r="P66" s="496"/>
      <c r="Q66" s="496"/>
      <c r="R66" s="473"/>
      <c r="S66" s="509"/>
    </row>
    <row r="67" spans="2:19" ht="15" customHeight="1" x14ac:dyDescent="0.3">
      <c r="B67" s="474"/>
      <c r="C67" s="475"/>
      <c r="D67" s="493"/>
      <c r="E67" s="494" t="s">
        <v>348</v>
      </c>
      <c r="F67" s="495"/>
      <c r="G67" s="496"/>
      <c r="H67" s="496"/>
      <c r="I67" s="496"/>
      <c r="J67" s="496"/>
      <c r="K67" s="496"/>
      <c r="L67" s="496"/>
      <c r="M67" s="496"/>
      <c r="N67" s="496"/>
      <c r="O67" s="496"/>
      <c r="P67" s="496"/>
      <c r="Q67" s="496"/>
      <c r="R67" s="473"/>
      <c r="S67" s="509"/>
    </row>
    <row r="68" spans="2:19" ht="15" customHeight="1" x14ac:dyDescent="0.3">
      <c r="B68" s="474"/>
      <c r="C68" s="475"/>
      <c r="D68" s="493"/>
      <c r="E68" s="493"/>
      <c r="F68" s="495"/>
      <c r="G68" s="496"/>
      <c r="H68" s="496"/>
      <c r="I68" s="496"/>
      <c r="J68" s="496"/>
      <c r="K68" s="496"/>
      <c r="L68" s="496"/>
      <c r="M68" s="496"/>
      <c r="N68" s="496"/>
      <c r="O68" s="496"/>
      <c r="P68" s="496"/>
      <c r="Q68" s="496"/>
      <c r="R68" s="473"/>
      <c r="S68" s="509"/>
    </row>
    <row r="69" spans="2:19" ht="63.6" customHeight="1" x14ac:dyDescent="0.3">
      <c r="B69" s="474"/>
      <c r="C69" s="475"/>
      <c r="D69" s="493"/>
      <c r="E69" s="498" t="s">
        <v>349</v>
      </c>
      <c r="F69" s="498"/>
      <c r="G69" s="498"/>
      <c r="H69" s="498"/>
      <c r="I69" s="498"/>
      <c r="J69" s="498"/>
      <c r="K69" s="498"/>
      <c r="L69" s="498"/>
      <c r="M69" s="498"/>
      <c r="N69" s="498"/>
      <c r="O69" s="498"/>
      <c r="P69" s="498"/>
      <c r="Q69" s="498"/>
      <c r="R69" s="473"/>
      <c r="S69" s="509"/>
    </row>
    <row r="70" spans="2:19" ht="15" customHeight="1" x14ac:dyDescent="0.3">
      <c r="B70" s="474"/>
      <c r="C70" s="475"/>
      <c r="D70" s="493"/>
      <c r="E70" s="493"/>
      <c r="F70" s="493"/>
      <c r="G70" s="476"/>
      <c r="H70" s="476"/>
      <c r="I70" s="476"/>
      <c r="J70" s="476"/>
      <c r="K70" s="476"/>
      <c r="L70" s="476"/>
      <c r="M70" s="477"/>
      <c r="N70" s="477"/>
      <c r="O70" s="477"/>
      <c r="P70" s="475"/>
      <c r="Q70" s="472"/>
      <c r="R70" s="473"/>
    </row>
    <row r="71" spans="2:19" ht="3.6" customHeight="1" x14ac:dyDescent="0.3">
      <c r="B71" s="474"/>
      <c r="C71" s="475"/>
      <c r="D71" s="499"/>
      <c r="E71" s="499"/>
      <c r="F71" s="500"/>
      <c r="G71" s="476"/>
      <c r="H71" s="476"/>
      <c r="I71" s="476"/>
      <c r="J71" s="476"/>
      <c r="K71" s="476"/>
      <c r="L71" s="476"/>
      <c r="M71" s="477"/>
      <c r="N71" s="477"/>
      <c r="O71" s="477"/>
      <c r="P71" s="475"/>
      <c r="Q71" s="472"/>
      <c r="R71" s="473"/>
    </row>
    <row r="72" spans="2:19" ht="3" customHeight="1" x14ac:dyDescent="0.3">
      <c r="B72" s="474"/>
      <c r="C72" s="475"/>
      <c r="D72" s="476"/>
      <c r="E72" s="476"/>
      <c r="F72" s="476"/>
      <c r="G72" s="476"/>
      <c r="H72" s="476"/>
      <c r="I72" s="476"/>
      <c r="J72" s="476"/>
      <c r="K72" s="476"/>
      <c r="L72" s="476"/>
      <c r="M72" s="477"/>
      <c r="N72" s="477"/>
      <c r="O72" s="477"/>
      <c r="P72" s="475"/>
      <c r="Q72" s="472"/>
      <c r="R72" s="473"/>
    </row>
    <row r="73" spans="2:19" ht="3" customHeight="1" x14ac:dyDescent="0.3">
      <c r="B73" s="474"/>
      <c r="C73" s="475"/>
      <c r="D73" s="476"/>
      <c r="E73" s="476"/>
      <c r="F73" s="476"/>
      <c r="G73" s="476"/>
      <c r="H73" s="476"/>
      <c r="I73" s="476"/>
      <c r="J73" s="476"/>
      <c r="K73" s="476"/>
      <c r="L73" s="476"/>
      <c r="M73" s="477"/>
      <c r="N73" s="477"/>
      <c r="O73" s="477"/>
      <c r="P73" s="475"/>
      <c r="Q73" s="472"/>
      <c r="R73" s="473"/>
    </row>
    <row r="74" spans="2:19" ht="38.450000000000003" customHeight="1" x14ac:dyDescent="0.3">
      <c r="B74" s="474"/>
      <c r="C74" s="475"/>
      <c r="D74" s="501">
        <v>1</v>
      </c>
      <c r="E74" s="492" t="s">
        <v>350</v>
      </c>
      <c r="F74" s="492"/>
      <c r="G74" s="492"/>
      <c r="H74" s="492"/>
      <c r="I74" s="492"/>
      <c r="J74" s="492"/>
      <c r="K74" s="492"/>
      <c r="L74" s="492"/>
      <c r="M74" s="492"/>
      <c r="N74" s="492"/>
      <c r="O74" s="492"/>
      <c r="P74" s="492"/>
      <c r="Q74" s="492"/>
      <c r="R74" s="473"/>
    </row>
    <row r="75" spans="2:19" ht="49.9" customHeight="1" x14ac:dyDescent="0.3">
      <c r="B75" s="474"/>
      <c r="C75" s="475"/>
      <c r="D75" s="501">
        <v>2</v>
      </c>
      <c r="E75" s="492" t="s">
        <v>351</v>
      </c>
      <c r="F75" s="492"/>
      <c r="G75" s="492"/>
      <c r="H75" s="492"/>
      <c r="I75" s="492"/>
      <c r="J75" s="492"/>
      <c r="K75" s="492"/>
      <c r="L75" s="492"/>
      <c r="M75" s="492"/>
      <c r="N75" s="492"/>
      <c r="O75" s="492"/>
      <c r="P75" s="492"/>
      <c r="Q75" s="492"/>
      <c r="R75" s="473"/>
    </row>
    <row r="76" spans="2:19" ht="15.75" x14ac:dyDescent="0.3">
      <c r="B76" s="502"/>
      <c r="C76" s="503"/>
      <c r="D76" s="503"/>
      <c r="E76" s="503"/>
      <c r="F76" s="503"/>
      <c r="G76" s="503"/>
      <c r="H76" s="503"/>
      <c r="I76" s="503"/>
      <c r="J76" s="503"/>
      <c r="K76" s="503"/>
      <c r="L76" s="504"/>
      <c r="M76" s="504"/>
      <c r="N76" s="504"/>
      <c r="O76" s="504"/>
      <c r="P76" s="503"/>
      <c r="Q76" s="505"/>
      <c r="R76" s="506"/>
    </row>
  </sheetData>
  <mergeCells count="29">
    <mergeCell ref="E69:Q69"/>
    <mergeCell ref="E74:Q74"/>
    <mergeCell ref="E75:Q75"/>
    <mergeCell ref="E54:P54"/>
    <mergeCell ref="D57:H57"/>
    <mergeCell ref="F60:Q60"/>
    <mergeCell ref="F62:P62"/>
    <mergeCell ref="F65:Q65"/>
    <mergeCell ref="E38:Q38"/>
    <mergeCell ref="E40:Q40"/>
    <mergeCell ref="E46:Q46"/>
    <mergeCell ref="E48:Q48"/>
    <mergeCell ref="E52:Q52"/>
    <mergeCell ref="C11:I11"/>
    <mergeCell ref="C12:I12"/>
    <mergeCell ref="K12:N12"/>
    <mergeCell ref="O12:P12"/>
    <mergeCell ref="D32:I32"/>
    <mergeCell ref="J10:J13"/>
    <mergeCell ref="K10:N10"/>
    <mergeCell ref="C13:I13"/>
    <mergeCell ref="O6:Q6"/>
    <mergeCell ref="C8:F8"/>
    <mergeCell ref="C9:I9"/>
    <mergeCell ref="O10:P10"/>
    <mergeCell ref="C6:J6"/>
    <mergeCell ref="K6:N6"/>
    <mergeCell ref="C10:I10"/>
    <mergeCell ref="G8:I8"/>
  </mergeCells>
  <pageMargins left="0.7" right="0.7" top="0.75" bottom="0.75" header="0.3" footer="0.3"/>
  <pageSetup paperSize="9" scale="80" orientation="landscape"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4.9989318521683403E-2"/>
  </sheetPr>
  <dimension ref="A3:W19"/>
  <sheetViews>
    <sheetView zoomScaleNormal="100" workbookViewId="0">
      <pane xSplit="1" ySplit="4" topLeftCell="B5" activePane="bottomRight" state="frozen"/>
      <selection activeCell="C6" sqref="C6:E6"/>
      <selection pane="topRight" activeCell="C6" sqref="C6:E6"/>
      <selection pane="bottomLeft" activeCell="C6" sqref="C6:E6"/>
      <selection pane="bottomRight" activeCell="V16" sqref="V16"/>
    </sheetView>
  </sheetViews>
  <sheetFormatPr baseColWidth="10" defaultColWidth="8.85546875" defaultRowHeight="15" x14ac:dyDescent="0.3"/>
  <cols>
    <col min="1" max="1" width="35.28515625" style="1" customWidth="1"/>
    <col min="2" max="2" width="16.7109375" style="1" customWidth="1"/>
    <col min="3" max="3" width="9" style="1" customWidth="1"/>
    <col min="4" max="5" width="16.7109375" style="1" customWidth="1"/>
    <col min="6" max="6" width="9" style="1" customWidth="1"/>
    <col min="7" max="8" width="16.7109375" style="1" customWidth="1"/>
    <col min="9" max="9" width="9" style="1" customWidth="1"/>
    <col min="10" max="11" width="16.7109375" style="1" customWidth="1"/>
    <col min="12" max="12" width="9" style="1" customWidth="1"/>
    <col min="13" max="14" width="16.7109375" style="1" customWidth="1"/>
    <col min="15" max="15" width="9" style="1" customWidth="1"/>
    <col min="16" max="17" width="16.7109375" style="1" customWidth="1"/>
    <col min="18" max="18" width="9" style="1" customWidth="1"/>
    <col min="19" max="20" width="16.7109375" style="1" customWidth="1"/>
    <col min="21" max="21" width="9" style="1" customWidth="1"/>
    <col min="22" max="22" width="16.7109375" style="1" customWidth="1"/>
    <col min="23" max="23" width="16.7109375" style="12" customWidth="1"/>
    <col min="24" max="16384" width="8.85546875" style="1"/>
  </cols>
  <sheetData>
    <row r="3" spans="1:23" ht="29.45" customHeight="1" x14ac:dyDescent="0.3">
      <c r="A3" s="10" t="str">
        <f>TAB00!B53&amp;" : "&amp;TAB00!C53</f>
        <v>TAB4.4.2 : Synthèse des produits prévisionnels issus des tarifs de prélèvement 2028</v>
      </c>
      <c r="B3" s="10"/>
      <c r="C3" s="10"/>
      <c r="D3" s="10"/>
      <c r="E3" s="10"/>
      <c r="F3" s="10"/>
      <c r="G3" s="10"/>
      <c r="H3" s="10"/>
      <c r="I3" s="10"/>
      <c r="J3" s="10"/>
      <c r="K3" s="10"/>
      <c r="L3" s="10"/>
      <c r="M3" s="10"/>
      <c r="N3" s="10"/>
      <c r="O3" s="10"/>
      <c r="P3" s="10"/>
      <c r="Q3" s="10"/>
      <c r="R3" s="10"/>
      <c r="S3" s="10"/>
      <c r="T3" s="10"/>
      <c r="U3" s="10"/>
      <c r="V3" s="10"/>
      <c r="W3" s="11"/>
    </row>
    <row r="5" spans="1:23" x14ac:dyDescent="0.3">
      <c r="A5" s="397" t="s">
        <v>0</v>
      </c>
      <c r="B5" s="5" t="s">
        <v>7</v>
      </c>
      <c r="C5" s="399" t="s">
        <v>32</v>
      </c>
      <c r="D5" s="399"/>
      <c r="E5" s="399"/>
      <c r="F5" s="399" t="s">
        <v>33</v>
      </c>
      <c r="G5" s="399"/>
      <c r="H5" s="399"/>
      <c r="I5" s="399" t="s">
        <v>34</v>
      </c>
      <c r="J5" s="399"/>
      <c r="K5" s="399"/>
      <c r="L5" s="399" t="s">
        <v>35</v>
      </c>
      <c r="M5" s="399"/>
      <c r="N5" s="399"/>
      <c r="O5" s="399" t="s">
        <v>36</v>
      </c>
      <c r="P5" s="399"/>
      <c r="Q5" s="399"/>
      <c r="R5" s="399" t="s">
        <v>37</v>
      </c>
      <c r="S5" s="399"/>
      <c r="T5" s="399"/>
      <c r="U5" s="399" t="s">
        <v>41</v>
      </c>
      <c r="V5" s="399"/>
      <c r="W5" s="399"/>
    </row>
    <row r="6" spans="1:23" x14ac:dyDescent="0.3">
      <c r="A6" s="397"/>
      <c r="B6" s="5" t="s">
        <v>3</v>
      </c>
      <c r="C6" s="5" t="s">
        <v>12</v>
      </c>
      <c r="D6" s="5" t="s">
        <v>116</v>
      </c>
      <c r="E6" s="5" t="s">
        <v>13</v>
      </c>
      <c r="F6" s="5" t="s">
        <v>12</v>
      </c>
      <c r="G6" s="5" t="s">
        <v>116</v>
      </c>
      <c r="H6" s="5" t="s">
        <v>13</v>
      </c>
      <c r="I6" s="5" t="s">
        <v>12</v>
      </c>
      <c r="J6" s="5" t="s">
        <v>116</v>
      </c>
      <c r="K6" s="5" t="s">
        <v>13</v>
      </c>
      <c r="L6" s="5" t="s">
        <v>12</v>
      </c>
      <c r="M6" s="5" t="s">
        <v>116</v>
      </c>
      <c r="N6" s="5" t="s">
        <v>13</v>
      </c>
      <c r="O6" s="5" t="s">
        <v>12</v>
      </c>
      <c r="P6" s="5" t="s">
        <v>116</v>
      </c>
      <c r="Q6" s="5" t="s">
        <v>13</v>
      </c>
      <c r="R6" s="5" t="s">
        <v>12</v>
      </c>
      <c r="S6" s="5" t="s">
        <v>116</v>
      </c>
      <c r="T6" s="5" t="s">
        <v>13</v>
      </c>
      <c r="U6" s="5" t="s">
        <v>12</v>
      </c>
      <c r="V6" s="5" t="s">
        <v>116</v>
      </c>
      <c r="W6" s="5" t="s">
        <v>13</v>
      </c>
    </row>
    <row r="7" spans="1:23" x14ac:dyDescent="0.3">
      <c r="A7" s="185" t="s">
        <v>5</v>
      </c>
      <c r="B7" s="228">
        <f t="shared" ref="B7:B12" si="0">SUM(E7,H7,K7,N7,Q7,T7,W7)</f>
        <v>0</v>
      </c>
      <c r="C7" s="186"/>
      <c r="D7" s="186"/>
      <c r="E7" s="228">
        <f>SUM(E8:E10)</f>
        <v>0</v>
      </c>
      <c r="F7" s="186"/>
      <c r="G7" s="186"/>
      <c r="H7" s="228">
        <f>SUM(H8:H10)</f>
        <v>0</v>
      </c>
      <c r="I7" s="186"/>
      <c r="J7" s="186"/>
      <c r="K7" s="228">
        <f>SUM(K8:K10)</f>
        <v>0</v>
      </c>
      <c r="L7" s="186"/>
      <c r="M7" s="186"/>
      <c r="N7" s="228">
        <f>SUM(N8:N10)</f>
        <v>0</v>
      </c>
      <c r="O7" s="186"/>
      <c r="P7" s="186"/>
      <c r="Q7" s="228">
        <f>SUM(Q8:Q10)</f>
        <v>0</v>
      </c>
      <c r="R7" s="186"/>
      <c r="S7" s="228"/>
      <c r="T7" s="228">
        <f>SUM(T8:T10)</f>
        <v>0</v>
      </c>
      <c r="U7" s="186"/>
      <c r="V7" s="186"/>
      <c r="W7" s="228">
        <f>SUM(W8:W10)</f>
        <v>0</v>
      </c>
    </row>
    <row r="8" spans="1:23" x14ac:dyDescent="0.3">
      <c r="A8" s="187" t="s">
        <v>93</v>
      </c>
      <c r="B8" s="228">
        <f t="shared" si="0"/>
        <v>0</v>
      </c>
      <c r="C8" s="188"/>
      <c r="D8" s="188"/>
      <c r="E8" s="188"/>
      <c r="F8" s="188"/>
      <c r="G8" s="188"/>
      <c r="H8" s="188"/>
      <c r="I8" s="188"/>
      <c r="J8" s="188"/>
      <c r="K8" s="230"/>
      <c r="L8" s="188"/>
      <c r="M8" s="188"/>
      <c r="N8" s="188"/>
      <c r="O8" s="227">
        <f>IF('TAB4.4.1'!O$15="V",0,'TAB4.4.1'!O$15)</f>
        <v>0</v>
      </c>
      <c r="P8" s="228">
        <f>'TAB3'!$G$40</f>
        <v>0</v>
      </c>
      <c r="Q8" s="228">
        <f>O8*P8</f>
        <v>0</v>
      </c>
      <c r="R8" s="227">
        <f>IF('TAB4.4.1'!P$15="V",0,'TAB4.4.1'!P$15)</f>
        <v>0</v>
      </c>
      <c r="S8" s="228">
        <f>'TAB3'!$G$41</f>
        <v>0</v>
      </c>
      <c r="T8" s="228">
        <f>R8*S8</f>
        <v>0</v>
      </c>
      <c r="U8" s="188"/>
      <c r="V8" s="188"/>
      <c r="W8" s="188"/>
    </row>
    <row r="9" spans="1:23" x14ac:dyDescent="0.3">
      <c r="A9" s="187" t="s">
        <v>115</v>
      </c>
      <c r="B9" s="228">
        <f t="shared" si="0"/>
        <v>0</v>
      </c>
      <c r="C9" s="228">
        <f>IF('TAB4.4.1'!K$16="V",0,'TAB4.4.1'!K$16)</f>
        <v>0</v>
      </c>
      <c r="D9" s="228">
        <f>'TAB3'!$G$8</f>
        <v>0</v>
      </c>
      <c r="E9" s="228">
        <f t="shared" ref="E9:E13" si="1">C9*D9</f>
        <v>0</v>
      </c>
      <c r="F9" s="228">
        <f>IF('TAB4.4.1'!L$16="V",0,'TAB4.4.1'!L$16)</f>
        <v>0</v>
      </c>
      <c r="G9" s="228">
        <f>'TAB3'!$G$9</f>
        <v>0</v>
      </c>
      <c r="H9" s="228">
        <f t="shared" ref="H9:H13" si="2">F9*G9</f>
        <v>0</v>
      </c>
      <c r="I9" s="228">
        <f>IF('TAB4.4.1'!M$16="V",0,'TAB4.4.1'!M$16)</f>
        <v>0</v>
      </c>
      <c r="J9" s="228">
        <f>'TAB3'!$G$10</f>
        <v>0</v>
      </c>
      <c r="K9" s="228">
        <f t="shared" ref="K9:K13" si="3">I9*J9</f>
        <v>0</v>
      </c>
      <c r="L9" s="228">
        <f>IF('TAB4.4.1'!N$16="V",0,'TAB4.4.1'!N$16)</f>
        <v>0</v>
      </c>
      <c r="M9" s="228">
        <f>'TAB3'!$G$12</f>
        <v>0</v>
      </c>
      <c r="N9" s="228">
        <f t="shared" ref="N9:N13" si="4">L9*M9</f>
        <v>0</v>
      </c>
      <c r="O9" s="228">
        <f>IF('TAB4.4.1'!O$16="V",0,'TAB4.4.1'!O$16)</f>
        <v>0</v>
      </c>
      <c r="P9" s="228">
        <f>'TAB3'!$G$13</f>
        <v>0</v>
      </c>
      <c r="Q9" s="228">
        <f t="shared" ref="Q9:Q13" si="5">O9*P9</f>
        <v>0</v>
      </c>
      <c r="R9" s="228">
        <f>IF('TAB4.4.1'!P$16="V",0,'TAB4.4.1'!P$16)</f>
        <v>0</v>
      </c>
      <c r="S9" s="228">
        <f>'TAB3'!$G$15</f>
        <v>0</v>
      </c>
      <c r="T9" s="228">
        <f t="shared" ref="T9:T13" si="6">R9*S9</f>
        <v>0</v>
      </c>
      <c r="U9" s="228">
        <f>IF('TAB4.4.1'!Q$16="V",0,'TAB4.4.1'!Q$16)</f>
        <v>0</v>
      </c>
      <c r="V9" s="228">
        <f>'TAB3'!$G$17</f>
        <v>0</v>
      </c>
      <c r="W9" s="228">
        <f t="shared" ref="W9" si="7">U9*V9</f>
        <v>0</v>
      </c>
    </row>
    <row r="10" spans="1:23" ht="14.45" customHeight="1" x14ac:dyDescent="0.3">
      <c r="A10" s="187" t="s">
        <v>98</v>
      </c>
      <c r="B10" s="228">
        <f t="shared" si="0"/>
        <v>0</v>
      </c>
      <c r="C10" s="227"/>
      <c r="D10" s="228"/>
      <c r="E10" s="228">
        <f>E11+E12</f>
        <v>0</v>
      </c>
      <c r="F10" s="227"/>
      <c r="G10" s="228"/>
      <c r="H10" s="228">
        <f>H11+H12</f>
        <v>0</v>
      </c>
      <c r="I10" s="227"/>
      <c r="J10" s="228"/>
      <c r="K10" s="228">
        <f>K11+K12</f>
        <v>0</v>
      </c>
      <c r="L10" s="228"/>
      <c r="M10" s="228"/>
      <c r="N10" s="228">
        <f>N11+N12</f>
        <v>0</v>
      </c>
      <c r="O10" s="228"/>
      <c r="P10" s="228"/>
      <c r="Q10" s="228">
        <f>Q11+Q12</f>
        <v>0</v>
      </c>
      <c r="R10" s="228"/>
      <c r="S10" s="228"/>
      <c r="T10" s="228">
        <f>T11+T12</f>
        <v>0</v>
      </c>
      <c r="U10" s="228"/>
      <c r="V10" s="228"/>
      <c r="W10" s="228">
        <f>W11+W12</f>
        <v>0</v>
      </c>
    </row>
    <row r="11" spans="1:23" ht="14.45" customHeight="1" x14ac:dyDescent="0.3">
      <c r="A11" s="298" t="s">
        <v>225</v>
      </c>
      <c r="B11" s="228">
        <f t="shared" si="0"/>
        <v>0</v>
      </c>
      <c r="C11" s="227">
        <f>IF('TAB4.4.1'!K$18="V",0,'TAB4.4.1'!K$18)</f>
        <v>0</v>
      </c>
      <c r="D11" s="228">
        <f>'TAB3'!$G$24</f>
        <v>0</v>
      </c>
      <c r="E11" s="228">
        <f t="shared" ref="E11:E12" si="8">C11*D11</f>
        <v>0</v>
      </c>
      <c r="F11" s="227">
        <f>IF('TAB4.4.1'!L$18="V",0,'TAB4.4.1'!L$18)</f>
        <v>0</v>
      </c>
      <c r="G11" s="228">
        <f>'TAB3'!$G$25</f>
        <v>0</v>
      </c>
      <c r="H11" s="228">
        <f t="shared" ref="H11:H12" si="9">F11*G11</f>
        <v>0</v>
      </c>
      <c r="I11" s="227">
        <f>IF('TAB4.4.1'!M$18="V",0,'TAB4.4.1'!M$18)</f>
        <v>0</v>
      </c>
      <c r="J11" s="228">
        <f>'TAB3'!$G$26</f>
        <v>0</v>
      </c>
      <c r="K11" s="228">
        <f t="shared" ref="K11:K12" si="10">I11*J11</f>
        <v>0</v>
      </c>
      <c r="L11" s="227">
        <f>IF('TAB4.4.1'!N$18="V",0,'TAB4.4.1'!N$18)</f>
        <v>0</v>
      </c>
      <c r="M11" s="228">
        <f>'TAB3'!$G$28</f>
        <v>0</v>
      </c>
      <c r="N11" s="228">
        <f t="shared" ref="N11:N12" si="11">L11*M11</f>
        <v>0</v>
      </c>
      <c r="O11" s="227">
        <f>IF('TAB4.4.1'!O$18="V",0,'TAB4.4.1'!O$18)</f>
        <v>0</v>
      </c>
      <c r="P11" s="228">
        <f>'TAB3'!$G$29</f>
        <v>0</v>
      </c>
      <c r="Q11" s="228">
        <f t="shared" ref="Q11:Q12" si="12">O11*P11</f>
        <v>0</v>
      </c>
      <c r="R11" s="227">
        <f>IF('TAB4.4.1'!P$18="V",0,'TAB4.4.1'!P$18)</f>
        <v>0</v>
      </c>
      <c r="S11" s="228">
        <f>'TAB3'!$G$31</f>
        <v>0</v>
      </c>
      <c r="T11" s="228">
        <f t="shared" ref="T11:T12" si="13">R11*S11</f>
        <v>0</v>
      </c>
      <c r="U11" s="227">
        <f>IF('TAB4.4.1'!Q$18="V",0,'TAB4.4.1'!Q$18)</f>
        <v>0</v>
      </c>
      <c r="V11" s="228">
        <f>'TAB3'!$G$33</f>
        <v>0</v>
      </c>
      <c r="W11" s="228">
        <f t="shared" ref="W11:W12" si="14">U11*V11</f>
        <v>0</v>
      </c>
    </row>
    <row r="12" spans="1:23" ht="14.45" customHeight="1" x14ac:dyDescent="0.3">
      <c r="A12" s="298" t="s">
        <v>226</v>
      </c>
      <c r="B12" s="228">
        <f t="shared" si="0"/>
        <v>0</v>
      </c>
      <c r="C12" s="227">
        <f>IF('TAB4.4.1'!K$19="V",0,'TAB4.4.1'!K$19)</f>
        <v>0</v>
      </c>
      <c r="D12" s="228">
        <f>'TAB3.2'!$G$8</f>
        <v>0</v>
      </c>
      <c r="E12" s="228">
        <f t="shared" si="8"/>
        <v>0</v>
      </c>
      <c r="F12" s="227">
        <f>IF('TAB4.4.1'!L$19="V",0,'TAB4.4.1'!L$19)</f>
        <v>0</v>
      </c>
      <c r="G12" s="228">
        <f>'TAB3.2'!$G$9</f>
        <v>0</v>
      </c>
      <c r="H12" s="228">
        <f t="shared" si="9"/>
        <v>0</v>
      </c>
      <c r="I12" s="227">
        <f>IF('TAB4.4.1'!M$19="V",0,'TAB4.4.1'!M$19)</f>
        <v>0</v>
      </c>
      <c r="J12" s="228">
        <f>'TAB3.2'!$G$10</f>
        <v>0</v>
      </c>
      <c r="K12" s="228">
        <f t="shared" si="10"/>
        <v>0</v>
      </c>
      <c r="L12" s="227">
        <f>IF('TAB4.4.1'!N$19="V",0,'TAB4.4.1'!N$19)</f>
        <v>0</v>
      </c>
      <c r="M12" s="228">
        <f>'TAB3.2'!$G$12</f>
        <v>0</v>
      </c>
      <c r="N12" s="228">
        <f t="shared" si="11"/>
        <v>0</v>
      </c>
      <c r="O12" s="227">
        <f>IF('TAB4.4.1'!O$19="V",0,'TAB4.4.1'!O$19)</f>
        <v>0</v>
      </c>
      <c r="P12" s="228">
        <f>'TAB3.2'!$G$13</f>
        <v>0</v>
      </c>
      <c r="Q12" s="228">
        <f t="shared" si="12"/>
        <v>0</v>
      </c>
      <c r="R12" s="227">
        <f>IF('TAB4.4.1'!P$19="V",0,'TAB4.4.1'!P$19)</f>
        <v>0</v>
      </c>
      <c r="S12" s="228">
        <f>'TAB3.2'!$G$15</f>
        <v>0</v>
      </c>
      <c r="T12" s="228">
        <f t="shared" si="13"/>
        <v>0</v>
      </c>
      <c r="U12" s="227">
        <f>IF('TAB4.4.1'!Q$19="V",0,'TAB4.4.1'!Q$19)</f>
        <v>0</v>
      </c>
      <c r="V12" s="228">
        <f>'TAB3.2'!$G$17</f>
        <v>0</v>
      </c>
      <c r="W12" s="228">
        <f t="shared" si="14"/>
        <v>0</v>
      </c>
    </row>
    <row r="13" spans="1:23" x14ac:dyDescent="0.3">
      <c r="A13" s="185" t="s">
        <v>113</v>
      </c>
      <c r="B13" s="228">
        <f t="shared" ref="B13:B19" si="15">SUM(E13,H13,K13,N13,Q13,T13,W13)</f>
        <v>0</v>
      </c>
      <c r="C13" s="227">
        <f>IF('TAB4.4.1'!K$21="V",0,'TAB4.4.1'!K$21)</f>
        <v>0</v>
      </c>
      <c r="D13" s="228">
        <f>D11</f>
        <v>0</v>
      </c>
      <c r="E13" s="228">
        <f t="shared" si="1"/>
        <v>0</v>
      </c>
      <c r="F13" s="227">
        <f>IF('TAB4.4.1'!L$21="V",0,'TAB4.4.1'!L$21)</f>
        <v>0</v>
      </c>
      <c r="G13" s="228">
        <f>G11</f>
        <v>0</v>
      </c>
      <c r="H13" s="228">
        <f t="shared" si="2"/>
        <v>0</v>
      </c>
      <c r="I13" s="227">
        <f>IF('TAB4.4.1'!M$21="V",0,'TAB4.4.1'!M$21)</f>
        <v>0</v>
      </c>
      <c r="J13" s="228">
        <f>J11</f>
        <v>0</v>
      </c>
      <c r="K13" s="228">
        <f t="shared" si="3"/>
        <v>0</v>
      </c>
      <c r="L13" s="227">
        <f>IF('TAB4.4.1'!N$21="V",0,'TAB4.4.1'!N$21)</f>
        <v>0</v>
      </c>
      <c r="M13" s="228">
        <f>M11</f>
        <v>0</v>
      </c>
      <c r="N13" s="228">
        <f t="shared" si="4"/>
        <v>0</v>
      </c>
      <c r="O13" s="227">
        <f>IF('TAB4.4.1'!O$21="V",0,'TAB4.4.1'!O$21)</f>
        <v>0</v>
      </c>
      <c r="P13" s="228">
        <f>P11</f>
        <v>0</v>
      </c>
      <c r="Q13" s="228">
        <f t="shared" si="5"/>
        <v>0</v>
      </c>
      <c r="R13" s="227">
        <f>IF('TAB4.4.1'!P$21="V",0,'TAB4.4.1'!P$21)</f>
        <v>0</v>
      </c>
      <c r="S13" s="228">
        <f>S11</f>
        <v>0</v>
      </c>
      <c r="T13" s="228">
        <f t="shared" si="6"/>
        <v>0</v>
      </c>
      <c r="U13" s="188"/>
      <c r="V13" s="188"/>
      <c r="W13" s="188"/>
    </row>
    <row r="14" spans="1:23" x14ac:dyDescent="0.3">
      <c r="A14" s="185" t="s">
        <v>56</v>
      </c>
      <c r="B14" s="228">
        <f t="shared" si="15"/>
        <v>0</v>
      </c>
      <c r="C14" s="227"/>
      <c r="D14" s="228"/>
      <c r="E14" s="228">
        <f>SUM(E15:E17)</f>
        <v>0</v>
      </c>
      <c r="F14" s="227"/>
      <c r="G14" s="228"/>
      <c r="H14" s="228">
        <f>SUM(H15:H17)</f>
        <v>0</v>
      </c>
      <c r="I14" s="227"/>
      <c r="J14" s="228"/>
      <c r="K14" s="228">
        <f>SUM(K15:K17)</f>
        <v>0</v>
      </c>
      <c r="L14" s="227"/>
      <c r="M14" s="228"/>
      <c r="N14" s="228">
        <f>SUM(N15:N17)</f>
        <v>0</v>
      </c>
      <c r="O14" s="227"/>
      <c r="P14" s="228"/>
      <c r="Q14" s="228">
        <f>SUM(Q15:Q17)</f>
        <v>0</v>
      </c>
      <c r="R14" s="227"/>
      <c r="S14" s="228"/>
      <c r="T14" s="228">
        <f>SUM(T15:T17)</f>
        <v>0</v>
      </c>
      <c r="U14" s="227"/>
      <c r="V14" s="228"/>
      <c r="W14" s="228">
        <f>SUM(W15:W17)</f>
        <v>0</v>
      </c>
    </row>
    <row r="15" spans="1:23" x14ac:dyDescent="0.3">
      <c r="A15" s="187" t="s">
        <v>2</v>
      </c>
      <c r="B15" s="228">
        <f t="shared" si="15"/>
        <v>0</v>
      </c>
      <c r="C15" s="227">
        <f>IF('TAB4.4.1'!K$24="V",0,'TAB4.4.1'!K$24)</f>
        <v>0</v>
      </c>
      <c r="D15" s="228">
        <f>D13-'TAB3.1'!G8</f>
        <v>0</v>
      </c>
      <c r="E15" s="228">
        <f t="shared" ref="E15:E18" si="16">C15*D15</f>
        <v>0</v>
      </c>
      <c r="F15" s="227">
        <f>IF('TAB4.4.1'!L$24="V",0,'TAB4.4.1'!L$24)</f>
        <v>0</v>
      </c>
      <c r="G15" s="228">
        <f>G13-'TAB3.1'!G9</f>
        <v>0</v>
      </c>
      <c r="H15" s="228">
        <f t="shared" ref="H15:H18" si="17">F15*G15</f>
        <v>0</v>
      </c>
      <c r="I15" s="227">
        <f>IF('TAB4.4.1'!M$24="V",0,'TAB4.4.1'!M$24)</f>
        <v>0</v>
      </c>
      <c r="J15" s="228">
        <f>J13-'TAB3.1'!G10</f>
        <v>0</v>
      </c>
      <c r="K15" s="228">
        <f t="shared" ref="K15:K18" si="18">I15*J15</f>
        <v>0</v>
      </c>
      <c r="L15" s="227">
        <f>IF('TAB4.4.1'!N$24="V",0,'TAB4.4.1'!N$24)</f>
        <v>0</v>
      </c>
      <c r="M15" s="228">
        <f>M13-'TAB3.1'!G12</f>
        <v>0</v>
      </c>
      <c r="N15" s="228">
        <f t="shared" ref="N15:N18" si="19">L15*M15</f>
        <v>0</v>
      </c>
      <c r="O15" s="227">
        <f>IF('TAB4.4.1'!O$24="V",0,'TAB4.4.1'!O$24)</f>
        <v>0</v>
      </c>
      <c r="P15" s="228">
        <f>P13-'TAB3.1'!G13</f>
        <v>0</v>
      </c>
      <c r="Q15" s="228">
        <f t="shared" ref="Q15:Q18" si="20">O15*P15</f>
        <v>0</v>
      </c>
      <c r="R15" s="227">
        <f>IF('TAB4.4.1'!P$24="V",0,'TAB4.4.1'!P$24)</f>
        <v>0</v>
      </c>
      <c r="S15" s="228">
        <f>S13-'TAB3.1'!G15</f>
        <v>0</v>
      </c>
      <c r="T15" s="228">
        <f t="shared" ref="T15:T18" si="21">R15*S15</f>
        <v>0</v>
      </c>
      <c r="U15" s="227">
        <f>IF('TAB4.4.1'!Q$24="V",0,'TAB4.4.1'!Q$24)</f>
        <v>0</v>
      </c>
      <c r="V15" s="228">
        <f>V11-'TAB3.1'!G17</f>
        <v>0</v>
      </c>
      <c r="W15" s="228">
        <f t="shared" ref="W15:W18" si="22">U15*V15</f>
        <v>0</v>
      </c>
    </row>
    <row r="16" spans="1:23" x14ac:dyDescent="0.3">
      <c r="A16" s="187" t="s">
        <v>6</v>
      </c>
      <c r="B16" s="228">
        <f t="shared" si="15"/>
        <v>0</v>
      </c>
      <c r="C16" s="227">
        <f>IF('TAB4.4.1'!K$25="V",0,'TAB4.4.1'!K$25)</f>
        <v>0</v>
      </c>
      <c r="D16" s="228">
        <f>D13</f>
        <v>0</v>
      </c>
      <c r="E16" s="228">
        <f t="shared" si="16"/>
        <v>0</v>
      </c>
      <c r="F16" s="227">
        <f>IF('TAB4.4.1'!L$25="V",0,'TAB4.4.1'!L$25)</f>
        <v>0</v>
      </c>
      <c r="G16" s="228">
        <f>G13</f>
        <v>0</v>
      </c>
      <c r="H16" s="228">
        <f t="shared" si="17"/>
        <v>0</v>
      </c>
      <c r="I16" s="227">
        <f>IF('TAB4.4.1'!M$25="V",0,'TAB4.4.1'!M$25)</f>
        <v>0</v>
      </c>
      <c r="J16" s="228">
        <f>J13</f>
        <v>0</v>
      </c>
      <c r="K16" s="228">
        <f t="shared" si="18"/>
        <v>0</v>
      </c>
      <c r="L16" s="227">
        <f>IF('TAB4.4.1'!N$25="V",0,'TAB4.4.1'!N$25)</f>
        <v>0</v>
      </c>
      <c r="M16" s="228">
        <f>M13</f>
        <v>0</v>
      </c>
      <c r="N16" s="228">
        <f t="shared" si="19"/>
        <v>0</v>
      </c>
      <c r="O16" s="227">
        <f>IF('TAB4.4.1'!O$25="V",0,'TAB4.4.1'!O$25)</f>
        <v>0</v>
      </c>
      <c r="P16" s="228">
        <f>P13</f>
        <v>0</v>
      </c>
      <c r="Q16" s="228">
        <f t="shared" si="20"/>
        <v>0</v>
      </c>
      <c r="R16" s="227">
        <f>IF('TAB4.4.1'!P$25="V",0,'TAB4.4.1'!P$25)</f>
        <v>0</v>
      </c>
      <c r="S16" s="228">
        <f>S13</f>
        <v>0</v>
      </c>
      <c r="T16" s="228">
        <f t="shared" si="21"/>
        <v>0</v>
      </c>
      <c r="U16" s="227">
        <f>IF('TAB4.4.1'!Q$25="V",0,'TAB4.4.1'!Q$25)</f>
        <v>0</v>
      </c>
      <c r="V16" s="228">
        <f>V13</f>
        <v>0</v>
      </c>
      <c r="W16" s="228">
        <f t="shared" si="22"/>
        <v>0</v>
      </c>
    </row>
    <row r="17" spans="1:23" x14ac:dyDescent="0.3">
      <c r="A17" s="187" t="s">
        <v>10</v>
      </c>
      <c r="B17" s="228">
        <f t="shared" si="15"/>
        <v>0</v>
      </c>
      <c r="C17" s="227">
        <f>IF('TAB4.4.1'!K$26="V",0,'TAB4.4.1'!K$26)</f>
        <v>0</v>
      </c>
      <c r="D17" s="228">
        <f t="shared" ref="D17:D18" si="23">D16</f>
        <v>0</v>
      </c>
      <c r="E17" s="228">
        <f t="shared" si="16"/>
        <v>0</v>
      </c>
      <c r="F17" s="227">
        <f>IF('TAB4.4.1'!L$26="V",0,'TAB4.4.1'!L$26)</f>
        <v>0</v>
      </c>
      <c r="G17" s="228">
        <f t="shared" ref="G17:G18" si="24">G16</f>
        <v>0</v>
      </c>
      <c r="H17" s="228">
        <f t="shared" si="17"/>
        <v>0</v>
      </c>
      <c r="I17" s="227">
        <f>IF('TAB4.4.1'!M$26="V",0,'TAB4.4.1'!M$26)</f>
        <v>0</v>
      </c>
      <c r="J17" s="228">
        <f t="shared" ref="J17:J18" si="25">J16</f>
        <v>0</v>
      </c>
      <c r="K17" s="228">
        <f t="shared" si="18"/>
        <v>0</v>
      </c>
      <c r="L17" s="227">
        <f>IF('TAB4.4.1'!N$26="V",0,'TAB4.4.1'!N$26)</f>
        <v>0</v>
      </c>
      <c r="M17" s="228">
        <f t="shared" ref="M17:M18" si="26">M16</f>
        <v>0</v>
      </c>
      <c r="N17" s="228">
        <f t="shared" si="19"/>
        <v>0</v>
      </c>
      <c r="O17" s="227">
        <f>IF('TAB4.4.1'!O$26="V",0,'TAB4.4.1'!O$26)</f>
        <v>0</v>
      </c>
      <c r="P17" s="228">
        <f t="shared" ref="P17:P18" si="27">P16</f>
        <v>0</v>
      </c>
      <c r="Q17" s="228">
        <f t="shared" si="20"/>
        <v>0</v>
      </c>
      <c r="R17" s="227">
        <f>IF('TAB4.4.1'!P$26="V",0,'TAB4.4.1'!P$26)</f>
        <v>0</v>
      </c>
      <c r="S17" s="228">
        <f t="shared" ref="S17:S18" si="28">S16</f>
        <v>0</v>
      </c>
      <c r="T17" s="228">
        <f t="shared" si="21"/>
        <v>0</v>
      </c>
      <c r="U17" s="227">
        <f>IF('TAB4.4.1'!Q$26="V",0,'TAB4.4.1'!Q$26)</f>
        <v>0</v>
      </c>
      <c r="V17" s="228">
        <f t="shared" ref="V17:V18" si="29">V16</f>
        <v>0</v>
      </c>
      <c r="W17" s="228">
        <f t="shared" si="22"/>
        <v>0</v>
      </c>
    </row>
    <row r="18" spans="1:23" x14ac:dyDescent="0.3">
      <c r="A18" s="185" t="s">
        <v>114</v>
      </c>
      <c r="B18" s="228">
        <f t="shared" si="15"/>
        <v>0</v>
      </c>
      <c r="C18" s="227">
        <f>IF('TAB4.4.1'!K$28="V",0,'TAB4.4.1'!K$28)</f>
        <v>0</v>
      </c>
      <c r="D18" s="228">
        <f t="shared" si="23"/>
        <v>0</v>
      </c>
      <c r="E18" s="228">
        <f t="shared" si="16"/>
        <v>0</v>
      </c>
      <c r="F18" s="227">
        <f>IF('TAB4.4.1'!L$28="V",0,'TAB4.4.1'!L$28)</f>
        <v>0</v>
      </c>
      <c r="G18" s="228">
        <f t="shared" si="24"/>
        <v>0</v>
      </c>
      <c r="H18" s="228">
        <f t="shared" si="17"/>
        <v>0</v>
      </c>
      <c r="I18" s="227">
        <f>IF('TAB4.4.1'!M$28="V",0,'TAB4.4.1'!M$28)</f>
        <v>0</v>
      </c>
      <c r="J18" s="228">
        <f t="shared" si="25"/>
        <v>0</v>
      </c>
      <c r="K18" s="228">
        <f t="shared" si="18"/>
        <v>0</v>
      </c>
      <c r="L18" s="227">
        <f>IF('TAB4.4.1'!N$28="V",0,'TAB4.4.1'!N$28)</f>
        <v>0</v>
      </c>
      <c r="M18" s="228">
        <f t="shared" si="26"/>
        <v>0</v>
      </c>
      <c r="N18" s="228">
        <f t="shared" si="19"/>
        <v>0</v>
      </c>
      <c r="O18" s="227">
        <f>IF('TAB4.4.1'!O$28="V",0,'TAB4.4.1'!O$28)</f>
        <v>0</v>
      </c>
      <c r="P18" s="228">
        <f t="shared" si="27"/>
        <v>0</v>
      </c>
      <c r="Q18" s="228">
        <f t="shared" si="20"/>
        <v>0</v>
      </c>
      <c r="R18" s="227">
        <f>IF('TAB4.4.1'!P$28="V",0,'TAB4.4.1'!P$28)</f>
        <v>0</v>
      </c>
      <c r="S18" s="228">
        <f t="shared" si="28"/>
        <v>0</v>
      </c>
      <c r="T18" s="228">
        <f t="shared" si="21"/>
        <v>0</v>
      </c>
      <c r="U18" s="227">
        <f>IF('TAB4.4.1'!Q$28="V",0,'TAB4.4.1'!Q$28)</f>
        <v>0</v>
      </c>
      <c r="V18" s="228">
        <f t="shared" si="29"/>
        <v>0</v>
      </c>
      <c r="W18" s="228">
        <f t="shared" si="22"/>
        <v>0</v>
      </c>
    </row>
    <row r="19" spans="1:23" x14ac:dyDescent="0.3">
      <c r="A19" s="42" t="s">
        <v>7</v>
      </c>
      <c r="B19" s="229">
        <f t="shared" si="15"/>
        <v>0</v>
      </c>
      <c r="C19" s="8"/>
      <c r="D19" s="229"/>
      <c r="E19" s="229">
        <f>SUM(E7,E13:E14,E18)</f>
        <v>0</v>
      </c>
      <c r="F19" s="8"/>
      <c r="G19" s="229"/>
      <c r="H19" s="229">
        <f>SUM(H7,H13:H14,H18)</f>
        <v>0</v>
      </c>
      <c r="I19" s="8"/>
      <c r="J19" s="229"/>
      <c r="K19" s="229">
        <f>SUM(K7,K13:K14,K18)</f>
        <v>0</v>
      </c>
      <c r="L19" s="8"/>
      <c r="M19" s="229"/>
      <c r="N19" s="229">
        <f>SUM(N7,N13:N14,N18)</f>
        <v>0</v>
      </c>
      <c r="O19" s="8"/>
      <c r="P19" s="229"/>
      <c r="Q19" s="229">
        <f>SUM(Q7,Q13:Q14,Q18)</f>
        <v>0</v>
      </c>
      <c r="R19" s="8"/>
      <c r="S19" s="229"/>
      <c r="T19" s="229">
        <f>SUM(T7,T13:T14,T18)</f>
        <v>0</v>
      </c>
      <c r="U19" s="8"/>
      <c r="V19" s="229"/>
      <c r="W19" s="229">
        <f>SUM(W7,W13:W14,W18)</f>
        <v>0</v>
      </c>
    </row>
  </sheetData>
  <mergeCells count="8">
    <mergeCell ref="O5:Q5"/>
    <mergeCell ref="R5:T5"/>
    <mergeCell ref="U5:W5"/>
    <mergeCell ref="A5:A6"/>
    <mergeCell ref="C5:E5"/>
    <mergeCell ref="F5:H5"/>
    <mergeCell ref="I5:K5"/>
    <mergeCell ref="L5:N5"/>
  </mergeCells>
  <pageMargins left="0.7" right="0.7" top="0.75" bottom="0.75" header="0.3" footer="0.3"/>
  <pageSetup paperSize="8"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zoomScale="130" zoomScaleNormal="130" workbookViewId="0">
      <selection activeCell="A14" sqref="A14"/>
    </sheetView>
  </sheetViews>
  <sheetFormatPr baseColWidth="10" defaultColWidth="7.85546875" defaultRowHeight="13.5" x14ac:dyDescent="0.3"/>
  <cols>
    <col min="1" max="1" width="17.7109375" style="4" customWidth="1"/>
    <col min="2" max="2" width="17.5703125" style="4" bestFit="1" customWidth="1"/>
    <col min="3" max="3" width="119.140625" style="4" customWidth="1"/>
    <col min="4" max="16384" width="7.85546875" style="4"/>
  </cols>
  <sheetData>
    <row r="1" spans="1:3" x14ac:dyDescent="0.3">
      <c r="A1" s="201" t="s">
        <v>139</v>
      </c>
      <c r="C1" s="202"/>
    </row>
    <row r="2" spans="1:3" x14ac:dyDescent="0.3">
      <c r="A2" s="202"/>
      <c r="C2" s="202"/>
    </row>
    <row r="3" spans="1:3" x14ac:dyDescent="0.3">
      <c r="A3" s="364" t="s">
        <v>130</v>
      </c>
      <c r="B3" s="364"/>
      <c r="C3" s="364"/>
    </row>
    <row r="4" spans="1:3" x14ac:dyDescent="0.3">
      <c r="A4" s="203"/>
      <c r="B4" s="204"/>
      <c r="C4" s="205"/>
    </row>
    <row r="5" spans="1:3" x14ac:dyDescent="0.3">
      <c r="A5" s="206" t="s">
        <v>140</v>
      </c>
      <c r="B5" s="207" t="s">
        <v>141</v>
      </c>
      <c r="C5" s="208" t="s">
        <v>142</v>
      </c>
    </row>
    <row r="7" spans="1:3" ht="15.75" customHeight="1" x14ac:dyDescent="0.3">
      <c r="A7" s="28" t="s">
        <v>143</v>
      </c>
      <c r="B7" s="28" t="s">
        <v>144</v>
      </c>
      <c r="C7" s="209" t="s">
        <v>145</v>
      </c>
    </row>
    <row r="8" spans="1:3" ht="28.5" customHeight="1" x14ac:dyDescent="0.3">
      <c r="A8" s="209" t="s">
        <v>146</v>
      </c>
      <c r="B8" s="28" t="s">
        <v>148</v>
      </c>
      <c r="C8" s="209" t="s">
        <v>264</v>
      </c>
    </row>
    <row r="9" spans="1:3" ht="29.45" customHeight="1" x14ac:dyDescent="0.3">
      <c r="A9" s="209" t="s">
        <v>147</v>
      </c>
      <c r="B9" s="28" t="s">
        <v>148</v>
      </c>
      <c r="C9" s="209" t="s">
        <v>263</v>
      </c>
    </row>
    <row r="10" spans="1:3" ht="14.45" customHeight="1" x14ac:dyDescent="0.3">
      <c r="A10" s="209" t="s">
        <v>149</v>
      </c>
      <c r="B10" s="28" t="s">
        <v>148</v>
      </c>
      <c r="C10" s="209" t="s">
        <v>262</v>
      </c>
    </row>
    <row r="11" spans="1:3" ht="14.45" customHeight="1" x14ac:dyDescent="0.3">
      <c r="A11" s="209" t="s">
        <v>265</v>
      </c>
      <c r="B11" s="28" t="s">
        <v>266</v>
      </c>
      <c r="C11" s="209" t="s">
        <v>322</v>
      </c>
    </row>
    <row r="12" spans="1:3" ht="14.45" customHeight="1" x14ac:dyDescent="0.3">
      <c r="A12" s="209" t="s">
        <v>323</v>
      </c>
      <c r="B12" s="28" t="s">
        <v>324</v>
      </c>
      <c r="C12" s="209" t="s">
        <v>325</v>
      </c>
    </row>
    <row r="13" spans="1:3" ht="27" x14ac:dyDescent="0.3">
      <c r="A13" s="28" t="s">
        <v>327</v>
      </c>
      <c r="B13" s="28" t="s">
        <v>328</v>
      </c>
      <c r="C13" s="209" t="s">
        <v>329</v>
      </c>
    </row>
  </sheetData>
  <mergeCells count="1">
    <mergeCell ref="A3:C3"/>
  </mergeCells>
  <hyperlinks>
    <hyperlink ref="A1" location="TAB00!A1" display="Retour page de garde" xr:uid="{00000000-0004-0000-0100-000000000000}"/>
  </hyperlinks>
  <pageMargins left="0.7" right="0.7" top="0.75" bottom="0.75" header="0.3" footer="0.3"/>
  <pageSetup paperSize="9" scale="86" orientation="landscape"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76"/>
  <sheetViews>
    <sheetView showGridLines="0" zoomScaleNormal="100" workbookViewId="0">
      <selection activeCell="M87" sqref="M87"/>
    </sheetView>
  </sheetViews>
  <sheetFormatPr baseColWidth="10" defaultColWidth="9.140625" defaultRowHeight="15" x14ac:dyDescent="0.3"/>
  <cols>
    <col min="1" max="1" width="2.7109375" customWidth="1"/>
    <col min="2" max="3" width="1.7109375" customWidth="1"/>
    <col min="4" max="4" width="4.28515625" customWidth="1"/>
    <col min="5" max="5" width="5.7109375" customWidth="1"/>
    <col min="6" max="7" width="7.7109375" customWidth="1"/>
    <col min="8" max="8" width="11.140625" customWidth="1"/>
    <col min="9" max="9" width="13.7109375" style="93" customWidth="1"/>
    <col min="10" max="10" width="10.140625" style="93" bestFit="1" customWidth="1"/>
    <col min="11" max="17" width="14.7109375" customWidth="1"/>
    <col min="18" max="18" width="1.7109375" customWidth="1"/>
    <col min="19" max="19" width="2.7109375" customWidth="1"/>
    <col min="20" max="20" width="1.28515625" customWidth="1"/>
    <col min="21" max="21" width="1" customWidth="1"/>
  </cols>
  <sheetData>
    <row r="1" spans="1:19" s="125" customFormat="1" ht="29.45" customHeight="1" x14ac:dyDescent="0.2">
      <c r="L1" s="126"/>
      <c r="M1" s="126"/>
      <c r="N1" s="126"/>
      <c r="O1" s="126"/>
    </row>
    <row r="2" spans="1:19" s="4" customFormat="1" ht="29.45" customHeight="1" x14ac:dyDescent="0.3">
      <c r="A2" s="10" t="str">
        <f>TAB00!B54&amp;" : "&amp;TAB00!C54</f>
        <v>TAB4.5.1 : Tarifs de prélèvement 2029</v>
      </c>
      <c r="B2" s="21"/>
      <c r="C2" s="21"/>
      <c r="D2" s="21"/>
      <c r="E2" s="21"/>
      <c r="F2" s="21"/>
      <c r="G2" s="21"/>
      <c r="H2" s="21"/>
      <c r="I2" s="21"/>
      <c r="J2" s="21"/>
      <c r="K2" s="21"/>
      <c r="L2" s="21"/>
      <c r="M2" s="21"/>
      <c r="N2" s="21"/>
      <c r="O2" s="21"/>
      <c r="P2" s="21"/>
      <c r="Q2" s="21"/>
      <c r="R2" s="21"/>
    </row>
    <row r="3" spans="1:19" s="125" customFormat="1" ht="14.25" x14ac:dyDescent="0.2">
      <c r="L3" s="126"/>
      <c r="M3" s="126"/>
      <c r="N3" s="126"/>
      <c r="O3" s="126"/>
    </row>
    <row r="4" spans="1:19" s="125" customFormat="1" ht="14.25" customHeight="1" x14ac:dyDescent="0.2">
      <c r="L4" s="126"/>
      <c r="M4" s="126"/>
      <c r="N4" s="126"/>
      <c r="O4" s="126"/>
    </row>
    <row r="5" spans="1:19" s="125" customFormat="1" ht="8.25" customHeight="1" x14ac:dyDescent="0.2">
      <c r="B5" s="130"/>
      <c r="C5" s="49"/>
      <c r="D5" s="49"/>
      <c r="E5" s="49"/>
      <c r="F5" s="49"/>
      <c r="G5" s="49"/>
      <c r="H5" s="49"/>
      <c r="I5" s="49"/>
      <c r="J5" s="49"/>
      <c r="K5" s="49"/>
      <c r="L5" s="161"/>
      <c r="M5" s="161"/>
      <c r="N5" s="161"/>
      <c r="O5" s="161"/>
      <c r="P5" s="161"/>
      <c r="Q5" s="161"/>
      <c r="R5" s="51"/>
      <c r="S5" s="47"/>
    </row>
    <row r="6" spans="1:19" ht="16.5" x14ac:dyDescent="0.3">
      <c r="B6" s="52"/>
      <c r="C6" s="425" t="s">
        <v>87</v>
      </c>
      <c r="D6" s="425"/>
      <c r="E6" s="425"/>
      <c r="F6" s="425"/>
      <c r="G6" s="425"/>
      <c r="H6" s="425"/>
      <c r="I6" s="425"/>
      <c r="J6" s="425"/>
      <c r="K6" s="426" t="s">
        <v>88</v>
      </c>
      <c r="L6" s="426"/>
      <c r="M6" s="426"/>
      <c r="N6" s="426"/>
      <c r="O6" s="411" t="str">
        <f>IF(TAB00!E11=0,"# Nom du GRD",TAB00!E11)</f>
        <v># Nom du GRD</v>
      </c>
      <c r="P6" s="411"/>
      <c r="Q6" s="411"/>
      <c r="R6" s="53"/>
      <c r="S6" s="47"/>
    </row>
    <row r="7" spans="1:19" s="125" customFormat="1" ht="5.0999999999999996" customHeight="1" x14ac:dyDescent="0.25">
      <c r="B7" s="121"/>
      <c r="C7" s="47"/>
      <c r="D7" s="54"/>
      <c r="E7" s="47"/>
      <c r="F7" s="47"/>
      <c r="G7" s="47"/>
      <c r="H7" s="47"/>
      <c r="I7" s="47"/>
      <c r="J7" s="47"/>
      <c r="K7" s="47"/>
      <c r="L7" s="55"/>
      <c r="M7" s="55"/>
      <c r="N7" s="55"/>
      <c r="O7" s="55"/>
      <c r="P7" s="55"/>
      <c r="Q7" s="55"/>
      <c r="R7" s="53"/>
      <c r="S7" s="47"/>
    </row>
    <row r="8" spans="1:19" s="125" customFormat="1" ht="15" customHeight="1" x14ac:dyDescent="0.2">
      <c r="B8" s="121"/>
      <c r="C8" s="409" t="s">
        <v>89</v>
      </c>
      <c r="D8" s="409"/>
      <c r="E8" s="409"/>
      <c r="F8" s="409"/>
      <c r="G8" s="409" t="str">
        <f>"du 01.01.20"&amp;RIGHT(A2,2)&amp;" au 31.12.20"&amp;RIGHT(A2,2)</f>
        <v>du 01.01.2029 au 31.12.2029</v>
      </c>
      <c r="H8" s="409"/>
      <c r="I8" s="409"/>
      <c r="J8" s="47"/>
      <c r="K8" s="47"/>
      <c r="L8" s="55"/>
      <c r="M8" s="55"/>
      <c r="N8" s="55"/>
      <c r="O8" s="55"/>
      <c r="P8" s="55"/>
      <c r="Q8" s="55"/>
      <c r="R8" s="53"/>
      <c r="S8" s="47"/>
    </row>
    <row r="9" spans="1:19" ht="15.75" thickBot="1" x14ac:dyDescent="0.35">
      <c r="B9" s="52"/>
      <c r="C9" s="423"/>
      <c r="D9" s="423"/>
      <c r="E9" s="423"/>
      <c r="F9" s="423"/>
      <c r="G9" s="423"/>
      <c r="H9" s="423"/>
      <c r="I9" s="423"/>
      <c r="J9" s="57"/>
      <c r="K9" s="58"/>
      <c r="L9" s="58"/>
      <c r="M9" s="58"/>
      <c r="N9" s="58"/>
      <c r="O9" s="58"/>
      <c r="P9" s="58"/>
      <c r="Q9" s="47"/>
      <c r="R9" s="53"/>
      <c r="S9" s="47"/>
    </row>
    <row r="10" spans="1:19" x14ac:dyDescent="0.3">
      <c r="B10" s="52"/>
      <c r="C10" s="412"/>
      <c r="D10" s="413"/>
      <c r="E10" s="413"/>
      <c r="F10" s="413"/>
      <c r="G10" s="413"/>
      <c r="H10" s="413"/>
      <c r="I10" s="413"/>
      <c r="J10" s="414" t="s">
        <v>90</v>
      </c>
      <c r="K10" s="417" t="s">
        <v>91</v>
      </c>
      <c r="L10" s="418"/>
      <c r="M10" s="418"/>
      <c r="N10" s="418"/>
      <c r="O10" s="417" t="s">
        <v>92</v>
      </c>
      <c r="P10" s="419"/>
      <c r="Q10" s="59"/>
      <c r="R10" s="53"/>
      <c r="S10" s="47"/>
    </row>
    <row r="11" spans="1:19" x14ac:dyDescent="0.3">
      <c r="B11" s="52"/>
      <c r="C11" s="420"/>
      <c r="D11" s="421"/>
      <c r="E11" s="421"/>
      <c r="F11" s="421"/>
      <c r="G11" s="421"/>
      <c r="H11" s="421"/>
      <c r="I11" s="421"/>
      <c r="J11" s="415"/>
      <c r="K11" s="60" t="s">
        <v>32</v>
      </c>
      <c r="L11" s="57" t="s">
        <v>33</v>
      </c>
      <c r="M11" s="57" t="s">
        <v>34</v>
      </c>
      <c r="N11" s="57" t="s">
        <v>35</v>
      </c>
      <c r="O11" s="61" t="s">
        <v>36</v>
      </c>
      <c r="P11" s="62" t="s">
        <v>37</v>
      </c>
      <c r="Q11" s="63" t="s">
        <v>41</v>
      </c>
      <c r="R11" s="53"/>
      <c r="S11" s="47"/>
    </row>
    <row r="12" spans="1:19" x14ac:dyDescent="0.3">
      <c r="B12" s="52"/>
      <c r="C12" s="422"/>
      <c r="D12" s="423"/>
      <c r="E12" s="423"/>
      <c r="F12" s="423"/>
      <c r="G12" s="423"/>
      <c r="H12" s="423"/>
      <c r="I12" s="423"/>
      <c r="J12" s="415"/>
      <c r="K12" s="422" t="s">
        <v>49</v>
      </c>
      <c r="L12" s="423"/>
      <c r="M12" s="423"/>
      <c r="N12" s="423"/>
      <c r="O12" s="422"/>
      <c r="P12" s="424"/>
      <c r="Q12" s="64"/>
      <c r="R12" s="53"/>
      <c r="S12" s="47"/>
    </row>
    <row r="13" spans="1:19" ht="15.75" thickBot="1" x14ac:dyDescent="0.35">
      <c r="B13" s="52"/>
      <c r="C13" s="422"/>
      <c r="D13" s="423"/>
      <c r="E13" s="423"/>
      <c r="F13" s="423"/>
      <c r="G13" s="423"/>
      <c r="H13" s="423"/>
      <c r="I13" s="423"/>
      <c r="J13" s="416"/>
      <c r="K13" s="65" t="s">
        <v>50</v>
      </c>
      <c r="L13" s="66" t="s">
        <v>51</v>
      </c>
      <c r="M13" s="67" t="s">
        <v>52</v>
      </c>
      <c r="N13" s="67" t="s">
        <v>53</v>
      </c>
      <c r="O13" s="65" t="s">
        <v>54</v>
      </c>
      <c r="P13" s="68" t="s">
        <v>55</v>
      </c>
      <c r="Q13" s="69"/>
      <c r="R13" s="53"/>
      <c r="S13" s="47"/>
    </row>
    <row r="14" spans="1:19" x14ac:dyDescent="0.3">
      <c r="B14" s="52"/>
      <c r="C14" s="70"/>
      <c r="D14" s="71" t="s">
        <v>5</v>
      </c>
      <c r="E14" s="71"/>
      <c r="F14" s="71"/>
      <c r="G14" s="72"/>
      <c r="H14" s="72"/>
      <c r="I14" s="73"/>
      <c r="J14" s="74"/>
      <c r="K14" s="266"/>
      <c r="L14" s="267"/>
      <c r="M14" s="268"/>
      <c r="N14" s="269"/>
      <c r="O14" s="268"/>
      <c r="P14" s="267"/>
      <c r="Q14" s="270"/>
      <c r="R14" s="53"/>
      <c r="S14" s="47"/>
    </row>
    <row r="15" spans="1:19" x14ac:dyDescent="0.3">
      <c r="B15" s="52"/>
      <c r="C15" s="77"/>
      <c r="D15" s="47"/>
      <c r="E15" s="78" t="s">
        <v>93</v>
      </c>
      <c r="F15" s="79"/>
      <c r="G15" s="79"/>
      <c r="H15" s="79"/>
      <c r="I15" s="80" t="s">
        <v>94</v>
      </c>
      <c r="J15" s="81" t="s">
        <v>95</v>
      </c>
      <c r="K15" s="82"/>
      <c r="L15" s="83"/>
      <c r="M15" s="83"/>
      <c r="N15" s="84"/>
      <c r="O15" s="83" t="s">
        <v>61</v>
      </c>
      <c r="P15" s="83" t="s">
        <v>61</v>
      </c>
      <c r="Q15" s="86"/>
      <c r="R15" s="53"/>
      <c r="S15" s="47"/>
    </row>
    <row r="16" spans="1:19" x14ac:dyDescent="0.3">
      <c r="B16" s="52"/>
      <c r="C16" s="77"/>
      <c r="D16" s="47"/>
      <c r="E16" s="80" t="s">
        <v>96</v>
      </c>
      <c r="F16" s="79"/>
      <c r="G16" s="79"/>
      <c r="H16" s="79"/>
      <c r="I16" s="80" t="s">
        <v>97</v>
      </c>
      <c r="J16" s="81" t="s">
        <v>95</v>
      </c>
      <c r="K16" s="87" t="s">
        <v>61</v>
      </c>
      <c r="L16" s="85" t="s">
        <v>61</v>
      </c>
      <c r="M16" s="85" t="s">
        <v>61</v>
      </c>
      <c r="N16" s="88" t="s">
        <v>61</v>
      </c>
      <c r="O16" s="85" t="s">
        <v>61</v>
      </c>
      <c r="P16" s="85" t="s">
        <v>61</v>
      </c>
      <c r="Q16" s="89" t="s">
        <v>61</v>
      </c>
      <c r="R16" s="53"/>
      <c r="S16" s="47"/>
    </row>
    <row r="17" spans="2:21" x14ac:dyDescent="0.3">
      <c r="B17" s="52"/>
      <c r="C17" s="77"/>
      <c r="D17" s="47"/>
      <c r="E17" s="90" t="s">
        <v>98</v>
      </c>
      <c r="F17" s="91"/>
      <c r="G17" s="91"/>
      <c r="H17" s="91"/>
      <c r="I17" s="90"/>
      <c r="J17" s="81"/>
      <c r="K17" s="82"/>
      <c r="L17" s="83"/>
      <c r="M17" s="83"/>
      <c r="N17" s="84"/>
      <c r="O17" s="83"/>
      <c r="P17" s="83"/>
      <c r="Q17" s="231"/>
      <c r="R17" s="53"/>
      <c r="S17" s="47"/>
    </row>
    <row r="18" spans="2:21" x14ac:dyDescent="0.3">
      <c r="B18" s="52"/>
      <c r="C18" s="77"/>
      <c r="D18" s="47"/>
      <c r="E18" s="73"/>
      <c r="F18" s="79" t="s">
        <v>222</v>
      </c>
      <c r="G18" s="79"/>
      <c r="H18" s="79"/>
      <c r="I18" s="90" t="s">
        <v>99</v>
      </c>
      <c r="J18" s="81" t="s">
        <v>95</v>
      </c>
      <c r="K18" s="87" t="s">
        <v>61</v>
      </c>
      <c r="L18" s="85" t="s">
        <v>61</v>
      </c>
      <c r="M18" s="85" t="s">
        <v>61</v>
      </c>
      <c r="N18" s="88" t="s">
        <v>61</v>
      </c>
      <c r="O18" s="85" t="s">
        <v>61</v>
      </c>
      <c r="P18" s="85" t="s">
        <v>61</v>
      </c>
      <c r="Q18" s="89" t="s">
        <v>61</v>
      </c>
      <c r="R18" s="53"/>
      <c r="S18" s="47"/>
      <c r="T18" s="47"/>
      <c r="U18" s="47"/>
    </row>
    <row r="19" spans="2:21" x14ac:dyDescent="0.3">
      <c r="B19" s="52"/>
      <c r="C19" s="77"/>
      <c r="D19" s="47"/>
      <c r="F19" s="79" t="s">
        <v>223</v>
      </c>
      <c r="G19" s="91"/>
      <c r="H19" s="91"/>
      <c r="I19" s="90" t="s">
        <v>99</v>
      </c>
      <c r="J19" s="81" t="s">
        <v>95</v>
      </c>
      <c r="K19" s="87" t="s">
        <v>61</v>
      </c>
      <c r="L19" s="85" t="s">
        <v>61</v>
      </c>
      <c r="M19" s="85" t="s">
        <v>61</v>
      </c>
      <c r="N19" s="88" t="s">
        <v>61</v>
      </c>
      <c r="O19" s="85" t="s">
        <v>61</v>
      </c>
      <c r="P19" s="85" t="s">
        <v>61</v>
      </c>
      <c r="Q19" s="89" t="s">
        <v>61</v>
      </c>
      <c r="R19" s="53"/>
      <c r="S19" s="47"/>
      <c r="T19" s="47"/>
      <c r="U19" s="47"/>
    </row>
    <row r="20" spans="2:21" ht="15.75" x14ac:dyDescent="0.3">
      <c r="B20" s="52"/>
      <c r="C20" s="92"/>
      <c r="J20" s="94"/>
      <c r="K20" s="232"/>
      <c r="L20" s="233"/>
      <c r="M20" s="233"/>
      <c r="N20" s="234"/>
      <c r="O20" s="233"/>
      <c r="P20" s="233"/>
      <c r="Q20" s="235"/>
      <c r="R20" s="95"/>
    </row>
    <row r="21" spans="2:21" x14ac:dyDescent="0.3">
      <c r="B21" s="52"/>
      <c r="C21" s="77"/>
      <c r="D21" s="71" t="s">
        <v>100</v>
      </c>
      <c r="E21" s="79"/>
      <c r="F21" s="79"/>
      <c r="G21" s="79"/>
      <c r="H21" s="79"/>
      <c r="I21" s="80" t="s">
        <v>99</v>
      </c>
      <c r="J21" s="81" t="s">
        <v>101</v>
      </c>
      <c r="K21" s="82" t="s">
        <v>61</v>
      </c>
      <c r="L21" s="83" t="s">
        <v>61</v>
      </c>
      <c r="M21" s="83" t="s">
        <v>61</v>
      </c>
      <c r="N21" s="84" t="s">
        <v>61</v>
      </c>
      <c r="O21" s="83" t="s">
        <v>61</v>
      </c>
      <c r="P21" s="83" t="s">
        <v>61</v>
      </c>
      <c r="Q21" s="231"/>
      <c r="R21" s="53"/>
      <c r="S21" s="47"/>
    </row>
    <row r="22" spans="2:21" x14ac:dyDescent="0.3">
      <c r="B22" s="52"/>
      <c r="C22" s="77"/>
      <c r="D22" s="71"/>
      <c r="E22" s="96"/>
      <c r="F22" s="96"/>
      <c r="G22" s="96"/>
      <c r="H22" s="96"/>
      <c r="I22" s="73"/>
      <c r="J22" s="81"/>
      <c r="K22" s="82"/>
      <c r="L22" s="83"/>
      <c r="M22" s="83"/>
      <c r="N22" s="84"/>
      <c r="O22" s="83"/>
      <c r="P22" s="83"/>
      <c r="Q22" s="231"/>
      <c r="R22" s="53"/>
      <c r="S22" s="47"/>
    </row>
    <row r="23" spans="2:21" x14ac:dyDescent="0.3">
      <c r="B23" s="52"/>
      <c r="C23" s="77"/>
      <c r="D23" s="71" t="s">
        <v>102</v>
      </c>
      <c r="E23" s="97"/>
      <c r="F23" s="96"/>
      <c r="G23" s="96"/>
      <c r="H23" s="96"/>
      <c r="I23" s="73"/>
      <c r="J23" s="98"/>
      <c r="K23" s="236"/>
      <c r="L23" s="237"/>
      <c r="M23" s="238"/>
      <c r="N23" s="239"/>
      <c r="O23" s="237"/>
      <c r="P23" s="237"/>
      <c r="Q23" s="240"/>
      <c r="R23" s="53"/>
      <c r="S23" s="47"/>
    </row>
    <row r="24" spans="2:21" x14ac:dyDescent="0.3">
      <c r="B24" s="52"/>
      <c r="C24" s="77"/>
      <c r="D24" s="99"/>
      <c r="E24" s="100" t="s">
        <v>103</v>
      </c>
      <c r="F24" s="101"/>
      <c r="G24" s="101"/>
      <c r="H24" s="101"/>
      <c r="I24" s="90" t="s">
        <v>99</v>
      </c>
      <c r="J24" s="81" t="s">
        <v>104</v>
      </c>
      <c r="K24" s="82" t="s">
        <v>61</v>
      </c>
      <c r="L24" s="83" t="s">
        <v>61</v>
      </c>
      <c r="M24" s="83" t="s">
        <v>61</v>
      </c>
      <c r="N24" s="84" t="s">
        <v>61</v>
      </c>
      <c r="O24" s="83" t="s">
        <v>61</v>
      </c>
      <c r="P24" s="83" t="s">
        <v>61</v>
      </c>
      <c r="Q24" s="231" t="s">
        <v>61</v>
      </c>
      <c r="R24" s="53"/>
      <c r="S24" s="47"/>
    </row>
    <row r="25" spans="2:21" x14ac:dyDescent="0.3">
      <c r="B25" s="52"/>
      <c r="C25" s="77"/>
      <c r="D25" s="99"/>
      <c r="E25" s="100" t="s">
        <v>105</v>
      </c>
      <c r="F25" s="101"/>
      <c r="G25" s="101"/>
      <c r="H25" s="101"/>
      <c r="I25" s="90" t="s">
        <v>99</v>
      </c>
      <c r="J25" s="81" t="s">
        <v>106</v>
      </c>
      <c r="K25" s="82" t="s">
        <v>61</v>
      </c>
      <c r="L25" s="83" t="s">
        <v>61</v>
      </c>
      <c r="M25" s="83" t="s">
        <v>61</v>
      </c>
      <c r="N25" s="84" t="s">
        <v>61</v>
      </c>
      <c r="O25" s="83" t="s">
        <v>61</v>
      </c>
      <c r="P25" s="83" t="s">
        <v>61</v>
      </c>
      <c r="Q25" s="231" t="s">
        <v>61</v>
      </c>
      <c r="R25" s="53"/>
      <c r="S25" s="47"/>
    </row>
    <row r="26" spans="2:21" ht="15.75" thickBot="1" x14ac:dyDescent="0.35">
      <c r="B26" s="52"/>
      <c r="C26" s="77"/>
      <c r="D26" s="99"/>
      <c r="E26" s="100" t="s">
        <v>107</v>
      </c>
      <c r="F26" s="101"/>
      <c r="G26" s="101"/>
      <c r="H26" s="101"/>
      <c r="I26" s="90" t="s">
        <v>99</v>
      </c>
      <c r="J26" s="102" t="s">
        <v>108</v>
      </c>
      <c r="K26" s="241" t="s">
        <v>61</v>
      </c>
      <c r="L26" s="242" t="s">
        <v>61</v>
      </c>
      <c r="M26" s="242" t="s">
        <v>61</v>
      </c>
      <c r="N26" s="243" t="s">
        <v>61</v>
      </c>
      <c r="O26" s="242" t="s">
        <v>61</v>
      </c>
      <c r="P26" s="242" t="s">
        <v>61</v>
      </c>
      <c r="Q26" s="244" t="s">
        <v>61</v>
      </c>
      <c r="R26" s="53"/>
      <c r="S26" s="47"/>
    </row>
    <row r="27" spans="2:21" ht="15.75" thickBot="1" x14ac:dyDescent="0.35">
      <c r="B27" s="52"/>
      <c r="C27" s="77"/>
      <c r="D27" s="99"/>
      <c r="E27" s="73"/>
      <c r="F27" s="47"/>
      <c r="G27" s="47"/>
      <c r="H27" s="47"/>
      <c r="I27" s="73"/>
      <c r="J27" s="103"/>
      <c r="K27" s="245"/>
      <c r="L27" s="245"/>
      <c r="M27" s="245"/>
      <c r="N27" s="245"/>
      <c r="O27" s="245"/>
      <c r="P27" s="245"/>
      <c r="Q27" s="246"/>
      <c r="R27" s="53"/>
      <c r="S27" s="47"/>
    </row>
    <row r="28" spans="2:21" ht="15.75" thickBot="1" x14ac:dyDescent="0.35">
      <c r="B28" s="52"/>
      <c r="C28" s="77"/>
      <c r="D28" s="71" t="s">
        <v>109</v>
      </c>
      <c r="E28" s="96"/>
      <c r="F28" s="71"/>
      <c r="G28" s="71"/>
      <c r="H28" s="105"/>
      <c r="I28" s="80" t="s">
        <v>99</v>
      </c>
      <c r="J28" s="106" t="s">
        <v>224</v>
      </c>
      <c r="K28" s="247" t="s">
        <v>61</v>
      </c>
      <c r="L28" s="245" t="s">
        <v>61</v>
      </c>
      <c r="M28" s="245" t="s">
        <v>61</v>
      </c>
      <c r="N28" s="245" t="s">
        <v>61</v>
      </c>
      <c r="O28" s="247" t="s">
        <v>61</v>
      </c>
      <c r="P28" s="246" t="s">
        <v>61</v>
      </c>
      <c r="Q28" s="248" t="s">
        <v>61</v>
      </c>
      <c r="R28" s="53"/>
      <c r="S28" s="47"/>
    </row>
    <row r="29" spans="2:21" ht="15.75" thickBot="1" x14ac:dyDescent="0.35">
      <c r="B29" s="52"/>
      <c r="C29" s="108"/>
      <c r="D29" s="109"/>
      <c r="E29" s="110"/>
      <c r="F29" s="109"/>
      <c r="G29" s="109"/>
      <c r="H29" s="109"/>
      <c r="I29" s="111"/>
      <c r="J29" s="103"/>
      <c r="K29" s="104"/>
      <c r="L29" s="104"/>
      <c r="M29" s="104"/>
      <c r="N29" s="104"/>
      <c r="O29" s="104"/>
      <c r="P29" s="104"/>
      <c r="Q29" s="107"/>
      <c r="R29" s="53"/>
      <c r="S29" s="47"/>
    </row>
    <row r="30" spans="2:21" x14ac:dyDescent="0.3">
      <c r="B30" s="112"/>
      <c r="C30" s="113"/>
      <c r="D30" s="114"/>
      <c r="E30" s="114"/>
      <c r="F30" s="114"/>
      <c r="G30" s="114"/>
      <c r="H30" s="114"/>
      <c r="I30" s="115"/>
      <c r="J30" s="115"/>
      <c r="K30" s="114"/>
      <c r="L30" s="114"/>
      <c r="M30" s="114"/>
      <c r="N30" s="114"/>
      <c r="O30" s="114"/>
      <c r="P30" s="114"/>
      <c r="Q30" s="114"/>
      <c r="R30" s="116"/>
      <c r="S30" s="47"/>
    </row>
    <row r="31" spans="2:21" x14ac:dyDescent="0.3">
      <c r="C31" s="47"/>
      <c r="D31" s="47"/>
      <c r="E31" s="47"/>
      <c r="F31" s="47"/>
      <c r="G31" s="47"/>
      <c r="H31" s="47"/>
      <c r="I31" s="48"/>
      <c r="J31" s="48"/>
      <c r="K31" s="47"/>
      <c r="L31" s="47"/>
      <c r="M31" s="47"/>
      <c r="N31" s="47"/>
      <c r="O31" s="47"/>
      <c r="P31" s="47"/>
      <c r="Q31" s="47"/>
      <c r="R31" s="47"/>
      <c r="S31" s="47"/>
    </row>
    <row r="32" spans="2:21" ht="15" customHeight="1" x14ac:dyDescent="0.3">
      <c r="B32" s="460"/>
      <c r="C32" s="461"/>
      <c r="D32" s="462" t="s">
        <v>111</v>
      </c>
      <c r="E32" s="462"/>
      <c r="F32" s="462"/>
      <c r="G32" s="462"/>
      <c r="H32" s="462"/>
      <c r="I32" s="462"/>
      <c r="J32" s="463"/>
      <c r="K32" s="463"/>
      <c r="L32" s="463"/>
      <c r="M32" s="464"/>
      <c r="N32" s="464"/>
      <c r="O32" s="464"/>
      <c r="P32" s="461"/>
      <c r="Q32" s="465"/>
      <c r="R32" s="466"/>
      <c r="S32" s="472"/>
    </row>
    <row r="33" spans="2:19" ht="4.9000000000000004" customHeight="1" x14ac:dyDescent="0.3">
      <c r="B33" s="467"/>
      <c r="C33" s="468"/>
      <c r="D33" s="469"/>
      <c r="E33" s="469"/>
      <c r="F33" s="469"/>
      <c r="G33" s="469"/>
      <c r="H33" s="469"/>
      <c r="I33" s="469"/>
      <c r="J33" s="470"/>
      <c r="K33" s="470"/>
      <c r="L33" s="470"/>
      <c r="M33" s="471"/>
      <c r="N33" s="471"/>
      <c r="O33" s="471"/>
      <c r="P33" s="468"/>
      <c r="Q33" s="472"/>
      <c r="R33" s="473"/>
      <c r="S33" s="472"/>
    </row>
    <row r="34" spans="2:19" ht="15" customHeight="1" x14ac:dyDescent="0.3">
      <c r="B34" s="474"/>
      <c r="C34" s="475"/>
      <c r="D34" s="476"/>
      <c r="E34" t="s">
        <v>331</v>
      </c>
      <c r="F34" s="476"/>
      <c r="G34" s="476"/>
      <c r="H34" s="476"/>
      <c r="I34" s="476"/>
      <c r="J34" s="476"/>
      <c r="K34" s="476"/>
      <c r="L34" s="476"/>
      <c r="M34" s="477"/>
      <c r="N34" s="477"/>
      <c r="O34" s="477"/>
      <c r="P34" s="475"/>
      <c r="Q34" s="472"/>
      <c r="R34" s="473"/>
      <c r="S34" s="472"/>
    </row>
    <row r="35" spans="2:19" ht="4.9000000000000004" customHeight="1" x14ac:dyDescent="0.3">
      <c r="B35" s="474"/>
      <c r="C35" s="475"/>
      <c r="D35" s="476"/>
      <c r="F35" s="476"/>
      <c r="G35" s="476"/>
      <c r="H35" s="476"/>
      <c r="I35" s="476"/>
      <c r="J35" s="476"/>
      <c r="K35" s="476"/>
      <c r="L35" s="476"/>
      <c r="M35" s="477"/>
      <c r="N35" s="477"/>
      <c r="O35" s="477"/>
      <c r="P35" s="475"/>
      <c r="Q35" s="472"/>
      <c r="R35" s="473"/>
      <c r="S35" s="472"/>
    </row>
    <row r="36" spans="2:19" ht="15" customHeight="1" x14ac:dyDescent="0.3">
      <c r="B36" s="474"/>
      <c r="C36" s="475"/>
      <c r="D36" s="478" t="s">
        <v>332</v>
      </c>
      <c r="E36" s="478"/>
      <c r="F36" s="478"/>
      <c r="G36" s="478"/>
      <c r="H36" s="478"/>
      <c r="I36" s="478"/>
      <c r="J36" s="476"/>
      <c r="K36" s="476"/>
      <c r="L36" s="476"/>
      <c r="M36" s="477"/>
      <c r="N36" s="477"/>
      <c r="O36" s="477"/>
      <c r="P36" s="475"/>
      <c r="Q36" s="472"/>
      <c r="R36" s="473"/>
      <c r="S36" s="472"/>
    </row>
    <row r="37" spans="2:19" ht="5.0999999999999996" customHeight="1" x14ac:dyDescent="0.3">
      <c r="B37" s="474"/>
      <c r="C37" s="475"/>
      <c r="D37" s="479"/>
      <c r="E37" s="479"/>
      <c r="F37" s="479"/>
      <c r="G37" s="479"/>
      <c r="H37" s="479"/>
      <c r="I37" s="479"/>
      <c r="J37" s="479"/>
      <c r="K37" s="479"/>
      <c r="L37" s="479"/>
      <c r="M37" s="480"/>
      <c r="N37" s="480"/>
      <c r="O37" s="480"/>
      <c r="P37" s="481"/>
      <c r="Q37" s="472"/>
      <c r="R37" s="473"/>
      <c r="S37" s="472"/>
    </row>
    <row r="38" spans="2:19" s="507" customFormat="1" ht="62.45" customHeight="1" x14ac:dyDescent="0.3">
      <c r="B38" s="482"/>
      <c r="C38" s="483"/>
      <c r="D38" s="341" t="s">
        <v>295</v>
      </c>
      <c r="E38" s="484" t="s">
        <v>333</v>
      </c>
      <c r="F38" s="485"/>
      <c r="G38" s="485"/>
      <c r="H38" s="485"/>
      <c r="I38" s="485"/>
      <c r="J38" s="485"/>
      <c r="K38" s="485"/>
      <c r="L38" s="485"/>
      <c r="M38" s="485"/>
      <c r="N38" s="485"/>
      <c r="O38" s="485"/>
      <c r="P38" s="485"/>
      <c r="Q38" s="485"/>
      <c r="R38" s="486"/>
      <c r="S38" s="508"/>
    </row>
    <row r="39" spans="2:19" ht="4.9000000000000004" customHeight="1" x14ac:dyDescent="0.3">
      <c r="B39" s="474"/>
      <c r="C39" s="475"/>
      <c r="D39" s="479"/>
      <c r="E39" s="479"/>
      <c r="F39" s="479"/>
      <c r="G39" s="479"/>
      <c r="H39" s="479"/>
      <c r="I39" s="479"/>
      <c r="J39" s="479"/>
      <c r="K39" s="479"/>
      <c r="L39" s="479"/>
      <c r="M39" s="480"/>
      <c r="N39" s="480"/>
      <c r="O39" s="480"/>
      <c r="P39" s="481"/>
      <c r="Q39" s="472"/>
      <c r="R39" s="473"/>
      <c r="S39" s="472"/>
    </row>
    <row r="40" spans="2:19" ht="46.9" customHeight="1" x14ac:dyDescent="0.3">
      <c r="B40" s="474"/>
      <c r="C40" s="475"/>
      <c r="D40" s="487" t="s">
        <v>295</v>
      </c>
      <c r="E40" s="488" t="s">
        <v>334</v>
      </c>
      <c r="F40" s="488"/>
      <c r="G40" s="488"/>
      <c r="H40" s="488"/>
      <c r="I40" s="488"/>
      <c r="J40" s="488"/>
      <c r="K40" s="488"/>
      <c r="L40" s="488"/>
      <c r="M40" s="488"/>
      <c r="N40" s="488"/>
      <c r="O40" s="488"/>
      <c r="P40" s="488"/>
      <c r="Q40" s="488"/>
      <c r="R40" s="473"/>
    </row>
    <row r="41" spans="2:19" ht="4.1500000000000004" customHeight="1" x14ac:dyDescent="0.3">
      <c r="B41" s="474"/>
      <c r="C41" s="475"/>
      <c r="D41" s="476"/>
      <c r="E41" s="476"/>
      <c r="F41" s="476"/>
      <c r="G41" s="476"/>
      <c r="H41" s="476"/>
      <c r="I41" s="476"/>
      <c r="J41" s="476"/>
      <c r="K41" s="476"/>
      <c r="L41" s="477"/>
      <c r="M41" s="477"/>
      <c r="N41" s="477"/>
      <c r="O41" s="475"/>
      <c r="P41" s="475"/>
      <c r="Q41" s="472"/>
      <c r="R41" s="473"/>
    </row>
    <row r="42" spans="2:19" ht="15.75" x14ac:dyDescent="0.3">
      <c r="B42" s="474"/>
      <c r="C42" s="475"/>
      <c r="D42" s="476"/>
      <c r="E42" s="476"/>
      <c r="F42" s="489" t="s">
        <v>335</v>
      </c>
      <c r="G42" s="490"/>
      <c r="H42" s="490"/>
      <c r="I42" s="490"/>
      <c r="J42" s="490"/>
      <c r="K42" s="490"/>
      <c r="L42" s="491"/>
      <c r="M42" s="477"/>
      <c r="N42" s="477"/>
      <c r="O42" s="475"/>
      <c r="P42" s="475"/>
      <c r="Q42" s="472"/>
      <c r="R42" s="473"/>
    </row>
    <row r="43" spans="2:19" ht="15.75" x14ac:dyDescent="0.3">
      <c r="B43" s="474"/>
      <c r="C43" s="475"/>
      <c r="D43" s="476"/>
      <c r="E43" s="476"/>
      <c r="F43" s="489" t="s">
        <v>336</v>
      </c>
      <c r="G43" s="490"/>
      <c r="H43" s="490"/>
      <c r="I43" s="490"/>
      <c r="J43" s="490"/>
      <c r="K43" s="490"/>
      <c r="L43" s="491"/>
      <c r="M43" s="477"/>
      <c r="N43" s="477"/>
      <c r="O43" s="475"/>
      <c r="P43" s="475"/>
      <c r="Q43" s="472"/>
      <c r="R43" s="473"/>
    </row>
    <row r="44" spans="2:19" ht="15.75" x14ac:dyDescent="0.3">
      <c r="B44" s="474"/>
      <c r="C44" s="475"/>
      <c r="D44" s="476"/>
      <c r="E44" s="476"/>
      <c r="F44" s="489" t="s">
        <v>337</v>
      </c>
      <c r="G44" s="490"/>
      <c r="H44" s="490"/>
      <c r="I44" s="490"/>
      <c r="J44" s="490"/>
      <c r="K44" s="490"/>
      <c r="L44" s="491"/>
      <c r="M44" s="477"/>
      <c r="N44" s="477"/>
      <c r="O44" s="475"/>
      <c r="P44" s="475"/>
      <c r="Q44" s="472"/>
      <c r="R44" s="473"/>
    </row>
    <row r="45" spans="2:19" ht="4.1500000000000004" customHeight="1" x14ac:dyDescent="0.3">
      <c r="B45" s="474"/>
      <c r="C45" s="475"/>
      <c r="D45" s="476"/>
      <c r="E45" s="476"/>
      <c r="F45" s="476"/>
      <c r="G45" s="476"/>
      <c r="H45" s="476"/>
      <c r="I45" s="476"/>
      <c r="J45" s="476"/>
      <c r="K45" s="476"/>
      <c r="L45" s="477"/>
      <c r="M45" s="477"/>
      <c r="N45" s="477"/>
      <c r="O45" s="475"/>
      <c r="P45" s="475"/>
      <c r="Q45" s="472"/>
      <c r="R45" s="473"/>
    </row>
    <row r="46" spans="2:19" ht="15.75" customHeight="1" x14ac:dyDescent="0.3">
      <c r="B46" s="474"/>
      <c r="C46" s="475"/>
      <c r="D46" s="476"/>
      <c r="E46" s="492" t="s">
        <v>338</v>
      </c>
      <c r="F46" s="492"/>
      <c r="G46" s="492"/>
      <c r="H46" s="492"/>
      <c r="I46" s="492"/>
      <c r="J46" s="492"/>
      <c r="K46" s="492"/>
      <c r="L46" s="492"/>
      <c r="M46" s="492"/>
      <c r="N46" s="492"/>
      <c r="O46" s="492"/>
      <c r="P46" s="492"/>
      <c r="Q46" s="492"/>
      <c r="R46" s="473"/>
    </row>
    <row r="47" spans="2:19" ht="5.0999999999999996" customHeight="1" x14ac:dyDescent="0.3">
      <c r="B47" s="474"/>
      <c r="C47" s="475"/>
      <c r="D47" s="479"/>
      <c r="E47" s="479"/>
      <c r="F47" s="479"/>
      <c r="G47" s="479"/>
      <c r="H47" s="479"/>
      <c r="I47" s="479"/>
      <c r="J47" s="479"/>
      <c r="K47" s="479"/>
      <c r="L47" s="479"/>
      <c r="M47" s="480"/>
      <c r="N47" s="480"/>
      <c r="O47" s="480"/>
      <c r="P47" s="481"/>
      <c r="Q47" s="472"/>
      <c r="R47" s="473"/>
      <c r="S47" s="472"/>
    </row>
    <row r="48" spans="2:19" ht="15.75" x14ac:dyDescent="0.3">
      <c r="B48" s="474"/>
      <c r="C48" s="475"/>
      <c r="D48" s="487" t="s">
        <v>295</v>
      </c>
      <c r="E48" s="484" t="s">
        <v>339</v>
      </c>
      <c r="F48" s="484"/>
      <c r="G48" s="484"/>
      <c r="H48" s="484"/>
      <c r="I48" s="484"/>
      <c r="J48" s="484"/>
      <c r="K48" s="484"/>
      <c r="L48" s="484"/>
      <c r="M48" s="484"/>
      <c r="N48" s="484"/>
      <c r="O48" s="484"/>
      <c r="P48" s="484"/>
      <c r="Q48" s="484"/>
      <c r="R48" s="473"/>
    </row>
    <row r="49" spans="2:19" ht="15.75" x14ac:dyDescent="0.3">
      <c r="B49" s="474"/>
      <c r="C49" s="475"/>
      <c r="D49" s="479"/>
      <c r="E49" s="479"/>
      <c r="F49" s="489" t="s">
        <v>335</v>
      </c>
      <c r="H49" s="479"/>
      <c r="I49" s="479"/>
      <c r="J49" s="479"/>
      <c r="K49" s="479"/>
      <c r="L49" s="479"/>
      <c r="M49" s="480"/>
      <c r="N49" s="480"/>
      <c r="O49" s="480"/>
      <c r="P49" s="481"/>
      <c r="Q49" s="472"/>
      <c r="R49" s="473"/>
    </row>
    <row r="50" spans="2:19" ht="15.75" x14ac:dyDescent="0.3">
      <c r="B50" s="474"/>
      <c r="C50" s="475"/>
      <c r="D50" s="479"/>
      <c r="E50" s="479"/>
      <c r="F50" s="489" t="s">
        <v>336</v>
      </c>
      <c r="H50" s="479"/>
      <c r="I50" s="479"/>
      <c r="J50" s="479"/>
      <c r="K50" s="479"/>
      <c r="L50" s="479"/>
      <c r="M50" s="480"/>
      <c r="N50" s="480"/>
      <c r="O50" s="480"/>
      <c r="P50" s="481"/>
      <c r="Q50" s="472"/>
      <c r="R50" s="473"/>
    </row>
    <row r="51" spans="2:19" ht="15.75" x14ac:dyDescent="0.3">
      <c r="B51" s="474"/>
      <c r="C51" s="475"/>
      <c r="D51" s="479"/>
      <c r="E51" s="479"/>
      <c r="F51" s="489" t="s">
        <v>340</v>
      </c>
      <c r="H51" s="479"/>
      <c r="I51" s="479"/>
      <c r="J51" s="479"/>
      <c r="K51" s="479"/>
      <c r="L51" s="479"/>
      <c r="M51" s="480"/>
      <c r="N51" s="480"/>
      <c r="O51" s="480"/>
      <c r="P51" s="481"/>
      <c r="Q51" s="472"/>
      <c r="R51" s="473"/>
    </row>
    <row r="52" spans="2:19" ht="15.75" customHeight="1" x14ac:dyDescent="0.3">
      <c r="B52" s="474"/>
      <c r="C52" s="475"/>
      <c r="D52" s="476"/>
      <c r="E52" s="492" t="s">
        <v>338</v>
      </c>
      <c r="F52" s="492"/>
      <c r="G52" s="492"/>
      <c r="H52" s="492"/>
      <c r="I52" s="492"/>
      <c r="J52" s="492"/>
      <c r="K52" s="492"/>
      <c r="L52" s="492"/>
      <c r="M52" s="492"/>
      <c r="N52" s="492"/>
      <c r="O52" s="492"/>
      <c r="P52" s="492"/>
      <c r="Q52" s="492"/>
      <c r="R52" s="473"/>
    </row>
    <row r="53" spans="2:19" ht="6.95" customHeight="1" x14ac:dyDescent="0.3">
      <c r="B53" s="474"/>
      <c r="C53" s="475"/>
      <c r="D53" s="479"/>
      <c r="E53" s="479"/>
      <c r="F53" s="479"/>
      <c r="G53" s="479"/>
      <c r="H53" s="479"/>
      <c r="I53" s="479"/>
      <c r="J53" s="479"/>
      <c r="K53" s="479"/>
      <c r="L53" s="479"/>
      <c r="M53" s="480"/>
      <c r="N53" s="480"/>
      <c r="O53" s="480"/>
      <c r="P53" s="481"/>
      <c r="Q53" s="472"/>
      <c r="R53" s="473"/>
      <c r="S53" s="472"/>
    </row>
    <row r="54" spans="2:19" ht="30.75" customHeight="1" x14ac:dyDescent="0.3">
      <c r="B54" s="474"/>
      <c r="C54" s="475"/>
      <c r="D54" s="487" t="s">
        <v>295</v>
      </c>
      <c r="E54" s="484" t="s">
        <v>341</v>
      </c>
      <c r="F54" s="485"/>
      <c r="G54" s="485"/>
      <c r="H54" s="485"/>
      <c r="I54" s="485"/>
      <c r="J54" s="485"/>
      <c r="K54" s="485"/>
      <c r="L54" s="485"/>
      <c r="M54" s="485"/>
      <c r="N54" s="485"/>
      <c r="O54" s="485"/>
      <c r="P54" s="485"/>
      <c r="Q54" s="472"/>
      <c r="R54" s="473"/>
    </row>
    <row r="55" spans="2:19" ht="6.95" customHeight="1" x14ac:dyDescent="0.3">
      <c r="B55" s="474"/>
      <c r="C55" s="475"/>
      <c r="D55" s="479"/>
      <c r="E55" s="479"/>
      <c r="F55" s="479"/>
      <c r="G55" s="479"/>
      <c r="H55" s="479"/>
      <c r="I55" s="479"/>
      <c r="J55" s="479"/>
      <c r="K55" s="479"/>
      <c r="L55" s="479"/>
      <c r="M55" s="480"/>
      <c r="N55" s="480"/>
      <c r="O55" s="480"/>
      <c r="P55" s="481"/>
      <c r="Q55" s="472"/>
      <c r="R55" s="473"/>
      <c r="S55" s="472"/>
    </row>
    <row r="56" spans="2:19" ht="4.9000000000000004" customHeight="1" x14ac:dyDescent="0.3">
      <c r="B56" s="474"/>
      <c r="C56" s="475"/>
      <c r="D56" s="476"/>
      <c r="E56" s="476"/>
      <c r="F56" s="476"/>
      <c r="G56" s="476"/>
      <c r="H56" s="476"/>
      <c r="I56" s="476"/>
      <c r="J56" s="476"/>
      <c r="K56" s="476"/>
      <c r="L56" s="476"/>
      <c r="M56" s="477"/>
      <c r="N56" s="477"/>
      <c r="O56" s="477"/>
      <c r="P56" s="475"/>
      <c r="Q56" s="472"/>
      <c r="R56" s="473"/>
    </row>
    <row r="57" spans="2:19" ht="15.75" x14ac:dyDescent="0.3">
      <c r="B57" s="474"/>
      <c r="C57" s="475"/>
      <c r="D57" s="427" t="s">
        <v>342</v>
      </c>
      <c r="E57" s="427"/>
      <c r="F57" s="427"/>
      <c r="G57" s="427"/>
      <c r="H57" s="427"/>
      <c r="I57" s="476"/>
      <c r="J57" s="476"/>
      <c r="K57" s="476"/>
      <c r="L57" s="476"/>
      <c r="M57" s="477"/>
      <c r="N57" s="477"/>
      <c r="O57" s="477"/>
      <c r="P57" s="475"/>
      <c r="Q57" s="472"/>
      <c r="R57" s="473"/>
    </row>
    <row r="58" spans="2:19" ht="3" customHeight="1" x14ac:dyDescent="0.3">
      <c r="B58" s="474"/>
      <c r="C58" s="475"/>
      <c r="D58" s="493"/>
      <c r="E58" s="493"/>
      <c r="F58" s="493"/>
      <c r="G58" s="476"/>
      <c r="H58" s="476"/>
      <c r="I58" s="476"/>
      <c r="J58" s="476"/>
      <c r="K58" s="476"/>
      <c r="L58" s="476"/>
      <c r="M58" s="477"/>
      <c r="N58" s="477"/>
      <c r="O58" s="477"/>
      <c r="P58" s="475"/>
      <c r="Q58" s="472"/>
      <c r="R58" s="473"/>
    </row>
    <row r="59" spans="2:19" ht="15" customHeight="1" x14ac:dyDescent="0.3">
      <c r="B59" s="474"/>
      <c r="C59" s="475"/>
      <c r="D59" s="493"/>
      <c r="E59" s="494" t="s">
        <v>343</v>
      </c>
      <c r="F59" s="493"/>
      <c r="G59" s="476"/>
      <c r="H59" s="476"/>
      <c r="I59" s="476"/>
      <c r="J59" s="476"/>
      <c r="K59" s="476"/>
      <c r="L59" s="476"/>
      <c r="M59" s="477"/>
      <c r="N59" s="477"/>
      <c r="O59" s="477"/>
      <c r="P59" s="475"/>
      <c r="Q59" s="472"/>
      <c r="R59" s="473"/>
    </row>
    <row r="60" spans="2:19" ht="70.5" customHeight="1" x14ac:dyDescent="0.3">
      <c r="B60" s="474"/>
      <c r="C60" s="475"/>
      <c r="D60" s="493"/>
      <c r="E60" s="487" t="s">
        <v>295</v>
      </c>
      <c r="F60" s="484" t="s">
        <v>344</v>
      </c>
      <c r="G60" s="485"/>
      <c r="H60" s="485"/>
      <c r="I60" s="485"/>
      <c r="J60" s="485"/>
      <c r="K60" s="485"/>
      <c r="L60" s="485"/>
      <c r="M60" s="485"/>
      <c r="N60" s="485"/>
      <c r="O60" s="485"/>
      <c r="P60" s="485"/>
      <c r="Q60" s="485"/>
      <c r="R60" s="473"/>
    </row>
    <row r="61" spans="2:19" ht="7.15" customHeight="1" x14ac:dyDescent="0.3">
      <c r="B61" s="474"/>
      <c r="C61" s="475"/>
      <c r="D61" s="493"/>
      <c r="E61" s="487"/>
      <c r="F61" s="495"/>
      <c r="G61" s="496"/>
      <c r="H61" s="496"/>
      <c r="I61" s="496"/>
      <c r="J61" s="496"/>
      <c r="K61" s="496"/>
      <c r="L61" s="496"/>
      <c r="M61" s="496"/>
      <c r="N61" s="496"/>
      <c r="O61" s="496"/>
      <c r="P61" s="496"/>
      <c r="Q61" s="496"/>
      <c r="R61" s="473"/>
    </row>
    <row r="62" spans="2:19" ht="57.75" customHeight="1" x14ac:dyDescent="0.3">
      <c r="B62" s="474"/>
      <c r="C62" s="475"/>
      <c r="D62" s="476"/>
      <c r="E62" s="487" t="s">
        <v>295</v>
      </c>
      <c r="F62" s="497" t="s">
        <v>345</v>
      </c>
      <c r="G62" s="492"/>
      <c r="H62" s="492"/>
      <c r="I62" s="492"/>
      <c r="J62" s="492"/>
      <c r="K62" s="492"/>
      <c r="L62" s="492"/>
      <c r="M62" s="492"/>
      <c r="N62" s="492"/>
      <c r="O62" s="492"/>
      <c r="P62" s="492"/>
      <c r="Q62" s="472"/>
      <c r="R62" s="473"/>
    </row>
    <row r="63" spans="2:19" ht="8.1" customHeight="1" x14ac:dyDescent="0.3">
      <c r="B63" s="474"/>
      <c r="C63" s="475"/>
      <c r="D63" s="493"/>
      <c r="E63" s="493"/>
      <c r="F63" s="493"/>
      <c r="G63" s="476"/>
      <c r="H63" s="476"/>
      <c r="I63" s="476"/>
      <c r="J63" s="476"/>
      <c r="K63" s="476"/>
      <c r="L63" s="476"/>
      <c r="M63" s="477"/>
      <c r="N63" s="477"/>
      <c r="O63" s="477"/>
      <c r="P63" s="475"/>
      <c r="Q63" s="472"/>
      <c r="R63" s="473"/>
    </row>
    <row r="64" spans="2:19" ht="15" customHeight="1" x14ac:dyDescent="0.3">
      <c r="B64" s="474"/>
      <c r="C64" s="475"/>
      <c r="D64" s="493"/>
      <c r="E64" s="494" t="s">
        <v>346</v>
      </c>
      <c r="F64" s="493"/>
      <c r="G64" s="476"/>
      <c r="H64" s="476"/>
      <c r="I64" s="476"/>
      <c r="J64" s="476"/>
      <c r="K64" s="476"/>
      <c r="L64" s="476"/>
      <c r="M64" s="477"/>
      <c r="N64" s="477"/>
      <c r="O64" s="477"/>
      <c r="P64" s="475"/>
      <c r="Q64" s="472"/>
      <c r="R64" s="473"/>
    </row>
    <row r="65" spans="2:19" ht="15" customHeight="1" x14ac:dyDescent="0.3">
      <c r="B65" s="474"/>
      <c r="C65" s="475"/>
      <c r="D65" s="493"/>
      <c r="E65" s="493"/>
      <c r="F65" s="484" t="s">
        <v>347</v>
      </c>
      <c r="G65" s="485"/>
      <c r="H65" s="485"/>
      <c r="I65" s="485"/>
      <c r="J65" s="485"/>
      <c r="K65" s="485"/>
      <c r="L65" s="485"/>
      <c r="M65" s="485"/>
      <c r="N65" s="485"/>
      <c r="O65" s="485"/>
      <c r="P65" s="485"/>
      <c r="Q65" s="485"/>
      <c r="R65" s="473"/>
      <c r="S65" s="509"/>
    </row>
    <row r="66" spans="2:19" ht="15" customHeight="1" x14ac:dyDescent="0.3">
      <c r="B66" s="474"/>
      <c r="C66" s="475"/>
      <c r="D66" s="493"/>
      <c r="E66" s="493"/>
      <c r="F66" s="495"/>
      <c r="G66" s="496"/>
      <c r="H66" s="496"/>
      <c r="I66" s="496"/>
      <c r="J66" s="496"/>
      <c r="K66" s="496"/>
      <c r="L66" s="496"/>
      <c r="M66" s="496"/>
      <c r="N66" s="496"/>
      <c r="O66" s="496"/>
      <c r="P66" s="496"/>
      <c r="Q66" s="496"/>
      <c r="R66" s="473"/>
      <c r="S66" s="509"/>
    </row>
    <row r="67" spans="2:19" ht="15" customHeight="1" x14ac:dyDescent="0.3">
      <c r="B67" s="474"/>
      <c r="C67" s="475"/>
      <c r="D67" s="493"/>
      <c r="E67" s="494" t="s">
        <v>348</v>
      </c>
      <c r="F67" s="495"/>
      <c r="G67" s="496"/>
      <c r="H67" s="496"/>
      <c r="I67" s="496"/>
      <c r="J67" s="496"/>
      <c r="K67" s="496"/>
      <c r="L67" s="496"/>
      <c r="M67" s="496"/>
      <c r="N67" s="496"/>
      <c r="O67" s="496"/>
      <c r="P67" s="496"/>
      <c r="Q67" s="496"/>
      <c r="R67" s="473"/>
      <c r="S67" s="509"/>
    </row>
    <row r="68" spans="2:19" ht="15" customHeight="1" x14ac:dyDescent="0.3">
      <c r="B68" s="474"/>
      <c r="C68" s="475"/>
      <c r="D68" s="493"/>
      <c r="E68" s="493"/>
      <c r="F68" s="495"/>
      <c r="G68" s="496"/>
      <c r="H68" s="496"/>
      <c r="I68" s="496"/>
      <c r="J68" s="496"/>
      <c r="K68" s="496"/>
      <c r="L68" s="496"/>
      <c r="M68" s="496"/>
      <c r="N68" s="496"/>
      <c r="O68" s="496"/>
      <c r="P68" s="496"/>
      <c r="Q68" s="496"/>
      <c r="R68" s="473"/>
      <c r="S68" s="509"/>
    </row>
    <row r="69" spans="2:19" ht="63.6" customHeight="1" x14ac:dyDescent="0.3">
      <c r="B69" s="474"/>
      <c r="C69" s="475"/>
      <c r="D69" s="493"/>
      <c r="E69" s="498" t="s">
        <v>349</v>
      </c>
      <c r="F69" s="498"/>
      <c r="G69" s="498"/>
      <c r="H69" s="498"/>
      <c r="I69" s="498"/>
      <c r="J69" s="498"/>
      <c r="K69" s="498"/>
      <c r="L69" s="498"/>
      <c r="M69" s="498"/>
      <c r="N69" s="498"/>
      <c r="O69" s="498"/>
      <c r="P69" s="498"/>
      <c r="Q69" s="498"/>
      <c r="R69" s="473"/>
      <c r="S69" s="509"/>
    </row>
    <row r="70" spans="2:19" ht="15" customHeight="1" x14ac:dyDescent="0.3">
      <c r="B70" s="474"/>
      <c r="C70" s="475"/>
      <c r="D70" s="493"/>
      <c r="E70" s="493"/>
      <c r="F70" s="493"/>
      <c r="G70" s="476"/>
      <c r="H70" s="476"/>
      <c r="I70" s="476"/>
      <c r="J70" s="476"/>
      <c r="K70" s="476"/>
      <c r="L70" s="476"/>
      <c r="M70" s="477"/>
      <c r="N70" s="477"/>
      <c r="O70" s="477"/>
      <c r="P70" s="475"/>
      <c r="Q70" s="472"/>
      <c r="R70" s="473"/>
    </row>
    <row r="71" spans="2:19" ht="3.6" customHeight="1" x14ac:dyDescent="0.3">
      <c r="B71" s="474"/>
      <c r="C71" s="475"/>
      <c r="D71" s="499"/>
      <c r="E71" s="499"/>
      <c r="F71" s="500"/>
      <c r="G71" s="476"/>
      <c r="H71" s="476"/>
      <c r="I71" s="476"/>
      <c r="J71" s="476"/>
      <c r="K71" s="476"/>
      <c r="L71" s="476"/>
      <c r="M71" s="477"/>
      <c r="N71" s="477"/>
      <c r="O71" s="477"/>
      <c r="P71" s="475"/>
      <c r="Q71" s="472"/>
      <c r="R71" s="473"/>
    </row>
    <row r="72" spans="2:19" ht="3" customHeight="1" x14ac:dyDescent="0.3">
      <c r="B72" s="474"/>
      <c r="C72" s="475"/>
      <c r="D72" s="476"/>
      <c r="E72" s="476"/>
      <c r="F72" s="476"/>
      <c r="G72" s="476"/>
      <c r="H72" s="476"/>
      <c r="I72" s="476"/>
      <c r="J72" s="476"/>
      <c r="K72" s="476"/>
      <c r="L72" s="476"/>
      <c r="M72" s="477"/>
      <c r="N72" s="477"/>
      <c r="O72" s="477"/>
      <c r="P72" s="475"/>
      <c r="Q72" s="472"/>
      <c r="R72" s="473"/>
    </row>
    <row r="73" spans="2:19" ht="3" customHeight="1" x14ac:dyDescent="0.3">
      <c r="B73" s="474"/>
      <c r="C73" s="475"/>
      <c r="D73" s="476"/>
      <c r="E73" s="476"/>
      <c r="F73" s="476"/>
      <c r="G73" s="476"/>
      <c r="H73" s="476"/>
      <c r="I73" s="476"/>
      <c r="J73" s="476"/>
      <c r="K73" s="476"/>
      <c r="L73" s="476"/>
      <c r="M73" s="477"/>
      <c r="N73" s="477"/>
      <c r="O73" s="477"/>
      <c r="P73" s="475"/>
      <c r="Q73" s="472"/>
      <c r="R73" s="473"/>
    </row>
    <row r="74" spans="2:19" ht="38.450000000000003" customHeight="1" x14ac:dyDescent="0.3">
      <c r="B74" s="474"/>
      <c r="C74" s="475"/>
      <c r="D74" s="501">
        <v>1</v>
      </c>
      <c r="E74" s="492" t="s">
        <v>350</v>
      </c>
      <c r="F74" s="492"/>
      <c r="G74" s="492"/>
      <c r="H74" s="492"/>
      <c r="I74" s="492"/>
      <c r="J74" s="492"/>
      <c r="K74" s="492"/>
      <c r="L74" s="492"/>
      <c r="M74" s="492"/>
      <c r="N74" s="492"/>
      <c r="O74" s="492"/>
      <c r="P74" s="492"/>
      <c r="Q74" s="492"/>
      <c r="R74" s="473"/>
    </row>
    <row r="75" spans="2:19" ht="49.9" customHeight="1" x14ac:dyDescent="0.3">
      <c r="B75" s="474"/>
      <c r="C75" s="475"/>
      <c r="D75" s="501">
        <v>2</v>
      </c>
      <c r="E75" s="492" t="s">
        <v>351</v>
      </c>
      <c r="F75" s="492"/>
      <c r="G75" s="492"/>
      <c r="H75" s="492"/>
      <c r="I75" s="492"/>
      <c r="J75" s="492"/>
      <c r="K75" s="492"/>
      <c r="L75" s="492"/>
      <c r="M75" s="492"/>
      <c r="N75" s="492"/>
      <c r="O75" s="492"/>
      <c r="P75" s="492"/>
      <c r="Q75" s="492"/>
      <c r="R75" s="473"/>
    </row>
    <row r="76" spans="2:19" ht="15.75" x14ac:dyDescent="0.3">
      <c r="B76" s="502"/>
      <c r="C76" s="503"/>
      <c r="D76" s="503"/>
      <c r="E76" s="503"/>
      <c r="F76" s="503"/>
      <c r="G76" s="503"/>
      <c r="H76" s="503"/>
      <c r="I76" s="503"/>
      <c r="J76" s="503"/>
      <c r="K76" s="503"/>
      <c r="L76" s="504"/>
      <c r="M76" s="504"/>
      <c r="N76" s="504"/>
      <c r="O76" s="504"/>
      <c r="P76" s="503"/>
      <c r="Q76" s="505"/>
      <c r="R76" s="506"/>
    </row>
  </sheetData>
  <mergeCells count="29">
    <mergeCell ref="E69:Q69"/>
    <mergeCell ref="E74:Q74"/>
    <mergeCell ref="E75:Q75"/>
    <mergeCell ref="E54:P54"/>
    <mergeCell ref="D57:H57"/>
    <mergeCell ref="F60:Q60"/>
    <mergeCell ref="F62:P62"/>
    <mergeCell ref="F65:Q65"/>
    <mergeCell ref="E38:Q38"/>
    <mergeCell ref="E40:Q40"/>
    <mergeCell ref="E46:Q46"/>
    <mergeCell ref="E48:Q48"/>
    <mergeCell ref="E52:Q52"/>
    <mergeCell ref="C11:I11"/>
    <mergeCell ref="C12:I12"/>
    <mergeCell ref="K12:N12"/>
    <mergeCell ref="O12:P12"/>
    <mergeCell ref="D32:I32"/>
    <mergeCell ref="J10:J13"/>
    <mergeCell ref="K10:N10"/>
    <mergeCell ref="C13:I13"/>
    <mergeCell ref="O6:Q6"/>
    <mergeCell ref="C8:F8"/>
    <mergeCell ref="C9:I9"/>
    <mergeCell ref="O10:P10"/>
    <mergeCell ref="C6:J6"/>
    <mergeCell ref="K6:N6"/>
    <mergeCell ref="C10:I10"/>
    <mergeCell ref="G8:I8"/>
  </mergeCells>
  <pageMargins left="0.7" right="0.7" top="0.75" bottom="0.75" header="0.3" footer="0.3"/>
  <pageSetup paperSize="9" scale="80" orientation="landscape"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4.9989318521683403E-2"/>
  </sheetPr>
  <dimension ref="A3:W19"/>
  <sheetViews>
    <sheetView zoomScaleNormal="100" workbookViewId="0">
      <pane xSplit="1" ySplit="4" topLeftCell="B5" activePane="bottomRight" state="frozen"/>
      <selection activeCell="C6" sqref="C6:E6"/>
      <selection pane="topRight" activeCell="C6" sqref="C6:E6"/>
      <selection pane="bottomLeft" activeCell="C6" sqref="C6:E6"/>
      <selection pane="bottomRight" activeCell="I29" sqref="I29"/>
    </sheetView>
  </sheetViews>
  <sheetFormatPr baseColWidth="10" defaultColWidth="8.85546875" defaultRowHeight="15" x14ac:dyDescent="0.3"/>
  <cols>
    <col min="1" max="1" width="35.28515625" style="1" customWidth="1"/>
    <col min="2" max="2" width="16.7109375" style="1" customWidth="1"/>
    <col min="3" max="3" width="9" style="1" customWidth="1"/>
    <col min="4" max="5" width="16.7109375" style="1" customWidth="1"/>
    <col min="6" max="6" width="9" style="1" customWidth="1"/>
    <col min="7" max="8" width="16.7109375" style="1" customWidth="1"/>
    <col min="9" max="9" width="9" style="1" customWidth="1"/>
    <col min="10" max="11" width="16.7109375" style="1" customWidth="1"/>
    <col min="12" max="12" width="9" style="1" customWidth="1"/>
    <col min="13" max="14" width="16.7109375" style="1" customWidth="1"/>
    <col min="15" max="15" width="9" style="1" customWidth="1"/>
    <col min="16" max="17" width="16.7109375" style="1" customWidth="1"/>
    <col min="18" max="18" width="9" style="1" customWidth="1"/>
    <col min="19" max="20" width="16.7109375" style="1" customWidth="1"/>
    <col min="21" max="21" width="9" style="1" customWidth="1"/>
    <col min="22" max="22" width="16.7109375" style="1" customWidth="1"/>
    <col min="23" max="23" width="16.7109375" style="12" customWidth="1"/>
    <col min="24" max="16384" width="8.85546875" style="1"/>
  </cols>
  <sheetData>
    <row r="3" spans="1:23" ht="29.45" customHeight="1" x14ac:dyDescent="0.3">
      <c r="A3" s="10" t="str">
        <f>TAB00!B55&amp;" : "&amp;TAB00!C55</f>
        <v>TAB4.5.2 : Synthèse des produits prévisionnels issus des tarifs de prélèvement 2029</v>
      </c>
      <c r="B3" s="10"/>
      <c r="C3" s="10"/>
      <c r="D3" s="10"/>
      <c r="E3" s="10"/>
      <c r="F3" s="10"/>
      <c r="G3" s="10"/>
      <c r="H3" s="10"/>
      <c r="I3" s="10"/>
      <c r="J3" s="10"/>
      <c r="K3" s="10"/>
      <c r="L3" s="10"/>
      <c r="M3" s="10"/>
      <c r="N3" s="10"/>
      <c r="O3" s="10"/>
      <c r="P3" s="10"/>
      <c r="Q3" s="10"/>
      <c r="R3" s="10"/>
      <c r="S3" s="10"/>
      <c r="T3" s="10"/>
      <c r="U3" s="10"/>
      <c r="V3" s="10"/>
      <c r="W3" s="11"/>
    </row>
    <row r="5" spans="1:23" x14ac:dyDescent="0.3">
      <c r="A5" s="397" t="s">
        <v>0</v>
      </c>
      <c r="B5" s="5" t="s">
        <v>7</v>
      </c>
      <c r="C5" s="399" t="s">
        <v>32</v>
      </c>
      <c r="D5" s="399"/>
      <c r="E5" s="399"/>
      <c r="F5" s="399" t="s">
        <v>33</v>
      </c>
      <c r="G5" s="399"/>
      <c r="H5" s="399"/>
      <c r="I5" s="399" t="s">
        <v>34</v>
      </c>
      <c r="J5" s="399"/>
      <c r="K5" s="399"/>
      <c r="L5" s="399" t="s">
        <v>35</v>
      </c>
      <c r="M5" s="399"/>
      <c r="N5" s="399"/>
      <c r="O5" s="399" t="s">
        <v>36</v>
      </c>
      <c r="P5" s="399"/>
      <c r="Q5" s="399"/>
      <c r="R5" s="399" t="s">
        <v>37</v>
      </c>
      <c r="S5" s="399"/>
      <c r="T5" s="399"/>
      <c r="U5" s="399" t="s">
        <v>41</v>
      </c>
      <c r="V5" s="399"/>
      <c r="W5" s="399"/>
    </row>
    <row r="6" spans="1:23" x14ac:dyDescent="0.3">
      <c r="A6" s="397"/>
      <c r="B6" s="5" t="s">
        <v>3</v>
      </c>
      <c r="C6" s="5" t="s">
        <v>12</v>
      </c>
      <c r="D6" s="5" t="s">
        <v>116</v>
      </c>
      <c r="E6" s="5" t="s">
        <v>13</v>
      </c>
      <c r="F6" s="5" t="s">
        <v>12</v>
      </c>
      <c r="G6" s="5" t="s">
        <v>116</v>
      </c>
      <c r="H6" s="5" t="s">
        <v>13</v>
      </c>
      <c r="I6" s="5" t="s">
        <v>12</v>
      </c>
      <c r="J6" s="5" t="s">
        <v>116</v>
      </c>
      <c r="K6" s="5" t="s">
        <v>13</v>
      </c>
      <c r="L6" s="5" t="s">
        <v>12</v>
      </c>
      <c r="M6" s="5" t="s">
        <v>116</v>
      </c>
      <c r="N6" s="5" t="s">
        <v>13</v>
      </c>
      <c r="O6" s="5" t="s">
        <v>12</v>
      </c>
      <c r="P6" s="5" t="s">
        <v>116</v>
      </c>
      <c r="Q6" s="5" t="s">
        <v>13</v>
      </c>
      <c r="R6" s="5" t="s">
        <v>12</v>
      </c>
      <c r="S6" s="5" t="s">
        <v>116</v>
      </c>
      <c r="T6" s="5" t="s">
        <v>13</v>
      </c>
      <c r="U6" s="5" t="s">
        <v>12</v>
      </c>
      <c r="V6" s="5" t="s">
        <v>116</v>
      </c>
      <c r="W6" s="5" t="s">
        <v>13</v>
      </c>
    </row>
    <row r="7" spans="1:23" x14ac:dyDescent="0.3">
      <c r="A7" s="185" t="s">
        <v>5</v>
      </c>
      <c r="B7" s="228">
        <f>SUM(E7,H7,K7,N7,Q7,T7,W7)</f>
        <v>0</v>
      </c>
      <c r="C7" s="186"/>
      <c r="D7" s="186"/>
      <c r="E7" s="228">
        <f>SUM(E8:E10)</f>
        <v>0</v>
      </c>
      <c r="F7" s="186"/>
      <c r="G7" s="186"/>
      <c r="H7" s="228">
        <f>SUM(H8:H10)</f>
        <v>0</v>
      </c>
      <c r="I7" s="186"/>
      <c r="J7" s="186"/>
      <c r="K7" s="228">
        <f>SUM(K8:K10)</f>
        <v>0</v>
      </c>
      <c r="L7" s="186"/>
      <c r="M7" s="186"/>
      <c r="N7" s="228">
        <f>SUM(N8:N10)</f>
        <v>0</v>
      </c>
      <c r="O7" s="186"/>
      <c r="P7" s="186"/>
      <c r="Q7" s="228">
        <f>SUM(Q8:Q10)</f>
        <v>0</v>
      </c>
      <c r="R7" s="186"/>
      <c r="S7" s="228"/>
      <c r="T7" s="228">
        <f>SUM(T8:T10)</f>
        <v>0</v>
      </c>
      <c r="U7" s="186"/>
      <c r="V7" s="186"/>
      <c r="W7" s="228">
        <f>SUM(W8:W10)</f>
        <v>0</v>
      </c>
    </row>
    <row r="8" spans="1:23" x14ac:dyDescent="0.3">
      <c r="A8" s="187" t="s">
        <v>93</v>
      </c>
      <c r="B8" s="228">
        <f t="shared" ref="B8:B19" si="0">SUM(E8,H8,K8,N8,Q8,T8,W8)</f>
        <v>0</v>
      </c>
      <c r="C8" s="188"/>
      <c r="D8" s="188"/>
      <c r="E8" s="188"/>
      <c r="F8" s="188"/>
      <c r="G8" s="188"/>
      <c r="H8" s="188"/>
      <c r="I8" s="188"/>
      <c r="J8" s="188"/>
      <c r="K8" s="230"/>
      <c r="L8" s="188"/>
      <c r="M8" s="188"/>
      <c r="N8" s="188"/>
      <c r="O8" s="227">
        <f>IF('TAB4.5.1'!O$15="V",0,'TAB4.5.1'!O$15)</f>
        <v>0</v>
      </c>
      <c r="P8" s="228">
        <f>'TAB3'!$H$40</f>
        <v>0</v>
      </c>
      <c r="Q8" s="228">
        <f>O8*P8</f>
        <v>0</v>
      </c>
      <c r="R8" s="227">
        <f>IF('TAB4.5.1'!P$15="V",0,'TAB4.5.1'!P$15)</f>
        <v>0</v>
      </c>
      <c r="S8" s="228">
        <f>'TAB3'!$H$41</f>
        <v>0</v>
      </c>
      <c r="T8" s="228">
        <f>R8*S8</f>
        <v>0</v>
      </c>
      <c r="U8" s="188"/>
      <c r="V8" s="188"/>
      <c r="W8" s="188"/>
    </row>
    <row r="9" spans="1:23" x14ac:dyDescent="0.3">
      <c r="A9" s="187" t="s">
        <v>115</v>
      </c>
      <c r="B9" s="228">
        <f t="shared" si="0"/>
        <v>0</v>
      </c>
      <c r="C9" s="228">
        <f>IF('TAB4.5.1'!K$16="V",0,'TAB4.5.1'!K$16)</f>
        <v>0</v>
      </c>
      <c r="D9" s="228">
        <f>'TAB3'!$H$8</f>
        <v>0</v>
      </c>
      <c r="E9" s="228">
        <f t="shared" ref="E9:E13" si="1">C9*D9</f>
        <v>0</v>
      </c>
      <c r="F9" s="228">
        <f>IF('TAB4.5.1'!L$16="V",0,'TAB4.5.1'!L$16)</f>
        <v>0</v>
      </c>
      <c r="G9" s="228">
        <f>'TAB3'!$H$9</f>
        <v>0</v>
      </c>
      <c r="H9" s="228">
        <f t="shared" ref="H9:H13" si="2">F9*G9</f>
        <v>0</v>
      </c>
      <c r="I9" s="228">
        <f>IF('TAB4.5.1'!M$16="V",0,'TAB4.5.1'!M$16)</f>
        <v>0</v>
      </c>
      <c r="J9" s="228">
        <f>'TAB3'!$H$10</f>
        <v>0</v>
      </c>
      <c r="K9" s="228">
        <f t="shared" ref="K9:K13" si="3">I9*J9</f>
        <v>0</v>
      </c>
      <c r="L9" s="228">
        <f>IF('TAB4.5.1'!N$16="V",0,'TAB4.5.1'!N$16)</f>
        <v>0</v>
      </c>
      <c r="M9" s="228">
        <f>'TAB3'!$H$12</f>
        <v>0</v>
      </c>
      <c r="N9" s="228">
        <f t="shared" ref="N9:N13" si="4">L9*M9</f>
        <v>0</v>
      </c>
      <c r="O9" s="228">
        <f>IF('TAB4.5.1'!O$16="V",0,'TAB4.5.1'!O$16)</f>
        <v>0</v>
      </c>
      <c r="P9" s="228">
        <f>'TAB3'!$H$13</f>
        <v>0</v>
      </c>
      <c r="Q9" s="228">
        <f t="shared" ref="Q9:Q13" si="5">O9*P9</f>
        <v>0</v>
      </c>
      <c r="R9" s="228">
        <f>IF('TAB4.5.1'!P$16="V",0,'TAB4.5.1'!P$16)</f>
        <v>0</v>
      </c>
      <c r="S9" s="228">
        <f>'TAB3'!$H$15</f>
        <v>0</v>
      </c>
      <c r="T9" s="228">
        <f t="shared" ref="T9:T13" si="6">R9*S9</f>
        <v>0</v>
      </c>
      <c r="U9" s="228">
        <f>IF('TAB4.5.1'!Q$16="V",0,'TAB4.5.1'!Q$16)</f>
        <v>0</v>
      </c>
      <c r="V9" s="228">
        <f>'TAB3'!$H$17</f>
        <v>0</v>
      </c>
      <c r="W9" s="228">
        <f t="shared" ref="W9" si="7">U9*V9</f>
        <v>0</v>
      </c>
    </row>
    <row r="10" spans="1:23" ht="14.45" customHeight="1" x14ac:dyDescent="0.3">
      <c r="A10" s="187" t="s">
        <v>98</v>
      </c>
      <c r="B10" s="228">
        <f>SUM(E10,H10,K10,N10,Q10,T10,W10)</f>
        <v>0</v>
      </c>
      <c r="C10" s="227"/>
      <c r="D10" s="228"/>
      <c r="E10" s="228">
        <f>E11+E12</f>
        <v>0</v>
      </c>
      <c r="F10" s="227"/>
      <c r="G10" s="228"/>
      <c r="H10" s="228">
        <f>H11+H12</f>
        <v>0</v>
      </c>
      <c r="I10" s="227"/>
      <c r="J10" s="228"/>
      <c r="K10" s="228">
        <f>K11+K12</f>
        <v>0</v>
      </c>
      <c r="L10" s="228"/>
      <c r="M10" s="228"/>
      <c r="N10" s="228">
        <f>N11+N12</f>
        <v>0</v>
      </c>
      <c r="O10" s="228"/>
      <c r="P10" s="228"/>
      <c r="Q10" s="228">
        <f>Q11+Q12</f>
        <v>0</v>
      </c>
      <c r="R10" s="228"/>
      <c r="S10" s="228"/>
      <c r="T10" s="228">
        <f>T11+T12</f>
        <v>0</v>
      </c>
      <c r="U10" s="228"/>
      <c r="V10" s="228"/>
      <c r="W10" s="228">
        <f>W11+W12</f>
        <v>0</v>
      </c>
    </row>
    <row r="11" spans="1:23" ht="14.45" customHeight="1" x14ac:dyDescent="0.3">
      <c r="A11" s="298" t="s">
        <v>225</v>
      </c>
      <c r="B11" s="228">
        <f>SUM(E11,H11,K11,N11,Q11,T11,W11)</f>
        <v>0</v>
      </c>
      <c r="C11" s="227">
        <f>IF('TAB4.5.1'!K$18="V",0,'TAB4.5.1'!K$18)</f>
        <v>0</v>
      </c>
      <c r="D11" s="228">
        <f>'TAB3'!$H$24</f>
        <v>0</v>
      </c>
      <c r="E11" s="228">
        <f t="shared" ref="E11:E12" si="8">C11*D11</f>
        <v>0</v>
      </c>
      <c r="F11" s="227">
        <f>IF('TAB4.5.1'!L$18="V",0,'TAB4.5.1'!L$18)</f>
        <v>0</v>
      </c>
      <c r="G11" s="228">
        <f>'TAB3'!$H$25</f>
        <v>0</v>
      </c>
      <c r="H11" s="228">
        <f t="shared" ref="H11:H12" si="9">F11*G11</f>
        <v>0</v>
      </c>
      <c r="I11" s="227">
        <f>IF('TAB4.5.1'!M$18="V",0,'TAB4.5.1'!M$18)</f>
        <v>0</v>
      </c>
      <c r="J11" s="228">
        <f>'TAB3'!$H$26</f>
        <v>0</v>
      </c>
      <c r="K11" s="228">
        <f t="shared" ref="K11:K12" si="10">I11*J11</f>
        <v>0</v>
      </c>
      <c r="L11" s="227">
        <f>IF('TAB4.5.1'!N$18="V",0,'TAB4.5.1'!N$18)</f>
        <v>0</v>
      </c>
      <c r="M11" s="228">
        <f>'TAB3'!$H$28</f>
        <v>0</v>
      </c>
      <c r="N11" s="228">
        <f t="shared" ref="N11:N12" si="11">L11*M11</f>
        <v>0</v>
      </c>
      <c r="O11" s="227">
        <f>IF('TAB4.5.1'!O$18="V",0,'TAB4.5.1'!O$18)</f>
        <v>0</v>
      </c>
      <c r="P11" s="228">
        <f>'TAB3'!$H$29</f>
        <v>0</v>
      </c>
      <c r="Q11" s="228">
        <f t="shared" ref="Q11:Q12" si="12">O11*P11</f>
        <v>0</v>
      </c>
      <c r="R11" s="227">
        <f>IF('TAB4.5.1'!P$18="V",0,'TAB4.5.1'!P$18)</f>
        <v>0</v>
      </c>
      <c r="S11" s="228">
        <f>'TAB3'!$H$31</f>
        <v>0</v>
      </c>
      <c r="T11" s="228">
        <f t="shared" ref="T11:T12" si="13">R11*S11</f>
        <v>0</v>
      </c>
      <c r="U11" s="227">
        <f>IF('TAB4.5.1'!Q$18="V",0,'TAB4.5.1'!Q$18)</f>
        <v>0</v>
      </c>
      <c r="V11" s="228">
        <f>'TAB3'!$H$33</f>
        <v>0</v>
      </c>
      <c r="W11" s="228">
        <f t="shared" ref="W11:W12" si="14">U11*V11</f>
        <v>0</v>
      </c>
    </row>
    <row r="12" spans="1:23" ht="14.45" customHeight="1" x14ac:dyDescent="0.3">
      <c r="A12" s="298" t="s">
        <v>226</v>
      </c>
      <c r="B12" s="228">
        <f>SUM(E12,H12,K12,N12,Q12,T12,W12)</f>
        <v>0</v>
      </c>
      <c r="C12" s="227">
        <f>IF('TAB4.5.1'!K$19="V",0,'TAB4.5.1'!K$19)</f>
        <v>0</v>
      </c>
      <c r="D12" s="228">
        <f>'TAB3.2'!$H$8</f>
        <v>0</v>
      </c>
      <c r="E12" s="228">
        <f t="shared" si="8"/>
        <v>0</v>
      </c>
      <c r="F12" s="227">
        <f>IF('TAB4.5.1'!L$19="V",0,'TAB4.5.1'!L$19)</f>
        <v>0</v>
      </c>
      <c r="G12" s="228">
        <f>'TAB3.2'!$H$9</f>
        <v>0</v>
      </c>
      <c r="H12" s="228">
        <f t="shared" si="9"/>
        <v>0</v>
      </c>
      <c r="I12" s="227">
        <f>IF('TAB4.5.1'!M$19="V",0,'TAB4.5.1'!M$19)</f>
        <v>0</v>
      </c>
      <c r="J12" s="228">
        <f>'TAB3.2'!$H$10</f>
        <v>0</v>
      </c>
      <c r="K12" s="228">
        <f t="shared" si="10"/>
        <v>0</v>
      </c>
      <c r="L12" s="227">
        <f>IF('TAB4.5.1'!N$19="V",0,'TAB4.5.1'!N$19)</f>
        <v>0</v>
      </c>
      <c r="M12" s="228">
        <f>'TAB3.2'!$H$12</f>
        <v>0</v>
      </c>
      <c r="N12" s="228">
        <f t="shared" si="11"/>
        <v>0</v>
      </c>
      <c r="O12" s="227">
        <f>IF('TAB4.5.1'!O$19="V",0,'TAB4.5.1'!O$19)</f>
        <v>0</v>
      </c>
      <c r="P12" s="228">
        <f>'TAB3.2'!$H$13</f>
        <v>0</v>
      </c>
      <c r="Q12" s="228">
        <f t="shared" si="12"/>
        <v>0</v>
      </c>
      <c r="R12" s="227">
        <f>IF('TAB4.5.1'!P$19="V",0,'TAB4.5.1'!P$19)</f>
        <v>0</v>
      </c>
      <c r="S12" s="228">
        <f>'TAB3.2'!$H$15</f>
        <v>0</v>
      </c>
      <c r="T12" s="228">
        <f t="shared" si="13"/>
        <v>0</v>
      </c>
      <c r="U12" s="227">
        <f>IF('TAB4.5.1'!Q$19="V",0,'TAB4.5.1'!Q$19)</f>
        <v>0</v>
      </c>
      <c r="V12" s="228">
        <f>'TAB3.2'!$H$17</f>
        <v>0</v>
      </c>
      <c r="W12" s="228">
        <f t="shared" si="14"/>
        <v>0</v>
      </c>
    </row>
    <row r="13" spans="1:23" x14ac:dyDescent="0.3">
      <c r="A13" s="185" t="s">
        <v>113</v>
      </c>
      <c r="B13" s="228">
        <f t="shared" si="0"/>
        <v>0</v>
      </c>
      <c r="C13" s="227">
        <f>IF('TAB4.5.1'!K$21="V",0,'TAB4.5.1'!K$21)</f>
        <v>0</v>
      </c>
      <c r="D13" s="228">
        <f>D11</f>
        <v>0</v>
      </c>
      <c r="E13" s="228">
        <f t="shared" si="1"/>
        <v>0</v>
      </c>
      <c r="F13" s="227">
        <f>IF('TAB4.5.1'!L$21="V",0,'TAB4.5.1'!L$21)</f>
        <v>0</v>
      </c>
      <c r="G13" s="228">
        <f>G11</f>
        <v>0</v>
      </c>
      <c r="H13" s="228">
        <f t="shared" si="2"/>
        <v>0</v>
      </c>
      <c r="I13" s="227">
        <f>IF('TAB4.5.1'!M$21="V",0,'TAB4.5.1'!M$21)</f>
        <v>0</v>
      </c>
      <c r="J13" s="228">
        <f>J11</f>
        <v>0</v>
      </c>
      <c r="K13" s="228">
        <f t="shared" si="3"/>
        <v>0</v>
      </c>
      <c r="L13" s="227">
        <f>IF('TAB4.5.1'!N$21="V",0,'TAB4.5.1'!N$21)</f>
        <v>0</v>
      </c>
      <c r="M13" s="228">
        <f>M11</f>
        <v>0</v>
      </c>
      <c r="N13" s="228">
        <f t="shared" si="4"/>
        <v>0</v>
      </c>
      <c r="O13" s="227">
        <f>IF('TAB4.5.1'!O$21="V",0,'TAB4.5.1'!O$21)</f>
        <v>0</v>
      </c>
      <c r="P13" s="228">
        <f>P11</f>
        <v>0</v>
      </c>
      <c r="Q13" s="228">
        <f t="shared" si="5"/>
        <v>0</v>
      </c>
      <c r="R13" s="227">
        <f>IF('TAB4.5.1'!P$21="V",0,'TAB4.5.1'!P$21)</f>
        <v>0</v>
      </c>
      <c r="S13" s="228">
        <f>S11</f>
        <v>0</v>
      </c>
      <c r="T13" s="228">
        <f t="shared" si="6"/>
        <v>0</v>
      </c>
      <c r="U13" s="188"/>
      <c r="V13" s="188"/>
      <c r="W13" s="188"/>
    </row>
    <row r="14" spans="1:23" x14ac:dyDescent="0.3">
      <c r="A14" s="185" t="s">
        <v>56</v>
      </c>
      <c r="B14" s="228">
        <f t="shared" si="0"/>
        <v>0</v>
      </c>
      <c r="C14" s="227"/>
      <c r="D14" s="228"/>
      <c r="E14" s="228">
        <f>SUM(E15:E17)</f>
        <v>0</v>
      </c>
      <c r="F14" s="227"/>
      <c r="G14" s="228"/>
      <c r="H14" s="228">
        <f>SUM(H15:H17)</f>
        <v>0</v>
      </c>
      <c r="I14" s="227"/>
      <c r="J14" s="228"/>
      <c r="K14" s="228">
        <f>SUM(K15:K17)</f>
        <v>0</v>
      </c>
      <c r="L14" s="227"/>
      <c r="M14" s="228"/>
      <c r="N14" s="228">
        <f>SUM(N15:N17)</f>
        <v>0</v>
      </c>
      <c r="O14" s="227"/>
      <c r="P14" s="228"/>
      <c r="Q14" s="228">
        <f>SUM(Q15:Q17)</f>
        <v>0</v>
      </c>
      <c r="R14" s="227"/>
      <c r="S14" s="228"/>
      <c r="T14" s="228">
        <f>SUM(T15:T17)</f>
        <v>0</v>
      </c>
      <c r="U14" s="227"/>
      <c r="V14" s="228"/>
      <c r="W14" s="228">
        <f>SUM(W15:W17)</f>
        <v>0</v>
      </c>
    </row>
    <row r="15" spans="1:23" x14ac:dyDescent="0.3">
      <c r="A15" s="187" t="s">
        <v>2</v>
      </c>
      <c r="B15" s="228">
        <f t="shared" si="0"/>
        <v>0</v>
      </c>
      <c r="C15" s="227">
        <f>IF('TAB4.5.1'!K$24="V",0,'TAB4.5.1'!K$24)</f>
        <v>0</v>
      </c>
      <c r="D15" s="228">
        <f>D13-'TAB3.1'!H8</f>
        <v>0</v>
      </c>
      <c r="E15" s="228">
        <f t="shared" ref="E15:E18" si="15">C15*D15</f>
        <v>0</v>
      </c>
      <c r="F15" s="227">
        <f>IF('TAB4.5.1'!L$24="V",0,'TAB4.5.1'!L$24)</f>
        <v>0</v>
      </c>
      <c r="G15" s="228">
        <f>G13-'TAB3.1'!H9</f>
        <v>0</v>
      </c>
      <c r="H15" s="228">
        <f t="shared" ref="H15:H18" si="16">F15*G15</f>
        <v>0</v>
      </c>
      <c r="I15" s="227">
        <f>IF('TAB4.5.1'!M$24="V",0,'TAB4.5.1'!M$24)</f>
        <v>0</v>
      </c>
      <c r="J15" s="228">
        <f>J13-'TAB3.1'!H10</f>
        <v>0</v>
      </c>
      <c r="K15" s="228">
        <f t="shared" ref="K15:K18" si="17">I15*J15</f>
        <v>0</v>
      </c>
      <c r="L15" s="227">
        <f>IF('TAB4.5.1'!N$24="V",0,'TAB4.5.1'!N$24)</f>
        <v>0</v>
      </c>
      <c r="M15" s="228">
        <f>M13-'TAB3.1'!H12</f>
        <v>0</v>
      </c>
      <c r="N15" s="228">
        <f t="shared" ref="N15:N18" si="18">L15*M15</f>
        <v>0</v>
      </c>
      <c r="O15" s="227">
        <f>IF('TAB4.5.1'!O$24="V",0,'TAB4.5.1'!O$24)</f>
        <v>0</v>
      </c>
      <c r="P15" s="228">
        <f>P13-'TAB3.1'!H13</f>
        <v>0</v>
      </c>
      <c r="Q15" s="228">
        <f t="shared" ref="Q15:Q18" si="19">O15*P15</f>
        <v>0</v>
      </c>
      <c r="R15" s="227">
        <f>IF('TAB4.5.1'!P$24="V",0,'TAB4.5.1'!P$24)</f>
        <v>0</v>
      </c>
      <c r="S15" s="228">
        <f>S13-'TAB3.1'!H15</f>
        <v>0</v>
      </c>
      <c r="T15" s="228">
        <f t="shared" ref="T15:T18" si="20">R15*S15</f>
        <v>0</v>
      </c>
      <c r="U15" s="227">
        <f>IF('TAB4.5.1'!Q$24="V",0,'TAB4.5.1'!Q$24)</f>
        <v>0</v>
      </c>
      <c r="V15" s="228">
        <f>V11-'TAB3.1'!H17</f>
        <v>0</v>
      </c>
      <c r="W15" s="228">
        <f t="shared" ref="W15:W18" si="21">U15*V15</f>
        <v>0</v>
      </c>
    </row>
    <row r="16" spans="1:23" x14ac:dyDescent="0.3">
      <c r="A16" s="187" t="s">
        <v>6</v>
      </c>
      <c r="B16" s="228">
        <f t="shared" si="0"/>
        <v>0</v>
      </c>
      <c r="C16" s="227">
        <f>IF('TAB4.5.1'!K$25="V",0,'TAB4.5.1'!K$25)</f>
        <v>0</v>
      </c>
      <c r="D16" s="228">
        <f>D11</f>
        <v>0</v>
      </c>
      <c r="E16" s="228">
        <f t="shared" si="15"/>
        <v>0</v>
      </c>
      <c r="F16" s="227">
        <f>IF('TAB4.5.1'!L$25="V",0,'TAB4.5.1'!L$25)</f>
        <v>0</v>
      </c>
      <c r="G16" s="228">
        <f>G11</f>
        <v>0</v>
      </c>
      <c r="H16" s="228">
        <f t="shared" si="16"/>
        <v>0</v>
      </c>
      <c r="I16" s="227">
        <f>IF('TAB4.5.1'!M$25="V",0,'TAB4.5.1'!M$25)</f>
        <v>0</v>
      </c>
      <c r="J16" s="228">
        <f>J11</f>
        <v>0</v>
      </c>
      <c r="K16" s="228">
        <f t="shared" si="17"/>
        <v>0</v>
      </c>
      <c r="L16" s="227">
        <f>IF('TAB4.5.1'!N$25="V",0,'TAB4.5.1'!N$25)</f>
        <v>0</v>
      </c>
      <c r="M16" s="228">
        <f>M11</f>
        <v>0</v>
      </c>
      <c r="N16" s="228">
        <f t="shared" si="18"/>
        <v>0</v>
      </c>
      <c r="O16" s="227">
        <f>IF('TAB4.5.1'!O$25="V",0,'TAB4.5.1'!O$25)</f>
        <v>0</v>
      </c>
      <c r="P16" s="228">
        <f>P11</f>
        <v>0</v>
      </c>
      <c r="Q16" s="228">
        <f t="shared" si="19"/>
        <v>0</v>
      </c>
      <c r="R16" s="227">
        <f>IF('TAB4.5.1'!P$25="V",0,'TAB4.5.1'!P$25)</f>
        <v>0</v>
      </c>
      <c r="S16" s="228">
        <f>S11</f>
        <v>0</v>
      </c>
      <c r="T16" s="228">
        <f t="shared" si="20"/>
        <v>0</v>
      </c>
      <c r="U16" s="227">
        <f>IF('TAB4.5.1'!Q$25="V",0,'TAB4.5.1'!Q$25)</f>
        <v>0</v>
      </c>
      <c r="V16" s="228">
        <f>V11</f>
        <v>0</v>
      </c>
      <c r="W16" s="228">
        <f t="shared" si="21"/>
        <v>0</v>
      </c>
    </row>
    <row r="17" spans="1:23" x14ac:dyDescent="0.3">
      <c r="A17" s="187" t="s">
        <v>10</v>
      </c>
      <c r="B17" s="228">
        <f t="shared" si="0"/>
        <v>0</v>
      </c>
      <c r="C17" s="227">
        <f>IF('TAB4.5.1'!K$26="V",0,'TAB4.5.1'!K$26)</f>
        <v>0</v>
      </c>
      <c r="D17" s="228">
        <f t="shared" ref="D17:D18" si="22">D16</f>
        <v>0</v>
      </c>
      <c r="E17" s="228">
        <f t="shared" si="15"/>
        <v>0</v>
      </c>
      <c r="F17" s="227">
        <f>IF('TAB4.5.1'!L$26="V",0,'TAB4.5.1'!L$26)</f>
        <v>0</v>
      </c>
      <c r="G17" s="228">
        <f t="shared" ref="G17:G18" si="23">G16</f>
        <v>0</v>
      </c>
      <c r="H17" s="228">
        <f t="shared" si="16"/>
        <v>0</v>
      </c>
      <c r="I17" s="227">
        <f>IF('TAB4.5.1'!M$26="V",0,'TAB4.5.1'!M$26)</f>
        <v>0</v>
      </c>
      <c r="J17" s="228">
        <f t="shared" ref="J17:J18" si="24">J16</f>
        <v>0</v>
      </c>
      <c r="K17" s="228">
        <f t="shared" si="17"/>
        <v>0</v>
      </c>
      <c r="L17" s="227">
        <f>IF('TAB4.5.1'!N$26="V",0,'TAB4.5.1'!N$26)</f>
        <v>0</v>
      </c>
      <c r="M17" s="228">
        <f t="shared" ref="M17:M18" si="25">M16</f>
        <v>0</v>
      </c>
      <c r="N17" s="228">
        <f t="shared" si="18"/>
        <v>0</v>
      </c>
      <c r="O17" s="227">
        <f>IF('TAB4.5.1'!O$26="V",0,'TAB4.5.1'!O$26)</f>
        <v>0</v>
      </c>
      <c r="P17" s="228">
        <f t="shared" ref="P17:P18" si="26">P16</f>
        <v>0</v>
      </c>
      <c r="Q17" s="228">
        <f t="shared" si="19"/>
        <v>0</v>
      </c>
      <c r="R17" s="227">
        <f>IF('TAB4.5.1'!P$26="V",0,'TAB4.5.1'!P$26)</f>
        <v>0</v>
      </c>
      <c r="S17" s="228">
        <f t="shared" ref="S17:S18" si="27">S16</f>
        <v>0</v>
      </c>
      <c r="T17" s="228">
        <f t="shared" si="20"/>
        <v>0</v>
      </c>
      <c r="U17" s="227">
        <f>IF('TAB4.5.1'!Q$26="V",0,'TAB4.5.1'!Q$26)</f>
        <v>0</v>
      </c>
      <c r="V17" s="228">
        <f t="shared" ref="V17:V18" si="28">V16</f>
        <v>0</v>
      </c>
      <c r="W17" s="228">
        <f t="shared" si="21"/>
        <v>0</v>
      </c>
    </row>
    <row r="18" spans="1:23" x14ac:dyDescent="0.3">
      <c r="A18" s="185" t="s">
        <v>114</v>
      </c>
      <c r="B18" s="228">
        <f t="shared" si="0"/>
        <v>0</v>
      </c>
      <c r="C18" s="227">
        <f>IF('TAB4.5.1'!K$28="V",0,'TAB4.5.1'!K$28)</f>
        <v>0</v>
      </c>
      <c r="D18" s="228">
        <f t="shared" si="22"/>
        <v>0</v>
      </c>
      <c r="E18" s="228">
        <f t="shared" si="15"/>
        <v>0</v>
      </c>
      <c r="F18" s="227">
        <f>IF('TAB4.5.1'!L$28="V",0,'TAB4.5.1'!L$28)</f>
        <v>0</v>
      </c>
      <c r="G18" s="228">
        <f t="shared" si="23"/>
        <v>0</v>
      </c>
      <c r="H18" s="228">
        <f t="shared" si="16"/>
        <v>0</v>
      </c>
      <c r="I18" s="227">
        <f>IF('TAB4.5.1'!M$28="V",0,'TAB4.5.1'!M$28)</f>
        <v>0</v>
      </c>
      <c r="J18" s="228">
        <f t="shared" si="24"/>
        <v>0</v>
      </c>
      <c r="K18" s="228">
        <f t="shared" si="17"/>
        <v>0</v>
      </c>
      <c r="L18" s="227">
        <f>IF('TAB4.5.1'!N$28="V",0,'TAB4.5.1'!N$28)</f>
        <v>0</v>
      </c>
      <c r="M18" s="228">
        <f t="shared" si="25"/>
        <v>0</v>
      </c>
      <c r="N18" s="228">
        <f t="shared" si="18"/>
        <v>0</v>
      </c>
      <c r="O18" s="227">
        <f>IF('TAB4.5.1'!O$28="V",0,'TAB4.5.1'!O$28)</f>
        <v>0</v>
      </c>
      <c r="P18" s="228">
        <f t="shared" si="26"/>
        <v>0</v>
      </c>
      <c r="Q18" s="228">
        <f t="shared" si="19"/>
        <v>0</v>
      </c>
      <c r="R18" s="227">
        <f>IF('TAB4.5.1'!P$28="V",0,'TAB4.5.1'!P$28)</f>
        <v>0</v>
      </c>
      <c r="S18" s="228">
        <f t="shared" si="27"/>
        <v>0</v>
      </c>
      <c r="T18" s="228">
        <f t="shared" si="20"/>
        <v>0</v>
      </c>
      <c r="U18" s="227">
        <f>IF('TAB4.5.1'!Q$28="V",0,'TAB4.5.1'!Q$28)</f>
        <v>0</v>
      </c>
      <c r="V18" s="228">
        <f t="shared" si="28"/>
        <v>0</v>
      </c>
      <c r="W18" s="228">
        <f t="shared" si="21"/>
        <v>0</v>
      </c>
    </row>
    <row r="19" spans="1:23" x14ac:dyDescent="0.3">
      <c r="A19" s="42" t="s">
        <v>7</v>
      </c>
      <c r="B19" s="229">
        <f t="shared" si="0"/>
        <v>0</v>
      </c>
      <c r="C19" s="8"/>
      <c r="D19" s="229"/>
      <c r="E19" s="229">
        <f>SUM(E7,E13:E14,E18)</f>
        <v>0</v>
      </c>
      <c r="F19" s="8"/>
      <c r="G19" s="229"/>
      <c r="H19" s="229">
        <f>SUM(H7,H13:H14,H18)</f>
        <v>0</v>
      </c>
      <c r="I19" s="8"/>
      <c r="J19" s="229"/>
      <c r="K19" s="229">
        <f>SUM(K7,K13:K14,K18)</f>
        <v>0</v>
      </c>
      <c r="L19" s="8"/>
      <c r="M19" s="229"/>
      <c r="N19" s="229">
        <f>SUM(N7,N13:N14,N18)</f>
        <v>0</v>
      </c>
      <c r="O19" s="8"/>
      <c r="P19" s="229"/>
      <c r="Q19" s="229">
        <f>SUM(Q7,Q13:Q14,Q18)</f>
        <v>0</v>
      </c>
      <c r="R19" s="8"/>
      <c r="S19" s="229"/>
      <c r="T19" s="229">
        <f>SUM(T7,T13:T14,T18)</f>
        <v>0</v>
      </c>
      <c r="U19" s="8"/>
      <c r="V19" s="229"/>
      <c r="W19" s="229">
        <f>SUM(W7,W13:W14,W18)</f>
        <v>0</v>
      </c>
    </row>
  </sheetData>
  <mergeCells count="8">
    <mergeCell ref="R5:T5"/>
    <mergeCell ref="U5:W5"/>
    <mergeCell ref="A5:A6"/>
    <mergeCell ref="C5:E5"/>
    <mergeCell ref="F5:H5"/>
    <mergeCell ref="I5:K5"/>
    <mergeCell ref="L5:N5"/>
    <mergeCell ref="O5:Q5"/>
  </mergeCells>
  <pageMargins left="0.7" right="0.7" top="0.75" bottom="0.75" header="0.3" footer="0.3"/>
  <pageSetup paperSize="8" scale="5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53"/>
  <sheetViews>
    <sheetView zoomScaleNormal="100" workbookViewId="0">
      <selection activeCell="B8" sqref="B8"/>
    </sheetView>
  </sheetViews>
  <sheetFormatPr baseColWidth="10" defaultColWidth="8.85546875" defaultRowHeight="13.5" x14ac:dyDescent="0.3"/>
  <cols>
    <col min="1" max="1" width="44.85546875" style="4" bestFit="1" customWidth="1"/>
    <col min="2" max="8" width="16.7109375" style="4" customWidth="1"/>
    <col min="9" max="16384" width="8.85546875" style="4"/>
  </cols>
  <sheetData>
    <row r="1" spans="1:9" s="1" customFormat="1" ht="15" x14ac:dyDescent="0.3"/>
    <row r="2" spans="1:9" s="1" customFormat="1" ht="15" x14ac:dyDescent="0.3"/>
    <row r="3" spans="1:9" s="1" customFormat="1" ht="18.75" x14ac:dyDescent="0.3">
      <c r="A3" s="10" t="str">
        <f>TAB00!B56&amp;" : "&amp;TAB00!C56</f>
        <v>TAB5 : Synthèse des produits prévisionnels issus des tarifs d'injection</v>
      </c>
      <c r="B3" s="10"/>
      <c r="C3" s="10"/>
      <c r="D3" s="10"/>
      <c r="E3" s="10"/>
      <c r="F3" s="10"/>
      <c r="G3" s="10"/>
      <c r="H3" s="10"/>
    </row>
    <row r="4" spans="1:9" s="1" customFormat="1" ht="15" x14ac:dyDescent="0.3"/>
    <row r="5" spans="1:9" s="1" customFormat="1" ht="25.15" customHeight="1" x14ac:dyDescent="0.35">
      <c r="A5" s="398" t="s">
        <v>202</v>
      </c>
      <c r="B5" s="398"/>
      <c r="C5" s="398"/>
      <c r="D5" s="398"/>
      <c r="E5" s="398"/>
      <c r="F5" s="398"/>
      <c r="G5" s="398"/>
      <c r="H5" s="398"/>
    </row>
    <row r="6" spans="1:9" s="1" customFormat="1" ht="30" customHeight="1" x14ac:dyDescent="0.3">
      <c r="A6" s="397" t="s">
        <v>0</v>
      </c>
      <c r="B6" s="5" t="s">
        <v>7</v>
      </c>
      <c r="C6" s="399" t="s">
        <v>230</v>
      </c>
      <c r="D6" s="399"/>
      <c r="E6" s="399"/>
      <c r="F6" s="399" t="s">
        <v>231</v>
      </c>
      <c r="G6" s="399"/>
      <c r="H6" s="399"/>
    </row>
    <row r="7" spans="1:9" s="1" customFormat="1" ht="15" x14ac:dyDescent="0.3">
      <c r="A7" s="397"/>
      <c r="B7" s="5" t="s">
        <v>3</v>
      </c>
      <c r="C7" s="5" t="s">
        <v>12</v>
      </c>
      <c r="D7" s="5" t="s">
        <v>116</v>
      </c>
      <c r="E7" s="5" t="s">
        <v>13</v>
      </c>
      <c r="F7" s="5" t="str">
        <f>C7</f>
        <v>Tarif</v>
      </c>
      <c r="G7" s="5" t="str">
        <f t="shared" ref="G7:H7" si="0">D7</f>
        <v>Volume/Capacité</v>
      </c>
      <c r="H7" s="5" t="str">
        <f t="shared" si="0"/>
        <v>Produit</v>
      </c>
    </row>
    <row r="8" spans="1:9" s="1" customFormat="1" ht="15" x14ac:dyDescent="0.3">
      <c r="A8" s="185" t="s">
        <v>5</v>
      </c>
      <c r="B8" s="228">
        <f>SUM(E8,H8)</f>
        <v>0</v>
      </c>
      <c r="C8" s="186"/>
      <c r="D8" s="186"/>
      <c r="E8" s="228">
        <f>E9</f>
        <v>0</v>
      </c>
      <c r="F8" s="186"/>
      <c r="G8" s="186"/>
      <c r="H8" s="228">
        <f>H9</f>
        <v>0</v>
      </c>
    </row>
    <row r="9" spans="1:9" s="1" customFormat="1" ht="15" x14ac:dyDescent="0.3">
      <c r="A9" s="187" t="s">
        <v>98</v>
      </c>
      <c r="B9" s="228">
        <f>SUM(E9,H9)</f>
        <v>0</v>
      </c>
      <c r="C9" s="227">
        <f>IF('TAB5.1'!M13="V",0,'TAB5.1'!M13)</f>
        <v>0</v>
      </c>
      <c r="D9" s="228">
        <f>'TAB3'!D$47</f>
        <v>0</v>
      </c>
      <c r="E9" s="228">
        <f>C9*D9</f>
        <v>0</v>
      </c>
      <c r="F9" s="227">
        <f>IF('TAB5.1'!N13="V",0,'TAB5.1'!N13)</f>
        <v>0</v>
      </c>
      <c r="G9" s="228">
        <f>'TAB3'!D$52</f>
        <v>0</v>
      </c>
      <c r="H9" s="228">
        <f>F9*G9</f>
        <v>0</v>
      </c>
      <c r="I9" s="228"/>
    </row>
    <row r="10" spans="1:9" s="1" customFormat="1" ht="15" x14ac:dyDescent="0.3">
      <c r="A10" s="185" t="s">
        <v>57</v>
      </c>
      <c r="B10" s="228">
        <f>SUM(E10,H10)</f>
        <v>0</v>
      </c>
      <c r="C10" s="227"/>
      <c r="D10" s="228"/>
      <c r="E10" s="228">
        <f>E11+E12</f>
        <v>0</v>
      </c>
      <c r="F10" s="227"/>
      <c r="G10" s="228"/>
      <c r="H10" s="228">
        <f>H11+H12</f>
        <v>0</v>
      </c>
    </row>
    <row r="11" spans="1:9" s="1" customFormat="1" ht="15" x14ac:dyDescent="0.3">
      <c r="A11" s="187" t="s">
        <v>112</v>
      </c>
      <c r="B11" s="228">
        <f t="shared" ref="B11:B12" si="1">SUM(E11,H11)</f>
        <v>0</v>
      </c>
      <c r="C11" s="227">
        <f>IF('TAB5.1'!M16="V",0,'TAB5.1'!M16)</f>
        <v>0</v>
      </c>
      <c r="D11" s="228">
        <f>'TAB3'!D49</f>
        <v>0</v>
      </c>
      <c r="E11" s="228">
        <f t="shared" ref="E11:E12" si="2">C11*D11</f>
        <v>0</v>
      </c>
      <c r="F11" s="227">
        <f>IF('TAB5.1'!N16="V",0,'TAB5.1'!N16)</f>
        <v>0</v>
      </c>
      <c r="G11" s="228">
        <f>'TAB3'!D54</f>
        <v>0</v>
      </c>
      <c r="H11" s="228">
        <f t="shared" ref="H11:H12" si="3">F11*G11</f>
        <v>0</v>
      </c>
    </row>
    <row r="12" spans="1:9" s="1" customFormat="1" ht="15" x14ac:dyDescent="0.3">
      <c r="A12" s="187" t="s">
        <v>98</v>
      </c>
      <c r="B12" s="228">
        <f t="shared" si="1"/>
        <v>0</v>
      </c>
      <c r="C12" s="227">
        <f>IF('TAB5.1'!M17="V",0,'TAB5.1'!M17)</f>
        <v>0</v>
      </c>
      <c r="D12" s="228">
        <f>'TAB3'!D48</f>
        <v>0</v>
      </c>
      <c r="E12" s="228">
        <f t="shared" si="2"/>
        <v>0</v>
      </c>
      <c r="F12" s="227">
        <f>IF('TAB5.1'!N17="V",0,'TAB5.1'!N17)</f>
        <v>0</v>
      </c>
      <c r="G12" s="228">
        <f>'TAB3'!D53</f>
        <v>0</v>
      </c>
      <c r="H12" s="228">
        <f t="shared" si="3"/>
        <v>0</v>
      </c>
    </row>
    <row r="13" spans="1:9" s="1" customFormat="1" ht="15" x14ac:dyDescent="0.3">
      <c r="A13" s="42" t="s">
        <v>7</v>
      </c>
      <c r="B13" s="229">
        <f>SUM(E13,H13)</f>
        <v>0</v>
      </c>
      <c r="C13" s="8"/>
      <c r="D13" s="8"/>
      <c r="E13" s="229">
        <f>E10+E8</f>
        <v>0</v>
      </c>
      <c r="F13" s="8"/>
      <c r="G13" s="8"/>
      <c r="H13" s="229">
        <f>H10+H8</f>
        <v>0</v>
      </c>
    </row>
    <row r="14" spans="1:9" s="1" customFormat="1" ht="15" x14ac:dyDescent="0.3"/>
    <row r="15" spans="1:9" ht="21" x14ac:dyDescent="0.35">
      <c r="A15" s="398" t="s">
        <v>203</v>
      </c>
      <c r="B15" s="398"/>
      <c r="C15" s="398"/>
      <c r="D15" s="398"/>
      <c r="E15" s="398"/>
      <c r="F15" s="398"/>
      <c r="G15" s="398"/>
      <c r="H15" s="398"/>
    </row>
    <row r="16" spans="1:9" ht="30" customHeight="1" x14ac:dyDescent="0.3">
      <c r="A16" s="397" t="s">
        <v>0</v>
      </c>
      <c r="B16" s="5" t="s">
        <v>7</v>
      </c>
      <c r="C16" s="399" t="s">
        <v>230</v>
      </c>
      <c r="D16" s="399"/>
      <c r="E16" s="399"/>
      <c r="F16" s="399" t="s">
        <v>231</v>
      </c>
      <c r="G16" s="399"/>
      <c r="H16" s="399"/>
    </row>
    <row r="17" spans="1:9" x14ac:dyDescent="0.3">
      <c r="A17" s="397"/>
      <c r="B17" s="5" t="s">
        <v>3</v>
      </c>
      <c r="C17" s="5" t="s">
        <v>12</v>
      </c>
      <c r="D17" s="5" t="s">
        <v>116</v>
      </c>
      <c r="E17" s="5" t="s">
        <v>13</v>
      </c>
      <c r="F17" s="5" t="str">
        <f>C17</f>
        <v>Tarif</v>
      </c>
      <c r="G17" s="5" t="str">
        <f t="shared" ref="G17" si="4">D17</f>
        <v>Volume/Capacité</v>
      </c>
      <c r="H17" s="5" t="str">
        <f t="shared" ref="H17" si="5">E17</f>
        <v>Produit</v>
      </c>
    </row>
    <row r="18" spans="1:9" s="1" customFormat="1" ht="15" x14ac:dyDescent="0.3">
      <c r="A18" s="185" t="s">
        <v>5</v>
      </c>
      <c r="B18" s="228">
        <f t="shared" ref="B18" si="6">SUM(E18,H18)</f>
        <v>0</v>
      </c>
      <c r="C18" s="186"/>
      <c r="D18" s="186"/>
      <c r="E18" s="228">
        <f>E19</f>
        <v>0</v>
      </c>
      <c r="F18" s="186"/>
      <c r="G18" s="186"/>
      <c r="H18" s="228">
        <f>H19</f>
        <v>0</v>
      </c>
    </row>
    <row r="19" spans="1:9" s="1" customFormat="1" ht="15" x14ac:dyDescent="0.3">
      <c r="A19" s="187" t="s">
        <v>98</v>
      </c>
      <c r="B19" s="228">
        <f>SUM(E19,H19)</f>
        <v>0</v>
      </c>
      <c r="C19" s="227">
        <f>IF('TAB5.2'!M13="V",0,'TAB5.2'!M13)</f>
        <v>0</v>
      </c>
      <c r="D19" s="228">
        <f>'TAB3'!E$47</f>
        <v>0</v>
      </c>
      <c r="E19" s="228">
        <f>C19*D19</f>
        <v>0</v>
      </c>
      <c r="F19" s="227">
        <f>IF('TAB5.2'!N13="V",0,'TAB5.2'!N13)</f>
        <v>0</v>
      </c>
      <c r="G19" s="228">
        <f>'TAB3'!E$52</f>
        <v>0</v>
      </c>
      <c r="H19" s="228">
        <f>F19*G19</f>
        <v>0</v>
      </c>
      <c r="I19" s="228"/>
    </row>
    <row r="20" spans="1:9" x14ac:dyDescent="0.3">
      <c r="A20" s="185" t="s">
        <v>57</v>
      </c>
      <c r="B20" s="228">
        <f t="shared" ref="B20:B22" si="7">SUM(E20,H20)</f>
        <v>0</v>
      </c>
      <c r="C20" s="227"/>
      <c r="D20" s="228"/>
      <c r="E20" s="228">
        <f>E21+E22</f>
        <v>0</v>
      </c>
      <c r="F20" s="227"/>
      <c r="G20" s="228"/>
      <c r="H20" s="228">
        <f>H21+H22</f>
        <v>0</v>
      </c>
    </row>
    <row r="21" spans="1:9" x14ac:dyDescent="0.3">
      <c r="A21" s="187" t="s">
        <v>112</v>
      </c>
      <c r="B21" s="228">
        <f t="shared" si="7"/>
        <v>0</v>
      </c>
      <c r="C21" s="227">
        <f>IF('TAB5.2'!M16="V",0,'TAB5.2'!M16)</f>
        <v>0</v>
      </c>
      <c r="D21" s="228">
        <f>'TAB3'!E49</f>
        <v>0</v>
      </c>
      <c r="E21" s="228">
        <f t="shared" ref="E21:E22" si="8">C21*D21</f>
        <v>0</v>
      </c>
      <c r="F21" s="227">
        <f>IF('TAB5.2'!N16="V",0,'TAB5.2'!N16)</f>
        <v>0</v>
      </c>
      <c r="G21" s="228">
        <f>'TAB3'!E54</f>
        <v>0</v>
      </c>
      <c r="H21" s="228">
        <f t="shared" ref="H21:H22" si="9">F21*G21</f>
        <v>0</v>
      </c>
    </row>
    <row r="22" spans="1:9" x14ac:dyDescent="0.3">
      <c r="A22" s="187" t="s">
        <v>98</v>
      </c>
      <c r="B22" s="228">
        <f t="shared" si="7"/>
        <v>0</v>
      </c>
      <c r="C22" s="227">
        <f>IF('TAB5.2'!M17="V",0,'TAB5.2'!M17)</f>
        <v>0</v>
      </c>
      <c r="D22" s="228">
        <f>'TAB3'!E48</f>
        <v>0</v>
      </c>
      <c r="E22" s="228">
        <f t="shared" si="8"/>
        <v>0</v>
      </c>
      <c r="F22" s="227">
        <f>IF('TAB5.2'!N17="V",0,'TAB5.2'!N17)</f>
        <v>0</v>
      </c>
      <c r="G22" s="228">
        <f>'TAB3'!E53</f>
        <v>0</v>
      </c>
      <c r="H22" s="228">
        <f t="shared" si="9"/>
        <v>0</v>
      </c>
    </row>
    <row r="23" spans="1:9" x14ac:dyDescent="0.3">
      <c r="A23" s="42" t="s">
        <v>7</v>
      </c>
      <c r="B23" s="229">
        <f>SUM(E23,H23)</f>
        <v>0</v>
      </c>
      <c r="C23" s="8"/>
      <c r="D23" s="8"/>
      <c r="E23" s="229">
        <f>SUM(E18,E20)</f>
        <v>0</v>
      </c>
      <c r="F23" s="8"/>
      <c r="G23" s="8"/>
      <c r="H23" s="229">
        <f>SUM(H18,H20)</f>
        <v>0</v>
      </c>
    </row>
    <row r="25" spans="1:9" ht="21" x14ac:dyDescent="0.35">
      <c r="A25" s="398" t="s">
        <v>204</v>
      </c>
      <c r="B25" s="398"/>
      <c r="C25" s="398"/>
      <c r="D25" s="398"/>
      <c r="E25" s="398"/>
      <c r="F25" s="398"/>
      <c r="G25" s="398"/>
      <c r="H25" s="398"/>
    </row>
    <row r="26" spans="1:9" ht="30" customHeight="1" x14ac:dyDescent="0.3">
      <c r="A26" s="397" t="s">
        <v>0</v>
      </c>
      <c r="B26" s="5" t="s">
        <v>7</v>
      </c>
      <c r="C26" s="399" t="s">
        <v>230</v>
      </c>
      <c r="D26" s="399"/>
      <c r="E26" s="399"/>
      <c r="F26" s="399" t="s">
        <v>231</v>
      </c>
      <c r="G26" s="399"/>
      <c r="H26" s="399"/>
    </row>
    <row r="27" spans="1:9" x14ac:dyDescent="0.3">
      <c r="A27" s="397"/>
      <c r="B27" s="5" t="s">
        <v>3</v>
      </c>
      <c r="C27" s="5" t="s">
        <v>12</v>
      </c>
      <c r="D27" s="5" t="s">
        <v>116</v>
      </c>
      <c r="E27" s="5" t="s">
        <v>13</v>
      </c>
      <c r="F27" s="5" t="str">
        <f>C27</f>
        <v>Tarif</v>
      </c>
      <c r="G27" s="5" t="str">
        <f t="shared" ref="G27" si="10">D27</f>
        <v>Volume/Capacité</v>
      </c>
      <c r="H27" s="5" t="str">
        <f t="shared" ref="H27" si="11">E27</f>
        <v>Produit</v>
      </c>
    </row>
    <row r="28" spans="1:9" s="1" customFormat="1" ht="15" x14ac:dyDescent="0.3">
      <c r="A28" s="185" t="s">
        <v>5</v>
      </c>
      <c r="B28" s="228">
        <f t="shared" ref="B28" si="12">SUM(E28,H28)</f>
        <v>0</v>
      </c>
      <c r="C28" s="186"/>
      <c r="D28" s="186"/>
      <c r="E28" s="228">
        <f>E29</f>
        <v>0</v>
      </c>
      <c r="F28" s="186"/>
      <c r="G28" s="186"/>
      <c r="H28" s="228">
        <f>H29</f>
        <v>0</v>
      </c>
    </row>
    <row r="29" spans="1:9" s="1" customFormat="1" ht="15" x14ac:dyDescent="0.3">
      <c r="A29" s="187" t="s">
        <v>98</v>
      </c>
      <c r="B29" s="228">
        <f>SUM(E29,H29)</f>
        <v>0</v>
      </c>
      <c r="C29" s="227">
        <f>IF('TAB5.3'!M13="V",0,'TAB5.3'!M13)</f>
        <v>0</v>
      </c>
      <c r="D29" s="228">
        <f>'TAB3'!F$47</f>
        <v>0</v>
      </c>
      <c r="E29" s="228">
        <f>C29*D29</f>
        <v>0</v>
      </c>
      <c r="F29" s="227">
        <f>IF('TAB5.3'!N13="V",0,'TAB5.3'!N13)</f>
        <v>0</v>
      </c>
      <c r="G29" s="228">
        <f>'TAB3'!F$52</f>
        <v>0</v>
      </c>
      <c r="H29" s="228">
        <f>F29*G29</f>
        <v>0</v>
      </c>
      <c r="I29" s="228"/>
    </row>
    <row r="30" spans="1:9" x14ac:dyDescent="0.3">
      <c r="A30" s="185" t="s">
        <v>57</v>
      </c>
      <c r="B30" s="228">
        <f t="shared" ref="B30:B32" si="13">SUM(E30,H30)</f>
        <v>0</v>
      </c>
      <c r="C30" s="227"/>
      <c r="D30" s="228"/>
      <c r="E30" s="228">
        <f>E31+E32</f>
        <v>0</v>
      </c>
      <c r="F30" s="227"/>
      <c r="G30" s="228"/>
      <c r="H30" s="228">
        <f>H31+H32</f>
        <v>0</v>
      </c>
    </row>
    <row r="31" spans="1:9" x14ac:dyDescent="0.3">
      <c r="A31" s="187" t="s">
        <v>112</v>
      </c>
      <c r="B31" s="228">
        <f t="shared" si="13"/>
        <v>0</v>
      </c>
      <c r="C31" s="227">
        <f>IF('TAB5.3'!M16="V",0,'TAB5.3'!M16)</f>
        <v>0</v>
      </c>
      <c r="D31" s="228">
        <f>'TAB3'!F49</f>
        <v>0</v>
      </c>
      <c r="E31" s="228">
        <f t="shared" ref="E31:E32" si="14">C31*D31</f>
        <v>0</v>
      </c>
      <c r="F31" s="227">
        <f>IF('TAB5.3'!N16="V",0,'TAB5.3'!N16)</f>
        <v>0</v>
      </c>
      <c r="G31" s="228">
        <f>'TAB3'!F54</f>
        <v>0</v>
      </c>
      <c r="H31" s="228">
        <f t="shared" ref="H31:H32" si="15">F31*G31</f>
        <v>0</v>
      </c>
    </row>
    <row r="32" spans="1:9" x14ac:dyDescent="0.3">
      <c r="A32" s="187" t="s">
        <v>98</v>
      </c>
      <c r="B32" s="228">
        <f t="shared" si="13"/>
        <v>0</v>
      </c>
      <c r="C32" s="227">
        <f>IF('TAB5.3'!M17="V",0,'TAB5.3'!M17)</f>
        <v>0</v>
      </c>
      <c r="D32" s="228">
        <f>'TAB3'!F48</f>
        <v>0</v>
      </c>
      <c r="E32" s="228">
        <f t="shared" si="14"/>
        <v>0</v>
      </c>
      <c r="F32" s="227">
        <f>IF('TAB5.3'!N17="V",0,'TAB5.3'!N17)</f>
        <v>0</v>
      </c>
      <c r="G32" s="228">
        <f>'TAB3'!F53</f>
        <v>0</v>
      </c>
      <c r="H32" s="228">
        <f t="shared" si="15"/>
        <v>0</v>
      </c>
    </row>
    <row r="33" spans="1:9" x14ac:dyDescent="0.3">
      <c r="A33" s="42" t="s">
        <v>7</v>
      </c>
      <c r="B33" s="229">
        <f>SUM(E33,H33)</f>
        <v>0</v>
      </c>
      <c r="C33" s="8"/>
      <c r="D33" s="8"/>
      <c r="E33" s="229">
        <f>SUM(E28,E30)</f>
        <v>0</v>
      </c>
      <c r="F33" s="8"/>
      <c r="G33" s="8"/>
      <c r="H33" s="229">
        <f>SUM(H28,H30)</f>
        <v>0</v>
      </c>
    </row>
    <row r="35" spans="1:9" ht="21" x14ac:dyDescent="0.35">
      <c r="A35" s="398" t="s">
        <v>205</v>
      </c>
      <c r="B35" s="398"/>
      <c r="C35" s="398"/>
      <c r="D35" s="398"/>
      <c r="E35" s="398"/>
      <c r="F35" s="398"/>
      <c r="G35" s="398"/>
      <c r="H35" s="398"/>
    </row>
    <row r="36" spans="1:9" ht="30" customHeight="1" x14ac:dyDescent="0.3">
      <c r="A36" s="397" t="s">
        <v>0</v>
      </c>
      <c r="B36" s="5" t="s">
        <v>7</v>
      </c>
      <c r="C36" s="399" t="s">
        <v>230</v>
      </c>
      <c r="D36" s="399"/>
      <c r="E36" s="399"/>
      <c r="F36" s="399" t="s">
        <v>231</v>
      </c>
      <c r="G36" s="399"/>
      <c r="H36" s="399"/>
    </row>
    <row r="37" spans="1:9" x14ac:dyDescent="0.3">
      <c r="A37" s="397"/>
      <c r="B37" s="5" t="s">
        <v>3</v>
      </c>
      <c r="C37" s="5" t="s">
        <v>12</v>
      </c>
      <c r="D37" s="5" t="s">
        <v>116</v>
      </c>
      <c r="E37" s="5" t="s">
        <v>13</v>
      </c>
      <c r="F37" s="5" t="str">
        <f>C37</f>
        <v>Tarif</v>
      </c>
      <c r="G37" s="5" t="str">
        <f t="shared" ref="G37" si="16">D37</f>
        <v>Volume/Capacité</v>
      </c>
      <c r="H37" s="5" t="str">
        <f t="shared" ref="H37" si="17">E37</f>
        <v>Produit</v>
      </c>
    </row>
    <row r="38" spans="1:9" s="1" customFormat="1" ht="15" x14ac:dyDescent="0.3">
      <c r="A38" s="185" t="s">
        <v>5</v>
      </c>
      <c r="B38" s="228">
        <f t="shared" ref="B38" si="18">SUM(E38,H38)</f>
        <v>0</v>
      </c>
      <c r="C38" s="186"/>
      <c r="D38" s="186"/>
      <c r="E38" s="228">
        <f>E39</f>
        <v>0</v>
      </c>
      <c r="F38" s="186"/>
      <c r="G38" s="186"/>
      <c r="H38" s="228">
        <f>H39</f>
        <v>0</v>
      </c>
    </row>
    <row r="39" spans="1:9" s="1" customFormat="1" ht="15" x14ac:dyDescent="0.3">
      <c r="A39" s="187" t="s">
        <v>98</v>
      </c>
      <c r="B39" s="228">
        <f>SUM(E39,H39)</f>
        <v>0</v>
      </c>
      <c r="C39" s="227">
        <f>IF('TAB5.4'!M13="V",0,'TAB5.4'!M13)</f>
        <v>0</v>
      </c>
      <c r="D39" s="228">
        <f>'TAB3'!G$47</f>
        <v>0</v>
      </c>
      <c r="E39" s="228">
        <f>C39*D39</f>
        <v>0</v>
      </c>
      <c r="F39" s="227">
        <f>IF('TAB5.4'!N13="V",0,'TAB5.4'!N13)</f>
        <v>0</v>
      </c>
      <c r="G39" s="228">
        <f>'TAB3'!G$52</f>
        <v>0</v>
      </c>
      <c r="H39" s="228">
        <f>F39*G39</f>
        <v>0</v>
      </c>
      <c r="I39" s="228"/>
    </row>
    <row r="40" spans="1:9" x14ac:dyDescent="0.3">
      <c r="A40" s="185" t="s">
        <v>57</v>
      </c>
      <c r="B40" s="228">
        <f t="shared" ref="B40:B42" si="19">SUM(E40,H40)</f>
        <v>0</v>
      </c>
      <c r="C40" s="227"/>
      <c r="D40" s="228"/>
      <c r="E40" s="228">
        <f>E41+E42</f>
        <v>0</v>
      </c>
      <c r="F40" s="227"/>
      <c r="G40" s="228"/>
      <c r="H40" s="228">
        <f>H41+H42</f>
        <v>0</v>
      </c>
    </row>
    <row r="41" spans="1:9" x14ac:dyDescent="0.3">
      <c r="A41" s="187" t="s">
        <v>112</v>
      </c>
      <c r="B41" s="228">
        <f t="shared" si="19"/>
        <v>0</v>
      </c>
      <c r="C41" s="227">
        <f>IF('TAB5.4'!M16="V",0,'TAB5.4'!M16)</f>
        <v>0</v>
      </c>
      <c r="D41" s="228">
        <f>'TAB3'!G49</f>
        <v>0</v>
      </c>
      <c r="E41" s="228">
        <f t="shared" ref="E41:E42" si="20">C41*D41</f>
        <v>0</v>
      </c>
      <c r="F41" s="227">
        <f>IF('TAB5.4'!N16="V",0,'TAB5.4'!N16)</f>
        <v>0</v>
      </c>
      <c r="G41" s="228">
        <f>'TAB3'!G54</f>
        <v>0</v>
      </c>
      <c r="H41" s="228">
        <f t="shared" ref="H41:H42" si="21">F41*G41</f>
        <v>0</v>
      </c>
    </row>
    <row r="42" spans="1:9" x14ac:dyDescent="0.3">
      <c r="A42" s="187" t="s">
        <v>98</v>
      </c>
      <c r="B42" s="228">
        <f t="shared" si="19"/>
        <v>0</v>
      </c>
      <c r="C42" s="227">
        <f>IF('TAB5.4'!M17="V",0,'TAB5.4'!M17)</f>
        <v>0</v>
      </c>
      <c r="D42" s="228">
        <f>'TAB3'!G48</f>
        <v>0</v>
      </c>
      <c r="E42" s="228">
        <f t="shared" si="20"/>
        <v>0</v>
      </c>
      <c r="F42" s="227">
        <f>IF('TAB5.4'!N17="V",0,'TAB5.4'!N17)</f>
        <v>0</v>
      </c>
      <c r="G42" s="228">
        <f>'TAB3'!G53</f>
        <v>0</v>
      </c>
      <c r="H42" s="228">
        <f t="shared" si="21"/>
        <v>0</v>
      </c>
    </row>
    <row r="43" spans="1:9" x14ac:dyDescent="0.3">
      <c r="A43" s="42" t="s">
        <v>7</v>
      </c>
      <c r="B43" s="229">
        <f>SUM(E43,H43)</f>
        <v>0</v>
      </c>
      <c r="C43" s="8"/>
      <c r="D43" s="8"/>
      <c r="E43" s="229">
        <f>SUM(E38,E40)</f>
        <v>0</v>
      </c>
      <c r="F43" s="8"/>
      <c r="G43" s="8"/>
      <c r="H43" s="229">
        <f>SUM(H38,H40)</f>
        <v>0</v>
      </c>
    </row>
    <row r="45" spans="1:9" ht="21" x14ac:dyDescent="0.35">
      <c r="A45" s="398" t="s">
        <v>268</v>
      </c>
      <c r="B45" s="398"/>
      <c r="C45" s="398"/>
      <c r="D45" s="398"/>
      <c r="E45" s="398"/>
      <c r="F45" s="398"/>
      <c r="G45" s="398"/>
      <c r="H45" s="398"/>
    </row>
    <row r="46" spans="1:9" ht="30" customHeight="1" x14ac:dyDescent="0.3">
      <c r="A46" s="397" t="s">
        <v>0</v>
      </c>
      <c r="B46" s="5" t="s">
        <v>7</v>
      </c>
      <c r="C46" s="399" t="s">
        <v>230</v>
      </c>
      <c r="D46" s="399"/>
      <c r="E46" s="399"/>
      <c r="F46" s="399" t="s">
        <v>231</v>
      </c>
      <c r="G46" s="399"/>
      <c r="H46" s="399"/>
    </row>
    <row r="47" spans="1:9" x14ac:dyDescent="0.3">
      <c r="A47" s="397"/>
      <c r="B47" s="5" t="s">
        <v>3</v>
      </c>
      <c r="C47" s="5" t="s">
        <v>12</v>
      </c>
      <c r="D47" s="5" t="s">
        <v>116</v>
      </c>
      <c r="E47" s="5" t="s">
        <v>13</v>
      </c>
      <c r="F47" s="5" t="str">
        <f>C47</f>
        <v>Tarif</v>
      </c>
      <c r="G47" s="5" t="str">
        <f t="shared" ref="G47" si="22">D47</f>
        <v>Volume/Capacité</v>
      </c>
      <c r="H47" s="5" t="str">
        <f t="shared" ref="H47" si="23">E47</f>
        <v>Produit</v>
      </c>
    </row>
    <row r="48" spans="1:9" s="1" customFormat="1" ht="15" x14ac:dyDescent="0.3">
      <c r="A48" s="185" t="s">
        <v>5</v>
      </c>
      <c r="B48" s="228">
        <f t="shared" ref="B48" si="24">SUM(E48,H48)</f>
        <v>0</v>
      </c>
      <c r="C48" s="186"/>
      <c r="D48" s="186"/>
      <c r="E48" s="228">
        <f>E49</f>
        <v>0</v>
      </c>
      <c r="F48" s="186"/>
      <c r="G48" s="186"/>
      <c r="H48" s="228">
        <f>H49</f>
        <v>0</v>
      </c>
    </row>
    <row r="49" spans="1:9" s="1" customFormat="1" ht="15" x14ac:dyDescent="0.3">
      <c r="A49" s="187" t="s">
        <v>98</v>
      </c>
      <c r="B49" s="228">
        <f>SUM(E49,H49)</f>
        <v>0</v>
      </c>
      <c r="C49" s="227">
        <f>IF('TAB5.5'!M13="V",0,'TAB5.5'!M13)</f>
        <v>0</v>
      </c>
      <c r="D49" s="228">
        <f>'TAB3'!H$47</f>
        <v>0</v>
      </c>
      <c r="E49" s="228">
        <f>C49*D49</f>
        <v>0</v>
      </c>
      <c r="F49" s="227">
        <f>IF('TAB5.5'!N13="V",0,'TAB5.5'!N13)</f>
        <v>0</v>
      </c>
      <c r="G49" s="228">
        <f>'TAB3'!H$52</f>
        <v>0</v>
      </c>
      <c r="H49" s="228">
        <f>F49*G49</f>
        <v>0</v>
      </c>
      <c r="I49" s="228"/>
    </row>
    <row r="50" spans="1:9" x14ac:dyDescent="0.3">
      <c r="A50" s="185" t="s">
        <v>57</v>
      </c>
      <c r="B50" s="228">
        <f t="shared" ref="B50:B52" si="25">SUM(E50,H50)</f>
        <v>0</v>
      </c>
      <c r="C50" s="227"/>
      <c r="D50" s="228"/>
      <c r="E50" s="228">
        <f>E51+E52</f>
        <v>0</v>
      </c>
      <c r="F50" s="227"/>
      <c r="G50" s="228"/>
      <c r="H50" s="228">
        <f>H51+H52</f>
        <v>0</v>
      </c>
    </row>
    <row r="51" spans="1:9" x14ac:dyDescent="0.3">
      <c r="A51" s="187" t="s">
        <v>112</v>
      </c>
      <c r="B51" s="228">
        <f t="shared" si="25"/>
        <v>0</v>
      </c>
      <c r="C51" s="227">
        <f>IF('TAB5.5'!M16="V",0,'TAB5.5'!M16)</f>
        <v>0</v>
      </c>
      <c r="D51" s="228">
        <f>'TAB3'!H49</f>
        <v>0</v>
      </c>
      <c r="E51" s="228">
        <f t="shared" ref="E51:E52" si="26">C51*D51</f>
        <v>0</v>
      </c>
      <c r="F51" s="227">
        <f>IF('TAB5.5'!N16="V",0,'TAB5.5'!N16)</f>
        <v>0</v>
      </c>
      <c r="G51" s="228">
        <f>'TAB3'!H54</f>
        <v>0</v>
      </c>
      <c r="H51" s="228">
        <f t="shared" ref="H51:H52" si="27">F51*G51</f>
        <v>0</v>
      </c>
    </row>
    <row r="52" spans="1:9" x14ac:dyDescent="0.3">
      <c r="A52" s="187" t="s">
        <v>98</v>
      </c>
      <c r="B52" s="228">
        <f t="shared" si="25"/>
        <v>0</v>
      </c>
      <c r="C52" s="227">
        <f>IF('TAB5.5'!M17="V",0,'TAB5.5'!M17)</f>
        <v>0</v>
      </c>
      <c r="D52" s="228">
        <f>'TAB3'!H48</f>
        <v>0</v>
      </c>
      <c r="E52" s="228">
        <f t="shared" si="26"/>
        <v>0</v>
      </c>
      <c r="F52" s="227">
        <f>IF('TAB5.5'!N17="V",0,'TAB5.5'!N17)</f>
        <v>0</v>
      </c>
      <c r="G52" s="228">
        <f>'TAB3'!H53</f>
        <v>0</v>
      </c>
      <c r="H52" s="228">
        <f t="shared" si="27"/>
        <v>0</v>
      </c>
    </row>
    <row r="53" spans="1:9" x14ac:dyDescent="0.3">
      <c r="A53" s="42" t="s">
        <v>7</v>
      </c>
      <c r="B53" s="229">
        <f>SUM(E53,H53)</f>
        <v>0</v>
      </c>
      <c r="C53" s="8"/>
      <c r="D53" s="8"/>
      <c r="E53" s="229">
        <f>SUM(E48,E50)</f>
        <v>0</v>
      </c>
      <c r="F53" s="8"/>
      <c r="G53" s="8"/>
      <c r="H53" s="229">
        <f>SUM(H48,H50)</f>
        <v>0</v>
      </c>
    </row>
  </sheetData>
  <mergeCells count="20">
    <mergeCell ref="A46:A47"/>
    <mergeCell ref="C46:E46"/>
    <mergeCell ref="F46:H46"/>
    <mergeCell ref="A15:H15"/>
    <mergeCell ref="A25:H25"/>
    <mergeCell ref="A26:A27"/>
    <mergeCell ref="C26:E26"/>
    <mergeCell ref="F26:H26"/>
    <mergeCell ref="A16:A17"/>
    <mergeCell ref="C16:E16"/>
    <mergeCell ref="F16:H16"/>
    <mergeCell ref="A35:H35"/>
    <mergeCell ref="A36:A37"/>
    <mergeCell ref="C36:E36"/>
    <mergeCell ref="F36:H36"/>
    <mergeCell ref="A45:H45"/>
    <mergeCell ref="A5:H5"/>
    <mergeCell ref="A6:A7"/>
    <mergeCell ref="C6:E6"/>
    <mergeCell ref="F6:H6"/>
  </mergeCells>
  <pageMargins left="0.7" right="0.7" top="0.75" bottom="0.75" header="0.3" footer="0.3"/>
  <pageSetup paperSize="9" scale="86" orientation="landscape" verticalDpi="300" r:id="rId1"/>
  <rowBreaks count="1" manualBreakCount="1">
    <brk id="3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34"/>
  <sheetViews>
    <sheetView showGridLines="0" topLeftCell="A3" zoomScaleNormal="100" workbookViewId="0">
      <selection activeCell="A21" sqref="A21:XFD34"/>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25.85546875" customWidth="1"/>
    <col min="9" max="9" width="12.28515625" customWidth="1"/>
    <col min="10" max="10" width="12.42578125" customWidth="1"/>
    <col min="11" max="11" width="13.7109375" style="93" customWidth="1"/>
    <col min="12" max="12" width="9.7109375" style="93" customWidth="1"/>
    <col min="13" max="14" width="25.7109375" style="93" customWidth="1"/>
    <col min="15" max="15" width="1.7109375" customWidth="1"/>
    <col min="16" max="16" width="0.140625" customWidth="1"/>
    <col min="17" max="17" width="0.42578125" customWidth="1"/>
    <col min="18" max="18" width="0" hidden="1" customWidth="1"/>
  </cols>
  <sheetData>
    <row r="1" spans="1:18" s="125" customFormat="1" ht="4.1500000000000004" customHeight="1" x14ac:dyDescent="0.2">
      <c r="L1" s="126"/>
      <c r="M1" s="126"/>
      <c r="N1" s="126"/>
      <c r="O1" s="126"/>
    </row>
    <row r="2" spans="1:18" s="4" customFormat="1" ht="29.45" customHeight="1" x14ac:dyDescent="0.3">
      <c r="A2" s="10" t="s">
        <v>289</v>
      </c>
      <c r="B2" s="21"/>
      <c r="C2" s="21"/>
      <c r="D2" s="21"/>
      <c r="E2" s="21"/>
      <c r="F2" s="21"/>
      <c r="G2" s="21"/>
      <c r="H2" s="21"/>
      <c r="I2" s="21"/>
      <c r="J2" s="21"/>
      <c r="K2" s="21"/>
      <c r="L2" s="21"/>
      <c r="M2" s="21"/>
      <c r="N2" s="21"/>
      <c r="O2" s="21"/>
      <c r="P2" s="21"/>
      <c r="Q2" s="21"/>
      <c r="R2" s="21"/>
    </row>
    <row r="3" spans="1:18" s="125" customFormat="1" ht="14.25" x14ac:dyDescent="0.2">
      <c r="L3" s="126"/>
      <c r="M3" s="126"/>
      <c r="N3" s="126"/>
      <c r="O3" s="126"/>
    </row>
    <row r="4" spans="1:18" s="125" customFormat="1" ht="14.25" customHeight="1" x14ac:dyDescent="0.2">
      <c r="L4" s="126"/>
      <c r="M4" s="126"/>
      <c r="N4" s="126"/>
      <c r="O4" s="126"/>
    </row>
    <row r="5" spans="1:18" ht="16.5" x14ac:dyDescent="0.3">
      <c r="A5" s="47"/>
      <c r="B5" s="130"/>
      <c r="C5" s="49"/>
      <c r="D5" s="131"/>
      <c r="E5" s="49"/>
      <c r="F5" s="49"/>
      <c r="G5" s="49"/>
      <c r="H5" s="49"/>
      <c r="I5" s="49"/>
      <c r="J5" s="49"/>
      <c r="K5" s="50"/>
      <c r="L5" s="50"/>
      <c r="M5" s="50"/>
      <c r="N5" s="50"/>
      <c r="O5" s="51"/>
      <c r="P5" s="47"/>
      <c r="Q5" s="47"/>
      <c r="R5" s="47"/>
    </row>
    <row r="6" spans="1:18" ht="16.5" x14ac:dyDescent="0.3">
      <c r="A6" s="47"/>
      <c r="B6" s="121"/>
      <c r="C6" s="425" t="s">
        <v>288</v>
      </c>
      <c r="D6" s="425"/>
      <c r="E6" s="425"/>
      <c r="F6" s="425"/>
      <c r="G6" s="425"/>
      <c r="H6" s="425"/>
      <c r="I6" s="425"/>
      <c r="J6" s="428" t="s">
        <v>229</v>
      </c>
      <c r="K6" s="428"/>
      <c r="L6" s="428"/>
      <c r="M6" s="411" t="str">
        <f>'TAB4.5.1'!O6</f>
        <v># Nom du GRD</v>
      </c>
      <c r="N6" s="411"/>
      <c r="O6" s="224"/>
    </row>
    <row r="7" spans="1:18" ht="16.5" x14ac:dyDescent="0.3">
      <c r="A7" s="47"/>
      <c r="B7" s="121"/>
      <c r="C7" s="47"/>
      <c r="D7" s="54"/>
      <c r="E7" s="47"/>
      <c r="F7" s="47"/>
      <c r="G7" s="47"/>
      <c r="H7" s="47"/>
      <c r="I7" s="47"/>
      <c r="J7" s="47"/>
      <c r="K7" s="47"/>
      <c r="L7" s="47"/>
      <c r="M7" s="55"/>
      <c r="N7" s="55"/>
      <c r="O7" s="132"/>
      <c r="P7" s="55"/>
      <c r="Q7" s="47"/>
      <c r="R7" s="47"/>
    </row>
    <row r="8" spans="1:18" x14ac:dyDescent="0.3">
      <c r="A8" s="47"/>
      <c r="B8" s="121"/>
      <c r="C8" s="409" t="s">
        <v>89</v>
      </c>
      <c r="D8" s="409"/>
      <c r="E8" s="409"/>
      <c r="F8" s="409"/>
      <c r="G8" s="429" t="str">
        <f>"du 01.01.20"&amp;RIGHT(A2,2)&amp;" au 31.12.20"&amp;RIGHT(A2,2)</f>
        <v>du 01.01.2025 au 31.12.2025</v>
      </c>
      <c r="H8" s="429"/>
      <c r="I8" s="56"/>
      <c r="J8" s="56"/>
      <c r="K8" s="47"/>
      <c r="L8" s="47"/>
      <c r="M8" s="55"/>
      <c r="N8" s="55"/>
      <c r="O8" s="132"/>
      <c r="P8" s="55"/>
      <c r="Q8" s="47"/>
      <c r="R8" s="47"/>
    </row>
    <row r="9" spans="1:18" ht="15.75" thickBot="1" x14ac:dyDescent="0.35">
      <c r="A9" s="133"/>
      <c r="B9" s="133"/>
      <c r="C9" s="58"/>
      <c r="D9" s="58"/>
      <c r="E9" s="58"/>
      <c r="F9" s="58"/>
      <c r="G9" s="58"/>
      <c r="H9" s="58"/>
      <c r="I9" s="58"/>
      <c r="J9" s="58"/>
      <c r="K9" s="58"/>
      <c r="L9" s="58"/>
      <c r="M9" s="57"/>
      <c r="N9" s="57"/>
      <c r="O9" s="53"/>
      <c r="P9" s="47"/>
      <c r="Q9" s="47"/>
      <c r="R9" s="47"/>
    </row>
    <row r="10" spans="1:18" ht="15" customHeight="1" x14ac:dyDescent="0.3">
      <c r="A10" s="133"/>
      <c r="B10" s="133"/>
      <c r="C10" s="134"/>
      <c r="D10" s="135"/>
      <c r="E10" s="135"/>
      <c r="F10" s="135"/>
      <c r="G10" s="135"/>
      <c r="H10" s="135"/>
      <c r="I10" s="135"/>
      <c r="J10" s="135"/>
      <c r="K10" s="136"/>
      <c r="L10" s="414" t="s">
        <v>90</v>
      </c>
      <c r="M10" s="430" t="s">
        <v>220</v>
      </c>
      <c r="N10" s="430" t="s">
        <v>221</v>
      </c>
      <c r="O10" s="53"/>
      <c r="P10" s="47"/>
      <c r="Q10" s="47"/>
      <c r="R10" s="47"/>
    </row>
    <row r="11" spans="1:18" x14ac:dyDescent="0.3">
      <c r="A11" s="133"/>
      <c r="B11" s="133"/>
      <c r="C11" s="137"/>
      <c r="D11" s="58"/>
      <c r="E11" s="58"/>
      <c r="F11" s="58"/>
      <c r="G11" s="58"/>
      <c r="H11" s="58"/>
      <c r="I11" s="58"/>
      <c r="J11" s="58"/>
      <c r="K11" s="138"/>
      <c r="L11" s="415"/>
      <c r="M11" s="431"/>
      <c r="N11" s="431"/>
      <c r="O11" s="53"/>
      <c r="P11" s="47"/>
      <c r="Q11" s="47"/>
      <c r="R11" s="47"/>
    </row>
    <row r="12" spans="1:18" ht="15.75" thickBot="1" x14ac:dyDescent="0.35">
      <c r="A12" s="133"/>
      <c r="B12" s="133"/>
      <c r="C12" s="137"/>
      <c r="D12" s="58"/>
      <c r="E12" s="58"/>
      <c r="F12" s="58"/>
      <c r="G12" s="58"/>
      <c r="H12" s="58"/>
      <c r="I12" s="58"/>
      <c r="J12" s="58"/>
      <c r="K12" s="138"/>
      <c r="L12" s="416"/>
      <c r="M12" s="432"/>
      <c r="N12" s="432"/>
      <c r="O12" s="53"/>
      <c r="P12" s="47"/>
      <c r="Q12" s="47"/>
      <c r="R12" s="47"/>
    </row>
    <row r="13" spans="1:18" x14ac:dyDescent="0.3">
      <c r="A13" s="139"/>
      <c r="B13" s="141"/>
      <c r="C13" s="77"/>
      <c r="D13" s="433" t="s">
        <v>5</v>
      </c>
      <c r="E13" s="433"/>
      <c r="F13" s="433"/>
      <c r="G13" s="433"/>
      <c r="H13" s="433"/>
      <c r="I13" s="79"/>
      <c r="J13" s="79"/>
      <c r="K13" s="142" t="s">
        <v>99</v>
      </c>
      <c r="L13" s="81" t="s">
        <v>95</v>
      </c>
      <c r="M13" s="89" t="s">
        <v>61</v>
      </c>
      <c r="N13" s="89" t="s">
        <v>61</v>
      </c>
      <c r="O13" s="53"/>
      <c r="P13" s="47"/>
      <c r="Q13" s="47"/>
      <c r="R13" s="47"/>
    </row>
    <row r="14" spans="1:18" x14ac:dyDescent="0.3">
      <c r="A14" s="141"/>
      <c r="B14" s="141"/>
      <c r="C14" s="77"/>
      <c r="D14" s="47"/>
      <c r="E14" s="73"/>
      <c r="F14" s="96"/>
      <c r="G14" s="96"/>
      <c r="H14" s="96"/>
      <c r="I14" s="144"/>
      <c r="J14" s="144"/>
      <c r="K14" s="145"/>
      <c r="L14" s="146"/>
      <c r="M14" s="249"/>
      <c r="N14" s="249"/>
      <c r="O14" s="53"/>
      <c r="P14" s="47"/>
      <c r="Q14" s="47"/>
      <c r="R14" s="47"/>
    </row>
    <row r="15" spans="1:18" x14ac:dyDescent="0.3">
      <c r="A15" s="141"/>
      <c r="B15" s="141"/>
      <c r="C15" s="77"/>
      <c r="D15" s="433" t="s">
        <v>57</v>
      </c>
      <c r="E15" s="433"/>
      <c r="F15" s="433"/>
      <c r="G15" s="433"/>
      <c r="H15" s="433"/>
      <c r="I15" s="72"/>
      <c r="J15" s="72"/>
      <c r="K15" s="140"/>
      <c r="L15" s="146"/>
      <c r="M15" s="249"/>
      <c r="N15" s="249"/>
      <c r="O15" s="53"/>
      <c r="P15" s="47"/>
      <c r="Q15" s="47"/>
      <c r="R15" s="47"/>
    </row>
    <row r="16" spans="1:18" x14ac:dyDescent="0.3">
      <c r="A16" s="141"/>
      <c r="B16" s="141"/>
      <c r="C16" s="77"/>
      <c r="D16" s="72"/>
      <c r="E16" s="80" t="s">
        <v>159</v>
      </c>
      <c r="F16" s="79"/>
      <c r="G16" s="79"/>
      <c r="H16" s="79"/>
      <c r="I16" s="79"/>
      <c r="J16" s="79"/>
      <c r="K16" s="142" t="s">
        <v>94</v>
      </c>
      <c r="L16" s="143" t="s">
        <v>110</v>
      </c>
      <c r="M16" s="231" t="s">
        <v>61</v>
      </c>
      <c r="N16" s="231" t="s">
        <v>61</v>
      </c>
      <c r="O16" s="53"/>
      <c r="P16" s="47"/>
      <c r="Q16" s="47"/>
      <c r="R16" s="47"/>
    </row>
    <row r="17" spans="1:18" ht="15.75" thickBot="1" x14ac:dyDescent="0.35">
      <c r="A17" s="141"/>
      <c r="B17" s="141"/>
      <c r="C17" s="77"/>
      <c r="D17" s="72"/>
      <c r="E17" s="80" t="s">
        <v>160</v>
      </c>
      <c r="F17" s="79"/>
      <c r="G17" s="79"/>
      <c r="H17" s="79"/>
      <c r="I17" s="79"/>
      <c r="J17" s="79"/>
      <c r="K17" s="142" t="s">
        <v>99</v>
      </c>
      <c r="L17" s="147" t="s">
        <v>110</v>
      </c>
      <c r="M17" s="244" t="s">
        <v>61</v>
      </c>
      <c r="N17" s="244" t="s">
        <v>61</v>
      </c>
      <c r="O17" s="53"/>
      <c r="P17" s="47"/>
      <c r="Q17" s="47"/>
      <c r="R17" s="47"/>
    </row>
    <row r="18" spans="1:18" ht="15.75" thickBot="1" x14ac:dyDescent="0.35">
      <c r="A18" s="141"/>
      <c r="B18" s="141"/>
      <c r="C18" s="108"/>
      <c r="D18" s="148"/>
      <c r="E18" s="149"/>
      <c r="F18" s="110"/>
      <c r="G18" s="110"/>
      <c r="H18" s="110"/>
      <c r="I18" s="110"/>
      <c r="J18" s="110"/>
      <c r="K18" s="111"/>
      <c r="L18" s="150"/>
      <c r="M18" s="151"/>
      <c r="N18" s="152"/>
      <c r="O18" s="53"/>
      <c r="P18" s="47"/>
      <c r="Q18" s="47"/>
      <c r="R18" s="47"/>
    </row>
    <row r="19" spans="1:18" x14ac:dyDescent="0.3">
      <c r="A19" s="96"/>
      <c r="B19" s="153"/>
      <c r="C19" s="154"/>
      <c r="D19" s="154"/>
      <c r="E19" s="154"/>
      <c r="F19" s="154"/>
      <c r="G19" s="154"/>
      <c r="H19" s="154"/>
      <c r="I19" s="154"/>
      <c r="J19" s="154"/>
      <c r="K19" s="155"/>
      <c r="L19" s="155"/>
      <c r="M19" s="155"/>
      <c r="N19" s="155"/>
      <c r="O19" s="116"/>
      <c r="P19" s="47"/>
      <c r="Q19" s="47"/>
      <c r="R19" s="47"/>
    </row>
    <row r="20" spans="1:18" x14ac:dyDescent="0.3">
      <c r="A20" s="47"/>
      <c r="B20" s="47"/>
      <c r="C20" s="47"/>
      <c r="D20" s="47"/>
      <c r="E20" s="47"/>
      <c r="F20" s="47"/>
      <c r="G20" s="47"/>
      <c r="H20" s="47"/>
      <c r="I20" s="47"/>
      <c r="J20" s="47"/>
      <c r="K20" s="48"/>
      <c r="L20" s="48"/>
      <c r="M20" s="48"/>
      <c r="N20" s="48"/>
      <c r="O20" s="47"/>
      <c r="P20" s="47"/>
      <c r="Q20" s="47"/>
      <c r="R20" s="47"/>
    </row>
    <row r="21" spans="1:18" ht="15" customHeight="1" x14ac:dyDescent="0.3">
      <c r="A21" s="156"/>
      <c r="B21" s="117"/>
      <c r="C21" s="118"/>
      <c r="D21" s="410" t="s">
        <v>111</v>
      </c>
      <c r="E21" s="410"/>
      <c r="F21" s="410"/>
      <c r="G21" s="410"/>
      <c r="H21" s="410"/>
      <c r="I21" s="410"/>
      <c r="J21" s="198"/>
      <c r="K21" s="119"/>
      <c r="L21" s="119"/>
      <c r="M21" s="119"/>
      <c r="N21" s="120"/>
      <c r="O21" s="157"/>
    </row>
    <row r="22" spans="1:18" ht="4.9000000000000004" customHeight="1" x14ac:dyDescent="0.3">
      <c r="A22" s="156"/>
      <c r="B22" s="342"/>
      <c r="C22" s="343"/>
      <c r="D22" s="337"/>
      <c r="E22" s="337"/>
      <c r="F22" s="337"/>
      <c r="G22" s="337"/>
      <c r="H22" s="337"/>
      <c r="I22" s="337"/>
      <c r="J22" s="337"/>
      <c r="K22" s="338"/>
      <c r="L22" s="338"/>
      <c r="M22" s="338"/>
      <c r="N22" s="339"/>
      <c r="O22" s="344"/>
    </row>
    <row r="23" spans="1:18" ht="15" customHeight="1" x14ac:dyDescent="0.3">
      <c r="A23" s="156"/>
      <c r="B23" s="342"/>
      <c r="C23" s="343"/>
      <c r="E23" t="s">
        <v>331</v>
      </c>
      <c r="F23" s="337"/>
      <c r="G23" s="337"/>
      <c r="H23" s="337"/>
      <c r="I23" s="337"/>
      <c r="J23" s="337"/>
      <c r="K23" s="338"/>
      <c r="L23" s="338"/>
      <c r="M23" s="338"/>
      <c r="N23" s="339"/>
      <c r="O23" s="344"/>
    </row>
    <row r="24" spans="1:18" ht="4.9000000000000004" customHeight="1" x14ac:dyDescent="0.3">
      <c r="A24" s="156"/>
      <c r="B24" s="342"/>
      <c r="C24" s="343"/>
      <c r="D24" s="337"/>
      <c r="E24" s="337"/>
      <c r="F24" s="337"/>
      <c r="G24" s="337"/>
      <c r="H24" s="337"/>
      <c r="I24" s="337"/>
      <c r="J24" s="337"/>
      <c r="K24" s="338"/>
      <c r="L24" s="338"/>
      <c r="M24" s="338"/>
      <c r="N24" s="339"/>
      <c r="O24" s="344"/>
    </row>
    <row r="25" spans="1:18" ht="15.75" x14ac:dyDescent="0.3">
      <c r="A25" s="47"/>
      <c r="B25" s="121"/>
      <c r="C25" s="47"/>
      <c r="D25" s="427" t="s">
        <v>294</v>
      </c>
      <c r="E25" s="427"/>
      <c r="F25" s="427"/>
      <c r="G25" s="427"/>
      <c r="H25" s="427"/>
      <c r="I25" s="122"/>
      <c r="J25" s="122"/>
      <c r="K25" s="122"/>
      <c r="L25" s="122"/>
      <c r="M25" s="122"/>
      <c r="N25" s="123"/>
      <c r="O25" s="158"/>
    </row>
    <row r="26" spans="1:18" ht="4.5" customHeight="1" x14ac:dyDescent="0.3">
      <c r="A26" s="47"/>
      <c r="B26" s="121"/>
      <c r="C26" s="47"/>
      <c r="D26" s="340"/>
      <c r="E26" s="340"/>
      <c r="F26" s="340"/>
      <c r="G26" s="340"/>
      <c r="H26" s="340"/>
      <c r="I26" s="122"/>
      <c r="J26" s="122"/>
      <c r="K26" s="122"/>
      <c r="L26" s="122"/>
      <c r="M26" s="122"/>
      <c r="N26" s="123"/>
      <c r="O26" s="158"/>
    </row>
    <row r="27" spans="1:18" x14ac:dyDescent="0.3">
      <c r="B27" s="121"/>
      <c r="C27" s="47"/>
      <c r="D27" s="341" t="s">
        <v>295</v>
      </c>
      <c r="E27" t="s">
        <v>296</v>
      </c>
      <c r="F27" s="47"/>
      <c r="G27" s="47"/>
      <c r="H27" s="47"/>
      <c r="I27" s="47"/>
      <c r="J27" s="47"/>
      <c r="K27" s="47"/>
      <c r="L27" s="47"/>
      <c r="M27" s="123"/>
      <c r="N27" s="123"/>
      <c r="O27" s="158"/>
    </row>
    <row r="28" spans="1:18" x14ac:dyDescent="0.3">
      <c r="B28" s="121"/>
      <c r="C28" s="47"/>
      <c r="E28" t="s">
        <v>297</v>
      </c>
      <c r="F28" s="47"/>
      <c r="G28" s="47"/>
      <c r="H28" s="47"/>
      <c r="I28" s="47"/>
      <c r="J28" s="47"/>
      <c r="K28" s="47"/>
      <c r="L28" s="47"/>
      <c r="M28" s="123"/>
      <c r="N28" s="123"/>
      <c r="O28" s="158"/>
    </row>
    <row r="29" spans="1:18" x14ac:dyDescent="0.3">
      <c r="B29" s="121"/>
      <c r="C29" s="47"/>
      <c r="D29" s="47"/>
      <c r="E29" s="47"/>
      <c r="F29" s="47"/>
      <c r="G29" s="47"/>
      <c r="H29" s="47"/>
      <c r="I29" s="47"/>
      <c r="J29" s="47"/>
      <c r="K29" s="47"/>
      <c r="L29" s="47"/>
      <c r="M29" s="123"/>
      <c r="N29" s="123"/>
      <c r="O29" s="158"/>
    </row>
    <row r="30" spans="1:18" ht="15.75" x14ac:dyDescent="0.3">
      <c r="B30" s="124"/>
      <c r="C30" s="125"/>
      <c r="D30" s="427" t="s">
        <v>298</v>
      </c>
      <c r="E30" s="427"/>
      <c r="F30" s="427"/>
      <c r="G30" s="427"/>
      <c r="H30" s="427"/>
      <c r="I30" s="125"/>
      <c r="J30" s="125"/>
      <c r="K30" s="125"/>
      <c r="L30" s="125"/>
      <c r="M30" s="126"/>
      <c r="N30" s="126"/>
      <c r="O30" s="159"/>
    </row>
    <row r="31" spans="1:18" ht="3.95" customHeight="1" x14ac:dyDescent="0.3">
      <c r="B31" s="124"/>
      <c r="C31" s="125"/>
      <c r="D31" s="125"/>
      <c r="E31" s="125"/>
      <c r="F31" s="125"/>
      <c r="G31" s="125"/>
      <c r="H31" s="125"/>
      <c r="I31" s="125"/>
      <c r="J31" s="125"/>
      <c r="K31" s="125"/>
      <c r="L31" s="125"/>
      <c r="M31" s="126"/>
      <c r="N31" s="126"/>
      <c r="O31" s="159"/>
    </row>
    <row r="32" spans="1:18" ht="15.75" x14ac:dyDescent="0.3">
      <c r="B32" s="124"/>
      <c r="C32" s="125"/>
      <c r="D32" s="341" t="s">
        <v>295</v>
      </c>
      <c r="E32" t="s">
        <v>299</v>
      </c>
      <c r="F32" s="125"/>
      <c r="G32" s="125"/>
      <c r="H32" s="125"/>
      <c r="I32" s="125"/>
      <c r="J32" s="125"/>
      <c r="K32" s="125"/>
      <c r="L32" s="125"/>
      <c r="M32" s="126"/>
      <c r="N32" s="126"/>
      <c r="O32" s="159"/>
    </row>
    <row r="33" spans="2:15" s="510" customFormat="1" ht="30" customHeight="1" x14ac:dyDescent="0.3">
      <c r="B33" s="345"/>
      <c r="C33" s="346"/>
      <c r="D33" s="341" t="s">
        <v>295</v>
      </c>
      <c r="E33" s="511" t="s">
        <v>300</v>
      </c>
      <c r="F33" s="511"/>
      <c r="G33" s="511"/>
      <c r="H33" s="511"/>
      <c r="I33" s="511"/>
      <c r="J33" s="511"/>
      <c r="K33" s="511"/>
      <c r="L33" s="511"/>
      <c r="M33" s="511"/>
      <c r="N33" s="511"/>
      <c r="O33" s="159"/>
    </row>
    <row r="34" spans="2:15" ht="15.75" x14ac:dyDescent="0.3">
      <c r="B34" s="127"/>
      <c r="C34" s="128"/>
      <c r="D34" s="128"/>
      <c r="E34" s="128"/>
      <c r="F34" s="128"/>
      <c r="G34" s="128"/>
      <c r="H34" s="128"/>
      <c r="I34" s="128"/>
      <c r="J34" s="128"/>
      <c r="K34" s="128"/>
      <c r="L34" s="128"/>
      <c r="M34" s="129"/>
      <c r="N34" s="129"/>
      <c r="O34" s="160"/>
    </row>
  </sheetData>
  <mergeCells count="14">
    <mergeCell ref="E33:N33"/>
    <mergeCell ref="D21:I21"/>
    <mergeCell ref="C6:I6"/>
    <mergeCell ref="J6:L6"/>
    <mergeCell ref="C8:F8"/>
    <mergeCell ref="G8:H8"/>
    <mergeCell ref="L10:L12"/>
    <mergeCell ref="M10:M12"/>
    <mergeCell ref="N10:N12"/>
    <mergeCell ref="M6:N6"/>
    <mergeCell ref="D15:H15"/>
    <mergeCell ref="D13:H13"/>
    <mergeCell ref="D25:H25"/>
    <mergeCell ref="D30:H30"/>
  </mergeCells>
  <pageMargins left="0.70866141732283472" right="0.70866141732283472" top="0.74803149606299213" bottom="0.74803149606299213" header="0.31496062992125984" footer="0.31496062992125984"/>
  <pageSetup paperSize="9" scale="88" orientation="landscape"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34"/>
  <sheetViews>
    <sheetView showGridLines="0" zoomScaleNormal="100" workbookViewId="0">
      <selection activeCell="A21" sqref="A21:XFD34"/>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25.85546875" customWidth="1"/>
    <col min="9" max="9" width="12.28515625" customWidth="1"/>
    <col min="10" max="10" width="12.42578125" customWidth="1"/>
    <col min="11" max="11" width="13.7109375" style="93" customWidth="1"/>
    <col min="12" max="12" width="9.7109375" style="93" customWidth="1"/>
    <col min="13" max="14" width="25.7109375" style="93" customWidth="1"/>
    <col min="15" max="15" width="1.7109375" customWidth="1"/>
    <col min="16" max="16" width="0.140625" customWidth="1"/>
    <col min="17" max="17" width="0.42578125" customWidth="1"/>
    <col min="18" max="18" width="0" hidden="1" customWidth="1"/>
  </cols>
  <sheetData>
    <row r="1" spans="1:18" s="125" customFormat="1" ht="4.1500000000000004" customHeight="1" x14ac:dyDescent="0.2">
      <c r="L1" s="126"/>
      <c r="M1" s="126"/>
      <c r="N1" s="126"/>
      <c r="O1" s="126"/>
    </row>
    <row r="2" spans="1:18" s="4" customFormat="1" ht="29.45" customHeight="1" x14ac:dyDescent="0.3">
      <c r="A2" s="10" t="s">
        <v>290</v>
      </c>
      <c r="B2" s="21"/>
      <c r="C2" s="21"/>
      <c r="D2" s="21"/>
      <c r="E2" s="21"/>
      <c r="F2" s="21"/>
      <c r="G2" s="21"/>
      <c r="H2" s="21"/>
      <c r="I2" s="21"/>
      <c r="J2" s="21"/>
      <c r="K2" s="21"/>
      <c r="L2" s="21"/>
      <c r="M2" s="21"/>
      <c r="N2" s="21"/>
      <c r="O2" s="21"/>
      <c r="P2" s="21"/>
      <c r="Q2" s="21"/>
      <c r="R2" s="21"/>
    </row>
    <row r="3" spans="1:18" s="125" customFormat="1" ht="14.25" x14ac:dyDescent="0.2">
      <c r="L3" s="126"/>
      <c r="M3" s="126"/>
      <c r="N3" s="126"/>
      <c r="O3" s="126"/>
    </row>
    <row r="4" spans="1:18" s="125" customFormat="1" ht="14.25" customHeight="1" x14ac:dyDescent="0.2">
      <c r="L4" s="126"/>
      <c r="M4" s="126"/>
      <c r="N4" s="126"/>
      <c r="O4" s="126"/>
    </row>
    <row r="5" spans="1:18" ht="16.5" x14ac:dyDescent="0.3">
      <c r="A5" s="47"/>
      <c r="B5" s="130"/>
      <c r="C5" s="49"/>
      <c r="D5" s="131"/>
      <c r="E5" s="49"/>
      <c r="F5" s="49"/>
      <c r="G5" s="49"/>
      <c r="H5" s="49"/>
      <c r="I5" s="49"/>
      <c r="J5" s="49"/>
      <c r="K5" s="50"/>
      <c r="L5" s="50"/>
      <c r="M5" s="50"/>
      <c r="N5" s="50"/>
      <c r="O5" s="51"/>
      <c r="P5" s="47"/>
      <c r="Q5" s="47"/>
      <c r="R5" s="47"/>
    </row>
    <row r="6" spans="1:18" ht="16.5" x14ac:dyDescent="0.3">
      <c r="A6" s="47"/>
      <c r="B6" s="121"/>
      <c r="C6" s="425" t="s">
        <v>288</v>
      </c>
      <c r="D6" s="425"/>
      <c r="E6" s="425"/>
      <c r="F6" s="425"/>
      <c r="G6" s="425"/>
      <c r="H6" s="425"/>
      <c r="I6" s="425"/>
      <c r="J6" s="428" t="s">
        <v>229</v>
      </c>
      <c r="K6" s="428"/>
      <c r="L6" s="428"/>
      <c r="M6" s="411" t="str">
        <f>'TAB4.5.1'!O6</f>
        <v># Nom du GRD</v>
      </c>
      <c r="N6" s="411"/>
      <c r="O6" s="224"/>
    </row>
    <row r="7" spans="1:18" ht="16.5" x14ac:dyDescent="0.3">
      <c r="A7" s="47"/>
      <c r="B7" s="121"/>
      <c r="C7" s="47"/>
      <c r="D7" s="54"/>
      <c r="E7" s="47"/>
      <c r="F7" s="47"/>
      <c r="G7" s="47"/>
      <c r="H7" s="47"/>
      <c r="I7" s="47"/>
      <c r="J7" s="47"/>
      <c r="K7" s="47"/>
      <c r="L7" s="47"/>
      <c r="M7" s="55"/>
      <c r="N7" s="55"/>
      <c r="O7" s="132"/>
      <c r="P7" s="55"/>
      <c r="Q7" s="47"/>
      <c r="R7" s="47"/>
    </row>
    <row r="8" spans="1:18" x14ac:dyDescent="0.3">
      <c r="A8" s="47"/>
      <c r="B8" s="121"/>
      <c r="C8" s="409" t="s">
        <v>89</v>
      </c>
      <c r="D8" s="409"/>
      <c r="E8" s="409"/>
      <c r="F8" s="409"/>
      <c r="G8" s="429" t="str">
        <f>"du 01.01.20"&amp;RIGHT(A2,2)&amp;" au 31.12.20"&amp;RIGHT(A2,2)</f>
        <v>du 01.01.2026 au 31.12.2026</v>
      </c>
      <c r="H8" s="429"/>
      <c r="I8" s="56"/>
      <c r="J8" s="56"/>
      <c r="K8" s="47"/>
      <c r="L8" s="47"/>
      <c r="M8" s="55"/>
      <c r="N8" s="55"/>
      <c r="O8" s="132"/>
      <c r="P8" s="55"/>
      <c r="Q8" s="47"/>
      <c r="R8" s="47"/>
    </row>
    <row r="9" spans="1:18" ht="15.75" thickBot="1" x14ac:dyDescent="0.35">
      <c r="A9" s="133"/>
      <c r="B9" s="133"/>
      <c r="C9" s="58"/>
      <c r="D9" s="58"/>
      <c r="E9" s="58"/>
      <c r="F9" s="58"/>
      <c r="G9" s="58"/>
      <c r="H9" s="58"/>
      <c r="I9" s="58"/>
      <c r="J9" s="58"/>
      <c r="K9" s="58"/>
      <c r="L9" s="58"/>
      <c r="M9" s="57"/>
      <c r="N9" s="57"/>
      <c r="O9" s="53"/>
      <c r="P9" s="47"/>
      <c r="Q9" s="47"/>
      <c r="R9" s="47"/>
    </row>
    <row r="10" spans="1:18" ht="15" customHeight="1" x14ac:dyDescent="0.3">
      <c r="A10" s="133"/>
      <c r="B10" s="133"/>
      <c r="C10" s="134"/>
      <c r="D10" s="135"/>
      <c r="E10" s="135"/>
      <c r="F10" s="135"/>
      <c r="G10" s="135"/>
      <c r="H10" s="135"/>
      <c r="I10" s="135"/>
      <c r="J10" s="135"/>
      <c r="K10" s="136"/>
      <c r="L10" s="414" t="s">
        <v>90</v>
      </c>
      <c r="M10" s="430" t="s">
        <v>220</v>
      </c>
      <c r="N10" s="430" t="s">
        <v>221</v>
      </c>
      <c r="O10" s="53"/>
      <c r="P10" s="47"/>
      <c r="Q10" s="47"/>
      <c r="R10" s="47"/>
    </row>
    <row r="11" spans="1:18" x14ac:dyDescent="0.3">
      <c r="A11" s="133"/>
      <c r="B11" s="133"/>
      <c r="C11" s="137"/>
      <c r="D11" s="58"/>
      <c r="E11" s="58"/>
      <c r="F11" s="58"/>
      <c r="G11" s="58"/>
      <c r="H11" s="58"/>
      <c r="I11" s="58"/>
      <c r="J11" s="58"/>
      <c r="K11" s="138"/>
      <c r="L11" s="415"/>
      <c r="M11" s="431"/>
      <c r="N11" s="431"/>
      <c r="O11" s="53"/>
      <c r="P11" s="47"/>
      <c r="Q11" s="47"/>
      <c r="R11" s="47"/>
    </row>
    <row r="12" spans="1:18" ht="15.75" thickBot="1" x14ac:dyDescent="0.35">
      <c r="A12" s="133"/>
      <c r="B12" s="133"/>
      <c r="C12" s="137"/>
      <c r="D12" s="58"/>
      <c r="E12" s="58"/>
      <c r="F12" s="58"/>
      <c r="G12" s="58"/>
      <c r="H12" s="58"/>
      <c r="I12" s="58"/>
      <c r="J12" s="58"/>
      <c r="K12" s="138"/>
      <c r="L12" s="416"/>
      <c r="M12" s="432"/>
      <c r="N12" s="432"/>
      <c r="O12" s="53"/>
      <c r="P12" s="47"/>
      <c r="Q12" s="47"/>
      <c r="R12" s="47"/>
    </row>
    <row r="13" spans="1:18" x14ac:dyDescent="0.3">
      <c r="A13" s="139"/>
      <c r="B13" s="141"/>
      <c r="C13" s="77"/>
      <c r="D13" s="433" t="s">
        <v>5</v>
      </c>
      <c r="E13" s="433"/>
      <c r="F13" s="433"/>
      <c r="G13" s="433"/>
      <c r="H13" s="433"/>
      <c r="I13" s="79"/>
      <c r="J13" s="79"/>
      <c r="K13" s="142" t="s">
        <v>99</v>
      </c>
      <c r="L13" s="81" t="s">
        <v>95</v>
      </c>
      <c r="M13" s="89" t="s">
        <v>61</v>
      </c>
      <c r="N13" s="89" t="s">
        <v>61</v>
      </c>
      <c r="O13" s="53"/>
      <c r="P13" s="47"/>
      <c r="Q13" s="47"/>
      <c r="R13" s="47"/>
    </row>
    <row r="14" spans="1:18" x14ac:dyDescent="0.3">
      <c r="A14" s="141"/>
      <c r="B14" s="141"/>
      <c r="C14" s="77"/>
      <c r="D14" s="47"/>
      <c r="E14" s="73"/>
      <c r="F14" s="96"/>
      <c r="G14" s="96"/>
      <c r="H14" s="96"/>
      <c r="I14" s="144"/>
      <c r="J14" s="144"/>
      <c r="K14" s="145"/>
      <c r="L14" s="146"/>
      <c r="M14" s="249"/>
      <c r="N14" s="249"/>
      <c r="O14" s="53"/>
      <c r="P14" s="47"/>
      <c r="Q14" s="47"/>
      <c r="R14" s="47"/>
    </row>
    <row r="15" spans="1:18" x14ac:dyDescent="0.3">
      <c r="A15" s="141"/>
      <c r="B15" s="141"/>
      <c r="C15" s="77"/>
      <c r="D15" s="433" t="s">
        <v>57</v>
      </c>
      <c r="E15" s="433"/>
      <c r="F15" s="433"/>
      <c r="G15" s="433"/>
      <c r="H15" s="433"/>
      <c r="I15" s="72"/>
      <c r="J15" s="72"/>
      <c r="K15" s="140"/>
      <c r="L15" s="146"/>
      <c r="M15" s="249"/>
      <c r="N15" s="249"/>
      <c r="O15" s="53"/>
      <c r="P15" s="47"/>
      <c r="Q15" s="47"/>
      <c r="R15" s="47"/>
    </row>
    <row r="16" spans="1:18" x14ac:dyDescent="0.3">
      <c r="A16" s="141"/>
      <c r="B16" s="141"/>
      <c r="C16" s="77"/>
      <c r="D16" s="72"/>
      <c r="E16" s="80" t="s">
        <v>159</v>
      </c>
      <c r="F16" s="79"/>
      <c r="G16" s="79"/>
      <c r="H16" s="79"/>
      <c r="I16" s="79"/>
      <c r="J16" s="79"/>
      <c r="K16" s="142" t="s">
        <v>94</v>
      </c>
      <c r="L16" s="143" t="s">
        <v>110</v>
      </c>
      <c r="M16" s="231" t="s">
        <v>61</v>
      </c>
      <c r="N16" s="231" t="s">
        <v>61</v>
      </c>
      <c r="O16" s="53"/>
      <c r="P16" s="47"/>
      <c r="Q16" s="47"/>
      <c r="R16" s="47"/>
    </row>
    <row r="17" spans="1:18" ht="15.75" thickBot="1" x14ac:dyDescent="0.35">
      <c r="A17" s="141"/>
      <c r="B17" s="141"/>
      <c r="C17" s="77"/>
      <c r="D17" s="72"/>
      <c r="E17" s="80" t="s">
        <v>160</v>
      </c>
      <c r="F17" s="79"/>
      <c r="G17" s="79"/>
      <c r="H17" s="79"/>
      <c r="I17" s="79"/>
      <c r="J17" s="79"/>
      <c r="K17" s="142" t="s">
        <v>99</v>
      </c>
      <c r="L17" s="147" t="s">
        <v>110</v>
      </c>
      <c r="M17" s="244" t="s">
        <v>61</v>
      </c>
      <c r="N17" s="244" t="s">
        <v>61</v>
      </c>
      <c r="O17" s="53"/>
      <c r="P17" s="47"/>
      <c r="Q17" s="47"/>
      <c r="R17" s="47"/>
    </row>
    <row r="18" spans="1:18" ht="15.75" thickBot="1" x14ac:dyDescent="0.35">
      <c r="A18" s="141"/>
      <c r="B18" s="141"/>
      <c r="C18" s="108"/>
      <c r="D18" s="148"/>
      <c r="E18" s="149"/>
      <c r="F18" s="110"/>
      <c r="G18" s="110"/>
      <c r="H18" s="110"/>
      <c r="I18" s="110"/>
      <c r="J18" s="110"/>
      <c r="K18" s="111"/>
      <c r="L18" s="150"/>
      <c r="M18" s="151"/>
      <c r="N18" s="152"/>
      <c r="O18" s="53"/>
      <c r="P18" s="47"/>
      <c r="Q18" s="47"/>
      <c r="R18" s="47"/>
    </row>
    <row r="19" spans="1:18" x14ac:dyDescent="0.3">
      <c r="A19" s="96"/>
      <c r="B19" s="153"/>
      <c r="C19" s="154"/>
      <c r="D19" s="154"/>
      <c r="E19" s="154"/>
      <c r="F19" s="154"/>
      <c r="G19" s="154"/>
      <c r="H19" s="154"/>
      <c r="I19" s="154"/>
      <c r="J19" s="154"/>
      <c r="K19" s="155"/>
      <c r="L19" s="155"/>
      <c r="M19" s="155"/>
      <c r="N19" s="155"/>
      <c r="O19" s="116"/>
      <c r="P19" s="47"/>
      <c r="Q19" s="47"/>
      <c r="R19" s="47"/>
    </row>
    <row r="20" spans="1:18" x14ac:dyDescent="0.3">
      <c r="A20" s="47"/>
      <c r="B20" s="47"/>
      <c r="C20" s="47"/>
      <c r="D20" s="47"/>
      <c r="E20" s="47"/>
      <c r="F20" s="47"/>
      <c r="G20" s="47"/>
      <c r="H20" s="47"/>
      <c r="I20" s="47"/>
      <c r="J20" s="47"/>
      <c r="K20" s="48"/>
      <c r="L20" s="48"/>
      <c r="M20" s="48"/>
      <c r="N20" s="48"/>
      <c r="O20" s="47"/>
      <c r="P20" s="47"/>
      <c r="Q20" s="47"/>
      <c r="R20" s="47"/>
    </row>
    <row r="21" spans="1:18" ht="15" customHeight="1" x14ac:dyDescent="0.3">
      <c r="A21" s="156"/>
      <c r="B21" s="117"/>
      <c r="C21" s="118"/>
      <c r="D21" s="410" t="s">
        <v>111</v>
      </c>
      <c r="E21" s="410"/>
      <c r="F21" s="410"/>
      <c r="G21" s="410"/>
      <c r="H21" s="410"/>
      <c r="I21" s="410"/>
      <c r="J21" s="198"/>
      <c r="K21" s="119"/>
      <c r="L21" s="119"/>
      <c r="M21" s="119"/>
      <c r="N21" s="120"/>
      <c r="O21" s="157"/>
    </row>
    <row r="22" spans="1:18" ht="4.9000000000000004" customHeight="1" x14ac:dyDescent="0.3">
      <c r="A22" s="156"/>
      <c r="B22" s="342"/>
      <c r="C22" s="343"/>
      <c r="D22" s="337"/>
      <c r="E22" s="337"/>
      <c r="F22" s="337"/>
      <c r="G22" s="337"/>
      <c r="H22" s="337"/>
      <c r="I22" s="337"/>
      <c r="J22" s="337"/>
      <c r="K22" s="338"/>
      <c r="L22" s="338"/>
      <c r="M22" s="338"/>
      <c r="N22" s="339"/>
      <c r="O22" s="344"/>
    </row>
    <row r="23" spans="1:18" ht="15" customHeight="1" x14ac:dyDescent="0.3">
      <c r="A23" s="156"/>
      <c r="B23" s="342"/>
      <c r="C23" s="343"/>
      <c r="E23" t="s">
        <v>331</v>
      </c>
      <c r="F23" s="337"/>
      <c r="G23" s="337"/>
      <c r="H23" s="337"/>
      <c r="I23" s="337"/>
      <c r="J23" s="337"/>
      <c r="K23" s="338"/>
      <c r="L23" s="338"/>
      <c r="M23" s="338"/>
      <c r="N23" s="339"/>
      <c r="O23" s="344"/>
    </row>
    <row r="24" spans="1:18" ht="4.9000000000000004" customHeight="1" x14ac:dyDescent="0.3">
      <c r="A24" s="156"/>
      <c r="B24" s="342"/>
      <c r="C24" s="343"/>
      <c r="D24" s="337"/>
      <c r="E24" s="337"/>
      <c r="F24" s="337"/>
      <c r="G24" s="337"/>
      <c r="H24" s="337"/>
      <c r="I24" s="337"/>
      <c r="J24" s="337"/>
      <c r="K24" s="338"/>
      <c r="L24" s="338"/>
      <c r="M24" s="338"/>
      <c r="N24" s="339"/>
      <c r="O24" s="344"/>
    </row>
    <row r="25" spans="1:18" ht="15.75" x14ac:dyDescent="0.3">
      <c r="A25" s="47"/>
      <c r="B25" s="121"/>
      <c r="C25" s="47"/>
      <c r="D25" s="427" t="s">
        <v>294</v>
      </c>
      <c r="E25" s="427"/>
      <c r="F25" s="427"/>
      <c r="G25" s="427"/>
      <c r="H25" s="427"/>
      <c r="I25" s="122"/>
      <c r="J25" s="122"/>
      <c r="K25" s="122"/>
      <c r="L25" s="122"/>
      <c r="M25" s="122"/>
      <c r="N25" s="123"/>
      <c r="O25" s="158"/>
    </row>
    <row r="26" spans="1:18" ht="4.5" customHeight="1" x14ac:dyDescent="0.3">
      <c r="A26" s="47"/>
      <c r="B26" s="121"/>
      <c r="C26" s="47"/>
      <c r="D26" s="340"/>
      <c r="E26" s="340"/>
      <c r="F26" s="340"/>
      <c r="G26" s="340"/>
      <c r="H26" s="340"/>
      <c r="I26" s="122"/>
      <c r="J26" s="122"/>
      <c r="K26" s="122"/>
      <c r="L26" s="122"/>
      <c r="M26" s="122"/>
      <c r="N26" s="123"/>
      <c r="O26" s="158"/>
    </row>
    <row r="27" spans="1:18" x14ac:dyDescent="0.3">
      <c r="B27" s="121"/>
      <c r="C27" s="47"/>
      <c r="D27" s="341" t="s">
        <v>295</v>
      </c>
      <c r="E27" t="s">
        <v>296</v>
      </c>
      <c r="F27" s="47"/>
      <c r="G27" s="47"/>
      <c r="H27" s="47"/>
      <c r="I27" s="47"/>
      <c r="J27" s="47"/>
      <c r="K27" s="47"/>
      <c r="L27" s="47"/>
      <c r="M27" s="123"/>
      <c r="N27" s="123"/>
      <c r="O27" s="158"/>
    </row>
    <row r="28" spans="1:18" x14ac:dyDescent="0.3">
      <c r="B28" s="121"/>
      <c r="C28" s="47"/>
      <c r="E28" t="s">
        <v>297</v>
      </c>
      <c r="F28" s="47"/>
      <c r="G28" s="47"/>
      <c r="H28" s="47"/>
      <c r="I28" s="47"/>
      <c r="J28" s="47"/>
      <c r="K28" s="47"/>
      <c r="L28" s="47"/>
      <c r="M28" s="123"/>
      <c r="N28" s="123"/>
      <c r="O28" s="158"/>
    </row>
    <row r="29" spans="1:18" x14ac:dyDescent="0.3">
      <c r="B29" s="121"/>
      <c r="C29" s="47"/>
      <c r="D29" s="47"/>
      <c r="E29" s="47"/>
      <c r="F29" s="47"/>
      <c r="G29" s="47"/>
      <c r="H29" s="47"/>
      <c r="I29" s="47"/>
      <c r="J29" s="47"/>
      <c r="K29" s="47"/>
      <c r="L29" s="47"/>
      <c r="M29" s="123"/>
      <c r="N29" s="123"/>
      <c r="O29" s="158"/>
    </row>
    <row r="30" spans="1:18" ht="15.75" x14ac:dyDescent="0.3">
      <c r="B30" s="124"/>
      <c r="C30" s="125"/>
      <c r="D30" s="427" t="s">
        <v>298</v>
      </c>
      <c r="E30" s="427"/>
      <c r="F30" s="427"/>
      <c r="G30" s="427"/>
      <c r="H30" s="427"/>
      <c r="I30" s="125"/>
      <c r="J30" s="125"/>
      <c r="K30" s="125"/>
      <c r="L30" s="125"/>
      <c r="M30" s="126"/>
      <c r="N30" s="126"/>
      <c r="O30" s="159"/>
    </row>
    <row r="31" spans="1:18" ht="3.95" customHeight="1" x14ac:dyDescent="0.3">
      <c r="B31" s="124"/>
      <c r="C31" s="125"/>
      <c r="D31" s="125"/>
      <c r="E31" s="125"/>
      <c r="F31" s="125"/>
      <c r="G31" s="125"/>
      <c r="H31" s="125"/>
      <c r="I31" s="125"/>
      <c r="J31" s="125"/>
      <c r="K31" s="125"/>
      <c r="L31" s="125"/>
      <c r="M31" s="126"/>
      <c r="N31" s="126"/>
      <c r="O31" s="159"/>
    </row>
    <row r="32" spans="1:18" ht="15.75" x14ac:dyDescent="0.3">
      <c r="B32" s="124"/>
      <c r="C32" s="125"/>
      <c r="D32" s="341" t="s">
        <v>295</v>
      </c>
      <c r="E32" t="s">
        <v>299</v>
      </c>
      <c r="F32" s="125"/>
      <c r="G32" s="125"/>
      <c r="H32" s="125"/>
      <c r="I32" s="125"/>
      <c r="J32" s="125"/>
      <c r="K32" s="125"/>
      <c r="L32" s="125"/>
      <c r="M32" s="126"/>
      <c r="N32" s="126"/>
      <c r="O32" s="159"/>
    </row>
    <row r="33" spans="2:15" s="510" customFormat="1" ht="30" customHeight="1" x14ac:dyDescent="0.3">
      <c r="B33" s="345"/>
      <c r="C33" s="346"/>
      <c r="D33" s="341" t="s">
        <v>295</v>
      </c>
      <c r="E33" s="511" t="s">
        <v>300</v>
      </c>
      <c r="F33" s="511"/>
      <c r="G33" s="511"/>
      <c r="H33" s="511"/>
      <c r="I33" s="511"/>
      <c r="J33" s="511"/>
      <c r="K33" s="511"/>
      <c r="L33" s="511"/>
      <c r="M33" s="511"/>
      <c r="N33" s="511"/>
      <c r="O33" s="159"/>
    </row>
    <row r="34" spans="2:15" ht="15.75" x14ac:dyDescent="0.3">
      <c r="B34" s="127"/>
      <c r="C34" s="128"/>
      <c r="D34" s="128"/>
      <c r="E34" s="128"/>
      <c r="F34" s="128"/>
      <c r="G34" s="128"/>
      <c r="H34" s="128"/>
      <c r="I34" s="128"/>
      <c r="J34" s="128"/>
      <c r="K34" s="128"/>
      <c r="L34" s="128"/>
      <c r="M34" s="129"/>
      <c r="N34" s="129"/>
      <c r="O34" s="160"/>
    </row>
  </sheetData>
  <mergeCells count="14">
    <mergeCell ref="E33:N33"/>
    <mergeCell ref="M6:N6"/>
    <mergeCell ref="D13:H13"/>
    <mergeCell ref="D21:I21"/>
    <mergeCell ref="C6:I6"/>
    <mergeCell ref="J6:L6"/>
    <mergeCell ref="D15:H15"/>
    <mergeCell ref="C8:F8"/>
    <mergeCell ref="G8:H8"/>
    <mergeCell ref="L10:L12"/>
    <mergeCell ref="M10:M12"/>
    <mergeCell ref="N10:N12"/>
    <mergeCell ref="D25:H25"/>
    <mergeCell ref="D30:H30"/>
  </mergeCells>
  <pageMargins left="0.70866141732283472" right="0.70866141732283472" top="0.74803149606299213" bottom="0.74803149606299213" header="0.31496062992125984" footer="0.31496062992125984"/>
  <pageSetup paperSize="9" scale="88" orientation="landscape"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R34"/>
  <sheetViews>
    <sheetView showGridLines="0" zoomScaleNormal="100" workbookViewId="0">
      <selection activeCell="A21" sqref="A21:XFD34"/>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25.85546875" customWidth="1"/>
    <col min="9" max="9" width="12.28515625" customWidth="1"/>
    <col min="10" max="10" width="12.42578125" customWidth="1"/>
    <col min="11" max="11" width="13.7109375" style="93" customWidth="1"/>
    <col min="12" max="12" width="9.7109375" style="93" customWidth="1"/>
    <col min="13" max="14" width="25.7109375" style="93" customWidth="1"/>
    <col min="15" max="15" width="1.7109375" customWidth="1"/>
    <col min="16" max="16" width="0.140625" customWidth="1"/>
    <col min="17" max="17" width="0.42578125" customWidth="1"/>
    <col min="18" max="18" width="0" hidden="1" customWidth="1"/>
  </cols>
  <sheetData>
    <row r="1" spans="1:18" s="125" customFormat="1" ht="4.1500000000000004" customHeight="1" x14ac:dyDescent="0.2">
      <c r="L1" s="126"/>
      <c r="M1" s="126"/>
      <c r="N1" s="126"/>
      <c r="O1" s="126"/>
    </row>
    <row r="2" spans="1:18" s="4" customFormat="1" ht="29.45" customHeight="1" x14ac:dyDescent="0.3">
      <c r="A2" s="10" t="s">
        <v>291</v>
      </c>
      <c r="B2" s="21"/>
      <c r="C2" s="21"/>
      <c r="D2" s="21"/>
      <c r="E2" s="21"/>
      <c r="F2" s="21"/>
      <c r="G2" s="21"/>
      <c r="H2" s="21"/>
      <c r="I2" s="21"/>
      <c r="J2" s="21"/>
      <c r="K2" s="21"/>
      <c r="L2" s="21"/>
      <c r="M2" s="21"/>
      <c r="N2" s="21"/>
      <c r="O2" s="21"/>
      <c r="P2" s="21"/>
      <c r="Q2" s="21"/>
      <c r="R2" s="21"/>
    </row>
    <row r="3" spans="1:18" s="125" customFormat="1" ht="14.25" x14ac:dyDescent="0.2">
      <c r="L3" s="126"/>
      <c r="M3" s="126"/>
      <c r="N3" s="126"/>
      <c r="O3" s="126"/>
    </row>
    <row r="4" spans="1:18" s="125" customFormat="1" ht="14.25" customHeight="1" x14ac:dyDescent="0.2">
      <c r="L4" s="126"/>
      <c r="M4" s="126"/>
      <c r="N4" s="126"/>
      <c r="O4" s="126"/>
    </row>
    <row r="5" spans="1:18" ht="16.5" x14ac:dyDescent="0.3">
      <c r="A5" s="47"/>
      <c r="B5" s="130"/>
      <c r="C5" s="49"/>
      <c r="D5" s="131"/>
      <c r="E5" s="49"/>
      <c r="F5" s="49"/>
      <c r="G5" s="49"/>
      <c r="H5" s="49"/>
      <c r="I5" s="49"/>
      <c r="J5" s="49"/>
      <c r="K5" s="50"/>
      <c r="L5" s="50"/>
      <c r="M5" s="50"/>
      <c r="N5" s="50"/>
      <c r="O5" s="51"/>
      <c r="P5" s="47"/>
      <c r="Q5" s="47"/>
      <c r="R5" s="47"/>
    </row>
    <row r="6" spans="1:18" ht="16.5" x14ac:dyDescent="0.3">
      <c r="A6" s="47"/>
      <c r="B6" s="121"/>
      <c r="C6" s="425" t="s">
        <v>288</v>
      </c>
      <c r="D6" s="425"/>
      <c r="E6" s="425"/>
      <c r="F6" s="425"/>
      <c r="G6" s="425"/>
      <c r="H6" s="425"/>
      <c r="I6" s="425"/>
      <c r="J6" s="428" t="s">
        <v>229</v>
      </c>
      <c r="K6" s="428"/>
      <c r="L6" s="428"/>
      <c r="M6" s="411" t="str">
        <f>'TAB4.5.1'!O6</f>
        <v># Nom du GRD</v>
      </c>
      <c r="N6" s="411"/>
      <c r="O6" s="224"/>
    </row>
    <row r="7" spans="1:18" ht="16.5" x14ac:dyDescent="0.3">
      <c r="A7" s="47"/>
      <c r="B7" s="121"/>
      <c r="C7" s="47"/>
      <c r="D7" s="54"/>
      <c r="E7" s="47"/>
      <c r="F7" s="47"/>
      <c r="G7" s="47"/>
      <c r="H7" s="47"/>
      <c r="I7" s="47"/>
      <c r="J7" s="47"/>
      <c r="K7" s="47"/>
      <c r="L7" s="47"/>
      <c r="M7" s="55"/>
      <c r="N7" s="55"/>
      <c r="O7" s="132"/>
      <c r="P7" s="55"/>
      <c r="Q7" s="47"/>
      <c r="R7" s="47"/>
    </row>
    <row r="8" spans="1:18" x14ac:dyDescent="0.3">
      <c r="A8" s="47"/>
      <c r="B8" s="121"/>
      <c r="C8" s="409" t="s">
        <v>89</v>
      </c>
      <c r="D8" s="409"/>
      <c r="E8" s="409"/>
      <c r="F8" s="409"/>
      <c r="G8" s="429" t="str">
        <f>"du 01.01.20"&amp;RIGHT(A2,2)&amp;" au 31.12.20"&amp;RIGHT(A2,2)</f>
        <v>du 01.01.2027 au 31.12.2027</v>
      </c>
      <c r="H8" s="429"/>
      <c r="I8" s="56"/>
      <c r="J8" s="56"/>
      <c r="K8" s="47"/>
      <c r="L8" s="47"/>
      <c r="M8" s="55"/>
      <c r="N8" s="55"/>
      <c r="O8" s="132"/>
      <c r="P8" s="55"/>
      <c r="Q8" s="47"/>
      <c r="R8" s="47"/>
    </row>
    <row r="9" spans="1:18" ht="15.75" thickBot="1" x14ac:dyDescent="0.35">
      <c r="A9" s="133"/>
      <c r="B9" s="133"/>
      <c r="C9" s="58"/>
      <c r="D9" s="58"/>
      <c r="E9" s="58"/>
      <c r="F9" s="58"/>
      <c r="G9" s="58"/>
      <c r="H9" s="58"/>
      <c r="I9" s="58"/>
      <c r="J9" s="58"/>
      <c r="K9" s="58"/>
      <c r="L9" s="58"/>
      <c r="M9" s="57"/>
      <c r="N9" s="57"/>
      <c r="O9" s="53"/>
      <c r="P9" s="47"/>
      <c r="Q9" s="47"/>
      <c r="R9" s="47"/>
    </row>
    <row r="10" spans="1:18" ht="15" customHeight="1" x14ac:dyDescent="0.3">
      <c r="A10" s="133"/>
      <c r="B10" s="133"/>
      <c r="C10" s="134"/>
      <c r="D10" s="135"/>
      <c r="E10" s="135"/>
      <c r="F10" s="135"/>
      <c r="G10" s="135"/>
      <c r="H10" s="135"/>
      <c r="I10" s="135"/>
      <c r="J10" s="135"/>
      <c r="K10" s="136"/>
      <c r="L10" s="414" t="s">
        <v>90</v>
      </c>
      <c r="M10" s="430" t="s">
        <v>220</v>
      </c>
      <c r="N10" s="430" t="s">
        <v>221</v>
      </c>
      <c r="O10" s="53"/>
      <c r="P10" s="47"/>
      <c r="Q10" s="47"/>
      <c r="R10" s="47"/>
    </row>
    <row r="11" spans="1:18" x14ac:dyDescent="0.3">
      <c r="A11" s="133"/>
      <c r="B11" s="133"/>
      <c r="C11" s="137"/>
      <c r="D11" s="58"/>
      <c r="E11" s="58"/>
      <c r="F11" s="58"/>
      <c r="G11" s="58"/>
      <c r="H11" s="58"/>
      <c r="I11" s="58"/>
      <c r="J11" s="58"/>
      <c r="K11" s="138"/>
      <c r="L11" s="415"/>
      <c r="M11" s="431"/>
      <c r="N11" s="431"/>
      <c r="O11" s="53"/>
      <c r="P11" s="47"/>
      <c r="Q11" s="47"/>
      <c r="R11" s="47"/>
    </row>
    <row r="12" spans="1:18" ht="15.75" thickBot="1" x14ac:dyDescent="0.35">
      <c r="A12" s="133"/>
      <c r="B12" s="133"/>
      <c r="C12" s="137"/>
      <c r="D12" s="58"/>
      <c r="E12" s="58"/>
      <c r="F12" s="58"/>
      <c r="G12" s="58"/>
      <c r="H12" s="58"/>
      <c r="I12" s="58"/>
      <c r="J12" s="58"/>
      <c r="K12" s="138"/>
      <c r="L12" s="416"/>
      <c r="M12" s="432"/>
      <c r="N12" s="432"/>
      <c r="O12" s="53"/>
      <c r="P12" s="47"/>
      <c r="Q12" s="47"/>
      <c r="R12" s="47"/>
    </row>
    <row r="13" spans="1:18" x14ac:dyDescent="0.3">
      <c r="A13" s="139"/>
      <c r="B13" s="141"/>
      <c r="C13" s="77"/>
      <c r="D13" s="433" t="s">
        <v>5</v>
      </c>
      <c r="E13" s="433"/>
      <c r="F13" s="433"/>
      <c r="G13" s="433"/>
      <c r="H13" s="433"/>
      <c r="I13" s="79"/>
      <c r="J13" s="79"/>
      <c r="K13" s="142" t="s">
        <v>99</v>
      </c>
      <c r="L13" s="81" t="s">
        <v>95</v>
      </c>
      <c r="M13" s="89" t="s">
        <v>61</v>
      </c>
      <c r="N13" s="89" t="s">
        <v>61</v>
      </c>
      <c r="O13" s="53"/>
      <c r="P13" s="47"/>
      <c r="Q13" s="47"/>
      <c r="R13" s="47"/>
    </row>
    <row r="14" spans="1:18" x14ac:dyDescent="0.3">
      <c r="A14" s="141"/>
      <c r="B14" s="141"/>
      <c r="C14" s="77"/>
      <c r="D14" s="47"/>
      <c r="E14" s="73"/>
      <c r="F14" s="96"/>
      <c r="G14" s="96"/>
      <c r="H14" s="96"/>
      <c r="I14" s="144"/>
      <c r="J14" s="144"/>
      <c r="K14" s="145"/>
      <c r="L14" s="146"/>
      <c r="M14" s="249"/>
      <c r="N14" s="249"/>
      <c r="O14" s="53"/>
      <c r="P14" s="47"/>
      <c r="Q14" s="47"/>
      <c r="R14" s="47"/>
    </row>
    <row r="15" spans="1:18" x14ac:dyDescent="0.3">
      <c r="A15" s="141"/>
      <c r="B15" s="141"/>
      <c r="C15" s="77"/>
      <c r="D15" s="433" t="s">
        <v>57</v>
      </c>
      <c r="E15" s="433"/>
      <c r="F15" s="433"/>
      <c r="G15" s="433"/>
      <c r="H15" s="433"/>
      <c r="I15" s="72"/>
      <c r="J15" s="72"/>
      <c r="K15" s="140"/>
      <c r="L15" s="146"/>
      <c r="M15" s="249"/>
      <c r="N15" s="249"/>
      <c r="O15" s="53"/>
      <c r="P15" s="47"/>
      <c r="Q15" s="47"/>
      <c r="R15" s="47"/>
    </row>
    <row r="16" spans="1:18" x14ac:dyDescent="0.3">
      <c r="A16" s="141"/>
      <c r="B16" s="141"/>
      <c r="C16" s="77"/>
      <c r="D16" s="72"/>
      <c r="E16" s="80" t="s">
        <v>159</v>
      </c>
      <c r="F16" s="79"/>
      <c r="G16" s="79"/>
      <c r="H16" s="79"/>
      <c r="I16" s="79"/>
      <c r="J16" s="79"/>
      <c r="K16" s="142" t="s">
        <v>94</v>
      </c>
      <c r="L16" s="143" t="s">
        <v>110</v>
      </c>
      <c r="M16" s="231" t="s">
        <v>61</v>
      </c>
      <c r="N16" s="231" t="s">
        <v>61</v>
      </c>
      <c r="O16" s="53"/>
      <c r="P16" s="47"/>
      <c r="Q16" s="47"/>
      <c r="R16" s="47"/>
    </row>
    <row r="17" spans="1:18" ht="15.75" thickBot="1" x14ac:dyDescent="0.35">
      <c r="A17" s="141"/>
      <c r="B17" s="141"/>
      <c r="C17" s="77"/>
      <c r="D17" s="72"/>
      <c r="E17" s="80" t="s">
        <v>160</v>
      </c>
      <c r="F17" s="79"/>
      <c r="G17" s="79"/>
      <c r="H17" s="79"/>
      <c r="I17" s="79"/>
      <c r="J17" s="79"/>
      <c r="K17" s="142" t="s">
        <v>99</v>
      </c>
      <c r="L17" s="147" t="s">
        <v>110</v>
      </c>
      <c r="M17" s="244" t="s">
        <v>61</v>
      </c>
      <c r="N17" s="244" t="s">
        <v>61</v>
      </c>
      <c r="O17" s="53"/>
      <c r="P17" s="47"/>
      <c r="Q17" s="47"/>
      <c r="R17" s="47"/>
    </row>
    <row r="18" spans="1:18" ht="15.75" thickBot="1" x14ac:dyDescent="0.35">
      <c r="A18" s="141"/>
      <c r="B18" s="141"/>
      <c r="C18" s="108"/>
      <c r="D18" s="148"/>
      <c r="E18" s="149"/>
      <c r="F18" s="110"/>
      <c r="G18" s="110"/>
      <c r="H18" s="110"/>
      <c r="I18" s="110"/>
      <c r="J18" s="110"/>
      <c r="K18" s="111"/>
      <c r="L18" s="150"/>
      <c r="M18" s="151"/>
      <c r="N18" s="152"/>
      <c r="O18" s="53"/>
      <c r="P18" s="47"/>
      <c r="Q18" s="47"/>
      <c r="R18" s="47"/>
    </row>
    <row r="19" spans="1:18" x14ac:dyDescent="0.3">
      <c r="A19" s="96"/>
      <c r="B19" s="153"/>
      <c r="C19" s="154"/>
      <c r="D19" s="154"/>
      <c r="E19" s="154"/>
      <c r="F19" s="154"/>
      <c r="G19" s="154"/>
      <c r="H19" s="154"/>
      <c r="I19" s="154"/>
      <c r="J19" s="154"/>
      <c r="K19" s="155"/>
      <c r="L19" s="155"/>
      <c r="M19" s="155"/>
      <c r="N19" s="155"/>
      <c r="O19" s="116"/>
      <c r="P19" s="47"/>
      <c r="Q19" s="47"/>
      <c r="R19" s="47"/>
    </row>
    <row r="20" spans="1:18" x14ac:dyDescent="0.3">
      <c r="A20" s="47"/>
      <c r="B20" s="47"/>
      <c r="C20" s="47"/>
      <c r="D20" s="47"/>
      <c r="E20" s="47"/>
      <c r="F20" s="47"/>
      <c r="G20" s="47"/>
      <c r="H20" s="47"/>
      <c r="I20" s="47"/>
      <c r="J20" s="47"/>
      <c r="K20" s="48"/>
      <c r="L20" s="48"/>
      <c r="M20" s="48"/>
      <c r="N20" s="48"/>
      <c r="O20" s="47"/>
      <c r="P20" s="47"/>
      <c r="Q20" s="47"/>
      <c r="R20" s="47"/>
    </row>
    <row r="21" spans="1:18" ht="15" customHeight="1" x14ac:dyDescent="0.3">
      <c r="A21" s="156"/>
      <c r="B21" s="117"/>
      <c r="C21" s="118"/>
      <c r="D21" s="410" t="s">
        <v>111</v>
      </c>
      <c r="E21" s="410"/>
      <c r="F21" s="410"/>
      <c r="G21" s="410"/>
      <c r="H21" s="410"/>
      <c r="I21" s="410"/>
      <c r="J21" s="198"/>
      <c r="K21" s="119"/>
      <c r="L21" s="119"/>
      <c r="M21" s="119"/>
      <c r="N21" s="120"/>
      <c r="O21" s="157"/>
    </row>
    <row r="22" spans="1:18" ht="4.9000000000000004" customHeight="1" x14ac:dyDescent="0.3">
      <c r="A22" s="156"/>
      <c r="B22" s="342"/>
      <c r="C22" s="343"/>
      <c r="D22" s="337"/>
      <c r="E22" s="337"/>
      <c r="F22" s="337"/>
      <c r="G22" s="337"/>
      <c r="H22" s="337"/>
      <c r="I22" s="337"/>
      <c r="J22" s="337"/>
      <c r="K22" s="338"/>
      <c r="L22" s="338"/>
      <c r="M22" s="338"/>
      <c r="N22" s="339"/>
      <c r="O22" s="344"/>
    </row>
    <row r="23" spans="1:18" ht="15" customHeight="1" x14ac:dyDescent="0.3">
      <c r="A23" s="156"/>
      <c r="B23" s="342"/>
      <c r="C23" s="343"/>
      <c r="E23" t="s">
        <v>331</v>
      </c>
      <c r="F23" s="337"/>
      <c r="G23" s="337"/>
      <c r="H23" s="337"/>
      <c r="I23" s="337"/>
      <c r="J23" s="337"/>
      <c r="K23" s="338"/>
      <c r="L23" s="338"/>
      <c r="M23" s="338"/>
      <c r="N23" s="339"/>
      <c r="O23" s="344"/>
    </row>
    <row r="24" spans="1:18" ht="4.9000000000000004" customHeight="1" x14ac:dyDescent="0.3">
      <c r="A24" s="156"/>
      <c r="B24" s="342"/>
      <c r="C24" s="343"/>
      <c r="D24" s="337"/>
      <c r="E24" s="337"/>
      <c r="F24" s="337"/>
      <c r="G24" s="337"/>
      <c r="H24" s="337"/>
      <c r="I24" s="337"/>
      <c r="J24" s="337"/>
      <c r="K24" s="338"/>
      <c r="L24" s="338"/>
      <c r="M24" s="338"/>
      <c r="N24" s="339"/>
      <c r="O24" s="344"/>
    </row>
    <row r="25" spans="1:18" ht="15.75" x14ac:dyDescent="0.3">
      <c r="A25" s="47"/>
      <c r="B25" s="121"/>
      <c r="C25" s="47"/>
      <c r="D25" s="427" t="s">
        <v>294</v>
      </c>
      <c r="E25" s="427"/>
      <c r="F25" s="427"/>
      <c r="G25" s="427"/>
      <c r="H25" s="427"/>
      <c r="I25" s="122"/>
      <c r="J25" s="122"/>
      <c r="K25" s="122"/>
      <c r="L25" s="122"/>
      <c r="M25" s="122"/>
      <c r="N25" s="123"/>
      <c r="O25" s="158"/>
    </row>
    <row r="26" spans="1:18" ht="4.5" customHeight="1" x14ac:dyDescent="0.3">
      <c r="A26" s="47"/>
      <c r="B26" s="121"/>
      <c r="C26" s="47"/>
      <c r="D26" s="340"/>
      <c r="E26" s="340"/>
      <c r="F26" s="340"/>
      <c r="G26" s="340"/>
      <c r="H26" s="340"/>
      <c r="I26" s="122"/>
      <c r="J26" s="122"/>
      <c r="K26" s="122"/>
      <c r="L26" s="122"/>
      <c r="M26" s="122"/>
      <c r="N26" s="123"/>
      <c r="O26" s="158"/>
    </row>
    <row r="27" spans="1:18" x14ac:dyDescent="0.3">
      <c r="B27" s="121"/>
      <c r="C27" s="47"/>
      <c r="D27" s="341" t="s">
        <v>295</v>
      </c>
      <c r="E27" t="s">
        <v>296</v>
      </c>
      <c r="F27" s="47"/>
      <c r="G27" s="47"/>
      <c r="H27" s="47"/>
      <c r="I27" s="47"/>
      <c r="J27" s="47"/>
      <c r="K27" s="47"/>
      <c r="L27" s="47"/>
      <c r="M27" s="123"/>
      <c r="N27" s="123"/>
      <c r="O27" s="158"/>
    </row>
    <row r="28" spans="1:18" x14ac:dyDescent="0.3">
      <c r="B28" s="121"/>
      <c r="C28" s="47"/>
      <c r="E28" t="s">
        <v>297</v>
      </c>
      <c r="F28" s="47"/>
      <c r="G28" s="47"/>
      <c r="H28" s="47"/>
      <c r="I28" s="47"/>
      <c r="J28" s="47"/>
      <c r="K28" s="47"/>
      <c r="L28" s="47"/>
      <c r="M28" s="123"/>
      <c r="N28" s="123"/>
      <c r="O28" s="158"/>
    </row>
    <row r="29" spans="1:18" x14ac:dyDescent="0.3">
      <c r="B29" s="121"/>
      <c r="C29" s="47"/>
      <c r="D29" s="47"/>
      <c r="E29" s="47"/>
      <c r="F29" s="47"/>
      <c r="G29" s="47"/>
      <c r="H29" s="47"/>
      <c r="I29" s="47"/>
      <c r="J29" s="47"/>
      <c r="K29" s="47"/>
      <c r="L29" s="47"/>
      <c r="M29" s="123"/>
      <c r="N29" s="123"/>
      <c r="O29" s="158"/>
    </row>
    <row r="30" spans="1:18" ht="15.75" x14ac:dyDescent="0.3">
      <c r="B30" s="124"/>
      <c r="C30" s="125"/>
      <c r="D30" s="427" t="s">
        <v>298</v>
      </c>
      <c r="E30" s="427"/>
      <c r="F30" s="427"/>
      <c r="G30" s="427"/>
      <c r="H30" s="427"/>
      <c r="I30" s="125"/>
      <c r="J30" s="125"/>
      <c r="K30" s="125"/>
      <c r="L30" s="125"/>
      <c r="M30" s="126"/>
      <c r="N30" s="126"/>
      <c r="O30" s="159"/>
    </row>
    <row r="31" spans="1:18" ht="3.95" customHeight="1" x14ac:dyDescent="0.3">
      <c r="B31" s="124"/>
      <c r="C31" s="125"/>
      <c r="D31" s="125"/>
      <c r="E31" s="125"/>
      <c r="F31" s="125"/>
      <c r="G31" s="125"/>
      <c r="H31" s="125"/>
      <c r="I31" s="125"/>
      <c r="J31" s="125"/>
      <c r="K31" s="125"/>
      <c r="L31" s="125"/>
      <c r="M31" s="126"/>
      <c r="N31" s="126"/>
      <c r="O31" s="159"/>
    </row>
    <row r="32" spans="1:18" ht="15.75" x14ac:dyDescent="0.3">
      <c r="B32" s="124"/>
      <c r="C32" s="125"/>
      <c r="D32" s="341" t="s">
        <v>295</v>
      </c>
      <c r="E32" t="s">
        <v>299</v>
      </c>
      <c r="F32" s="125"/>
      <c r="G32" s="125"/>
      <c r="H32" s="125"/>
      <c r="I32" s="125"/>
      <c r="J32" s="125"/>
      <c r="K32" s="125"/>
      <c r="L32" s="125"/>
      <c r="M32" s="126"/>
      <c r="N32" s="126"/>
      <c r="O32" s="159"/>
    </row>
    <row r="33" spans="2:15" s="510" customFormat="1" ht="30" customHeight="1" x14ac:dyDescent="0.3">
      <c r="B33" s="345"/>
      <c r="C33" s="346"/>
      <c r="D33" s="341" t="s">
        <v>295</v>
      </c>
      <c r="E33" s="511" t="s">
        <v>300</v>
      </c>
      <c r="F33" s="511"/>
      <c r="G33" s="511"/>
      <c r="H33" s="511"/>
      <c r="I33" s="511"/>
      <c r="J33" s="511"/>
      <c r="K33" s="511"/>
      <c r="L33" s="511"/>
      <c r="M33" s="511"/>
      <c r="N33" s="511"/>
      <c r="O33" s="159"/>
    </row>
    <row r="34" spans="2:15" ht="15.75" x14ac:dyDescent="0.3">
      <c r="B34" s="127"/>
      <c r="C34" s="128"/>
      <c r="D34" s="128"/>
      <c r="E34" s="128"/>
      <c r="F34" s="128"/>
      <c r="G34" s="128"/>
      <c r="H34" s="128"/>
      <c r="I34" s="128"/>
      <c r="J34" s="128"/>
      <c r="K34" s="128"/>
      <c r="L34" s="128"/>
      <c r="M34" s="129"/>
      <c r="N34" s="129"/>
      <c r="O34" s="160"/>
    </row>
  </sheetData>
  <mergeCells count="14">
    <mergeCell ref="E33:N33"/>
    <mergeCell ref="M6:N6"/>
    <mergeCell ref="D13:H13"/>
    <mergeCell ref="D21:I21"/>
    <mergeCell ref="C6:I6"/>
    <mergeCell ref="J6:L6"/>
    <mergeCell ref="D15:H15"/>
    <mergeCell ref="C8:F8"/>
    <mergeCell ref="G8:H8"/>
    <mergeCell ref="L10:L12"/>
    <mergeCell ref="M10:M12"/>
    <mergeCell ref="N10:N12"/>
    <mergeCell ref="D25:H25"/>
    <mergeCell ref="D30:H30"/>
  </mergeCells>
  <pageMargins left="0.70866141732283472" right="0.70866141732283472" top="0.74803149606299213" bottom="0.74803149606299213" header="0.31496062992125984" footer="0.31496062992125984"/>
  <pageSetup paperSize="9" scale="88" orientation="landscape"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R34"/>
  <sheetViews>
    <sheetView showGridLines="0" zoomScaleNormal="100" workbookViewId="0">
      <selection activeCell="A21" sqref="A21:XFD34"/>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25.85546875" customWidth="1"/>
    <col min="9" max="9" width="12.28515625" customWidth="1"/>
    <col min="10" max="10" width="12.42578125" customWidth="1"/>
    <col min="11" max="11" width="13.7109375" style="93" customWidth="1"/>
    <col min="12" max="12" width="9.7109375" style="93" customWidth="1"/>
    <col min="13" max="14" width="25.7109375" style="93" customWidth="1"/>
    <col min="15" max="15" width="1.7109375" customWidth="1"/>
    <col min="16" max="16" width="0.140625" customWidth="1"/>
    <col min="17" max="17" width="0.42578125" customWidth="1"/>
    <col min="18" max="18" width="0" hidden="1" customWidth="1"/>
  </cols>
  <sheetData>
    <row r="1" spans="1:18" s="125" customFormat="1" ht="4.1500000000000004" customHeight="1" x14ac:dyDescent="0.2">
      <c r="L1" s="126"/>
      <c r="M1" s="126"/>
      <c r="N1" s="126"/>
      <c r="O1" s="126"/>
    </row>
    <row r="2" spans="1:18" s="4" customFormat="1" ht="29.45" customHeight="1" x14ac:dyDescent="0.3">
      <c r="A2" s="10" t="s">
        <v>292</v>
      </c>
      <c r="B2" s="21"/>
      <c r="C2" s="21"/>
      <c r="D2" s="21"/>
      <c r="E2" s="21"/>
      <c r="F2" s="21"/>
      <c r="G2" s="21"/>
      <c r="H2" s="21"/>
      <c r="I2" s="21"/>
      <c r="J2" s="21"/>
      <c r="K2" s="21"/>
      <c r="L2" s="21"/>
      <c r="M2" s="21"/>
      <c r="N2" s="21"/>
      <c r="O2" s="21"/>
      <c r="P2" s="21"/>
      <c r="Q2" s="21"/>
      <c r="R2" s="21"/>
    </row>
    <row r="3" spans="1:18" s="125" customFormat="1" ht="14.25" x14ac:dyDescent="0.2">
      <c r="L3" s="126"/>
      <c r="M3" s="126"/>
      <c r="N3" s="126"/>
      <c r="O3" s="126"/>
    </row>
    <row r="4" spans="1:18" s="125" customFormat="1" ht="14.25" customHeight="1" x14ac:dyDescent="0.2">
      <c r="L4" s="126"/>
      <c r="M4" s="126"/>
      <c r="N4" s="126"/>
      <c r="O4" s="126"/>
    </row>
    <row r="5" spans="1:18" ht="16.5" x14ac:dyDescent="0.3">
      <c r="A5" s="47"/>
      <c r="B5" s="130"/>
      <c r="C5" s="49"/>
      <c r="D5" s="131"/>
      <c r="E5" s="49"/>
      <c r="F5" s="49"/>
      <c r="G5" s="49"/>
      <c r="H5" s="49"/>
      <c r="I5" s="49"/>
      <c r="J5" s="49"/>
      <c r="K5" s="50"/>
      <c r="L5" s="50"/>
      <c r="M5" s="50"/>
      <c r="N5" s="50"/>
      <c r="O5" s="51"/>
      <c r="P5" s="47"/>
      <c r="Q5" s="47"/>
      <c r="R5" s="47"/>
    </row>
    <row r="6" spans="1:18" ht="16.5" x14ac:dyDescent="0.3">
      <c r="A6" s="47"/>
      <c r="B6" s="121"/>
      <c r="C6" s="425" t="s">
        <v>288</v>
      </c>
      <c r="D6" s="425"/>
      <c r="E6" s="425"/>
      <c r="F6" s="425"/>
      <c r="G6" s="425"/>
      <c r="H6" s="425"/>
      <c r="I6" s="425"/>
      <c r="J6" s="428" t="s">
        <v>229</v>
      </c>
      <c r="K6" s="428"/>
      <c r="L6" s="428"/>
      <c r="M6" s="411" t="str">
        <f>'TAB4.5.1'!O6</f>
        <v># Nom du GRD</v>
      </c>
      <c r="N6" s="411"/>
      <c r="O6" s="224"/>
    </row>
    <row r="7" spans="1:18" ht="16.5" x14ac:dyDescent="0.3">
      <c r="A7" s="47"/>
      <c r="B7" s="121"/>
      <c r="C7" s="47"/>
      <c r="D7" s="54"/>
      <c r="E7" s="47"/>
      <c r="F7" s="47"/>
      <c r="G7" s="47"/>
      <c r="H7" s="47"/>
      <c r="I7" s="47"/>
      <c r="J7" s="47"/>
      <c r="K7" s="47"/>
      <c r="L7" s="47"/>
      <c r="M7" s="55"/>
      <c r="N7" s="55"/>
      <c r="O7" s="132"/>
      <c r="P7" s="55"/>
      <c r="Q7" s="47"/>
      <c r="R7" s="47"/>
    </row>
    <row r="8" spans="1:18" x14ac:dyDescent="0.3">
      <c r="A8" s="47"/>
      <c r="B8" s="121"/>
      <c r="C8" s="409" t="s">
        <v>89</v>
      </c>
      <c r="D8" s="409"/>
      <c r="E8" s="409"/>
      <c r="F8" s="409"/>
      <c r="G8" s="429" t="str">
        <f>"du 01.01.20"&amp;RIGHT(A2,2)&amp;" au 31.12.20"&amp;RIGHT(A2,2)</f>
        <v>du 01.01.2028 au 31.12.2028</v>
      </c>
      <c r="H8" s="429"/>
      <c r="I8" s="56"/>
      <c r="J8" s="56"/>
      <c r="K8" s="47"/>
      <c r="L8" s="47"/>
      <c r="M8" s="55"/>
      <c r="N8" s="55"/>
      <c r="O8" s="132"/>
      <c r="P8" s="55"/>
      <c r="Q8" s="47"/>
      <c r="R8" s="47"/>
    </row>
    <row r="9" spans="1:18" ht="15.75" thickBot="1" x14ac:dyDescent="0.35">
      <c r="A9" s="133"/>
      <c r="B9" s="133"/>
      <c r="C9" s="58"/>
      <c r="D9" s="58"/>
      <c r="E9" s="58"/>
      <c r="F9" s="58"/>
      <c r="G9" s="58"/>
      <c r="H9" s="58"/>
      <c r="I9" s="58"/>
      <c r="J9" s="58"/>
      <c r="K9" s="58"/>
      <c r="L9" s="58"/>
      <c r="M9" s="57"/>
      <c r="N9" s="57"/>
      <c r="O9" s="53"/>
      <c r="P9" s="47"/>
      <c r="Q9" s="47"/>
      <c r="R9" s="47"/>
    </row>
    <row r="10" spans="1:18" ht="15" customHeight="1" x14ac:dyDescent="0.3">
      <c r="A10" s="133"/>
      <c r="B10" s="133"/>
      <c r="C10" s="134"/>
      <c r="D10" s="135"/>
      <c r="E10" s="135"/>
      <c r="F10" s="135"/>
      <c r="G10" s="135"/>
      <c r="H10" s="135"/>
      <c r="I10" s="135"/>
      <c r="J10" s="135"/>
      <c r="K10" s="136"/>
      <c r="L10" s="414" t="s">
        <v>90</v>
      </c>
      <c r="M10" s="430" t="s">
        <v>220</v>
      </c>
      <c r="N10" s="430" t="s">
        <v>221</v>
      </c>
      <c r="O10" s="53"/>
      <c r="P10" s="47"/>
      <c r="Q10" s="47"/>
      <c r="R10" s="47"/>
    </row>
    <row r="11" spans="1:18" x14ac:dyDescent="0.3">
      <c r="A11" s="133"/>
      <c r="B11" s="133"/>
      <c r="C11" s="137"/>
      <c r="D11" s="58"/>
      <c r="E11" s="58"/>
      <c r="F11" s="58"/>
      <c r="G11" s="58"/>
      <c r="H11" s="58"/>
      <c r="I11" s="58"/>
      <c r="J11" s="58"/>
      <c r="K11" s="138"/>
      <c r="L11" s="415"/>
      <c r="M11" s="431"/>
      <c r="N11" s="431"/>
      <c r="O11" s="53"/>
      <c r="P11" s="47"/>
      <c r="Q11" s="47"/>
      <c r="R11" s="47"/>
    </row>
    <row r="12" spans="1:18" ht="15.75" thickBot="1" x14ac:dyDescent="0.35">
      <c r="A12" s="133"/>
      <c r="B12" s="133"/>
      <c r="C12" s="137"/>
      <c r="D12" s="58"/>
      <c r="E12" s="58"/>
      <c r="F12" s="58"/>
      <c r="G12" s="58"/>
      <c r="H12" s="58"/>
      <c r="I12" s="58"/>
      <c r="J12" s="58"/>
      <c r="K12" s="138"/>
      <c r="L12" s="416"/>
      <c r="M12" s="432"/>
      <c r="N12" s="432"/>
      <c r="O12" s="53"/>
      <c r="P12" s="47"/>
      <c r="Q12" s="47"/>
      <c r="R12" s="47"/>
    </row>
    <row r="13" spans="1:18" x14ac:dyDescent="0.3">
      <c r="A13" s="139"/>
      <c r="B13" s="141"/>
      <c r="C13" s="77"/>
      <c r="D13" s="433" t="s">
        <v>5</v>
      </c>
      <c r="E13" s="433"/>
      <c r="F13" s="433"/>
      <c r="G13" s="433"/>
      <c r="H13" s="433"/>
      <c r="I13" s="79"/>
      <c r="J13" s="79"/>
      <c r="K13" s="142" t="s">
        <v>99</v>
      </c>
      <c r="L13" s="81" t="s">
        <v>95</v>
      </c>
      <c r="M13" s="89" t="s">
        <v>61</v>
      </c>
      <c r="N13" s="89" t="s">
        <v>61</v>
      </c>
      <c r="O13" s="53"/>
      <c r="P13" s="47"/>
      <c r="Q13" s="47"/>
      <c r="R13" s="47"/>
    </row>
    <row r="14" spans="1:18" x14ac:dyDescent="0.3">
      <c r="A14" s="141"/>
      <c r="B14" s="141"/>
      <c r="C14" s="77"/>
      <c r="D14" s="47"/>
      <c r="E14" s="73"/>
      <c r="F14" s="96"/>
      <c r="G14" s="96"/>
      <c r="H14" s="96"/>
      <c r="I14" s="144"/>
      <c r="J14" s="144"/>
      <c r="K14" s="145"/>
      <c r="L14" s="146"/>
      <c r="M14" s="249"/>
      <c r="N14" s="249"/>
      <c r="O14" s="53"/>
      <c r="P14" s="47"/>
      <c r="Q14" s="47"/>
      <c r="R14" s="47"/>
    </row>
    <row r="15" spans="1:18" x14ac:dyDescent="0.3">
      <c r="A15" s="141"/>
      <c r="B15" s="141"/>
      <c r="C15" s="77"/>
      <c r="D15" s="433" t="s">
        <v>57</v>
      </c>
      <c r="E15" s="433"/>
      <c r="F15" s="433"/>
      <c r="G15" s="433"/>
      <c r="H15" s="433"/>
      <c r="I15" s="72"/>
      <c r="J15" s="72"/>
      <c r="K15" s="140"/>
      <c r="L15" s="146"/>
      <c r="M15" s="249"/>
      <c r="N15" s="249"/>
      <c r="O15" s="53"/>
      <c r="P15" s="47"/>
      <c r="Q15" s="47"/>
      <c r="R15" s="47"/>
    </row>
    <row r="16" spans="1:18" x14ac:dyDescent="0.3">
      <c r="A16" s="141"/>
      <c r="B16" s="141"/>
      <c r="C16" s="77"/>
      <c r="D16" s="72"/>
      <c r="E16" s="80" t="s">
        <v>159</v>
      </c>
      <c r="F16" s="79"/>
      <c r="G16" s="79"/>
      <c r="H16" s="79"/>
      <c r="I16" s="79"/>
      <c r="J16" s="79"/>
      <c r="K16" s="142" t="s">
        <v>94</v>
      </c>
      <c r="L16" s="143" t="s">
        <v>110</v>
      </c>
      <c r="M16" s="231" t="s">
        <v>61</v>
      </c>
      <c r="N16" s="231" t="s">
        <v>61</v>
      </c>
      <c r="O16" s="53"/>
      <c r="P16" s="47"/>
      <c r="Q16" s="47"/>
      <c r="R16" s="47"/>
    </row>
    <row r="17" spans="1:18" ht="15.75" thickBot="1" x14ac:dyDescent="0.35">
      <c r="A17" s="141"/>
      <c r="B17" s="141"/>
      <c r="C17" s="77"/>
      <c r="D17" s="72"/>
      <c r="E17" s="80" t="s">
        <v>160</v>
      </c>
      <c r="F17" s="79"/>
      <c r="G17" s="79"/>
      <c r="H17" s="79"/>
      <c r="I17" s="79"/>
      <c r="J17" s="79"/>
      <c r="K17" s="142" t="s">
        <v>99</v>
      </c>
      <c r="L17" s="147" t="s">
        <v>110</v>
      </c>
      <c r="M17" s="244" t="s">
        <v>61</v>
      </c>
      <c r="N17" s="244" t="s">
        <v>61</v>
      </c>
      <c r="O17" s="53"/>
      <c r="P17" s="47"/>
      <c r="Q17" s="47"/>
      <c r="R17" s="47"/>
    </row>
    <row r="18" spans="1:18" ht="15.75" thickBot="1" x14ac:dyDescent="0.35">
      <c r="A18" s="141"/>
      <c r="B18" s="141"/>
      <c r="C18" s="108"/>
      <c r="D18" s="148"/>
      <c r="E18" s="149"/>
      <c r="F18" s="110"/>
      <c r="G18" s="110"/>
      <c r="H18" s="110"/>
      <c r="I18" s="110"/>
      <c r="J18" s="110"/>
      <c r="K18" s="111"/>
      <c r="L18" s="150"/>
      <c r="M18" s="151"/>
      <c r="N18" s="152"/>
      <c r="O18" s="53"/>
      <c r="P18" s="47"/>
      <c r="Q18" s="47"/>
      <c r="R18" s="47"/>
    </row>
    <row r="19" spans="1:18" x14ac:dyDescent="0.3">
      <c r="A19" s="96"/>
      <c r="B19" s="153"/>
      <c r="C19" s="154"/>
      <c r="D19" s="154"/>
      <c r="E19" s="154"/>
      <c r="F19" s="154"/>
      <c r="G19" s="154"/>
      <c r="H19" s="154"/>
      <c r="I19" s="154"/>
      <c r="J19" s="154"/>
      <c r="K19" s="155"/>
      <c r="L19" s="155"/>
      <c r="M19" s="155"/>
      <c r="N19" s="155"/>
      <c r="O19" s="116"/>
      <c r="P19" s="47"/>
      <c r="Q19" s="47"/>
      <c r="R19" s="47"/>
    </row>
    <row r="20" spans="1:18" x14ac:dyDescent="0.3">
      <c r="A20" s="47"/>
      <c r="B20" s="47"/>
      <c r="C20" s="47"/>
      <c r="D20" s="47"/>
      <c r="E20" s="47"/>
      <c r="F20" s="47"/>
      <c r="G20" s="47"/>
      <c r="H20" s="47"/>
      <c r="I20" s="47"/>
      <c r="J20" s="47"/>
      <c r="K20" s="48"/>
      <c r="L20" s="48"/>
      <c r="M20" s="48"/>
      <c r="N20" s="48"/>
      <c r="O20" s="47"/>
      <c r="P20" s="47"/>
      <c r="Q20" s="47"/>
      <c r="R20" s="47"/>
    </row>
    <row r="21" spans="1:18" ht="15" customHeight="1" x14ac:dyDescent="0.3">
      <c r="A21" s="156"/>
      <c r="B21" s="117"/>
      <c r="C21" s="118"/>
      <c r="D21" s="410" t="s">
        <v>111</v>
      </c>
      <c r="E21" s="410"/>
      <c r="F21" s="410"/>
      <c r="G21" s="410"/>
      <c r="H21" s="410"/>
      <c r="I21" s="410"/>
      <c r="J21" s="198"/>
      <c r="K21" s="119"/>
      <c r="L21" s="119"/>
      <c r="M21" s="119"/>
      <c r="N21" s="120"/>
      <c r="O21" s="157"/>
    </row>
    <row r="22" spans="1:18" ht="4.9000000000000004" customHeight="1" x14ac:dyDescent="0.3">
      <c r="A22" s="156"/>
      <c r="B22" s="342"/>
      <c r="C22" s="343"/>
      <c r="D22" s="337"/>
      <c r="E22" s="337"/>
      <c r="F22" s="337"/>
      <c r="G22" s="337"/>
      <c r="H22" s="337"/>
      <c r="I22" s="337"/>
      <c r="J22" s="337"/>
      <c r="K22" s="338"/>
      <c r="L22" s="338"/>
      <c r="M22" s="338"/>
      <c r="N22" s="339"/>
      <c r="O22" s="344"/>
    </row>
    <row r="23" spans="1:18" ht="15" customHeight="1" x14ac:dyDescent="0.3">
      <c r="A23" s="156"/>
      <c r="B23" s="342"/>
      <c r="C23" s="343"/>
      <c r="E23" t="s">
        <v>331</v>
      </c>
      <c r="F23" s="337"/>
      <c r="G23" s="337"/>
      <c r="H23" s="337"/>
      <c r="I23" s="337"/>
      <c r="J23" s="337"/>
      <c r="K23" s="338"/>
      <c r="L23" s="338"/>
      <c r="M23" s="338"/>
      <c r="N23" s="339"/>
      <c r="O23" s="344"/>
    </row>
    <row r="24" spans="1:18" ht="4.9000000000000004" customHeight="1" x14ac:dyDescent="0.3">
      <c r="A24" s="156"/>
      <c r="B24" s="342"/>
      <c r="C24" s="343"/>
      <c r="D24" s="337"/>
      <c r="E24" s="337"/>
      <c r="F24" s="337"/>
      <c r="G24" s="337"/>
      <c r="H24" s="337"/>
      <c r="I24" s="337"/>
      <c r="J24" s="337"/>
      <c r="K24" s="338"/>
      <c r="L24" s="338"/>
      <c r="M24" s="338"/>
      <c r="N24" s="339"/>
      <c r="O24" s="344"/>
    </row>
    <row r="25" spans="1:18" ht="15.75" x14ac:dyDescent="0.3">
      <c r="A25" s="47"/>
      <c r="B25" s="121"/>
      <c r="C25" s="47"/>
      <c r="D25" s="427" t="s">
        <v>294</v>
      </c>
      <c r="E25" s="427"/>
      <c r="F25" s="427"/>
      <c r="G25" s="427"/>
      <c r="H25" s="427"/>
      <c r="I25" s="122"/>
      <c r="J25" s="122"/>
      <c r="K25" s="122"/>
      <c r="L25" s="122"/>
      <c r="M25" s="122"/>
      <c r="N25" s="123"/>
      <c r="O25" s="158"/>
    </row>
    <row r="26" spans="1:18" ht="4.5" customHeight="1" x14ac:dyDescent="0.3">
      <c r="A26" s="47"/>
      <c r="B26" s="121"/>
      <c r="C26" s="47"/>
      <c r="D26" s="340"/>
      <c r="E26" s="340"/>
      <c r="F26" s="340"/>
      <c r="G26" s="340"/>
      <c r="H26" s="340"/>
      <c r="I26" s="122"/>
      <c r="J26" s="122"/>
      <c r="K26" s="122"/>
      <c r="L26" s="122"/>
      <c r="M26" s="122"/>
      <c r="N26" s="123"/>
      <c r="O26" s="158"/>
    </row>
    <row r="27" spans="1:18" x14ac:dyDescent="0.3">
      <c r="B27" s="121"/>
      <c r="C27" s="47"/>
      <c r="D27" s="341" t="s">
        <v>295</v>
      </c>
      <c r="E27" t="s">
        <v>296</v>
      </c>
      <c r="F27" s="47"/>
      <c r="G27" s="47"/>
      <c r="H27" s="47"/>
      <c r="I27" s="47"/>
      <c r="J27" s="47"/>
      <c r="K27" s="47"/>
      <c r="L27" s="47"/>
      <c r="M27" s="123"/>
      <c r="N27" s="123"/>
      <c r="O27" s="158"/>
    </row>
    <row r="28" spans="1:18" x14ac:dyDescent="0.3">
      <c r="B28" s="121"/>
      <c r="C28" s="47"/>
      <c r="E28" t="s">
        <v>297</v>
      </c>
      <c r="F28" s="47"/>
      <c r="G28" s="47"/>
      <c r="H28" s="47"/>
      <c r="I28" s="47"/>
      <c r="J28" s="47"/>
      <c r="K28" s="47"/>
      <c r="L28" s="47"/>
      <c r="M28" s="123"/>
      <c r="N28" s="123"/>
      <c r="O28" s="158"/>
    </row>
    <row r="29" spans="1:18" x14ac:dyDescent="0.3">
      <c r="B29" s="121"/>
      <c r="C29" s="47"/>
      <c r="D29" s="47"/>
      <c r="E29" s="47"/>
      <c r="F29" s="47"/>
      <c r="G29" s="47"/>
      <c r="H29" s="47"/>
      <c r="I29" s="47"/>
      <c r="J29" s="47"/>
      <c r="K29" s="47"/>
      <c r="L29" s="47"/>
      <c r="M29" s="123"/>
      <c r="N29" s="123"/>
      <c r="O29" s="158"/>
    </row>
    <row r="30" spans="1:18" ht="15.75" x14ac:dyDescent="0.3">
      <c r="B30" s="124"/>
      <c r="C30" s="125"/>
      <c r="D30" s="427" t="s">
        <v>298</v>
      </c>
      <c r="E30" s="427"/>
      <c r="F30" s="427"/>
      <c r="G30" s="427"/>
      <c r="H30" s="427"/>
      <c r="I30" s="125"/>
      <c r="J30" s="125"/>
      <c r="K30" s="125"/>
      <c r="L30" s="125"/>
      <c r="M30" s="126"/>
      <c r="N30" s="126"/>
      <c r="O30" s="159"/>
    </row>
    <row r="31" spans="1:18" ht="3.95" customHeight="1" x14ac:dyDescent="0.3">
      <c r="B31" s="124"/>
      <c r="C31" s="125"/>
      <c r="D31" s="125"/>
      <c r="E31" s="125"/>
      <c r="F31" s="125"/>
      <c r="G31" s="125"/>
      <c r="H31" s="125"/>
      <c r="I31" s="125"/>
      <c r="J31" s="125"/>
      <c r="K31" s="125"/>
      <c r="L31" s="125"/>
      <c r="M31" s="126"/>
      <c r="N31" s="126"/>
      <c r="O31" s="159"/>
    </row>
    <row r="32" spans="1:18" ht="15.75" x14ac:dyDescent="0.3">
      <c r="B32" s="124"/>
      <c r="C32" s="125"/>
      <c r="D32" s="341" t="s">
        <v>295</v>
      </c>
      <c r="E32" t="s">
        <v>299</v>
      </c>
      <c r="F32" s="125"/>
      <c r="G32" s="125"/>
      <c r="H32" s="125"/>
      <c r="I32" s="125"/>
      <c r="J32" s="125"/>
      <c r="K32" s="125"/>
      <c r="L32" s="125"/>
      <c r="M32" s="126"/>
      <c r="N32" s="126"/>
      <c r="O32" s="159"/>
    </row>
    <row r="33" spans="2:15" s="510" customFormat="1" ht="30" customHeight="1" x14ac:dyDescent="0.3">
      <c r="B33" s="345"/>
      <c r="C33" s="346"/>
      <c r="D33" s="341" t="s">
        <v>295</v>
      </c>
      <c r="E33" s="511" t="s">
        <v>300</v>
      </c>
      <c r="F33" s="511"/>
      <c r="G33" s="511"/>
      <c r="H33" s="511"/>
      <c r="I33" s="511"/>
      <c r="J33" s="511"/>
      <c r="K33" s="511"/>
      <c r="L33" s="511"/>
      <c r="M33" s="511"/>
      <c r="N33" s="511"/>
      <c r="O33" s="159"/>
    </row>
    <row r="34" spans="2:15" ht="15.75" x14ac:dyDescent="0.3">
      <c r="B34" s="127"/>
      <c r="C34" s="128"/>
      <c r="D34" s="128"/>
      <c r="E34" s="128"/>
      <c r="F34" s="128"/>
      <c r="G34" s="128"/>
      <c r="H34" s="128"/>
      <c r="I34" s="128"/>
      <c r="J34" s="128"/>
      <c r="K34" s="128"/>
      <c r="L34" s="128"/>
      <c r="M34" s="129"/>
      <c r="N34" s="129"/>
      <c r="O34" s="160"/>
    </row>
  </sheetData>
  <mergeCells count="14">
    <mergeCell ref="E33:N33"/>
    <mergeCell ref="M6:N6"/>
    <mergeCell ref="D13:H13"/>
    <mergeCell ref="D21:I21"/>
    <mergeCell ref="C6:I6"/>
    <mergeCell ref="J6:L6"/>
    <mergeCell ref="D15:H15"/>
    <mergeCell ref="C8:F8"/>
    <mergeCell ref="G8:H8"/>
    <mergeCell ref="L10:L12"/>
    <mergeCell ref="M10:M12"/>
    <mergeCell ref="N10:N12"/>
    <mergeCell ref="D25:H25"/>
    <mergeCell ref="D30:H30"/>
  </mergeCells>
  <pageMargins left="0.70866141732283472" right="0.70866141732283472" top="0.74803149606299213" bottom="0.74803149606299213" header="0.31496062992125984" footer="0.31496062992125984"/>
  <pageSetup paperSize="9" scale="88" orientation="landscape"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R34"/>
  <sheetViews>
    <sheetView showGridLines="0" zoomScaleNormal="100" workbookViewId="0">
      <selection activeCell="A21" sqref="A21:XFD34"/>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25.85546875" customWidth="1"/>
    <col min="9" max="9" width="12.28515625" customWidth="1"/>
    <col min="10" max="10" width="12.42578125" customWidth="1"/>
    <col min="11" max="11" width="13.7109375" style="93" customWidth="1"/>
    <col min="12" max="12" width="9.7109375" style="93" customWidth="1"/>
    <col min="13" max="14" width="25.7109375" style="93" customWidth="1"/>
    <col min="15" max="15" width="1.7109375" customWidth="1"/>
    <col min="16" max="16" width="0.140625" customWidth="1"/>
    <col min="17" max="17" width="0.42578125" customWidth="1"/>
    <col min="18" max="18" width="0" hidden="1" customWidth="1"/>
  </cols>
  <sheetData>
    <row r="1" spans="1:18" s="125" customFormat="1" ht="4.1500000000000004" customHeight="1" x14ac:dyDescent="0.2">
      <c r="L1" s="126"/>
      <c r="M1" s="126"/>
      <c r="N1" s="126"/>
      <c r="O1" s="126"/>
    </row>
    <row r="2" spans="1:18" s="4" customFormat="1" ht="29.45" customHeight="1" x14ac:dyDescent="0.3">
      <c r="A2" s="10" t="s">
        <v>293</v>
      </c>
      <c r="B2" s="21"/>
      <c r="C2" s="21"/>
      <c r="D2" s="21"/>
      <c r="E2" s="21"/>
      <c r="F2" s="21"/>
      <c r="G2" s="21"/>
      <c r="H2" s="21"/>
      <c r="I2" s="21"/>
      <c r="J2" s="21"/>
      <c r="K2" s="21"/>
      <c r="L2" s="21"/>
      <c r="M2" s="21"/>
      <c r="N2" s="21"/>
      <c r="O2" s="21"/>
      <c r="P2" s="21"/>
      <c r="Q2" s="21"/>
      <c r="R2" s="21"/>
    </row>
    <row r="3" spans="1:18" s="125" customFormat="1" ht="14.25" x14ac:dyDescent="0.2">
      <c r="L3" s="126"/>
      <c r="M3" s="126"/>
      <c r="N3" s="126"/>
      <c r="O3" s="126"/>
    </row>
    <row r="4" spans="1:18" s="125" customFormat="1" ht="14.25" customHeight="1" x14ac:dyDescent="0.2">
      <c r="L4" s="126"/>
      <c r="M4" s="126"/>
      <c r="N4" s="126"/>
      <c r="O4" s="126"/>
    </row>
    <row r="5" spans="1:18" ht="16.5" x14ac:dyDescent="0.3">
      <c r="A5" s="47"/>
      <c r="B5" s="130"/>
      <c r="C5" s="49"/>
      <c r="D5" s="131"/>
      <c r="E5" s="49"/>
      <c r="F5" s="49"/>
      <c r="G5" s="49"/>
      <c r="H5" s="49"/>
      <c r="I5" s="49"/>
      <c r="J5" s="49"/>
      <c r="K5" s="50"/>
      <c r="L5" s="50"/>
      <c r="M5" s="50"/>
      <c r="N5" s="50"/>
      <c r="O5" s="51"/>
      <c r="P5" s="47"/>
      <c r="Q5" s="47"/>
      <c r="R5" s="47"/>
    </row>
    <row r="6" spans="1:18" ht="16.5" x14ac:dyDescent="0.3">
      <c r="A6" s="47"/>
      <c r="B6" s="121"/>
      <c r="C6" s="425" t="s">
        <v>288</v>
      </c>
      <c r="D6" s="425"/>
      <c r="E6" s="425"/>
      <c r="F6" s="425"/>
      <c r="G6" s="425"/>
      <c r="H6" s="425"/>
      <c r="I6" s="425"/>
      <c r="J6" s="428" t="s">
        <v>229</v>
      </c>
      <c r="K6" s="428"/>
      <c r="L6" s="428"/>
      <c r="M6" s="411" t="str">
        <f>'TAB4.5.1'!O6</f>
        <v># Nom du GRD</v>
      </c>
      <c r="N6" s="411"/>
      <c r="O6" s="224"/>
    </row>
    <row r="7" spans="1:18" ht="16.5" x14ac:dyDescent="0.3">
      <c r="A7" s="47"/>
      <c r="B7" s="121"/>
      <c r="C7" s="47"/>
      <c r="D7" s="54"/>
      <c r="E7" s="47"/>
      <c r="F7" s="47"/>
      <c r="G7" s="47"/>
      <c r="H7" s="47"/>
      <c r="I7" s="47"/>
      <c r="J7" s="47"/>
      <c r="K7" s="47"/>
      <c r="L7" s="47"/>
      <c r="M7" s="55"/>
      <c r="N7" s="55"/>
      <c r="O7" s="132"/>
      <c r="P7" s="55"/>
      <c r="Q7" s="47"/>
      <c r="R7" s="47"/>
    </row>
    <row r="8" spans="1:18" x14ac:dyDescent="0.3">
      <c r="A8" s="47"/>
      <c r="B8" s="121"/>
      <c r="C8" s="409" t="s">
        <v>89</v>
      </c>
      <c r="D8" s="409"/>
      <c r="E8" s="409"/>
      <c r="F8" s="409"/>
      <c r="G8" s="429" t="str">
        <f>"du 01.01.20"&amp;RIGHT(A2,2)&amp;" au 31.12.20"&amp;RIGHT(A2,2)</f>
        <v>du 01.01.2029 au 31.12.2029</v>
      </c>
      <c r="H8" s="429"/>
      <c r="I8" s="56"/>
      <c r="J8" s="56"/>
      <c r="K8" s="47"/>
      <c r="L8" s="47"/>
      <c r="M8" s="55"/>
      <c r="N8" s="55"/>
      <c r="O8" s="132"/>
      <c r="P8" s="55"/>
      <c r="Q8" s="47"/>
      <c r="R8" s="47"/>
    </row>
    <row r="9" spans="1:18" ht="15.75" thickBot="1" x14ac:dyDescent="0.35">
      <c r="A9" s="133"/>
      <c r="B9" s="133"/>
      <c r="C9" s="58"/>
      <c r="D9" s="58"/>
      <c r="E9" s="58"/>
      <c r="F9" s="58"/>
      <c r="G9" s="58"/>
      <c r="H9" s="58"/>
      <c r="I9" s="58"/>
      <c r="J9" s="58"/>
      <c r="K9" s="58"/>
      <c r="L9" s="58"/>
      <c r="M9" s="57"/>
      <c r="N9" s="57"/>
      <c r="O9" s="53"/>
      <c r="P9" s="47"/>
      <c r="Q9" s="47"/>
      <c r="R9" s="47"/>
    </row>
    <row r="10" spans="1:18" ht="15" customHeight="1" x14ac:dyDescent="0.3">
      <c r="A10" s="133"/>
      <c r="B10" s="133"/>
      <c r="C10" s="134"/>
      <c r="D10" s="135"/>
      <c r="E10" s="135"/>
      <c r="F10" s="135"/>
      <c r="G10" s="135"/>
      <c r="H10" s="135"/>
      <c r="I10" s="135"/>
      <c r="J10" s="135"/>
      <c r="K10" s="136"/>
      <c r="L10" s="414" t="s">
        <v>90</v>
      </c>
      <c r="M10" s="430" t="s">
        <v>220</v>
      </c>
      <c r="N10" s="430" t="s">
        <v>221</v>
      </c>
      <c r="O10" s="53"/>
      <c r="P10" s="47"/>
      <c r="Q10" s="47"/>
      <c r="R10" s="47"/>
    </row>
    <row r="11" spans="1:18" x14ac:dyDescent="0.3">
      <c r="A11" s="133"/>
      <c r="B11" s="133"/>
      <c r="C11" s="137"/>
      <c r="D11" s="58"/>
      <c r="E11" s="58"/>
      <c r="F11" s="58"/>
      <c r="G11" s="58"/>
      <c r="H11" s="58"/>
      <c r="I11" s="58"/>
      <c r="J11" s="58"/>
      <c r="K11" s="138"/>
      <c r="L11" s="415"/>
      <c r="M11" s="431"/>
      <c r="N11" s="431"/>
      <c r="O11" s="53"/>
      <c r="P11" s="47"/>
      <c r="Q11" s="47"/>
      <c r="R11" s="47"/>
    </row>
    <row r="12" spans="1:18" ht="15.75" thickBot="1" x14ac:dyDescent="0.35">
      <c r="A12" s="133"/>
      <c r="B12" s="133"/>
      <c r="C12" s="137"/>
      <c r="D12" s="58"/>
      <c r="E12" s="58"/>
      <c r="F12" s="58"/>
      <c r="G12" s="58"/>
      <c r="H12" s="58"/>
      <c r="I12" s="58"/>
      <c r="J12" s="58"/>
      <c r="K12" s="138"/>
      <c r="L12" s="416"/>
      <c r="M12" s="432"/>
      <c r="N12" s="432"/>
      <c r="O12" s="53"/>
      <c r="P12" s="47"/>
      <c r="Q12" s="47"/>
      <c r="R12" s="47"/>
    </row>
    <row r="13" spans="1:18" x14ac:dyDescent="0.3">
      <c r="A13" s="139"/>
      <c r="B13" s="141"/>
      <c r="C13" s="77"/>
      <c r="D13" s="433" t="s">
        <v>5</v>
      </c>
      <c r="E13" s="433"/>
      <c r="F13" s="433"/>
      <c r="G13" s="433"/>
      <c r="H13" s="433"/>
      <c r="I13" s="79"/>
      <c r="J13" s="79"/>
      <c r="K13" s="142" t="s">
        <v>99</v>
      </c>
      <c r="L13" s="81" t="s">
        <v>95</v>
      </c>
      <c r="M13" s="89" t="s">
        <v>61</v>
      </c>
      <c r="N13" s="89" t="s">
        <v>61</v>
      </c>
      <c r="O13" s="53"/>
      <c r="P13" s="47"/>
      <c r="Q13" s="47"/>
      <c r="R13" s="47"/>
    </row>
    <row r="14" spans="1:18" x14ac:dyDescent="0.3">
      <c r="A14" s="141"/>
      <c r="B14" s="141"/>
      <c r="C14" s="77"/>
      <c r="D14" s="47"/>
      <c r="E14" s="73"/>
      <c r="F14" s="96"/>
      <c r="G14" s="96"/>
      <c r="H14" s="96"/>
      <c r="I14" s="144"/>
      <c r="J14" s="144"/>
      <c r="K14" s="145"/>
      <c r="L14" s="146"/>
      <c r="M14" s="249"/>
      <c r="N14" s="249"/>
      <c r="O14" s="53"/>
      <c r="P14" s="47"/>
      <c r="Q14" s="47"/>
      <c r="R14" s="47"/>
    </row>
    <row r="15" spans="1:18" x14ac:dyDescent="0.3">
      <c r="A15" s="141"/>
      <c r="B15" s="141"/>
      <c r="C15" s="77"/>
      <c r="D15" s="433" t="s">
        <v>57</v>
      </c>
      <c r="E15" s="433"/>
      <c r="F15" s="433"/>
      <c r="G15" s="433"/>
      <c r="H15" s="433"/>
      <c r="I15" s="72"/>
      <c r="J15" s="72"/>
      <c r="K15" s="140"/>
      <c r="L15" s="146"/>
      <c r="M15" s="249"/>
      <c r="N15" s="249"/>
      <c r="O15" s="53"/>
      <c r="P15" s="47"/>
      <c r="Q15" s="47"/>
      <c r="R15" s="47"/>
    </row>
    <row r="16" spans="1:18" x14ac:dyDescent="0.3">
      <c r="A16" s="141"/>
      <c r="B16" s="141"/>
      <c r="C16" s="77"/>
      <c r="D16" s="72"/>
      <c r="E16" s="80" t="s">
        <v>159</v>
      </c>
      <c r="F16" s="79"/>
      <c r="G16" s="79"/>
      <c r="H16" s="79"/>
      <c r="I16" s="79"/>
      <c r="J16" s="79"/>
      <c r="K16" s="142" t="s">
        <v>94</v>
      </c>
      <c r="L16" s="143" t="s">
        <v>110</v>
      </c>
      <c r="M16" s="231" t="s">
        <v>61</v>
      </c>
      <c r="N16" s="231" t="s">
        <v>61</v>
      </c>
      <c r="O16" s="53"/>
      <c r="P16" s="47"/>
      <c r="Q16" s="47"/>
      <c r="R16" s="47"/>
    </row>
    <row r="17" spans="1:18" ht="15.75" thickBot="1" x14ac:dyDescent="0.35">
      <c r="A17" s="141"/>
      <c r="B17" s="141"/>
      <c r="C17" s="77"/>
      <c r="D17" s="72"/>
      <c r="E17" s="80" t="s">
        <v>160</v>
      </c>
      <c r="F17" s="79"/>
      <c r="G17" s="79"/>
      <c r="H17" s="79"/>
      <c r="I17" s="79"/>
      <c r="J17" s="79"/>
      <c r="K17" s="142" t="s">
        <v>99</v>
      </c>
      <c r="L17" s="147" t="s">
        <v>110</v>
      </c>
      <c r="M17" s="244" t="s">
        <v>61</v>
      </c>
      <c r="N17" s="244" t="s">
        <v>61</v>
      </c>
      <c r="O17" s="53"/>
      <c r="P17" s="47"/>
      <c r="Q17" s="47"/>
      <c r="R17" s="47"/>
    </row>
    <row r="18" spans="1:18" ht="15.75" thickBot="1" x14ac:dyDescent="0.35">
      <c r="A18" s="141"/>
      <c r="B18" s="141"/>
      <c r="C18" s="108"/>
      <c r="D18" s="148"/>
      <c r="E18" s="149"/>
      <c r="F18" s="110"/>
      <c r="G18" s="110"/>
      <c r="H18" s="110"/>
      <c r="I18" s="110"/>
      <c r="J18" s="110"/>
      <c r="K18" s="111"/>
      <c r="L18" s="150"/>
      <c r="M18" s="151"/>
      <c r="N18" s="152"/>
      <c r="O18" s="53"/>
      <c r="P18" s="47"/>
      <c r="Q18" s="47"/>
      <c r="R18" s="47"/>
    </row>
    <row r="19" spans="1:18" x14ac:dyDescent="0.3">
      <c r="A19" s="96"/>
      <c r="B19" s="153"/>
      <c r="C19" s="154"/>
      <c r="D19" s="154"/>
      <c r="E19" s="154"/>
      <c r="F19" s="154"/>
      <c r="G19" s="154"/>
      <c r="H19" s="154"/>
      <c r="I19" s="154"/>
      <c r="J19" s="154"/>
      <c r="K19" s="155"/>
      <c r="L19" s="155"/>
      <c r="M19" s="155"/>
      <c r="N19" s="155"/>
      <c r="O19" s="116"/>
      <c r="P19" s="47"/>
      <c r="Q19" s="47"/>
      <c r="R19" s="47"/>
    </row>
    <row r="20" spans="1:18" x14ac:dyDescent="0.3">
      <c r="A20" s="47"/>
      <c r="B20" s="47"/>
      <c r="C20" s="47"/>
      <c r="D20" s="47"/>
      <c r="E20" s="47"/>
      <c r="F20" s="47"/>
      <c r="G20" s="47"/>
      <c r="H20" s="47"/>
      <c r="I20" s="47"/>
      <c r="J20" s="47"/>
      <c r="K20" s="48"/>
      <c r="L20" s="48"/>
      <c r="M20" s="48"/>
      <c r="N20" s="48"/>
      <c r="O20" s="47"/>
      <c r="P20" s="47"/>
      <c r="Q20" s="47"/>
      <c r="R20" s="47"/>
    </row>
    <row r="21" spans="1:18" ht="15" customHeight="1" x14ac:dyDescent="0.3">
      <c r="A21" s="156"/>
      <c r="B21" s="117"/>
      <c r="C21" s="118"/>
      <c r="D21" s="410" t="s">
        <v>111</v>
      </c>
      <c r="E21" s="410"/>
      <c r="F21" s="410"/>
      <c r="G21" s="410"/>
      <c r="H21" s="410"/>
      <c r="I21" s="410"/>
      <c r="J21" s="198"/>
      <c r="K21" s="119"/>
      <c r="L21" s="119"/>
      <c r="M21" s="119"/>
      <c r="N21" s="120"/>
      <c r="O21" s="157"/>
    </row>
    <row r="22" spans="1:18" ht="4.9000000000000004" customHeight="1" x14ac:dyDescent="0.3">
      <c r="A22" s="156"/>
      <c r="B22" s="342"/>
      <c r="C22" s="343"/>
      <c r="D22" s="337"/>
      <c r="E22" s="337"/>
      <c r="F22" s="337"/>
      <c r="G22" s="337"/>
      <c r="H22" s="337"/>
      <c r="I22" s="337"/>
      <c r="J22" s="337"/>
      <c r="K22" s="338"/>
      <c r="L22" s="338"/>
      <c r="M22" s="338"/>
      <c r="N22" s="339"/>
      <c r="O22" s="344"/>
    </row>
    <row r="23" spans="1:18" ht="15" customHeight="1" x14ac:dyDescent="0.3">
      <c r="A23" s="156"/>
      <c r="B23" s="342"/>
      <c r="C23" s="343"/>
      <c r="E23" t="s">
        <v>331</v>
      </c>
      <c r="F23" s="337"/>
      <c r="G23" s="337"/>
      <c r="H23" s="337"/>
      <c r="I23" s="337"/>
      <c r="J23" s="337"/>
      <c r="K23" s="338"/>
      <c r="L23" s="338"/>
      <c r="M23" s="338"/>
      <c r="N23" s="339"/>
      <c r="O23" s="344"/>
    </row>
    <row r="24" spans="1:18" ht="4.9000000000000004" customHeight="1" x14ac:dyDescent="0.3">
      <c r="A24" s="156"/>
      <c r="B24" s="342"/>
      <c r="C24" s="343"/>
      <c r="D24" s="337"/>
      <c r="E24" s="337"/>
      <c r="F24" s="337"/>
      <c r="G24" s="337"/>
      <c r="H24" s="337"/>
      <c r="I24" s="337"/>
      <c r="J24" s="337"/>
      <c r="K24" s="338"/>
      <c r="L24" s="338"/>
      <c r="M24" s="338"/>
      <c r="N24" s="339"/>
      <c r="O24" s="344"/>
    </row>
    <row r="25" spans="1:18" ht="15.75" x14ac:dyDescent="0.3">
      <c r="A25" s="47"/>
      <c r="B25" s="121"/>
      <c r="C25" s="47"/>
      <c r="D25" s="427" t="s">
        <v>294</v>
      </c>
      <c r="E25" s="427"/>
      <c r="F25" s="427"/>
      <c r="G25" s="427"/>
      <c r="H25" s="427"/>
      <c r="I25" s="122"/>
      <c r="J25" s="122"/>
      <c r="K25" s="122"/>
      <c r="L25" s="122"/>
      <c r="M25" s="122"/>
      <c r="N25" s="123"/>
      <c r="O25" s="158"/>
    </row>
    <row r="26" spans="1:18" ht="4.5" customHeight="1" x14ac:dyDescent="0.3">
      <c r="A26" s="47"/>
      <c r="B26" s="121"/>
      <c r="C26" s="47"/>
      <c r="D26" s="340"/>
      <c r="E26" s="340"/>
      <c r="F26" s="340"/>
      <c r="G26" s="340"/>
      <c r="H26" s="340"/>
      <c r="I26" s="122"/>
      <c r="J26" s="122"/>
      <c r="K26" s="122"/>
      <c r="L26" s="122"/>
      <c r="M26" s="122"/>
      <c r="N26" s="123"/>
      <c r="O26" s="158"/>
    </row>
    <row r="27" spans="1:18" x14ac:dyDescent="0.3">
      <c r="B27" s="121"/>
      <c r="C27" s="47"/>
      <c r="D27" s="341" t="s">
        <v>295</v>
      </c>
      <c r="E27" t="s">
        <v>296</v>
      </c>
      <c r="F27" s="47"/>
      <c r="G27" s="47"/>
      <c r="H27" s="47"/>
      <c r="I27" s="47"/>
      <c r="J27" s="47"/>
      <c r="K27" s="47"/>
      <c r="L27" s="47"/>
      <c r="M27" s="123"/>
      <c r="N27" s="123"/>
      <c r="O27" s="158"/>
    </row>
    <row r="28" spans="1:18" x14ac:dyDescent="0.3">
      <c r="B28" s="121"/>
      <c r="C28" s="47"/>
      <c r="E28" t="s">
        <v>297</v>
      </c>
      <c r="F28" s="47"/>
      <c r="G28" s="47"/>
      <c r="H28" s="47"/>
      <c r="I28" s="47"/>
      <c r="J28" s="47"/>
      <c r="K28" s="47"/>
      <c r="L28" s="47"/>
      <c r="M28" s="123"/>
      <c r="N28" s="123"/>
      <c r="O28" s="158"/>
    </row>
    <row r="29" spans="1:18" x14ac:dyDescent="0.3">
      <c r="B29" s="121"/>
      <c r="C29" s="47"/>
      <c r="D29" s="47"/>
      <c r="E29" s="47"/>
      <c r="F29" s="47"/>
      <c r="G29" s="47"/>
      <c r="H29" s="47"/>
      <c r="I29" s="47"/>
      <c r="J29" s="47"/>
      <c r="K29" s="47"/>
      <c r="L29" s="47"/>
      <c r="M29" s="123"/>
      <c r="N29" s="123"/>
      <c r="O29" s="158"/>
    </row>
    <row r="30" spans="1:18" ht="15.75" x14ac:dyDescent="0.3">
      <c r="B30" s="124"/>
      <c r="C30" s="125"/>
      <c r="D30" s="427" t="s">
        <v>298</v>
      </c>
      <c r="E30" s="427"/>
      <c r="F30" s="427"/>
      <c r="G30" s="427"/>
      <c r="H30" s="427"/>
      <c r="I30" s="125"/>
      <c r="J30" s="125"/>
      <c r="K30" s="125"/>
      <c r="L30" s="125"/>
      <c r="M30" s="126"/>
      <c r="N30" s="126"/>
      <c r="O30" s="159"/>
    </row>
    <row r="31" spans="1:18" ht="3.95" customHeight="1" x14ac:dyDescent="0.3">
      <c r="B31" s="124"/>
      <c r="C31" s="125"/>
      <c r="D31" s="125"/>
      <c r="E31" s="125"/>
      <c r="F31" s="125"/>
      <c r="G31" s="125"/>
      <c r="H31" s="125"/>
      <c r="I31" s="125"/>
      <c r="J31" s="125"/>
      <c r="K31" s="125"/>
      <c r="L31" s="125"/>
      <c r="M31" s="126"/>
      <c r="N31" s="126"/>
      <c r="O31" s="159"/>
    </row>
    <row r="32" spans="1:18" ht="15.75" x14ac:dyDescent="0.3">
      <c r="B32" s="124"/>
      <c r="C32" s="125"/>
      <c r="D32" s="341" t="s">
        <v>295</v>
      </c>
      <c r="E32" t="s">
        <v>299</v>
      </c>
      <c r="F32" s="125"/>
      <c r="G32" s="125"/>
      <c r="H32" s="125"/>
      <c r="I32" s="125"/>
      <c r="J32" s="125"/>
      <c r="K32" s="125"/>
      <c r="L32" s="125"/>
      <c r="M32" s="126"/>
      <c r="N32" s="126"/>
      <c r="O32" s="159"/>
    </row>
    <row r="33" spans="2:15" s="510" customFormat="1" ht="30" customHeight="1" x14ac:dyDescent="0.3">
      <c r="B33" s="345"/>
      <c r="C33" s="346"/>
      <c r="D33" s="341" t="s">
        <v>295</v>
      </c>
      <c r="E33" s="511" t="s">
        <v>300</v>
      </c>
      <c r="F33" s="511"/>
      <c r="G33" s="511"/>
      <c r="H33" s="511"/>
      <c r="I33" s="511"/>
      <c r="J33" s="511"/>
      <c r="K33" s="511"/>
      <c r="L33" s="511"/>
      <c r="M33" s="511"/>
      <c r="N33" s="511"/>
      <c r="O33" s="159"/>
    </row>
    <row r="34" spans="2:15" ht="15.75" x14ac:dyDescent="0.3">
      <c r="B34" s="127"/>
      <c r="C34" s="128"/>
      <c r="D34" s="128"/>
      <c r="E34" s="128"/>
      <c r="F34" s="128"/>
      <c r="G34" s="128"/>
      <c r="H34" s="128"/>
      <c r="I34" s="128"/>
      <c r="J34" s="128"/>
      <c r="K34" s="128"/>
      <c r="L34" s="128"/>
      <c r="M34" s="129"/>
      <c r="N34" s="129"/>
      <c r="O34" s="160"/>
    </row>
  </sheetData>
  <mergeCells count="14">
    <mergeCell ref="E33:N33"/>
    <mergeCell ref="M6:N6"/>
    <mergeCell ref="D13:H13"/>
    <mergeCell ref="D21:I21"/>
    <mergeCell ref="C6:I6"/>
    <mergeCell ref="J6:L6"/>
    <mergeCell ref="D15:H15"/>
    <mergeCell ref="C8:F8"/>
    <mergeCell ref="G8:H8"/>
    <mergeCell ref="L10:L12"/>
    <mergeCell ref="M10:M12"/>
    <mergeCell ref="N10:N12"/>
    <mergeCell ref="D25:H25"/>
    <mergeCell ref="D30:H30"/>
  </mergeCells>
  <pageMargins left="0.70866141732283472" right="0.70866141732283472" top="0.74803149606299213" bottom="0.74803149606299213" header="0.31496062992125984" footer="0.31496062992125984"/>
  <pageSetup paperSize="9" scale="88" orientation="landscape"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3:Y63"/>
  <sheetViews>
    <sheetView zoomScaleNormal="100" workbookViewId="0">
      <selection activeCell="F11" sqref="F11"/>
    </sheetView>
  </sheetViews>
  <sheetFormatPr baseColWidth="10" defaultColWidth="8.85546875" defaultRowHeight="15" x14ac:dyDescent="0.3"/>
  <cols>
    <col min="1" max="1" width="35" style="1" customWidth="1"/>
    <col min="2" max="25" width="14.7109375" style="1" customWidth="1"/>
    <col min="26" max="26" width="16.7109375" style="1" customWidth="1"/>
    <col min="27" max="16384" width="8.85546875" style="1"/>
  </cols>
  <sheetData>
    <row r="3" spans="1:25" ht="29.45" customHeight="1" x14ac:dyDescent="0.3">
      <c r="A3" s="21" t="str">
        <f>TAB00!B62&amp;" : "&amp;TAB00!C62</f>
        <v>TAB6.1 : Réconciliation des charges et produits relatifs aux tarifs de prélèvements</v>
      </c>
      <c r="B3" s="10"/>
      <c r="C3" s="10"/>
      <c r="D3" s="10"/>
      <c r="E3" s="10"/>
      <c r="F3" s="10"/>
      <c r="G3" s="10"/>
      <c r="H3" s="10"/>
      <c r="I3" s="10"/>
      <c r="J3" s="10"/>
      <c r="K3" s="10"/>
      <c r="L3" s="10"/>
      <c r="M3" s="10"/>
      <c r="N3" s="10"/>
      <c r="O3" s="10"/>
      <c r="P3" s="10"/>
      <c r="Q3" s="10"/>
      <c r="R3" s="10"/>
      <c r="S3" s="10"/>
      <c r="T3" s="10"/>
      <c r="U3" s="10"/>
      <c r="V3" s="10"/>
      <c r="W3" s="10"/>
      <c r="X3" s="10"/>
      <c r="Y3" s="10"/>
    </row>
    <row r="5" spans="1:25" ht="21" x14ac:dyDescent="0.35">
      <c r="A5" s="378" t="s">
        <v>202</v>
      </c>
      <c r="B5" s="379"/>
      <c r="C5" s="379"/>
      <c r="D5" s="379"/>
      <c r="E5" s="379"/>
      <c r="F5" s="379"/>
      <c r="G5" s="379"/>
      <c r="H5" s="379"/>
      <c r="I5" s="379"/>
      <c r="J5" s="379"/>
      <c r="K5" s="379"/>
      <c r="L5" s="379"/>
      <c r="M5" s="379"/>
      <c r="N5" s="379"/>
      <c r="O5" s="379"/>
      <c r="P5" s="379"/>
      <c r="Q5" s="379"/>
      <c r="R5" s="379"/>
      <c r="S5" s="379"/>
      <c r="T5" s="379"/>
      <c r="U5" s="379"/>
      <c r="V5" s="379"/>
      <c r="W5" s="379"/>
      <c r="X5" s="379"/>
      <c r="Y5" s="380"/>
    </row>
    <row r="6" spans="1:25" s="4" customFormat="1" ht="13.5" x14ac:dyDescent="0.3">
      <c r="A6" s="435" t="s">
        <v>0</v>
      </c>
      <c r="B6" s="395" t="s">
        <v>7</v>
      </c>
      <c r="C6" s="434"/>
      <c r="D6" s="396"/>
      <c r="E6" s="395" t="s">
        <v>32</v>
      </c>
      <c r="F6" s="434"/>
      <c r="G6" s="396"/>
      <c r="H6" s="395" t="s">
        <v>33</v>
      </c>
      <c r="I6" s="434"/>
      <c r="J6" s="396"/>
      <c r="K6" s="395" t="s">
        <v>34</v>
      </c>
      <c r="L6" s="434"/>
      <c r="M6" s="396"/>
      <c r="N6" s="395" t="s">
        <v>35</v>
      </c>
      <c r="O6" s="434"/>
      <c r="P6" s="396"/>
      <c r="Q6" s="395" t="s">
        <v>36</v>
      </c>
      <c r="R6" s="434"/>
      <c r="S6" s="396"/>
      <c r="T6" s="395" t="s">
        <v>37</v>
      </c>
      <c r="U6" s="434"/>
      <c r="V6" s="396"/>
      <c r="W6" s="395" t="s">
        <v>41</v>
      </c>
      <c r="X6" s="434"/>
      <c r="Y6" s="396"/>
    </row>
    <row r="7" spans="1:25" s="4" customFormat="1" ht="13.5" x14ac:dyDescent="0.3">
      <c r="A7" s="436"/>
      <c r="B7" s="5" t="s">
        <v>14</v>
      </c>
      <c r="C7" s="5" t="s">
        <v>15</v>
      </c>
      <c r="D7" s="5" t="s">
        <v>16</v>
      </c>
      <c r="E7" s="5" t="s">
        <v>14</v>
      </c>
      <c r="F7" s="5" t="s">
        <v>15</v>
      </c>
      <c r="G7" s="5" t="s">
        <v>16</v>
      </c>
      <c r="H7" s="5" t="s">
        <v>14</v>
      </c>
      <c r="I7" s="5" t="s">
        <v>15</v>
      </c>
      <c r="J7" s="5" t="s">
        <v>16</v>
      </c>
      <c r="K7" s="5" t="s">
        <v>14</v>
      </c>
      <c r="L7" s="5" t="s">
        <v>15</v>
      </c>
      <c r="M7" s="5" t="s">
        <v>16</v>
      </c>
      <c r="N7" s="5" t="s">
        <v>14</v>
      </c>
      <c r="O7" s="5" t="s">
        <v>15</v>
      </c>
      <c r="P7" s="5" t="s">
        <v>16</v>
      </c>
      <c r="Q7" s="5" t="s">
        <v>14</v>
      </c>
      <c r="R7" s="5" t="s">
        <v>15</v>
      </c>
      <c r="S7" s="5" t="s">
        <v>16</v>
      </c>
      <c r="T7" s="5" t="s">
        <v>14</v>
      </c>
      <c r="U7" s="5" t="s">
        <v>15</v>
      </c>
      <c r="V7" s="5" t="s">
        <v>16</v>
      </c>
      <c r="W7" s="5" t="s">
        <v>14</v>
      </c>
      <c r="X7" s="5" t="s">
        <v>15</v>
      </c>
      <c r="Y7" s="5" t="s">
        <v>16</v>
      </c>
    </row>
    <row r="8" spans="1:25" s="4" customFormat="1" ht="14.45" customHeight="1" x14ac:dyDescent="0.3">
      <c r="A8" s="185" t="s">
        <v>5</v>
      </c>
      <c r="B8" s="189">
        <f>'TAB2.1'!B11</f>
        <v>0</v>
      </c>
      <c r="C8" s="189">
        <f>SUM(F8,I8,L8,O8,R8,U8,X8)</f>
        <v>0</v>
      </c>
      <c r="D8" s="189">
        <f>B8-C8</f>
        <v>0</v>
      </c>
      <c r="E8" s="189">
        <f>'TAB2.1'!D11</f>
        <v>0</v>
      </c>
      <c r="F8" s="189">
        <f>'TAB4.1.2'!E$7</f>
        <v>0</v>
      </c>
      <c r="G8" s="189">
        <f>E8-F8</f>
        <v>0</v>
      </c>
      <c r="H8" s="189">
        <f>'TAB2.1'!F11</f>
        <v>0</v>
      </c>
      <c r="I8" s="189">
        <f>'TAB4.1.2'!H$7</f>
        <v>0</v>
      </c>
      <c r="J8" s="189">
        <f>H8-I8</f>
        <v>0</v>
      </c>
      <c r="K8" s="189">
        <f>'TAB2.1'!H11</f>
        <v>0</v>
      </c>
      <c r="L8" s="189">
        <f>'TAB4.1.2'!K$7</f>
        <v>0</v>
      </c>
      <c r="M8" s="189">
        <f>K8-L8</f>
        <v>0</v>
      </c>
      <c r="N8" s="189">
        <f>'TAB2.1'!J11</f>
        <v>0</v>
      </c>
      <c r="O8" s="189">
        <f>'TAB4.1.2'!N$7</f>
        <v>0</v>
      </c>
      <c r="P8" s="189">
        <f>N8-O8</f>
        <v>0</v>
      </c>
      <c r="Q8" s="189">
        <f>'TAB2.1'!L11</f>
        <v>0</v>
      </c>
      <c r="R8" s="189">
        <f>'TAB4.1.2'!Q$7</f>
        <v>0</v>
      </c>
      <c r="S8" s="189">
        <f>Q8-R8</f>
        <v>0</v>
      </c>
      <c r="T8" s="189">
        <f>'TAB2.1'!N11</f>
        <v>0</v>
      </c>
      <c r="U8" s="189">
        <f>'TAB4.1.2'!T$7</f>
        <v>0</v>
      </c>
      <c r="V8" s="189">
        <f>T8-U8</f>
        <v>0</v>
      </c>
      <c r="W8" s="189">
        <f>'TAB2.1'!P11</f>
        <v>0</v>
      </c>
      <c r="X8" s="189">
        <f>'TAB4.1.2'!W$7</f>
        <v>0</v>
      </c>
      <c r="Y8" s="189">
        <f>W8-X8</f>
        <v>0</v>
      </c>
    </row>
    <row r="9" spans="1:25" x14ac:dyDescent="0.3">
      <c r="A9" s="185" t="s">
        <v>113</v>
      </c>
      <c r="B9" s="189">
        <f>'TAB2.1'!B12</f>
        <v>0</v>
      </c>
      <c r="C9" s="189">
        <f t="shared" ref="C9:C14" si="0">SUM(F9,I9,L9,O9,R9,U9,X9)</f>
        <v>0</v>
      </c>
      <c r="D9" s="189">
        <f t="shared" ref="D9:D14" si="1">B9-C9</f>
        <v>0</v>
      </c>
      <c r="E9" s="189">
        <f>'TAB2.1'!D12</f>
        <v>0</v>
      </c>
      <c r="F9" s="189">
        <f>'TAB4.1.2'!E$13</f>
        <v>0</v>
      </c>
      <c r="G9" s="189">
        <f t="shared" ref="G9:G14" si="2">E9-F9</f>
        <v>0</v>
      </c>
      <c r="H9" s="189">
        <f>'TAB2.1'!F12</f>
        <v>0</v>
      </c>
      <c r="I9" s="189">
        <f>'TAB4.1.2'!H$13</f>
        <v>0</v>
      </c>
      <c r="J9" s="189">
        <f t="shared" ref="J9:J14" si="3">H9-I9</f>
        <v>0</v>
      </c>
      <c r="K9" s="189">
        <f>'TAB2.1'!H12</f>
        <v>0</v>
      </c>
      <c r="L9" s="189">
        <f>'TAB4.1.2'!K$13</f>
        <v>0</v>
      </c>
      <c r="M9" s="189">
        <f t="shared" ref="M9:M14" si="4">K9-L9</f>
        <v>0</v>
      </c>
      <c r="N9" s="189">
        <f>'TAB2.1'!J12</f>
        <v>0</v>
      </c>
      <c r="O9" s="189">
        <f>'TAB4.1.2'!N$13</f>
        <v>0</v>
      </c>
      <c r="P9" s="189">
        <f t="shared" ref="P9:P14" si="5">N9-O9</f>
        <v>0</v>
      </c>
      <c r="Q9" s="189">
        <f>'TAB2.1'!L12</f>
        <v>0</v>
      </c>
      <c r="R9" s="189">
        <f>'TAB4.1.2'!Q$13</f>
        <v>0</v>
      </c>
      <c r="S9" s="189">
        <f t="shared" ref="S9:S14" si="6">Q9-R9</f>
        <v>0</v>
      </c>
      <c r="T9" s="189">
        <f>'TAB2.1'!N12</f>
        <v>0</v>
      </c>
      <c r="U9" s="189">
        <f>'TAB4.1.2'!T$13</f>
        <v>0</v>
      </c>
      <c r="V9" s="189">
        <f t="shared" ref="V9:V14" si="7">T9-U9</f>
        <v>0</v>
      </c>
      <c r="W9" s="189">
        <f>'TAB2.1'!P12</f>
        <v>0</v>
      </c>
      <c r="X9" s="189">
        <f>'TAB4.1.2'!W$13</f>
        <v>0</v>
      </c>
      <c r="Y9" s="189">
        <f t="shared" ref="Y9:Y14" si="8">W9-X9</f>
        <v>0</v>
      </c>
    </row>
    <row r="10" spans="1:25" x14ac:dyDescent="0.3">
      <c r="A10" s="185" t="s">
        <v>56</v>
      </c>
      <c r="B10" s="189">
        <f>SUM(B11:B13)</f>
        <v>0</v>
      </c>
      <c r="C10" s="189">
        <f t="shared" si="0"/>
        <v>0</v>
      </c>
      <c r="D10" s="189">
        <f>SUM(D11:D13)</f>
        <v>0</v>
      </c>
      <c r="E10" s="189">
        <f t="shared" ref="E10:Y10" si="9">SUM(E11:E13)</f>
        <v>0</v>
      </c>
      <c r="F10" s="189">
        <f>'TAB4.1.2'!E$14</f>
        <v>0</v>
      </c>
      <c r="G10" s="189">
        <f>SUM(G11:G13)</f>
        <v>0</v>
      </c>
      <c r="H10" s="189">
        <f t="shared" si="9"/>
        <v>0</v>
      </c>
      <c r="I10" s="189">
        <f>'TAB4.1.2'!H$14</f>
        <v>0</v>
      </c>
      <c r="J10" s="189">
        <f t="shared" si="9"/>
        <v>0</v>
      </c>
      <c r="K10" s="189">
        <f t="shared" si="9"/>
        <v>0</v>
      </c>
      <c r="L10" s="189">
        <f>'TAB4.1.2'!K$14</f>
        <v>0</v>
      </c>
      <c r="M10" s="189">
        <f t="shared" si="9"/>
        <v>0</v>
      </c>
      <c r="N10" s="189">
        <f t="shared" si="9"/>
        <v>0</v>
      </c>
      <c r="O10" s="189">
        <f>'TAB4.1.2'!N$14</f>
        <v>0</v>
      </c>
      <c r="P10" s="189">
        <f t="shared" si="9"/>
        <v>0</v>
      </c>
      <c r="Q10" s="189">
        <f t="shared" si="9"/>
        <v>0</v>
      </c>
      <c r="R10" s="189">
        <f>'TAB4.1.2'!Q$14</f>
        <v>0</v>
      </c>
      <c r="S10" s="189">
        <f t="shared" si="9"/>
        <v>0</v>
      </c>
      <c r="T10" s="189">
        <f t="shared" si="9"/>
        <v>0</v>
      </c>
      <c r="U10" s="189">
        <f>'TAB4.1.2'!T$14</f>
        <v>0</v>
      </c>
      <c r="V10" s="189">
        <f t="shared" si="9"/>
        <v>0</v>
      </c>
      <c r="W10" s="189">
        <f t="shared" si="9"/>
        <v>0</v>
      </c>
      <c r="X10" s="189">
        <f>'TAB4.1.2'!W$14</f>
        <v>0</v>
      </c>
      <c r="Y10" s="189">
        <f t="shared" si="9"/>
        <v>0</v>
      </c>
    </row>
    <row r="11" spans="1:25" x14ac:dyDescent="0.3">
      <c r="A11" s="187" t="s">
        <v>2</v>
      </c>
      <c r="B11" s="189">
        <f>'TAB2.1'!B14</f>
        <v>0</v>
      </c>
      <c r="C11" s="189">
        <f>SUM(F11,I11,L11,O11,R11,U11,X11)</f>
        <v>0</v>
      </c>
      <c r="D11" s="189">
        <f t="shared" si="1"/>
        <v>0</v>
      </c>
      <c r="E11" s="189">
        <f>'TAB2.1'!D14</f>
        <v>0</v>
      </c>
      <c r="F11" s="189">
        <f>'TAB4.1.2'!E$15</f>
        <v>0</v>
      </c>
      <c r="G11" s="189">
        <f t="shared" si="2"/>
        <v>0</v>
      </c>
      <c r="H11" s="189">
        <f>'TAB2.1'!F14</f>
        <v>0</v>
      </c>
      <c r="I11" s="189">
        <f>'TAB4.1.2'!H$15</f>
        <v>0</v>
      </c>
      <c r="J11" s="189">
        <f t="shared" si="3"/>
        <v>0</v>
      </c>
      <c r="K11" s="189">
        <f>'TAB2.1'!H14</f>
        <v>0</v>
      </c>
      <c r="L11" s="189">
        <f>'TAB4.1.2'!K$15</f>
        <v>0</v>
      </c>
      <c r="M11" s="189">
        <f t="shared" si="4"/>
        <v>0</v>
      </c>
      <c r="N11" s="189">
        <f>'TAB2.1'!J14</f>
        <v>0</v>
      </c>
      <c r="O11" s="189">
        <f>'TAB4.1.2'!N$15</f>
        <v>0</v>
      </c>
      <c r="P11" s="189">
        <f t="shared" si="5"/>
        <v>0</v>
      </c>
      <c r="Q11" s="189">
        <f>'TAB2.1'!L14</f>
        <v>0</v>
      </c>
      <c r="R11" s="189">
        <f>'TAB4.1.2'!Q$15</f>
        <v>0</v>
      </c>
      <c r="S11" s="189">
        <f t="shared" si="6"/>
        <v>0</v>
      </c>
      <c r="T11" s="189">
        <f>'TAB2.1'!N14</f>
        <v>0</v>
      </c>
      <c r="U11" s="189">
        <f>'TAB4.1.2'!T$15</f>
        <v>0</v>
      </c>
      <c r="V11" s="189">
        <f t="shared" si="7"/>
        <v>0</v>
      </c>
      <c r="W11" s="189">
        <f>'TAB2.1'!P14</f>
        <v>0</v>
      </c>
      <c r="X11" s="189">
        <f>'TAB4.1.2'!W$15</f>
        <v>0</v>
      </c>
      <c r="Y11" s="189">
        <f t="shared" si="8"/>
        <v>0</v>
      </c>
    </row>
    <row r="12" spans="1:25" x14ac:dyDescent="0.3">
      <c r="A12" s="187" t="s">
        <v>6</v>
      </c>
      <c r="B12" s="189">
        <f>'TAB2.1'!B15</f>
        <v>0</v>
      </c>
      <c r="C12" s="189">
        <f t="shared" si="0"/>
        <v>0</v>
      </c>
      <c r="D12" s="189">
        <f t="shared" si="1"/>
        <v>0</v>
      </c>
      <c r="E12" s="189">
        <f>'TAB2.1'!D15</f>
        <v>0</v>
      </c>
      <c r="F12" s="189">
        <f>'TAB4.1.2'!E$16</f>
        <v>0</v>
      </c>
      <c r="G12" s="189">
        <f t="shared" si="2"/>
        <v>0</v>
      </c>
      <c r="H12" s="189">
        <f>'TAB2.1'!F15</f>
        <v>0</v>
      </c>
      <c r="I12" s="189">
        <f>'TAB4.1.2'!H$16</f>
        <v>0</v>
      </c>
      <c r="J12" s="189">
        <f t="shared" si="3"/>
        <v>0</v>
      </c>
      <c r="K12" s="189">
        <f>'TAB2.1'!H15</f>
        <v>0</v>
      </c>
      <c r="L12" s="189">
        <f>'TAB4.1.2'!K$16</f>
        <v>0</v>
      </c>
      <c r="M12" s="189">
        <f t="shared" si="4"/>
        <v>0</v>
      </c>
      <c r="N12" s="189">
        <f>'TAB2.1'!J15</f>
        <v>0</v>
      </c>
      <c r="O12" s="189">
        <f>'TAB4.1.2'!N$16</f>
        <v>0</v>
      </c>
      <c r="P12" s="189">
        <f t="shared" si="5"/>
        <v>0</v>
      </c>
      <c r="Q12" s="189">
        <f>'TAB2.1'!L15</f>
        <v>0</v>
      </c>
      <c r="R12" s="189">
        <f>'TAB4.1.2'!Q$16</f>
        <v>0</v>
      </c>
      <c r="S12" s="189">
        <f t="shared" si="6"/>
        <v>0</v>
      </c>
      <c r="T12" s="189">
        <f>'TAB2.1'!N15</f>
        <v>0</v>
      </c>
      <c r="U12" s="189">
        <f>'TAB4.1.2'!T$16</f>
        <v>0</v>
      </c>
      <c r="V12" s="189">
        <f t="shared" si="7"/>
        <v>0</v>
      </c>
      <c r="W12" s="189">
        <f>'TAB2.1'!P15</f>
        <v>0</v>
      </c>
      <c r="X12" s="189">
        <f>'TAB4.1.2'!W$16</f>
        <v>0</v>
      </c>
      <c r="Y12" s="189">
        <f t="shared" si="8"/>
        <v>0</v>
      </c>
    </row>
    <row r="13" spans="1:25" x14ac:dyDescent="0.3">
      <c r="A13" s="187" t="s">
        <v>10</v>
      </c>
      <c r="B13" s="189">
        <f>'TAB2.1'!B16</f>
        <v>0</v>
      </c>
      <c r="C13" s="189">
        <f t="shared" si="0"/>
        <v>0</v>
      </c>
      <c r="D13" s="189">
        <f t="shared" si="1"/>
        <v>0</v>
      </c>
      <c r="E13" s="189">
        <f>'TAB2.1'!D16</f>
        <v>0</v>
      </c>
      <c r="F13" s="189">
        <f>'TAB4.1.2'!E$17</f>
        <v>0</v>
      </c>
      <c r="G13" s="189">
        <f t="shared" si="2"/>
        <v>0</v>
      </c>
      <c r="H13" s="189">
        <f>'TAB2.1'!F16</f>
        <v>0</v>
      </c>
      <c r="I13" s="189">
        <f>'TAB4.1.2'!H$17</f>
        <v>0</v>
      </c>
      <c r="J13" s="189">
        <f t="shared" si="3"/>
        <v>0</v>
      </c>
      <c r="K13" s="189">
        <f>'TAB2.1'!H16</f>
        <v>0</v>
      </c>
      <c r="L13" s="189">
        <f>'TAB4.1.2'!K$17</f>
        <v>0</v>
      </c>
      <c r="M13" s="189">
        <f t="shared" si="4"/>
        <v>0</v>
      </c>
      <c r="N13" s="189">
        <f>'TAB2.1'!J16</f>
        <v>0</v>
      </c>
      <c r="O13" s="189">
        <f>'TAB4.1.2'!N$17</f>
        <v>0</v>
      </c>
      <c r="P13" s="189">
        <f t="shared" si="5"/>
        <v>0</v>
      </c>
      <c r="Q13" s="189">
        <f>'TAB2.1'!L16</f>
        <v>0</v>
      </c>
      <c r="R13" s="189">
        <f>'TAB4.1.2'!Q$17</f>
        <v>0</v>
      </c>
      <c r="S13" s="189">
        <f t="shared" si="6"/>
        <v>0</v>
      </c>
      <c r="T13" s="189">
        <f>'TAB2.1'!N16</f>
        <v>0</v>
      </c>
      <c r="U13" s="189">
        <f>'TAB4.1.2'!T$17</f>
        <v>0</v>
      </c>
      <c r="V13" s="189">
        <f t="shared" si="7"/>
        <v>0</v>
      </c>
      <c r="W13" s="189">
        <f>'TAB2.1'!P16</f>
        <v>0</v>
      </c>
      <c r="X13" s="189">
        <f>'TAB4.1.2'!W$17</f>
        <v>0</v>
      </c>
      <c r="Y13" s="189">
        <f t="shared" si="8"/>
        <v>0</v>
      </c>
    </row>
    <row r="14" spans="1:25" x14ac:dyDescent="0.3">
      <c r="A14" s="185" t="s">
        <v>114</v>
      </c>
      <c r="B14" s="189">
        <f>'TAB2.1'!B17</f>
        <v>0</v>
      </c>
      <c r="C14" s="189">
        <f t="shared" si="0"/>
        <v>0</v>
      </c>
      <c r="D14" s="189">
        <f t="shared" si="1"/>
        <v>0</v>
      </c>
      <c r="E14" s="189">
        <f>'TAB2.1'!D17</f>
        <v>0</v>
      </c>
      <c r="F14" s="189">
        <f>'TAB4.1.2'!E$18</f>
        <v>0</v>
      </c>
      <c r="G14" s="189">
        <f t="shared" si="2"/>
        <v>0</v>
      </c>
      <c r="H14" s="189">
        <f>'TAB2.1'!F17</f>
        <v>0</v>
      </c>
      <c r="I14" s="189">
        <f>'TAB4.1.2'!H$18</f>
        <v>0</v>
      </c>
      <c r="J14" s="189">
        <f t="shared" si="3"/>
        <v>0</v>
      </c>
      <c r="K14" s="189">
        <f>'TAB2.1'!H17</f>
        <v>0</v>
      </c>
      <c r="L14" s="189">
        <f>'TAB4.1.2'!K$18</f>
        <v>0</v>
      </c>
      <c r="M14" s="189">
        <f t="shared" si="4"/>
        <v>0</v>
      </c>
      <c r="N14" s="189">
        <f>'TAB2.1'!J17</f>
        <v>0</v>
      </c>
      <c r="O14" s="189">
        <f>'TAB4.1.2'!N$18</f>
        <v>0</v>
      </c>
      <c r="P14" s="189">
        <f t="shared" si="5"/>
        <v>0</v>
      </c>
      <c r="Q14" s="189">
        <f>'TAB2.1'!L17</f>
        <v>0</v>
      </c>
      <c r="R14" s="189">
        <f>'TAB4.1.2'!Q$18</f>
        <v>0</v>
      </c>
      <c r="S14" s="189">
        <f t="shared" si="6"/>
        <v>0</v>
      </c>
      <c r="T14" s="189">
        <f>'TAB2.1'!N17</f>
        <v>0</v>
      </c>
      <c r="U14" s="189">
        <f>'TAB4.1.2'!T$18</f>
        <v>0</v>
      </c>
      <c r="V14" s="189">
        <f t="shared" si="7"/>
        <v>0</v>
      </c>
      <c r="W14" s="189">
        <f>'TAB2.1'!P17</f>
        <v>0</v>
      </c>
      <c r="X14" s="189">
        <f>'TAB4.1.2'!W$18</f>
        <v>0</v>
      </c>
      <c r="Y14" s="189">
        <f t="shared" si="8"/>
        <v>0</v>
      </c>
    </row>
    <row r="15" spans="1:25" x14ac:dyDescent="0.3">
      <c r="A15" s="42" t="s">
        <v>7</v>
      </c>
      <c r="B15" s="8">
        <f>SUM(B8:B10,B14)</f>
        <v>0</v>
      </c>
      <c r="C15" s="8">
        <f t="shared" ref="C15:J15" si="10">SUM(C8:C10,C14)</f>
        <v>0</v>
      </c>
      <c r="D15" s="8">
        <f t="shared" si="10"/>
        <v>0</v>
      </c>
      <c r="E15" s="8">
        <f>SUM(E8:E10,E14)</f>
        <v>0</v>
      </c>
      <c r="F15" s="8">
        <f t="shared" si="10"/>
        <v>0</v>
      </c>
      <c r="G15" s="8">
        <f>SUM(G8:G10,G14)</f>
        <v>0</v>
      </c>
      <c r="H15" s="8">
        <f>SUM(H8:H10,H14)</f>
        <v>0</v>
      </c>
      <c r="I15" s="8">
        <f t="shared" ref="I15" si="11">SUM(I8:I10,I14)</f>
        <v>0</v>
      </c>
      <c r="J15" s="8">
        <f t="shared" si="10"/>
        <v>0</v>
      </c>
      <c r="K15" s="8">
        <f>SUM(K8:K10,K14)</f>
        <v>0</v>
      </c>
      <c r="L15" s="8">
        <f t="shared" ref="L15" si="12">SUM(L8:L10,L14)</f>
        <v>0</v>
      </c>
      <c r="M15" s="8">
        <f t="shared" ref="M15" si="13">SUM(M8:M10,M14)</f>
        <v>0</v>
      </c>
      <c r="N15" s="8">
        <f>SUM(N8:N10,N14)</f>
        <v>0</v>
      </c>
      <c r="O15" s="8">
        <f t="shared" ref="O15" si="14">SUM(O8:O10,O14)</f>
        <v>0</v>
      </c>
      <c r="P15" s="8">
        <f t="shared" ref="P15" si="15">SUM(P8:P10,P14)</f>
        <v>0</v>
      </c>
      <c r="Q15" s="8">
        <f>SUM(Q8:Q10,Q14)</f>
        <v>0</v>
      </c>
      <c r="R15" s="8">
        <f t="shared" ref="R15" si="16">SUM(R8:R10,R14)</f>
        <v>0</v>
      </c>
      <c r="S15" s="8">
        <f t="shared" ref="S15" si="17">SUM(S8:S10,S14)</f>
        <v>0</v>
      </c>
      <c r="T15" s="8">
        <f>SUM(T8:T10,T14)</f>
        <v>0</v>
      </c>
      <c r="U15" s="8">
        <f t="shared" ref="U15" si="18">SUM(U8:U10,U14)</f>
        <v>0</v>
      </c>
      <c r="V15" s="8">
        <f t="shared" ref="V15" si="19">SUM(V8:V10,V14)</f>
        <v>0</v>
      </c>
      <c r="W15" s="8">
        <f>SUM(W8:W10,W14)</f>
        <v>0</v>
      </c>
      <c r="X15" s="8">
        <f t="shared" ref="X15" si="20">SUM(X8:X10,X14)</f>
        <v>0</v>
      </c>
      <c r="Y15" s="8">
        <f t="shared" ref="Y15" si="21">SUM(Y8:Y10,Y14)</f>
        <v>0</v>
      </c>
    </row>
    <row r="17" spans="1:25" ht="21" x14ac:dyDescent="0.35">
      <c r="A17" s="378" t="s">
        <v>203</v>
      </c>
      <c r="B17" s="379"/>
      <c r="C17" s="379"/>
      <c r="D17" s="379"/>
      <c r="E17" s="379"/>
      <c r="F17" s="379"/>
      <c r="G17" s="379"/>
      <c r="H17" s="379"/>
      <c r="I17" s="379"/>
      <c r="J17" s="379"/>
      <c r="K17" s="379"/>
      <c r="L17" s="379"/>
      <c r="M17" s="379"/>
      <c r="N17" s="379"/>
      <c r="O17" s="379"/>
      <c r="P17" s="379"/>
      <c r="Q17" s="379"/>
      <c r="R17" s="379"/>
      <c r="S17" s="379"/>
      <c r="T17" s="379"/>
      <c r="U17" s="379"/>
      <c r="V17" s="379"/>
      <c r="W17" s="379"/>
      <c r="X17" s="379"/>
      <c r="Y17" s="380"/>
    </row>
    <row r="18" spans="1:25" x14ac:dyDescent="0.3">
      <c r="A18" s="435" t="s">
        <v>0</v>
      </c>
      <c r="B18" s="395" t="s">
        <v>7</v>
      </c>
      <c r="C18" s="434"/>
      <c r="D18" s="396"/>
      <c r="E18" s="395" t="s">
        <v>32</v>
      </c>
      <c r="F18" s="434"/>
      <c r="G18" s="396"/>
      <c r="H18" s="395" t="s">
        <v>33</v>
      </c>
      <c r="I18" s="434"/>
      <c r="J18" s="396"/>
      <c r="K18" s="395" t="s">
        <v>34</v>
      </c>
      <c r="L18" s="434"/>
      <c r="M18" s="396"/>
      <c r="N18" s="395" t="s">
        <v>35</v>
      </c>
      <c r="O18" s="434"/>
      <c r="P18" s="396"/>
      <c r="Q18" s="395" t="s">
        <v>36</v>
      </c>
      <c r="R18" s="434"/>
      <c r="S18" s="396"/>
      <c r="T18" s="395" t="s">
        <v>37</v>
      </c>
      <c r="U18" s="434"/>
      <c r="V18" s="396"/>
      <c r="W18" s="395" t="s">
        <v>41</v>
      </c>
      <c r="X18" s="434"/>
      <c r="Y18" s="396"/>
    </row>
    <row r="19" spans="1:25" x14ac:dyDescent="0.3">
      <c r="A19" s="436"/>
      <c r="B19" s="5" t="s">
        <v>14</v>
      </c>
      <c r="C19" s="5" t="s">
        <v>15</v>
      </c>
      <c r="D19" s="5" t="s">
        <v>16</v>
      </c>
      <c r="E19" s="5" t="s">
        <v>14</v>
      </c>
      <c r="F19" s="5" t="s">
        <v>15</v>
      </c>
      <c r="G19" s="5" t="s">
        <v>16</v>
      </c>
      <c r="H19" s="5" t="s">
        <v>14</v>
      </c>
      <c r="I19" s="5" t="s">
        <v>15</v>
      </c>
      <c r="J19" s="5" t="s">
        <v>16</v>
      </c>
      <c r="K19" s="5" t="s">
        <v>14</v>
      </c>
      <c r="L19" s="5" t="s">
        <v>15</v>
      </c>
      <c r="M19" s="5" t="s">
        <v>16</v>
      </c>
      <c r="N19" s="5" t="s">
        <v>14</v>
      </c>
      <c r="O19" s="5" t="s">
        <v>15</v>
      </c>
      <c r="P19" s="5" t="s">
        <v>16</v>
      </c>
      <c r="Q19" s="5" t="s">
        <v>14</v>
      </c>
      <c r="R19" s="5" t="s">
        <v>15</v>
      </c>
      <c r="S19" s="5" t="s">
        <v>16</v>
      </c>
      <c r="T19" s="5" t="s">
        <v>14</v>
      </c>
      <c r="U19" s="5" t="s">
        <v>15</v>
      </c>
      <c r="V19" s="5" t="s">
        <v>16</v>
      </c>
      <c r="W19" s="5" t="s">
        <v>14</v>
      </c>
      <c r="X19" s="5" t="s">
        <v>15</v>
      </c>
      <c r="Y19" s="5" t="s">
        <v>16</v>
      </c>
    </row>
    <row r="20" spans="1:25" x14ac:dyDescent="0.3">
      <c r="A20" s="185" t="s">
        <v>5</v>
      </c>
      <c r="B20" s="189">
        <f>'TAB2.1'!B26</f>
        <v>0</v>
      </c>
      <c r="C20" s="189">
        <f>SUM(F20,I20,L20,O20,R20,U20,X20)</f>
        <v>0</v>
      </c>
      <c r="D20" s="189">
        <f>B20-C20</f>
        <v>0</v>
      </c>
      <c r="E20" s="189">
        <f>'TAB2.1'!D26</f>
        <v>0</v>
      </c>
      <c r="F20" s="189">
        <f>'TAB4.2.2'!E$7</f>
        <v>0</v>
      </c>
      <c r="G20" s="189">
        <f>E20-F20</f>
        <v>0</v>
      </c>
      <c r="H20" s="189">
        <f>'TAB2.1'!F26</f>
        <v>0</v>
      </c>
      <c r="I20" s="189">
        <f>'TAB4.2.2'!H$7</f>
        <v>0</v>
      </c>
      <c r="J20" s="189">
        <f>H20-I20</f>
        <v>0</v>
      </c>
      <c r="K20" s="189">
        <f>'TAB2.1'!H26</f>
        <v>0</v>
      </c>
      <c r="L20" s="189">
        <f>'TAB4.2.2'!K$7</f>
        <v>0</v>
      </c>
      <c r="M20" s="189">
        <f>K20-L20</f>
        <v>0</v>
      </c>
      <c r="N20" s="189">
        <f>'TAB2.1'!J26</f>
        <v>0</v>
      </c>
      <c r="O20" s="189">
        <f>'TAB4.2.2'!N$7</f>
        <v>0</v>
      </c>
      <c r="P20" s="189">
        <f>N20-O20</f>
        <v>0</v>
      </c>
      <c r="Q20" s="189">
        <f>'TAB2.1'!L26</f>
        <v>0</v>
      </c>
      <c r="R20" s="189">
        <f>'TAB4.2.2'!Q$7</f>
        <v>0</v>
      </c>
      <c r="S20" s="189">
        <f>Q20-R20</f>
        <v>0</v>
      </c>
      <c r="T20" s="189">
        <f>'TAB2.1'!N26</f>
        <v>0</v>
      </c>
      <c r="U20" s="189">
        <f>'TAB4.2.2'!T$7</f>
        <v>0</v>
      </c>
      <c r="V20" s="189">
        <f>T20-U20</f>
        <v>0</v>
      </c>
      <c r="W20" s="189">
        <f>'TAB2.1'!P26</f>
        <v>0</v>
      </c>
      <c r="X20" s="189">
        <f>'TAB4.2.2'!W$7</f>
        <v>0</v>
      </c>
      <c r="Y20" s="189">
        <f>W20-X20</f>
        <v>0</v>
      </c>
    </row>
    <row r="21" spans="1:25" x14ac:dyDescent="0.3">
      <c r="A21" s="185" t="s">
        <v>113</v>
      </c>
      <c r="B21" s="189">
        <f>'TAB2.1'!B27</f>
        <v>0</v>
      </c>
      <c r="C21" s="189">
        <f t="shared" ref="C21:C26" si="22">SUM(F21,I21,L21,O21,R21,U21,X21)</f>
        <v>0</v>
      </c>
      <c r="D21" s="189">
        <f t="shared" ref="D21:D26" si="23">B21-C21</f>
        <v>0</v>
      </c>
      <c r="E21" s="189">
        <f>'TAB2.1'!D27</f>
        <v>0</v>
      </c>
      <c r="F21" s="189">
        <f>'TAB4.2.2'!E$13</f>
        <v>0</v>
      </c>
      <c r="G21" s="189">
        <f t="shared" ref="G21:G26" si="24">E21-F21</f>
        <v>0</v>
      </c>
      <c r="H21" s="189">
        <f>'TAB2.1'!F27</f>
        <v>0</v>
      </c>
      <c r="I21" s="189">
        <f>'TAB4.2.2'!H$13</f>
        <v>0</v>
      </c>
      <c r="J21" s="189">
        <f t="shared" ref="J21:J26" si="25">H21-I21</f>
        <v>0</v>
      </c>
      <c r="K21" s="189">
        <f>'TAB2.1'!H27</f>
        <v>0</v>
      </c>
      <c r="L21" s="189">
        <f>'TAB4.2.2'!K$13</f>
        <v>0</v>
      </c>
      <c r="M21" s="189">
        <f t="shared" ref="M21:M26" si="26">K21-L21</f>
        <v>0</v>
      </c>
      <c r="N21" s="189">
        <f>'TAB2.1'!J27</f>
        <v>0</v>
      </c>
      <c r="O21" s="189">
        <f>'TAB4.2.2'!N$13</f>
        <v>0</v>
      </c>
      <c r="P21" s="189">
        <f t="shared" ref="P21:P26" si="27">N21-O21</f>
        <v>0</v>
      </c>
      <c r="Q21" s="189">
        <f>'TAB2.1'!L27</f>
        <v>0</v>
      </c>
      <c r="R21" s="189">
        <f>'TAB4.2.2'!Q$13</f>
        <v>0</v>
      </c>
      <c r="S21" s="189">
        <f t="shared" ref="S21:S26" si="28">Q21-R21</f>
        <v>0</v>
      </c>
      <c r="T21" s="189">
        <f>'TAB2.1'!N27</f>
        <v>0</v>
      </c>
      <c r="U21" s="189">
        <f>'TAB4.2.2'!T$13</f>
        <v>0</v>
      </c>
      <c r="V21" s="189">
        <f t="shared" ref="V21:V26" si="29">T21-U21</f>
        <v>0</v>
      </c>
      <c r="W21" s="189">
        <f>'TAB2.1'!P27</f>
        <v>0</v>
      </c>
      <c r="X21" s="189">
        <f>'TAB4.2.2'!W$13</f>
        <v>0</v>
      </c>
      <c r="Y21" s="189">
        <f t="shared" ref="Y21:Y26" si="30">W21-X21</f>
        <v>0</v>
      </c>
    </row>
    <row r="22" spans="1:25" x14ac:dyDescent="0.3">
      <c r="A22" s="185" t="s">
        <v>56</v>
      </c>
      <c r="B22" s="189">
        <f>SUM(B23:B25)</f>
        <v>0</v>
      </c>
      <c r="C22" s="189">
        <f t="shared" si="22"/>
        <v>0</v>
      </c>
      <c r="D22" s="189">
        <f t="shared" ref="D22" si="31">SUM(D23:D25)</f>
        <v>0</v>
      </c>
      <c r="E22" s="189">
        <f t="shared" ref="E22" si="32">SUM(E23:E25)</f>
        <v>0</v>
      </c>
      <c r="F22" s="189">
        <f>'TAB4.2.2'!E$14</f>
        <v>0</v>
      </c>
      <c r="G22" s="189">
        <f t="shared" ref="G22" si="33">SUM(G23:G25)</f>
        <v>0</v>
      </c>
      <c r="H22" s="189">
        <f t="shared" ref="H22" si="34">SUM(H23:H25)</f>
        <v>0</v>
      </c>
      <c r="I22" s="189">
        <f>'TAB4.2.2'!H$14</f>
        <v>0</v>
      </c>
      <c r="J22" s="189">
        <f t="shared" ref="J22" si="35">SUM(J23:J25)</f>
        <v>0</v>
      </c>
      <c r="K22" s="189">
        <f t="shared" ref="K22" si="36">SUM(K23:K25)</f>
        <v>0</v>
      </c>
      <c r="L22" s="189">
        <f>'TAB4.2.2'!K$14</f>
        <v>0</v>
      </c>
      <c r="M22" s="189">
        <f t="shared" ref="M22" si="37">SUM(M23:M25)</f>
        <v>0</v>
      </c>
      <c r="N22" s="189">
        <f t="shared" ref="N22" si="38">SUM(N23:N25)</f>
        <v>0</v>
      </c>
      <c r="O22" s="189">
        <f>'TAB4.2.2'!N$14</f>
        <v>0</v>
      </c>
      <c r="P22" s="189">
        <f t="shared" ref="P22" si="39">SUM(P23:P25)</f>
        <v>0</v>
      </c>
      <c r="Q22" s="189">
        <f t="shared" ref="Q22" si="40">SUM(Q23:Q25)</f>
        <v>0</v>
      </c>
      <c r="R22" s="189">
        <f>'TAB4.2.2'!Q$14</f>
        <v>0</v>
      </c>
      <c r="S22" s="189">
        <f t="shared" ref="S22" si="41">SUM(S23:S25)</f>
        <v>0</v>
      </c>
      <c r="T22" s="189">
        <f t="shared" ref="T22" si="42">SUM(T23:T25)</f>
        <v>0</v>
      </c>
      <c r="U22" s="189">
        <f>'TAB4.2.2'!T$14</f>
        <v>0</v>
      </c>
      <c r="V22" s="189">
        <f t="shared" ref="V22" si="43">SUM(V23:V25)</f>
        <v>0</v>
      </c>
      <c r="W22" s="189">
        <f t="shared" ref="W22" si="44">SUM(W23:W25)</f>
        <v>0</v>
      </c>
      <c r="X22" s="189">
        <f>'TAB4.2.2'!W$14</f>
        <v>0</v>
      </c>
      <c r="Y22" s="189">
        <f t="shared" ref="Y22" si="45">SUM(Y23:Y25)</f>
        <v>0</v>
      </c>
    </row>
    <row r="23" spans="1:25" x14ac:dyDescent="0.3">
      <c r="A23" s="187" t="s">
        <v>2</v>
      </c>
      <c r="B23" s="189">
        <f>'TAB2.1'!B29</f>
        <v>0</v>
      </c>
      <c r="C23" s="189">
        <f t="shared" si="22"/>
        <v>0</v>
      </c>
      <c r="D23" s="189">
        <f t="shared" si="23"/>
        <v>0</v>
      </c>
      <c r="E23" s="189">
        <f>'TAB2.1'!D29</f>
        <v>0</v>
      </c>
      <c r="F23" s="189">
        <f>'TAB4.2.2'!E$15</f>
        <v>0</v>
      </c>
      <c r="G23" s="189">
        <f t="shared" si="24"/>
        <v>0</v>
      </c>
      <c r="H23" s="189">
        <f>'TAB2.1'!F29</f>
        <v>0</v>
      </c>
      <c r="I23" s="189">
        <f>'TAB4.2.2'!H$15</f>
        <v>0</v>
      </c>
      <c r="J23" s="189">
        <f t="shared" si="25"/>
        <v>0</v>
      </c>
      <c r="K23" s="189">
        <f>'TAB2.1'!H29</f>
        <v>0</v>
      </c>
      <c r="L23" s="189">
        <f>'TAB4.2.2'!K$15</f>
        <v>0</v>
      </c>
      <c r="M23" s="189">
        <f t="shared" si="26"/>
        <v>0</v>
      </c>
      <c r="N23" s="189">
        <f>'TAB2.1'!J29</f>
        <v>0</v>
      </c>
      <c r="O23" s="189">
        <f>'TAB4.2.2'!N$15</f>
        <v>0</v>
      </c>
      <c r="P23" s="189">
        <f t="shared" si="27"/>
        <v>0</v>
      </c>
      <c r="Q23" s="189">
        <f>'TAB2.1'!L29</f>
        <v>0</v>
      </c>
      <c r="R23" s="189">
        <f>'TAB4.2.2'!Q$15</f>
        <v>0</v>
      </c>
      <c r="S23" s="189">
        <f t="shared" si="28"/>
        <v>0</v>
      </c>
      <c r="T23" s="189">
        <f>'TAB2.1'!N29</f>
        <v>0</v>
      </c>
      <c r="U23" s="189">
        <f>'TAB4.2.2'!T$15</f>
        <v>0</v>
      </c>
      <c r="V23" s="189">
        <f t="shared" si="29"/>
        <v>0</v>
      </c>
      <c r="W23" s="189">
        <f>'TAB2.1'!P29</f>
        <v>0</v>
      </c>
      <c r="X23" s="189">
        <f>'TAB4.2.2'!W$15</f>
        <v>0</v>
      </c>
      <c r="Y23" s="189">
        <f t="shared" si="30"/>
        <v>0</v>
      </c>
    </row>
    <row r="24" spans="1:25" x14ac:dyDescent="0.3">
      <c r="A24" s="187" t="s">
        <v>6</v>
      </c>
      <c r="B24" s="189">
        <f>'TAB2.1'!B30</f>
        <v>0</v>
      </c>
      <c r="C24" s="189">
        <f t="shared" si="22"/>
        <v>0</v>
      </c>
      <c r="D24" s="189">
        <f t="shared" si="23"/>
        <v>0</v>
      </c>
      <c r="E24" s="189">
        <f>'TAB2.1'!D30</f>
        <v>0</v>
      </c>
      <c r="F24" s="189">
        <f>'TAB4.2.2'!E$16</f>
        <v>0</v>
      </c>
      <c r="G24" s="189">
        <f t="shared" si="24"/>
        <v>0</v>
      </c>
      <c r="H24" s="189">
        <f>'TAB2.1'!F30</f>
        <v>0</v>
      </c>
      <c r="I24" s="189">
        <f>'TAB4.2.2'!H$16</f>
        <v>0</v>
      </c>
      <c r="J24" s="189">
        <f t="shared" si="25"/>
        <v>0</v>
      </c>
      <c r="K24" s="189">
        <f>'TAB2.1'!H30</f>
        <v>0</v>
      </c>
      <c r="L24" s="189">
        <f>'TAB4.2.2'!K$16</f>
        <v>0</v>
      </c>
      <c r="M24" s="189">
        <f t="shared" si="26"/>
        <v>0</v>
      </c>
      <c r="N24" s="189">
        <f>'TAB2.1'!J30</f>
        <v>0</v>
      </c>
      <c r="O24" s="189">
        <f>'TAB4.2.2'!N$16</f>
        <v>0</v>
      </c>
      <c r="P24" s="189">
        <f t="shared" si="27"/>
        <v>0</v>
      </c>
      <c r="Q24" s="189">
        <f>'TAB2.1'!L30</f>
        <v>0</v>
      </c>
      <c r="R24" s="189">
        <f>'TAB4.2.2'!Q$16</f>
        <v>0</v>
      </c>
      <c r="S24" s="189">
        <f t="shared" si="28"/>
        <v>0</v>
      </c>
      <c r="T24" s="189">
        <f>'TAB2.1'!N30</f>
        <v>0</v>
      </c>
      <c r="U24" s="189">
        <f>'TAB4.2.2'!T$16</f>
        <v>0</v>
      </c>
      <c r="V24" s="189">
        <f t="shared" si="29"/>
        <v>0</v>
      </c>
      <c r="W24" s="189">
        <f>'TAB2.1'!P30</f>
        <v>0</v>
      </c>
      <c r="X24" s="189">
        <f>'TAB4.2.2'!W$16</f>
        <v>0</v>
      </c>
      <c r="Y24" s="189">
        <f t="shared" si="30"/>
        <v>0</v>
      </c>
    </row>
    <row r="25" spans="1:25" x14ac:dyDescent="0.3">
      <c r="A25" s="187" t="s">
        <v>10</v>
      </c>
      <c r="B25" s="189">
        <f>'TAB2.1'!B31</f>
        <v>0</v>
      </c>
      <c r="C25" s="189">
        <f t="shared" si="22"/>
        <v>0</v>
      </c>
      <c r="D25" s="189">
        <f t="shared" si="23"/>
        <v>0</v>
      </c>
      <c r="E25" s="189">
        <f>'TAB2.1'!D31</f>
        <v>0</v>
      </c>
      <c r="F25" s="189">
        <f>'TAB4.2.2'!E$17</f>
        <v>0</v>
      </c>
      <c r="G25" s="189">
        <f t="shared" si="24"/>
        <v>0</v>
      </c>
      <c r="H25" s="189">
        <f>'TAB2.1'!F31</f>
        <v>0</v>
      </c>
      <c r="I25" s="189">
        <f>'TAB4.2.2'!H$17</f>
        <v>0</v>
      </c>
      <c r="J25" s="189">
        <f t="shared" si="25"/>
        <v>0</v>
      </c>
      <c r="K25" s="189">
        <f>'TAB2.1'!H31</f>
        <v>0</v>
      </c>
      <c r="L25" s="189">
        <f>'TAB4.2.2'!K$17</f>
        <v>0</v>
      </c>
      <c r="M25" s="189">
        <f t="shared" si="26"/>
        <v>0</v>
      </c>
      <c r="N25" s="189">
        <f>'TAB2.1'!J31</f>
        <v>0</v>
      </c>
      <c r="O25" s="189">
        <f>'TAB4.2.2'!N$17</f>
        <v>0</v>
      </c>
      <c r="P25" s="189">
        <f t="shared" si="27"/>
        <v>0</v>
      </c>
      <c r="Q25" s="189">
        <f>'TAB2.1'!L31</f>
        <v>0</v>
      </c>
      <c r="R25" s="189">
        <f>'TAB4.2.2'!Q$17</f>
        <v>0</v>
      </c>
      <c r="S25" s="189">
        <f t="shared" si="28"/>
        <v>0</v>
      </c>
      <c r="T25" s="189">
        <f>'TAB2.1'!N31</f>
        <v>0</v>
      </c>
      <c r="U25" s="189">
        <f>'TAB4.2.2'!T$17</f>
        <v>0</v>
      </c>
      <c r="V25" s="189">
        <f t="shared" si="29"/>
        <v>0</v>
      </c>
      <c r="W25" s="189">
        <f>'TAB2.1'!P31</f>
        <v>0</v>
      </c>
      <c r="X25" s="189">
        <f>'TAB4.2.2'!W$17</f>
        <v>0</v>
      </c>
      <c r="Y25" s="189">
        <f t="shared" si="30"/>
        <v>0</v>
      </c>
    </row>
    <row r="26" spans="1:25" x14ac:dyDescent="0.3">
      <c r="A26" s="185" t="s">
        <v>114</v>
      </c>
      <c r="B26" s="189">
        <f>'TAB2.1'!B32</f>
        <v>0</v>
      </c>
      <c r="C26" s="189">
        <f t="shared" si="22"/>
        <v>0</v>
      </c>
      <c r="D26" s="189">
        <f t="shared" si="23"/>
        <v>0</v>
      </c>
      <c r="E26" s="189">
        <f>'TAB2.1'!D32</f>
        <v>0</v>
      </c>
      <c r="F26" s="189">
        <f>'TAB4.2.2'!E$18</f>
        <v>0</v>
      </c>
      <c r="G26" s="189">
        <f t="shared" si="24"/>
        <v>0</v>
      </c>
      <c r="H26" s="189">
        <f>'TAB2.1'!F32</f>
        <v>0</v>
      </c>
      <c r="I26" s="189">
        <f>'TAB4.2.2'!H$18</f>
        <v>0</v>
      </c>
      <c r="J26" s="189">
        <f t="shared" si="25"/>
        <v>0</v>
      </c>
      <c r="K26" s="189">
        <f>'TAB2.1'!H32</f>
        <v>0</v>
      </c>
      <c r="L26" s="189">
        <f>'TAB4.2.2'!K$18</f>
        <v>0</v>
      </c>
      <c r="M26" s="189">
        <f t="shared" si="26"/>
        <v>0</v>
      </c>
      <c r="N26" s="189">
        <f>'TAB2.1'!J32</f>
        <v>0</v>
      </c>
      <c r="O26" s="189">
        <f>'TAB4.2.2'!N$18</f>
        <v>0</v>
      </c>
      <c r="P26" s="189">
        <f t="shared" si="27"/>
        <v>0</v>
      </c>
      <c r="Q26" s="189">
        <f>'TAB2.1'!L32</f>
        <v>0</v>
      </c>
      <c r="R26" s="189">
        <f>'TAB4.2.2'!Q$18</f>
        <v>0</v>
      </c>
      <c r="S26" s="189">
        <f t="shared" si="28"/>
        <v>0</v>
      </c>
      <c r="T26" s="189">
        <f>'TAB2.1'!N32</f>
        <v>0</v>
      </c>
      <c r="U26" s="189">
        <f>'TAB4.2.2'!T$18</f>
        <v>0</v>
      </c>
      <c r="V26" s="189">
        <f t="shared" si="29"/>
        <v>0</v>
      </c>
      <c r="W26" s="189">
        <f>'TAB2.1'!P32</f>
        <v>0</v>
      </c>
      <c r="X26" s="189">
        <f>'TAB4.2.2'!W$18</f>
        <v>0</v>
      </c>
      <c r="Y26" s="189">
        <f t="shared" si="30"/>
        <v>0</v>
      </c>
    </row>
    <row r="27" spans="1:25" x14ac:dyDescent="0.3">
      <c r="A27" s="42" t="s">
        <v>7</v>
      </c>
      <c r="B27" s="8">
        <f>SUM(B20:B22,B26)</f>
        <v>0</v>
      </c>
      <c r="C27" s="8">
        <f t="shared" ref="C27" si="46">SUM(C20:C22,C26)</f>
        <v>0</v>
      </c>
      <c r="D27" s="8">
        <f t="shared" ref="D27" si="47">SUM(D20:D22,D26)</f>
        <v>0</v>
      </c>
      <c r="E27" s="8">
        <f>SUM(E20:E22,E26)</f>
        <v>0</v>
      </c>
      <c r="F27" s="8">
        <f t="shared" ref="F27" si="48">SUM(F20:F22,F26)</f>
        <v>0</v>
      </c>
      <c r="G27" s="8">
        <f t="shared" ref="G27" si="49">SUM(G20:G22,G26)</f>
        <v>0</v>
      </c>
      <c r="H27" s="8">
        <f>SUM(H20:H22,H26)</f>
        <v>0</v>
      </c>
      <c r="I27" s="8">
        <f t="shared" ref="I27" si="50">SUM(I20:I22,I26)</f>
        <v>0</v>
      </c>
      <c r="J27" s="8">
        <f t="shared" ref="J27" si="51">SUM(J20:J22,J26)</f>
        <v>0</v>
      </c>
      <c r="K27" s="8">
        <f>SUM(K20:K22,K26)</f>
        <v>0</v>
      </c>
      <c r="L27" s="8">
        <f t="shared" ref="L27" si="52">SUM(L20:L22,L26)</f>
        <v>0</v>
      </c>
      <c r="M27" s="8">
        <f t="shared" ref="M27" si="53">SUM(M20:M22,M26)</f>
        <v>0</v>
      </c>
      <c r="N27" s="8">
        <f>SUM(N20:N22,N26)</f>
        <v>0</v>
      </c>
      <c r="O27" s="8">
        <f t="shared" ref="O27" si="54">SUM(O20:O22,O26)</f>
        <v>0</v>
      </c>
      <c r="P27" s="8">
        <f t="shared" ref="P27" si="55">SUM(P20:P22,P26)</f>
        <v>0</v>
      </c>
      <c r="Q27" s="8">
        <f>SUM(Q20:Q22,Q26)</f>
        <v>0</v>
      </c>
      <c r="R27" s="8">
        <f t="shared" ref="R27" si="56">SUM(R20:R22,R26)</f>
        <v>0</v>
      </c>
      <c r="S27" s="8">
        <f t="shared" ref="S27" si="57">SUM(S20:S22,S26)</f>
        <v>0</v>
      </c>
      <c r="T27" s="8">
        <f>SUM(T20:T22,T26)</f>
        <v>0</v>
      </c>
      <c r="U27" s="8">
        <f t="shared" ref="U27" si="58">SUM(U20:U22,U26)</f>
        <v>0</v>
      </c>
      <c r="V27" s="8">
        <f t="shared" ref="V27" si="59">SUM(V20:V22,V26)</f>
        <v>0</v>
      </c>
      <c r="W27" s="8">
        <f>SUM(W20:W22,W26)</f>
        <v>0</v>
      </c>
      <c r="X27" s="8">
        <f t="shared" ref="X27" si="60">SUM(X20:X22,X26)</f>
        <v>0</v>
      </c>
      <c r="Y27" s="8">
        <f t="shared" ref="Y27" si="61">SUM(Y20:Y22,Y26)</f>
        <v>0</v>
      </c>
    </row>
    <row r="29" spans="1:25" ht="21" x14ac:dyDescent="0.35">
      <c r="A29" s="378" t="s">
        <v>204</v>
      </c>
      <c r="B29" s="379"/>
      <c r="C29" s="379"/>
      <c r="D29" s="379"/>
      <c r="E29" s="379"/>
      <c r="F29" s="379"/>
      <c r="G29" s="379"/>
      <c r="H29" s="379"/>
      <c r="I29" s="379"/>
      <c r="J29" s="379"/>
      <c r="K29" s="379"/>
      <c r="L29" s="379"/>
      <c r="M29" s="379"/>
      <c r="N29" s="379"/>
      <c r="O29" s="379"/>
      <c r="P29" s="379"/>
      <c r="Q29" s="379"/>
      <c r="R29" s="379"/>
      <c r="S29" s="379"/>
      <c r="T29" s="379"/>
      <c r="U29" s="379"/>
      <c r="V29" s="379"/>
      <c r="W29" s="379"/>
      <c r="X29" s="379"/>
      <c r="Y29" s="380"/>
    </row>
    <row r="30" spans="1:25" x14ac:dyDescent="0.3">
      <c r="A30" s="435" t="s">
        <v>0</v>
      </c>
      <c r="B30" s="395" t="s">
        <v>7</v>
      </c>
      <c r="C30" s="434"/>
      <c r="D30" s="396"/>
      <c r="E30" s="395" t="s">
        <v>32</v>
      </c>
      <c r="F30" s="434"/>
      <c r="G30" s="396"/>
      <c r="H30" s="395" t="s">
        <v>33</v>
      </c>
      <c r="I30" s="434"/>
      <c r="J30" s="396"/>
      <c r="K30" s="395" t="s">
        <v>34</v>
      </c>
      <c r="L30" s="434"/>
      <c r="M30" s="396"/>
      <c r="N30" s="395" t="s">
        <v>35</v>
      </c>
      <c r="O30" s="434"/>
      <c r="P30" s="396"/>
      <c r="Q30" s="395" t="s">
        <v>36</v>
      </c>
      <c r="R30" s="434"/>
      <c r="S30" s="396"/>
      <c r="T30" s="395" t="s">
        <v>37</v>
      </c>
      <c r="U30" s="434"/>
      <c r="V30" s="396"/>
      <c r="W30" s="395" t="s">
        <v>41</v>
      </c>
      <c r="X30" s="434"/>
      <c r="Y30" s="396"/>
    </row>
    <row r="31" spans="1:25" x14ac:dyDescent="0.3">
      <c r="A31" s="436"/>
      <c r="B31" s="5" t="s">
        <v>14</v>
      </c>
      <c r="C31" s="5" t="s">
        <v>15</v>
      </c>
      <c r="D31" s="5" t="s">
        <v>16</v>
      </c>
      <c r="E31" s="5" t="s">
        <v>14</v>
      </c>
      <c r="F31" s="5" t="s">
        <v>15</v>
      </c>
      <c r="G31" s="5" t="s">
        <v>16</v>
      </c>
      <c r="H31" s="5" t="s">
        <v>14</v>
      </c>
      <c r="I31" s="5" t="s">
        <v>15</v>
      </c>
      <c r="J31" s="5" t="s">
        <v>16</v>
      </c>
      <c r="K31" s="5" t="s">
        <v>14</v>
      </c>
      <c r="L31" s="5" t="s">
        <v>15</v>
      </c>
      <c r="M31" s="5" t="s">
        <v>16</v>
      </c>
      <c r="N31" s="5" t="s">
        <v>14</v>
      </c>
      <c r="O31" s="5" t="s">
        <v>15</v>
      </c>
      <c r="P31" s="5" t="s">
        <v>16</v>
      </c>
      <c r="Q31" s="5" t="s">
        <v>14</v>
      </c>
      <c r="R31" s="5" t="s">
        <v>15</v>
      </c>
      <c r="S31" s="5" t="s">
        <v>16</v>
      </c>
      <c r="T31" s="5" t="s">
        <v>14</v>
      </c>
      <c r="U31" s="5" t="s">
        <v>15</v>
      </c>
      <c r="V31" s="5" t="s">
        <v>16</v>
      </c>
      <c r="W31" s="5" t="s">
        <v>14</v>
      </c>
      <c r="X31" s="5" t="s">
        <v>15</v>
      </c>
      <c r="Y31" s="5" t="s">
        <v>16</v>
      </c>
    </row>
    <row r="32" spans="1:25" x14ac:dyDescent="0.3">
      <c r="A32" s="185" t="s">
        <v>5</v>
      </c>
      <c r="B32" s="189">
        <f>'TAB2.1'!B41</f>
        <v>0</v>
      </c>
      <c r="C32" s="189">
        <f>SUM(F32,I32,L32,O32,R32,U32,X32)</f>
        <v>0</v>
      </c>
      <c r="D32" s="189">
        <f>B32-C32</f>
        <v>0</v>
      </c>
      <c r="E32" s="189">
        <f>'TAB2.1'!D41</f>
        <v>0</v>
      </c>
      <c r="F32" s="189">
        <f>'TAB4.3.2'!E$7</f>
        <v>0</v>
      </c>
      <c r="G32" s="189">
        <f>E32-F32</f>
        <v>0</v>
      </c>
      <c r="H32" s="189">
        <f>'TAB2.1'!F41</f>
        <v>0</v>
      </c>
      <c r="I32" s="189">
        <f>'TAB4.3.2'!H$7</f>
        <v>0</v>
      </c>
      <c r="J32" s="189">
        <f>H32-I32</f>
        <v>0</v>
      </c>
      <c r="K32" s="189">
        <f>'TAB2.1'!H41</f>
        <v>0</v>
      </c>
      <c r="L32" s="189">
        <f>'TAB4.3.2'!K$7</f>
        <v>0</v>
      </c>
      <c r="M32" s="189">
        <f>K32-L32</f>
        <v>0</v>
      </c>
      <c r="N32" s="189">
        <f>'TAB2.1'!J41</f>
        <v>0</v>
      </c>
      <c r="O32" s="189">
        <f>'TAB4.3.2'!N$7</f>
        <v>0</v>
      </c>
      <c r="P32" s="189">
        <f>N32-O32</f>
        <v>0</v>
      </c>
      <c r="Q32" s="189">
        <f>'TAB2.1'!L41</f>
        <v>0</v>
      </c>
      <c r="R32" s="189">
        <f>'TAB4.3.2'!Q$7</f>
        <v>0</v>
      </c>
      <c r="S32" s="189">
        <f>Q32-R32</f>
        <v>0</v>
      </c>
      <c r="T32" s="189">
        <f>'TAB2.1'!N41</f>
        <v>0</v>
      </c>
      <c r="U32" s="189">
        <f>'TAB4.3.2'!T$7</f>
        <v>0</v>
      </c>
      <c r="V32" s="189">
        <f>T32-U32</f>
        <v>0</v>
      </c>
      <c r="W32" s="189">
        <f>'TAB2.1'!P41</f>
        <v>0</v>
      </c>
      <c r="X32" s="189">
        <f>'TAB4.3.2'!W$7</f>
        <v>0</v>
      </c>
      <c r="Y32" s="189">
        <f>W32-X32</f>
        <v>0</v>
      </c>
    </row>
    <row r="33" spans="1:25" x14ac:dyDescent="0.3">
      <c r="A33" s="185" t="s">
        <v>113</v>
      </c>
      <c r="B33" s="189">
        <f>'TAB2.1'!B42</f>
        <v>0</v>
      </c>
      <c r="C33" s="189">
        <f t="shared" ref="C33:C38" si="62">SUM(F33,I33,L33,O33,R33,U33,X33)</f>
        <v>0</v>
      </c>
      <c r="D33" s="189">
        <f t="shared" ref="D33:D38" si="63">B33-C33</f>
        <v>0</v>
      </c>
      <c r="E33" s="189">
        <f>'TAB2.1'!D42</f>
        <v>0</v>
      </c>
      <c r="F33" s="189">
        <f>'TAB4.3.2'!E$13</f>
        <v>0</v>
      </c>
      <c r="G33" s="189">
        <f t="shared" ref="G33:G38" si="64">E33-F33</f>
        <v>0</v>
      </c>
      <c r="H33" s="189">
        <f>'TAB2.1'!F42</f>
        <v>0</v>
      </c>
      <c r="I33" s="189">
        <f>'TAB4.3.2'!H$13</f>
        <v>0</v>
      </c>
      <c r="J33" s="189">
        <f t="shared" ref="J33:J38" si="65">H33-I33</f>
        <v>0</v>
      </c>
      <c r="K33" s="189">
        <f>'TAB2.1'!H42</f>
        <v>0</v>
      </c>
      <c r="L33" s="189">
        <f>'TAB4.3.2'!K$13</f>
        <v>0</v>
      </c>
      <c r="M33" s="189">
        <f t="shared" ref="M33:M38" si="66">K33-L33</f>
        <v>0</v>
      </c>
      <c r="N33" s="189">
        <f>'TAB2.1'!J42</f>
        <v>0</v>
      </c>
      <c r="O33" s="189">
        <f>'TAB4.3.2'!N$13</f>
        <v>0</v>
      </c>
      <c r="P33" s="189">
        <f t="shared" ref="P33:P38" si="67">N33-O33</f>
        <v>0</v>
      </c>
      <c r="Q33" s="189">
        <f>'TAB2.1'!L42</f>
        <v>0</v>
      </c>
      <c r="R33" s="189">
        <f>'TAB4.3.2'!Q$13</f>
        <v>0</v>
      </c>
      <c r="S33" s="189">
        <f t="shared" ref="S33:S38" si="68">Q33-R33</f>
        <v>0</v>
      </c>
      <c r="T33" s="189">
        <f>'TAB2.1'!N42</f>
        <v>0</v>
      </c>
      <c r="U33" s="189">
        <f>'TAB4.3.2'!T$13</f>
        <v>0</v>
      </c>
      <c r="V33" s="189">
        <f t="shared" ref="V33:V38" si="69">T33-U33</f>
        <v>0</v>
      </c>
      <c r="W33" s="189">
        <f>'TAB2.1'!P42</f>
        <v>0</v>
      </c>
      <c r="X33" s="189">
        <f>'TAB4.3.2'!W$13</f>
        <v>0</v>
      </c>
      <c r="Y33" s="189">
        <f t="shared" ref="Y33:Y38" si="70">W33-X33</f>
        <v>0</v>
      </c>
    </row>
    <row r="34" spans="1:25" x14ac:dyDescent="0.3">
      <c r="A34" s="185" t="s">
        <v>56</v>
      </c>
      <c r="B34" s="189">
        <f>SUM(B35:B37)</f>
        <v>0</v>
      </c>
      <c r="C34" s="189">
        <f t="shared" si="62"/>
        <v>0</v>
      </c>
      <c r="D34" s="189">
        <f t="shared" ref="D34" si="71">SUM(D35:D37)</f>
        <v>0</v>
      </c>
      <c r="E34" s="189">
        <f t="shared" ref="E34" si="72">SUM(E35:E37)</f>
        <v>0</v>
      </c>
      <c r="F34" s="189">
        <f>'TAB4.3.2'!E$14</f>
        <v>0</v>
      </c>
      <c r="G34" s="189">
        <f t="shared" ref="G34" si="73">SUM(G35:G37)</f>
        <v>0</v>
      </c>
      <c r="H34" s="189">
        <f t="shared" ref="H34" si="74">SUM(H35:H37)</f>
        <v>0</v>
      </c>
      <c r="I34" s="189">
        <f>'TAB4.3.2'!H$14</f>
        <v>0</v>
      </c>
      <c r="J34" s="189">
        <f t="shared" ref="J34" si="75">SUM(J35:J37)</f>
        <v>0</v>
      </c>
      <c r="K34" s="189">
        <f t="shared" ref="K34" si="76">SUM(K35:K37)</f>
        <v>0</v>
      </c>
      <c r="L34" s="189">
        <f>'TAB4.3.2'!K$14</f>
        <v>0</v>
      </c>
      <c r="M34" s="189">
        <f t="shared" ref="M34" si="77">SUM(M35:M37)</f>
        <v>0</v>
      </c>
      <c r="N34" s="189">
        <f t="shared" ref="N34" si="78">SUM(N35:N37)</f>
        <v>0</v>
      </c>
      <c r="O34" s="189">
        <f>'TAB4.3.2'!N$14</f>
        <v>0</v>
      </c>
      <c r="P34" s="189">
        <f t="shared" ref="P34" si="79">SUM(P35:P37)</f>
        <v>0</v>
      </c>
      <c r="Q34" s="189">
        <f t="shared" ref="Q34" si="80">SUM(Q35:Q37)</f>
        <v>0</v>
      </c>
      <c r="R34" s="189">
        <f>'TAB4.3.2'!Q$14</f>
        <v>0</v>
      </c>
      <c r="S34" s="189">
        <f t="shared" ref="S34" si="81">SUM(S35:S37)</f>
        <v>0</v>
      </c>
      <c r="T34" s="189">
        <f t="shared" ref="T34" si="82">SUM(T35:T37)</f>
        <v>0</v>
      </c>
      <c r="U34" s="189">
        <f>'TAB4.3.2'!T$14</f>
        <v>0</v>
      </c>
      <c r="V34" s="189">
        <f t="shared" ref="V34" si="83">SUM(V35:V37)</f>
        <v>0</v>
      </c>
      <c r="W34" s="189">
        <f t="shared" ref="W34" si="84">SUM(W35:W37)</f>
        <v>0</v>
      </c>
      <c r="X34" s="189">
        <f>'TAB4.3.2'!W$14</f>
        <v>0</v>
      </c>
      <c r="Y34" s="189">
        <f t="shared" ref="Y34" si="85">SUM(Y35:Y37)</f>
        <v>0</v>
      </c>
    </row>
    <row r="35" spans="1:25" x14ac:dyDescent="0.3">
      <c r="A35" s="187" t="s">
        <v>2</v>
      </c>
      <c r="B35" s="189">
        <f>'TAB2.1'!B44</f>
        <v>0</v>
      </c>
      <c r="C35" s="189">
        <f t="shared" si="62"/>
        <v>0</v>
      </c>
      <c r="D35" s="189">
        <f t="shared" si="63"/>
        <v>0</v>
      </c>
      <c r="E35" s="189">
        <f>'TAB2.1'!D44</f>
        <v>0</v>
      </c>
      <c r="F35" s="189">
        <f>'TAB4.3.2'!E$15</f>
        <v>0</v>
      </c>
      <c r="G35" s="189">
        <f t="shared" si="64"/>
        <v>0</v>
      </c>
      <c r="H35" s="189">
        <f>'TAB2.1'!F44</f>
        <v>0</v>
      </c>
      <c r="I35" s="189">
        <f>'TAB4.3.2'!H$15</f>
        <v>0</v>
      </c>
      <c r="J35" s="189">
        <f t="shared" si="65"/>
        <v>0</v>
      </c>
      <c r="K35" s="189">
        <f>'TAB2.1'!H44</f>
        <v>0</v>
      </c>
      <c r="L35" s="189">
        <f>'TAB4.3.2'!K$15</f>
        <v>0</v>
      </c>
      <c r="M35" s="189">
        <f t="shared" si="66"/>
        <v>0</v>
      </c>
      <c r="N35" s="189">
        <f>'TAB2.1'!J44</f>
        <v>0</v>
      </c>
      <c r="O35" s="189">
        <f>'TAB4.3.2'!N$15</f>
        <v>0</v>
      </c>
      <c r="P35" s="189">
        <f t="shared" si="67"/>
        <v>0</v>
      </c>
      <c r="Q35" s="189">
        <f>'TAB2.1'!L44</f>
        <v>0</v>
      </c>
      <c r="R35" s="189">
        <f>'TAB4.3.2'!Q$15</f>
        <v>0</v>
      </c>
      <c r="S35" s="189">
        <f t="shared" si="68"/>
        <v>0</v>
      </c>
      <c r="T35" s="189">
        <f>'TAB2.1'!N44</f>
        <v>0</v>
      </c>
      <c r="U35" s="189">
        <f>'TAB4.3.2'!T$15</f>
        <v>0</v>
      </c>
      <c r="V35" s="189">
        <f t="shared" si="69"/>
        <v>0</v>
      </c>
      <c r="W35" s="189">
        <f>'TAB2.1'!P44</f>
        <v>0</v>
      </c>
      <c r="X35" s="189">
        <f>'TAB4.3.2'!W$15</f>
        <v>0</v>
      </c>
      <c r="Y35" s="189">
        <f t="shared" si="70"/>
        <v>0</v>
      </c>
    </row>
    <row r="36" spans="1:25" x14ac:dyDescent="0.3">
      <c r="A36" s="187" t="s">
        <v>6</v>
      </c>
      <c r="B36" s="189">
        <f>'TAB2.1'!B45</f>
        <v>0</v>
      </c>
      <c r="C36" s="189">
        <f t="shared" si="62"/>
        <v>0</v>
      </c>
      <c r="D36" s="189">
        <f t="shared" si="63"/>
        <v>0</v>
      </c>
      <c r="E36" s="189">
        <f>'TAB2.1'!D45</f>
        <v>0</v>
      </c>
      <c r="F36" s="189">
        <f>'TAB4.3.2'!E$16</f>
        <v>0</v>
      </c>
      <c r="G36" s="189">
        <f t="shared" si="64"/>
        <v>0</v>
      </c>
      <c r="H36" s="189">
        <f>'TAB2.1'!F45</f>
        <v>0</v>
      </c>
      <c r="I36" s="189">
        <f>'TAB4.3.2'!H$16</f>
        <v>0</v>
      </c>
      <c r="J36" s="189">
        <f t="shared" si="65"/>
        <v>0</v>
      </c>
      <c r="K36" s="189">
        <f>'TAB2.1'!H45</f>
        <v>0</v>
      </c>
      <c r="L36" s="189">
        <f>'TAB4.3.2'!K$16</f>
        <v>0</v>
      </c>
      <c r="M36" s="189">
        <f t="shared" si="66"/>
        <v>0</v>
      </c>
      <c r="N36" s="189">
        <f>'TAB2.1'!J45</f>
        <v>0</v>
      </c>
      <c r="O36" s="189">
        <f>'TAB4.3.2'!N$16</f>
        <v>0</v>
      </c>
      <c r="P36" s="189">
        <f t="shared" si="67"/>
        <v>0</v>
      </c>
      <c r="Q36" s="189">
        <f>'TAB2.1'!L45</f>
        <v>0</v>
      </c>
      <c r="R36" s="189">
        <f>'TAB4.3.2'!Q$16</f>
        <v>0</v>
      </c>
      <c r="S36" s="189">
        <f t="shared" si="68"/>
        <v>0</v>
      </c>
      <c r="T36" s="189">
        <f>'TAB2.1'!N45</f>
        <v>0</v>
      </c>
      <c r="U36" s="189">
        <f>'TAB4.3.2'!T$16</f>
        <v>0</v>
      </c>
      <c r="V36" s="189">
        <f t="shared" si="69"/>
        <v>0</v>
      </c>
      <c r="W36" s="189">
        <f>'TAB2.1'!P45</f>
        <v>0</v>
      </c>
      <c r="X36" s="189">
        <f>'TAB4.3.2'!W$16</f>
        <v>0</v>
      </c>
      <c r="Y36" s="189">
        <f t="shared" si="70"/>
        <v>0</v>
      </c>
    </row>
    <row r="37" spans="1:25" x14ac:dyDescent="0.3">
      <c r="A37" s="187" t="s">
        <v>10</v>
      </c>
      <c r="B37" s="189">
        <f>'TAB2.1'!B46</f>
        <v>0</v>
      </c>
      <c r="C37" s="189">
        <f t="shared" si="62"/>
        <v>0</v>
      </c>
      <c r="D37" s="189">
        <f t="shared" si="63"/>
        <v>0</v>
      </c>
      <c r="E37" s="189">
        <f>'TAB2.1'!D46</f>
        <v>0</v>
      </c>
      <c r="F37" s="189">
        <f>'TAB4.3.2'!E$17</f>
        <v>0</v>
      </c>
      <c r="G37" s="189">
        <f t="shared" si="64"/>
        <v>0</v>
      </c>
      <c r="H37" s="189">
        <f>'TAB2.1'!F46</f>
        <v>0</v>
      </c>
      <c r="I37" s="189">
        <f>'TAB4.3.2'!H$17</f>
        <v>0</v>
      </c>
      <c r="J37" s="189">
        <f t="shared" si="65"/>
        <v>0</v>
      </c>
      <c r="K37" s="189">
        <f>'TAB2.1'!H46</f>
        <v>0</v>
      </c>
      <c r="L37" s="189">
        <f>'TAB4.3.2'!K$17</f>
        <v>0</v>
      </c>
      <c r="M37" s="189">
        <f t="shared" si="66"/>
        <v>0</v>
      </c>
      <c r="N37" s="189">
        <f>'TAB2.1'!J46</f>
        <v>0</v>
      </c>
      <c r="O37" s="189">
        <f>'TAB4.3.2'!N$17</f>
        <v>0</v>
      </c>
      <c r="P37" s="189">
        <f t="shared" si="67"/>
        <v>0</v>
      </c>
      <c r="Q37" s="189">
        <f>'TAB2.1'!L46</f>
        <v>0</v>
      </c>
      <c r="R37" s="189">
        <f>'TAB4.3.2'!Q$17</f>
        <v>0</v>
      </c>
      <c r="S37" s="189">
        <f t="shared" si="68"/>
        <v>0</v>
      </c>
      <c r="T37" s="189">
        <f>'TAB2.1'!N46</f>
        <v>0</v>
      </c>
      <c r="U37" s="189">
        <f>'TAB4.3.2'!T$17</f>
        <v>0</v>
      </c>
      <c r="V37" s="189">
        <f t="shared" si="69"/>
        <v>0</v>
      </c>
      <c r="W37" s="189">
        <f>'TAB2.1'!P46</f>
        <v>0</v>
      </c>
      <c r="X37" s="189">
        <f>'TAB4.3.2'!W$17</f>
        <v>0</v>
      </c>
      <c r="Y37" s="189">
        <f t="shared" si="70"/>
        <v>0</v>
      </c>
    </row>
    <row r="38" spans="1:25" x14ac:dyDescent="0.3">
      <c r="A38" s="185" t="s">
        <v>114</v>
      </c>
      <c r="B38" s="189">
        <f>'TAB2.1'!B47</f>
        <v>0</v>
      </c>
      <c r="C38" s="189">
        <f t="shared" si="62"/>
        <v>0</v>
      </c>
      <c r="D38" s="189">
        <f t="shared" si="63"/>
        <v>0</v>
      </c>
      <c r="E38" s="189">
        <f>'TAB2.1'!D47</f>
        <v>0</v>
      </c>
      <c r="F38" s="189">
        <f>'TAB4.3.2'!E$18</f>
        <v>0</v>
      </c>
      <c r="G38" s="189">
        <f t="shared" si="64"/>
        <v>0</v>
      </c>
      <c r="H38" s="189">
        <f>'TAB2.1'!F47</f>
        <v>0</v>
      </c>
      <c r="I38" s="189">
        <f>'TAB4.3.2'!H$18</f>
        <v>0</v>
      </c>
      <c r="J38" s="189">
        <f t="shared" si="65"/>
        <v>0</v>
      </c>
      <c r="K38" s="189">
        <f>'TAB2.1'!H47</f>
        <v>0</v>
      </c>
      <c r="L38" s="189">
        <f>'TAB4.3.2'!K$18</f>
        <v>0</v>
      </c>
      <c r="M38" s="189">
        <f t="shared" si="66"/>
        <v>0</v>
      </c>
      <c r="N38" s="189">
        <f>'TAB2.1'!J47</f>
        <v>0</v>
      </c>
      <c r="O38" s="189">
        <f>'TAB4.3.2'!N$18</f>
        <v>0</v>
      </c>
      <c r="P38" s="189">
        <f t="shared" si="67"/>
        <v>0</v>
      </c>
      <c r="Q38" s="189">
        <f>'TAB2.1'!L47</f>
        <v>0</v>
      </c>
      <c r="R38" s="189">
        <f>'TAB4.3.2'!Q$18</f>
        <v>0</v>
      </c>
      <c r="S38" s="189">
        <f t="shared" si="68"/>
        <v>0</v>
      </c>
      <c r="T38" s="189">
        <f>'TAB2.1'!N47</f>
        <v>0</v>
      </c>
      <c r="U38" s="189">
        <f>'TAB4.3.2'!T$18</f>
        <v>0</v>
      </c>
      <c r="V38" s="189">
        <f t="shared" si="69"/>
        <v>0</v>
      </c>
      <c r="W38" s="189">
        <f>'TAB2.1'!P47</f>
        <v>0</v>
      </c>
      <c r="X38" s="189">
        <f>'TAB4.3.2'!W$18</f>
        <v>0</v>
      </c>
      <c r="Y38" s="189">
        <f t="shared" si="70"/>
        <v>0</v>
      </c>
    </row>
    <row r="39" spans="1:25" x14ac:dyDescent="0.3">
      <c r="A39" s="42" t="s">
        <v>7</v>
      </c>
      <c r="B39" s="8">
        <f>SUM(B32:B34,B38)</f>
        <v>0</v>
      </c>
      <c r="C39" s="8">
        <f t="shared" ref="C39" si="86">SUM(C32:C34,C38)</f>
        <v>0</v>
      </c>
      <c r="D39" s="8">
        <f t="shared" ref="D39" si="87">SUM(D32:D34,D38)</f>
        <v>0</v>
      </c>
      <c r="E39" s="8">
        <f>SUM(E32:E34,E38)</f>
        <v>0</v>
      </c>
      <c r="F39" s="8">
        <f t="shared" ref="F39" si="88">SUM(F32:F34,F38)</f>
        <v>0</v>
      </c>
      <c r="G39" s="8">
        <f t="shared" ref="G39" si="89">SUM(G32:G34,G38)</f>
        <v>0</v>
      </c>
      <c r="H39" s="8">
        <f>SUM(H32:H34,H38)</f>
        <v>0</v>
      </c>
      <c r="I39" s="8">
        <f t="shared" ref="I39" si="90">SUM(I32:I34,I38)</f>
        <v>0</v>
      </c>
      <c r="J39" s="8">
        <f t="shared" ref="J39" si="91">SUM(J32:J34,J38)</f>
        <v>0</v>
      </c>
      <c r="K39" s="8">
        <f>SUM(K32:K34,K38)</f>
        <v>0</v>
      </c>
      <c r="L39" s="8">
        <f t="shared" ref="L39" si="92">SUM(L32:L34,L38)</f>
        <v>0</v>
      </c>
      <c r="M39" s="8">
        <f t="shared" ref="M39" si="93">SUM(M32:M34,M38)</f>
        <v>0</v>
      </c>
      <c r="N39" s="8">
        <f>SUM(N32:N34,N38)</f>
        <v>0</v>
      </c>
      <c r="O39" s="8">
        <f t="shared" ref="O39" si="94">SUM(O32:O34,O38)</f>
        <v>0</v>
      </c>
      <c r="P39" s="8">
        <f t="shared" ref="P39" si="95">SUM(P32:P34,P38)</f>
        <v>0</v>
      </c>
      <c r="Q39" s="8">
        <f>SUM(Q32:Q34,Q38)</f>
        <v>0</v>
      </c>
      <c r="R39" s="8">
        <f t="shared" ref="R39" si="96">SUM(R32:R34,R38)</f>
        <v>0</v>
      </c>
      <c r="S39" s="8">
        <f t="shared" ref="S39" si="97">SUM(S32:S34,S38)</f>
        <v>0</v>
      </c>
      <c r="T39" s="8">
        <f>SUM(T32:T34,T38)</f>
        <v>0</v>
      </c>
      <c r="U39" s="8">
        <f t="shared" ref="U39" si="98">SUM(U32:U34,U38)</f>
        <v>0</v>
      </c>
      <c r="V39" s="8">
        <f t="shared" ref="V39" si="99">SUM(V32:V34,V38)</f>
        <v>0</v>
      </c>
      <c r="W39" s="8">
        <f>SUM(W32:W34,W38)</f>
        <v>0</v>
      </c>
      <c r="X39" s="8">
        <f t="shared" ref="X39" si="100">SUM(X32:X34,X38)</f>
        <v>0</v>
      </c>
      <c r="Y39" s="8">
        <f t="shared" ref="Y39" si="101">SUM(Y32:Y34,Y38)</f>
        <v>0</v>
      </c>
    </row>
    <row r="41" spans="1:25" ht="21" x14ac:dyDescent="0.35">
      <c r="A41" s="378" t="s">
        <v>205</v>
      </c>
      <c r="B41" s="379"/>
      <c r="C41" s="379"/>
      <c r="D41" s="379"/>
      <c r="E41" s="379"/>
      <c r="F41" s="379"/>
      <c r="G41" s="379"/>
      <c r="H41" s="379"/>
      <c r="I41" s="379"/>
      <c r="J41" s="379"/>
      <c r="K41" s="379"/>
      <c r="L41" s="379"/>
      <c r="M41" s="379"/>
      <c r="N41" s="379"/>
      <c r="O41" s="379"/>
      <c r="P41" s="379"/>
      <c r="Q41" s="379"/>
      <c r="R41" s="379"/>
      <c r="S41" s="379"/>
      <c r="T41" s="379"/>
      <c r="U41" s="379"/>
      <c r="V41" s="379"/>
      <c r="W41" s="379"/>
      <c r="X41" s="379"/>
      <c r="Y41" s="380"/>
    </row>
    <row r="42" spans="1:25" x14ac:dyDescent="0.3">
      <c r="A42" s="435" t="s">
        <v>0</v>
      </c>
      <c r="B42" s="395" t="s">
        <v>7</v>
      </c>
      <c r="C42" s="434"/>
      <c r="D42" s="396"/>
      <c r="E42" s="395" t="s">
        <v>32</v>
      </c>
      <c r="F42" s="434"/>
      <c r="G42" s="396"/>
      <c r="H42" s="395" t="s">
        <v>33</v>
      </c>
      <c r="I42" s="434"/>
      <c r="J42" s="396"/>
      <c r="K42" s="395" t="s">
        <v>34</v>
      </c>
      <c r="L42" s="434"/>
      <c r="M42" s="396"/>
      <c r="N42" s="395" t="s">
        <v>35</v>
      </c>
      <c r="O42" s="434"/>
      <c r="P42" s="396"/>
      <c r="Q42" s="395" t="s">
        <v>36</v>
      </c>
      <c r="R42" s="434"/>
      <c r="S42" s="396"/>
      <c r="T42" s="395" t="s">
        <v>37</v>
      </c>
      <c r="U42" s="434"/>
      <c r="V42" s="396"/>
      <c r="W42" s="395" t="s">
        <v>41</v>
      </c>
      <c r="X42" s="434"/>
      <c r="Y42" s="396"/>
    </row>
    <row r="43" spans="1:25" x14ac:dyDescent="0.3">
      <c r="A43" s="436"/>
      <c r="B43" s="5" t="s">
        <v>14</v>
      </c>
      <c r="C43" s="5" t="s">
        <v>15</v>
      </c>
      <c r="D43" s="5" t="s">
        <v>16</v>
      </c>
      <c r="E43" s="5" t="s">
        <v>14</v>
      </c>
      <c r="F43" s="5" t="s">
        <v>15</v>
      </c>
      <c r="G43" s="5" t="s">
        <v>16</v>
      </c>
      <c r="H43" s="5" t="s">
        <v>14</v>
      </c>
      <c r="I43" s="5" t="s">
        <v>15</v>
      </c>
      <c r="J43" s="5" t="s">
        <v>16</v>
      </c>
      <c r="K43" s="5" t="s">
        <v>14</v>
      </c>
      <c r="L43" s="5" t="s">
        <v>15</v>
      </c>
      <c r="M43" s="5" t="s">
        <v>16</v>
      </c>
      <c r="N43" s="5" t="s">
        <v>14</v>
      </c>
      <c r="O43" s="5" t="s">
        <v>15</v>
      </c>
      <c r="P43" s="5" t="s">
        <v>16</v>
      </c>
      <c r="Q43" s="5" t="s">
        <v>14</v>
      </c>
      <c r="R43" s="5" t="s">
        <v>15</v>
      </c>
      <c r="S43" s="5" t="s">
        <v>16</v>
      </c>
      <c r="T43" s="5" t="s">
        <v>14</v>
      </c>
      <c r="U43" s="5" t="s">
        <v>15</v>
      </c>
      <c r="V43" s="5" t="s">
        <v>16</v>
      </c>
      <c r="W43" s="5" t="s">
        <v>14</v>
      </c>
      <c r="X43" s="5" t="s">
        <v>15</v>
      </c>
      <c r="Y43" s="5" t="s">
        <v>16</v>
      </c>
    </row>
    <row r="44" spans="1:25" x14ac:dyDescent="0.3">
      <c r="A44" s="185" t="s">
        <v>5</v>
      </c>
      <c r="B44" s="189">
        <f>'TAB2.1'!B56</f>
        <v>0</v>
      </c>
      <c r="C44" s="189">
        <f>SUM(F44,I44,L44,O44,R44,U44,X44)</f>
        <v>0</v>
      </c>
      <c r="D44" s="189">
        <f>B44-C44</f>
        <v>0</v>
      </c>
      <c r="E44" s="189">
        <f>'TAB2.1'!D56</f>
        <v>0</v>
      </c>
      <c r="F44" s="189">
        <f>'TAB4.4.2'!E$7</f>
        <v>0</v>
      </c>
      <c r="G44" s="189">
        <f>E44-F44</f>
        <v>0</v>
      </c>
      <c r="H44" s="189">
        <f>'TAB2.1'!F56</f>
        <v>0</v>
      </c>
      <c r="I44" s="189">
        <f>'TAB4.4.2'!H$7</f>
        <v>0</v>
      </c>
      <c r="J44" s="189">
        <f>H44-I44</f>
        <v>0</v>
      </c>
      <c r="K44" s="189">
        <f>'TAB2.1'!H56</f>
        <v>0</v>
      </c>
      <c r="L44" s="189">
        <f>'TAB4.4.2'!K$7</f>
        <v>0</v>
      </c>
      <c r="M44" s="189">
        <f>K44-L44</f>
        <v>0</v>
      </c>
      <c r="N44" s="189">
        <f>'TAB2.1'!J56</f>
        <v>0</v>
      </c>
      <c r="O44" s="189">
        <f>'TAB4.4.2'!N$7</f>
        <v>0</v>
      </c>
      <c r="P44" s="189">
        <f>N44-O44</f>
        <v>0</v>
      </c>
      <c r="Q44" s="189">
        <f>'TAB2.1'!L56</f>
        <v>0</v>
      </c>
      <c r="R44" s="189">
        <f>'TAB4.4.2'!Q$7</f>
        <v>0</v>
      </c>
      <c r="S44" s="189">
        <f>Q44-R44</f>
        <v>0</v>
      </c>
      <c r="T44" s="189">
        <f>'TAB2.1'!N56</f>
        <v>0</v>
      </c>
      <c r="U44" s="189">
        <f>'TAB4.4.2'!T$7</f>
        <v>0</v>
      </c>
      <c r="V44" s="189">
        <f>T44-U44</f>
        <v>0</v>
      </c>
      <c r="W44" s="189">
        <f>'TAB2.1'!P56</f>
        <v>0</v>
      </c>
      <c r="X44" s="189">
        <f>'TAB4.4.2'!W$7</f>
        <v>0</v>
      </c>
      <c r="Y44" s="189">
        <f>W44-X44</f>
        <v>0</v>
      </c>
    </row>
    <row r="45" spans="1:25" x14ac:dyDescent="0.3">
      <c r="A45" s="185" t="s">
        <v>113</v>
      </c>
      <c r="B45" s="189">
        <f>'TAB2.1'!B57</f>
        <v>0</v>
      </c>
      <c r="C45" s="189">
        <f t="shared" ref="C45:C50" si="102">SUM(F45,I45,L45,O45,R45,U45,X45)</f>
        <v>0</v>
      </c>
      <c r="D45" s="189">
        <f t="shared" ref="D45:D50" si="103">B45-C45</f>
        <v>0</v>
      </c>
      <c r="E45" s="189">
        <f>'TAB2.1'!D57</f>
        <v>0</v>
      </c>
      <c r="F45" s="189">
        <f>'TAB4.4.2'!E$13</f>
        <v>0</v>
      </c>
      <c r="G45" s="189">
        <f t="shared" ref="G45:G50" si="104">E45-F45</f>
        <v>0</v>
      </c>
      <c r="H45" s="189">
        <f>'TAB2.1'!F57</f>
        <v>0</v>
      </c>
      <c r="I45" s="189">
        <f>'TAB4.4.2'!H$13</f>
        <v>0</v>
      </c>
      <c r="J45" s="189">
        <f t="shared" ref="J45:J50" si="105">H45-I45</f>
        <v>0</v>
      </c>
      <c r="K45" s="189">
        <f>'TAB2.1'!H57</f>
        <v>0</v>
      </c>
      <c r="L45" s="189">
        <f>'TAB4.4.2'!K$13</f>
        <v>0</v>
      </c>
      <c r="M45" s="189">
        <f t="shared" ref="M45:M50" si="106">K45-L45</f>
        <v>0</v>
      </c>
      <c r="N45" s="189">
        <f>'TAB2.1'!J57</f>
        <v>0</v>
      </c>
      <c r="O45" s="189">
        <f>'TAB4.4.2'!N$13</f>
        <v>0</v>
      </c>
      <c r="P45" s="189">
        <f t="shared" ref="P45:P50" si="107">N45-O45</f>
        <v>0</v>
      </c>
      <c r="Q45" s="189">
        <f>'TAB2.1'!L57</f>
        <v>0</v>
      </c>
      <c r="R45" s="189">
        <f>'TAB4.4.2'!Q$13</f>
        <v>0</v>
      </c>
      <c r="S45" s="189">
        <f t="shared" ref="S45:S50" si="108">Q45-R45</f>
        <v>0</v>
      </c>
      <c r="T45" s="189">
        <f>'TAB2.1'!N57</f>
        <v>0</v>
      </c>
      <c r="U45" s="189">
        <f>'TAB4.4.2'!T$13</f>
        <v>0</v>
      </c>
      <c r="V45" s="189">
        <f t="shared" ref="V45:V50" si="109">T45-U45</f>
        <v>0</v>
      </c>
      <c r="W45" s="189">
        <f>'TAB2.1'!P57</f>
        <v>0</v>
      </c>
      <c r="X45" s="189">
        <f>'TAB4.4.2'!W$13</f>
        <v>0</v>
      </c>
      <c r="Y45" s="189">
        <f t="shared" ref="Y45:Y50" si="110">W45-X45</f>
        <v>0</v>
      </c>
    </row>
    <row r="46" spans="1:25" x14ac:dyDescent="0.3">
      <c r="A46" s="185" t="s">
        <v>56</v>
      </c>
      <c r="B46" s="189">
        <f>SUM(B47:B49)</f>
        <v>0</v>
      </c>
      <c r="C46" s="189">
        <f t="shared" si="102"/>
        <v>0</v>
      </c>
      <c r="D46" s="189">
        <f t="shared" ref="D46" si="111">SUM(D47:D49)</f>
        <v>0</v>
      </c>
      <c r="E46" s="189">
        <f t="shared" ref="E46" si="112">SUM(E47:E49)</f>
        <v>0</v>
      </c>
      <c r="F46" s="189">
        <f>'TAB4.4.2'!E$14</f>
        <v>0</v>
      </c>
      <c r="G46" s="189">
        <f t="shared" ref="G46" si="113">SUM(G47:G49)</f>
        <v>0</v>
      </c>
      <c r="H46" s="189">
        <f t="shared" ref="H46" si="114">SUM(H47:H49)</f>
        <v>0</v>
      </c>
      <c r="I46" s="189">
        <f>'TAB4.4.2'!H$14</f>
        <v>0</v>
      </c>
      <c r="J46" s="189">
        <f t="shared" ref="J46" si="115">SUM(J47:J49)</f>
        <v>0</v>
      </c>
      <c r="K46" s="189">
        <f t="shared" ref="K46" si="116">SUM(K47:K49)</f>
        <v>0</v>
      </c>
      <c r="L46" s="189">
        <f>'TAB4.4.2'!K$14</f>
        <v>0</v>
      </c>
      <c r="M46" s="189">
        <f t="shared" ref="M46" si="117">SUM(M47:M49)</f>
        <v>0</v>
      </c>
      <c r="N46" s="189">
        <f t="shared" ref="N46" si="118">SUM(N47:N49)</f>
        <v>0</v>
      </c>
      <c r="O46" s="189">
        <f>'TAB4.4.2'!N$14</f>
        <v>0</v>
      </c>
      <c r="P46" s="189">
        <f t="shared" ref="P46" si="119">SUM(P47:P49)</f>
        <v>0</v>
      </c>
      <c r="Q46" s="189">
        <f t="shared" ref="Q46" si="120">SUM(Q47:Q49)</f>
        <v>0</v>
      </c>
      <c r="R46" s="189">
        <f>'TAB4.4.2'!Q$14</f>
        <v>0</v>
      </c>
      <c r="S46" s="189">
        <f t="shared" ref="S46" si="121">SUM(S47:S49)</f>
        <v>0</v>
      </c>
      <c r="T46" s="189">
        <f t="shared" ref="T46" si="122">SUM(T47:T49)</f>
        <v>0</v>
      </c>
      <c r="U46" s="189">
        <f>'TAB4.4.2'!T$14</f>
        <v>0</v>
      </c>
      <c r="V46" s="189">
        <f t="shared" ref="V46" si="123">SUM(V47:V49)</f>
        <v>0</v>
      </c>
      <c r="W46" s="189">
        <f t="shared" ref="W46" si="124">SUM(W47:W49)</f>
        <v>0</v>
      </c>
      <c r="X46" s="189">
        <f>'TAB4.4.2'!W$14</f>
        <v>0</v>
      </c>
      <c r="Y46" s="189">
        <f t="shared" ref="Y46" si="125">SUM(Y47:Y49)</f>
        <v>0</v>
      </c>
    </row>
    <row r="47" spans="1:25" x14ac:dyDescent="0.3">
      <c r="A47" s="187" t="s">
        <v>2</v>
      </c>
      <c r="B47" s="189">
        <f>'TAB2.1'!B59</f>
        <v>0</v>
      </c>
      <c r="C47" s="189">
        <f t="shared" si="102"/>
        <v>0</v>
      </c>
      <c r="D47" s="189">
        <f t="shared" si="103"/>
        <v>0</v>
      </c>
      <c r="E47" s="189">
        <f>'TAB2.1'!D59</f>
        <v>0</v>
      </c>
      <c r="F47" s="189">
        <f>'TAB4.4.2'!E$15</f>
        <v>0</v>
      </c>
      <c r="G47" s="189">
        <f t="shared" si="104"/>
        <v>0</v>
      </c>
      <c r="H47" s="189">
        <f>'TAB2.1'!F59</f>
        <v>0</v>
      </c>
      <c r="I47" s="189">
        <f>'TAB4.4.2'!H$15</f>
        <v>0</v>
      </c>
      <c r="J47" s="189">
        <f t="shared" si="105"/>
        <v>0</v>
      </c>
      <c r="K47" s="189">
        <f>'TAB2.1'!H59</f>
        <v>0</v>
      </c>
      <c r="L47" s="189">
        <f>'TAB4.4.2'!K$15</f>
        <v>0</v>
      </c>
      <c r="M47" s="189">
        <f t="shared" si="106"/>
        <v>0</v>
      </c>
      <c r="N47" s="189">
        <f>'TAB2.1'!J59</f>
        <v>0</v>
      </c>
      <c r="O47" s="189">
        <f>'TAB4.4.2'!N$15</f>
        <v>0</v>
      </c>
      <c r="P47" s="189">
        <f t="shared" si="107"/>
        <v>0</v>
      </c>
      <c r="Q47" s="189">
        <f>'TAB2.1'!L59</f>
        <v>0</v>
      </c>
      <c r="R47" s="189">
        <f>'TAB4.4.2'!Q$15</f>
        <v>0</v>
      </c>
      <c r="S47" s="189">
        <f t="shared" si="108"/>
        <v>0</v>
      </c>
      <c r="T47" s="189">
        <f>'TAB2.1'!N59</f>
        <v>0</v>
      </c>
      <c r="U47" s="189">
        <f>'TAB4.4.2'!T$15</f>
        <v>0</v>
      </c>
      <c r="V47" s="189">
        <f t="shared" si="109"/>
        <v>0</v>
      </c>
      <c r="W47" s="189">
        <f>'TAB2.1'!P59</f>
        <v>0</v>
      </c>
      <c r="X47" s="189">
        <f>'TAB4.4.2'!W$15</f>
        <v>0</v>
      </c>
      <c r="Y47" s="189">
        <f t="shared" si="110"/>
        <v>0</v>
      </c>
    </row>
    <row r="48" spans="1:25" x14ac:dyDescent="0.3">
      <c r="A48" s="187" t="s">
        <v>6</v>
      </c>
      <c r="B48" s="189">
        <f>'TAB2.1'!B60</f>
        <v>0</v>
      </c>
      <c r="C48" s="189">
        <f t="shared" si="102"/>
        <v>0</v>
      </c>
      <c r="D48" s="189">
        <f t="shared" si="103"/>
        <v>0</v>
      </c>
      <c r="E48" s="189">
        <f>'TAB2.1'!D60</f>
        <v>0</v>
      </c>
      <c r="F48" s="189">
        <f>'TAB4.4.2'!E$16</f>
        <v>0</v>
      </c>
      <c r="G48" s="189">
        <f t="shared" si="104"/>
        <v>0</v>
      </c>
      <c r="H48" s="189">
        <f>'TAB2.1'!F60</f>
        <v>0</v>
      </c>
      <c r="I48" s="189">
        <f>'TAB4.4.2'!H$16</f>
        <v>0</v>
      </c>
      <c r="J48" s="189">
        <f t="shared" si="105"/>
        <v>0</v>
      </c>
      <c r="K48" s="189">
        <f>'TAB2.1'!H60</f>
        <v>0</v>
      </c>
      <c r="L48" s="189">
        <f>'TAB4.4.2'!K$16</f>
        <v>0</v>
      </c>
      <c r="M48" s="189">
        <f t="shared" si="106"/>
        <v>0</v>
      </c>
      <c r="N48" s="189">
        <f>'TAB2.1'!J60</f>
        <v>0</v>
      </c>
      <c r="O48" s="189">
        <f>'TAB4.4.2'!N$16</f>
        <v>0</v>
      </c>
      <c r="P48" s="189">
        <f t="shared" si="107"/>
        <v>0</v>
      </c>
      <c r="Q48" s="189">
        <f>'TAB2.1'!L60</f>
        <v>0</v>
      </c>
      <c r="R48" s="189">
        <f>'TAB4.4.2'!Q$16</f>
        <v>0</v>
      </c>
      <c r="S48" s="189">
        <f t="shared" si="108"/>
        <v>0</v>
      </c>
      <c r="T48" s="189">
        <f>'TAB2.1'!N60</f>
        <v>0</v>
      </c>
      <c r="U48" s="189">
        <f>'TAB4.4.2'!T$16</f>
        <v>0</v>
      </c>
      <c r="V48" s="189">
        <f t="shared" si="109"/>
        <v>0</v>
      </c>
      <c r="W48" s="189">
        <f>'TAB2.1'!P60</f>
        <v>0</v>
      </c>
      <c r="X48" s="189">
        <f>'TAB4.4.2'!W$16</f>
        <v>0</v>
      </c>
      <c r="Y48" s="189">
        <f t="shared" si="110"/>
        <v>0</v>
      </c>
    </row>
    <row r="49" spans="1:25" x14ac:dyDescent="0.3">
      <c r="A49" s="187" t="s">
        <v>10</v>
      </c>
      <c r="B49" s="189">
        <f>'TAB2.1'!B61</f>
        <v>0</v>
      </c>
      <c r="C49" s="189">
        <f t="shared" si="102"/>
        <v>0</v>
      </c>
      <c r="D49" s="189">
        <f t="shared" si="103"/>
        <v>0</v>
      </c>
      <c r="E49" s="189">
        <f>'TAB2.1'!D61</f>
        <v>0</v>
      </c>
      <c r="F49" s="189">
        <f>'TAB4.4.2'!E$17</f>
        <v>0</v>
      </c>
      <c r="G49" s="189">
        <f t="shared" si="104"/>
        <v>0</v>
      </c>
      <c r="H49" s="189">
        <f>'TAB2.1'!F61</f>
        <v>0</v>
      </c>
      <c r="I49" s="189">
        <f>'TAB4.4.2'!H$17</f>
        <v>0</v>
      </c>
      <c r="J49" s="189">
        <f t="shared" si="105"/>
        <v>0</v>
      </c>
      <c r="K49" s="189">
        <f>'TAB2.1'!H61</f>
        <v>0</v>
      </c>
      <c r="L49" s="189">
        <f>'TAB4.4.2'!K$17</f>
        <v>0</v>
      </c>
      <c r="M49" s="189">
        <f t="shared" si="106"/>
        <v>0</v>
      </c>
      <c r="N49" s="189">
        <f>'TAB2.1'!J61</f>
        <v>0</v>
      </c>
      <c r="O49" s="189">
        <f>'TAB4.4.2'!N$17</f>
        <v>0</v>
      </c>
      <c r="P49" s="189">
        <f t="shared" si="107"/>
        <v>0</v>
      </c>
      <c r="Q49" s="189">
        <f>'TAB2.1'!L61</f>
        <v>0</v>
      </c>
      <c r="R49" s="189">
        <f>'TAB4.4.2'!Q$17</f>
        <v>0</v>
      </c>
      <c r="S49" s="189">
        <f t="shared" si="108"/>
        <v>0</v>
      </c>
      <c r="T49" s="189">
        <f>'TAB2.1'!N61</f>
        <v>0</v>
      </c>
      <c r="U49" s="189">
        <f>'TAB4.4.2'!T$17</f>
        <v>0</v>
      </c>
      <c r="V49" s="189">
        <f t="shared" si="109"/>
        <v>0</v>
      </c>
      <c r="W49" s="189">
        <f>'TAB2.1'!P61</f>
        <v>0</v>
      </c>
      <c r="X49" s="189">
        <f>'TAB4.4.2'!W$17</f>
        <v>0</v>
      </c>
      <c r="Y49" s="189">
        <f t="shared" si="110"/>
        <v>0</v>
      </c>
    </row>
    <row r="50" spans="1:25" x14ac:dyDescent="0.3">
      <c r="A50" s="185" t="s">
        <v>114</v>
      </c>
      <c r="B50" s="189">
        <f>'TAB2.1'!B62</f>
        <v>0</v>
      </c>
      <c r="C50" s="189">
        <f t="shared" si="102"/>
        <v>0</v>
      </c>
      <c r="D50" s="189">
        <f t="shared" si="103"/>
        <v>0</v>
      </c>
      <c r="E50" s="189">
        <f>'TAB2.1'!D62</f>
        <v>0</v>
      </c>
      <c r="F50" s="189">
        <f>'TAB4.4.2'!E$18</f>
        <v>0</v>
      </c>
      <c r="G50" s="189">
        <f t="shared" si="104"/>
        <v>0</v>
      </c>
      <c r="H50" s="189">
        <f>'TAB2.1'!F62</f>
        <v>0</v>
      </c>
      <c r="I50" s="189">
        <f>'TAB4.4.2'!H$18</f>
        <v>0</v>
      </c>
      <c r="J50" s="189">
        <f t="shared" si="105"/>
        <v>0</v>
      </c>
      <c r="K50" s="189">
        <f>'TAB2.1'!H62</f>
        <v>0</v>
      </c>
      <c r="L50" s="189">
        <f>'TAB4.4.2'!K$18</f>
        <v>0</v>
      </c>
      <c r="M50" s="189">
        <f t="shared" si="106"/>
        <v>0</v>
      </c>
      <c r="N50" s="189">
        <f>'TAB2.1'!J62</f>
        <v>0</v>
      </c>
      <c r="O50" s="189">
        <f>'TAB4.4.2'!N$18</f>
        <v>0</v>
      </c>
      <c r="P50" s="189">
        <f t="shared" si="107"/>
        <v>0</v>
      </c>
      <c r="Q50" s="189">
        <f>'TAB2.1'!L62</f>
        <v>0</v>
      </c>
      <c r="R50" s="189">
        <f>'TAB4.4.2'!Q$18</f>
        <v>0</v>
      </c>
      <c r="S50" s="189">
        <f t="shared" si="108"/>
        <v>0</v>
      </c>
      <c r="T50" s="189">
        <f>'TAB2.1'!N62</f>
        <v>0</v>
      </c>
      <c r="U50" s="189">
        <f>'TAB4.4.2'!T$18</f>
        <v>0</v>
      </c>
      <c r="V50" s="189">
        <f t="shared" si="109"/>
        <v>0</v>
      </c>
      <c r="W50" s="189">
        <f>'TAB2.1'!P62</f>
        <v>0</v>
      </c>
      <c r="X50" s="189">
        <f>'TAB4.4.2'!W$18</f>
        <v>0</v>
      </c>
      <c r="Y50" s="189">
        <f t="shared" si="110"/>
        <v>0</v>
      </c>
    </row>
    <row r="51" spans="1:25" x14ac:dyDescent="0.3">
      <c r="A51" s="42" t="s">
        <v>7</v>
      </c>
      <c r="B51" s="8">
        <f>SUM(B44:B46,B50)</f>
        <v>0</v>
      </c>
      <c r="C51" s="8">
        <f t="shared" ref="C51" si="126">SUM(C44:C46,C50)</f>
        <v>0</v>
      </c>
      <c r="D51" s="8">
        <f t="shared" ref="D51" si="127">SUM(D44:D46,D50)</f>
        <v>0</v>
      </c>
      <c r="E51" s="8">
        <f>SUM(E44:E46,E50)</f>
        <v>0</v>
      </c>
      <c r="F51" s="8">
        <f t="shared" ref="F51" si="128">SUM(F44:F46,F50)</f>
        <v>0</v>
      </c>
      <c r="G51" s="8">
        <f t="shared" ref="G51" si="129">SUM(G44:G46,G50)</f>
        <v>0</v>
      </c>
      <c r="H51" s="8">
        <f>SUM(H44:H46,H50)</f>
        <v>0</v>
      </c>
      <c r="I51" s="8">
        <f t="shared" ref="I51" si="130">SUM(I44:I46,I50)</f>
        <v>0</v>
      </c>
      <c r="J51" s="8">
        <f t="shared" ref="J51" si="131">SUM(J44:J46,J50)</f>
        <v>0</v>
      </c>
      <c r="K51" s="8">
        <f>SUM(K44:K46,K50)</f>
        <v>0</v>
      </c>
      <c r="L51" s="8">
        <f t="shared" ref="L51" si="132">SUM(L44:L46,L50)</f>
        <v>0</v>
      </c>
      <c r="M51" s="8">
        <f t="shared" ref="M51" si="133">SUM(M44:M46,M50)</f>
        <v>0</v>
      </c>
      <c r="N51" s="8">
        <f>SUM(N44:N46,N50)</f>
        <v>0</v>
      </c>
      <c r="O51" s="8">
        <f t="shared" ref="O51" si="134">SUM(O44:O46,O50)</f>
        <v>0</v>
      </c>
      <c r="P51" s="8">
        <f t="shared" ref="P51" si="135">SUM(P44:P46,P50)</f>
        <v>0</v>
      </c>
      <c r="Q51" s="8">
        <f>SUM(Q44:Q46,Q50)</f>
        <v>0</v>
      </c>
      <c r="R51" s="8">
        <f t="shared" ref="R51" si="136">SUM(R44:R46,R50)</f>
        <v>0</v>
      </c>
      <c r="S51" s="8">
        <f t="shared" ref="S51" si="137">SUM(S44:S46,S50)</f>
        <v>0</v>
      </c>
      <c r="T51" s="8">
        <f>SUM(T44:T46,T50)</f>
        <v>0</v>
      </c>
      <c r="U51" s="8">
        <f t="shared" ref="U51" si="138">SUM(U44:U46,U50)</f>
        <v>0</v>
      </c>
      <c r="V51" s="8">
        <f t="shared" ref="V51" si="139">SUM(V44:V46,V50)</f>
        <v>0</v>
      </c>
      <c r="W51" s="8">
        <f>SUM(W44:W46,W50)</f>
        <v>0</v>
      </c>
      <c r="X51" s="8">
        <f t="shared" ref="X51" si="140">SUM(X44:X46,X50)</f>
        <v>0</v>
      </c>
      <c r="Y51" s="8">
        <f t="shared" ref="Y51" si="141">SUM(Y44:Y46,Y50)</f>
        <v>0</v>
      </c>
    </row>
    <row r="53" spans="1:25" ht="21" x14ac:dyDescent="0.35">
      <c r="A53" s="378" t="s">
        <v>268</v>
      </c>
      <c r="B53" s="379"/>
      <c r="C53" s="379"/>
      <c r="D53" s="379"/>
      <c r="E53" s="379"/>
      <c r="F53" s="379"/>
      <c r="G53" s="379"/>
      <c r="H53" s="379"/>
      <c r="I53" s="379"/>
      <c r="J53" s="379"/>
      <c r="K53" s="379"/>
      <c r="L53" s="379"/>
      <c r="M53" s="379"/>
      <c r="N53" s="379"/>
      <c r="O53" s="379"/>
      <c r="P53" s="379"/>
      <c r="Q53" s="379"/>
      <c r="R53" s="379"/>
      <c r="S53" s="379"/>
      <c r="T53" s="379"/>
      <c r="U53" s="379"/>
      <c r="V53" s="379"/>
      <c r="W53" s="379"/>
      <c r="X53" s="379"/>
      <c r="Y53" s="380"/>
    </row>
    <row r="54" spans="1:25" x14ac:dyDescent="0.3">
      <c r="A54" s="435" t="s">
        <v>0</v>
      </c>
      <c r="B54" s="395" t="s">
        <v>7</v>
      </c>
      <c r="C54" s="434"/>
      <c r="D54" s="396"/>
      <c r="E54" s="395" t="s">
        <v>32</v>
      </c>
      <c r="F54" s="434"/>
      <c r="G54" s="396"/>
      <c r="H54" s="395" t="s">
        <v>33</v>
      </c>
      <c r="I54" s="434"/>
      <c r="J54" s="396"/>
      <c r="K54" s="395" t="s">
        <v>34</v>
      </c>
      <c r="L54" s="434"/>
      <c r="M54" s="396"/>
      <c r="N54" s="395" t="s">
        <v>35</v>
      </c>
      <c r="O54" s="434"/>
      <c r="P54" s="396"/>
      <c r="Q54" s="395" t="s">
        <v>36</v>
      </c>
      <c r="R54" s="434"/>
      <c r="S54" s="396"/>
      <c r="T54" s="395" t="s">
        <v>37</v>
      </c>
      <c r="U54" s="434"/>
      <c r="V54" s="396"/>
      <c r="W54" s="395" t="s">
        <v>41</v>
      </c>
      <c r="X54" s="434"/>
      <c r="Y54" s="396"/>
    </row>
    <row r="55" spans="1:25" x14ac:dyDescent="0.3">
      <c r="A55" s="436"/>
      <c r="B55" s="5" t="s">
        <v>14</v>
      </c>
      <c r="C55" s="5" t="s">
        <v>15</v>
      </c>
      <c r="D55" s="5" t="s">
        <v>16</v>
      </c>
      <c r="E55" s="5" t="s">
        <v>14</v>
      </c>
      <c r="F55" s="5" t="s">
        <v>15</v>
      </c>
      <c r="G55" s="5" t="s">
        <v>16</v>
      </c>
      <c r="H55" s="5" t="s">
        <v>14</v>
      </c>
      <c r="I55" s="5" t="s">
        <v>15</v>
      </c>
      <c r="J55" s="5" t="s">
        <v>16</v>
      </c>
      <c r="K55" s="5" t="s">
        <v>14</v>
      </c>
      <c r="L55" s="5" t="s">
        <v>15</v>
      </c>
      <c r="M55" s="5" t="s">
        <v>16</v>
      </c>
      <c r="N55" s="5" t="s">
        <v>14</v>
      </c>
      <c r="O55" s="5" t="s">
        <v>15</v>
      </c>
      <c r="P55" s="5" t="s">
        <v>16</v>
      </c>
      <c r="Q55" s="5" t="s">
        <v>14</v>
      </c>
      <c r="R55" s="5" t="s">
        <v>15</v>
      </c>
      <c r="S55" s="5" t="s">
        <v>16</v>
      </c>
      <c r="T55" s="5" t="s">
        <v>14</v>
      </c>
      <c r="U55" s="5" t="s">
        <v>15</v>
      </c>
      <c r="V55" s="5" t="s">
        <v>16</v>
      </c>
      <c r="W55" s="5" t="s">
        <v>14</v>
      </c>
      <c r="X55" s="5" t="s">
        <v>15</v>
      </c>
      <c r="Y55" s="5" t="s">
        <v>16</v>
      </c>
    </row>
    <row r="56" spans="1:25" x14ac:dyDescent="0.3">
      <c r="A56" s="185" t="s">
        <v>5</v>
      </c>
      <c r="B56" s="189">
        <f>'TAB2.1'!B71</f>
        <v>0</v>
      </c>
      <c r="C56" s="189">
        <f>SUM(F56,I56,L56,O56,R56,U56,X56)</f>
        <v>0</v>
      </c>
      <c r="D56" s="189">
        <f>B56-C56</f>
        <v>0</v>
      </c>
      <c r="E56" s="189">
        <f>'TAB2.1'!D71</f>
        <v>0</v>
      </c>
      <c r="F56" s="189">
        <f>'TAB4.5.2'!E$7</f>
        <v>0</v>
      </c>
      <c r="G56" s="189">
        <f>E56-F56</f>
        <v>0</v>
      </c>
      <c r="H56" s="189">
        <f>'TAB2.1'!F71</f>
        <v>0</v>
      </c>
      <c r="I56" s="189">
        <f>'TAB4.5.2'!H$7</f>
        <v>0</v>
      </c>
      <c r="J56" s="189">
        <f>H56-I56</f>
        <v>0</v>
      </c>
      <c r="K56" s="189">
        <f>'TAB2.1'!H71</f>
        <v>0</v>
      </c>
      <c r="L56" s="189">
        <f>'TAB4.5.2'!K$7</f>
        <v>0</v>
      </c>
      <c r="M56" s="189">
        <f>K56-L56</f>
        <v>0</v>
      </c>
      <c r="N56" s="189">
        <f>'TAB2.1'!J71</f>
        <v>0</v>
      </c>
      <c r="O56" s="189">
        <f>'TAB4.5.2'!N$7</f>
        <v>0</v>
      </c>
      <c r="P56" s="189">
        <f>N56-O56</f>
        <v>0</v>
      </c>
      <c r="Q56" s="189">
        <f>'TAB2.1'!L71</f>
        <v>0</v>
      </c>
      <c r="R56" s="189">
        <f>'TAB4.5.2'!Q$7</f>
        <v>0</v>
      </c>
      <c r="S56" s="189">
        <f>Q56-R56</f>
        <v>0</v>
      </c>
      <c r="T56" s="189">
        <f>'TAB2.1'!N71</f>
        <v>0</v>
      </c>
      <c r="U56" s="189">
        <f>'TAB4.5.2'!T$7</f>
        <v>0</v>
      </c>
      <c r="V56" s="189">
        <f>T56-U56</f>
        <v>0</v>
      </c>
      <c r="W56" s="189">
        <f>'TAB2.1'!P71</f>
        <v>0</v>
      </c>
      <c r="X56" s="189">
        <f>'TAB4.5.2'!W$7</f>
        <v>0</v>
      </c>
      <c r="Y56" s="189">
        <f>W56-X56</f>
        <v>0</v>
      </c>
    </row>
    <row r="57" spans="1:25" x14ac:dyDescent="0.3">
      <c r="A57" s="185" t="s">
        <v>113</v>
      </c>
      <c r="B57" s="189">
        <f>'TAB2.1'!B72</f>
        <v>0</v>
      </c>
      <c r="C57" s="189">
        <f t="shared" ref="C57:C62" si="142">SUM(F57,I57,L57,O57,R57,U57,X57)</f>
        <v>0</v>
      </c>
      <c r="D57" s="189">
        <f t="shared" ref="D57:D62" si="143">B57-C57</f>
        <v>0</v>
      </c>
      <c r="E57" s="189">
        <f>'TAB2.1'!D72</f>
        <v>0</v>
      </c>
      <c r="F57" s="189">
        <f>'TAB4.5.2'!E$13</f>
        <v>0</v>
      </c>
      <c r="G57" s="189">
        <f t="shared" ref="G57:G62" si="144">E57-F57</f>
        <v>0</v>
      </c>
      <c r="H57" s="189">
        <f>'TAB2.1'!F72</f>
        <v>0</v>
      </c>
      <c r="I57" s="189">
        <f>'TAB4.5.2'!H$13</f>
        <v>0</v>
      </c>
      <c r="J57" s="189">
        <f t="shared" ref="J57:J62" si="145">H57-I57</f>
        <v>0</v>
      </c>
      <c r="K57" s="189">
        <f>'TAB2.1'!H72</f>
        <v>0</v>
      </c>
      <c r="L57" s="189">
        <f>'TAB4.5.2'!K$13</f>
        <v>0</v>
      </c>
      <c r="M57" s="189">
        <f t="shared" ref="M57:M62" si="146">K57-L57</f>
        <v>0</v>
      </c>
      <c r="N57" s="189">
        <f>'TAB2.1'!J72</f>
        <v>0</v>
      </c>
      <c r="O57" s="189">
        <f>'TAB4.5.2'!N$13</f>
        <v>0</v>
      </c>
      <c r="P57" s="189">
        <f t="shared" ref="P57:P62" si="147">N57-O57</f>
        <v>0</v>
      </c>
      <c r="Q57" s="189">
        <f>'TAB2.1'!L72</f>
        <v>0</v>
      </c>
      <c r="R57" s="189">
        <f>'TAB4.5.2'!Q$13</f>
        <v>0</v>
      </c>
      <c r="S57" s="189">
        <f t="shared" ref="S57:S62" si="148">Q57-R57</f>
        <v>0</v>
      </c>
      <c r="T57" s="189">
        <f>'TAB2.1'!N72</f>
        <v>0</v>
      </c>
      <c r="U57" s="189">
        <f>'TAB4.5.2'!T$13</f>
        <v>0</v>
      </c>
      <c r="V57" s="189">
        <f t="shared" ref="V57:V62" si="149">T57-U57</f>
        <v>0</v>
      </c>
      <c r="W57" s="189">
        <f>'TAB2.1'!P72</f>
        <v>0</v>
      </c>
      <c r="X57" s="189">
        <f>'TAB4.5.2'!W$13</f>
        <v>0</v>
      </c>
      <c r="Y57" s="189">
        <f t="shared" ref="Y57:Y62" si="150">W57-X57</f>
        <v>0</v>
      </c>
    </row>
    <row r="58" spans="1:25" x14ac:dyDescent="0.3">
      <c r="A58" s="185" t="s">
        <v>56</v>
      </c>
      <c r="B58" s="189">
        <f>SUM(B59:B61)</f>
        <v>0</v>
      </c>
      <c r="C58" s="189">
        <f t="shared" si="142"/>
        <v>0</v>
      </c>
      <c r="D58" s="189">
        <f t="shared" ref="D58" si="151">SUM(D59:D61)</f>
        <v>0</v>
      </c>
      <c r="E58" s="189">
        <f t="shared" ref="E58" si="152">SUM(E59:E61)</f>
        <v>0</v>
      </c>
      <c r="F58" s="189">
        <f>'TAB4.5.2'!E$14</f>
        <v>0</v>
      </c>
      <c r="G58" s="189">
        <f t="shared" ref="G58" si="153">SUM(G59:G61)</f>
        <v>0</v>
      </c>
      <c r="H58" s="189">
        <f t="shared" ref="H58" si="154">SUM(H59:H61)</f>
        <v>0</v>
      </c>
      <c r="I58" s="189">
        <f>'TAB4.5.2'!H$14</f>
        <v>0</v>
      </c>
      <c r="J58" s="189">
        <f t="shared" ref="J58" si="155">SUM(J59:J61)</f>
        <v>0</v>
      </c>
      <c r="K58" s="189">
        <f t="shared" ref="K58" si="156">SUM(K59:K61)</f>
        <v>0</v>
      </c>
      <c r="L58" s="189">
        <f>'TAB4.5.2'!K$14</f>
        <v>0</v>
      </c>
      <c r="M58" s="189">
        <f t="shared" ref="M58" si="157">SUM(M59:M61)</f>
        <v>0</v>
      </c>
      <c r="N58" s="189">
        <f t="shared" ref="N58" si="158">SUM(N59:N61)</f>
        <v>0</v>
      </c>
      <c r="O58" s="189">
        <f>'TAB4.5.2'!N$14</f>
        <v>0</v>
      </c>
      <c r="P58" s="189">
        <f t="shared" ref="P58" si="159">SUM(P59:P61)</f>
        <v>0</v>
      </c>
      <c r="Q58" s="189">
        <f t="shared" ref="Q58" si="160">SUM(Q59:Q61)</f>
        <v>0</v>
      </c>
      <c r="R58" s="189">
        <f>'TAB4.5.2'!Q$14</f>
        <v>0</v>
      </c>
      <c r="S58" s="189">
        <f t="shared" ref="S58" si="161">SUM(S59:S61)</f>
        <v>0</v>
      </c>
      <c r="T58" s="189">
        <f t="shared" ref="T58" si="162">SUM(T59:T61)</f>
        <v>0</v>
      </c>
      <c r="U58" s="189">
        <f>'TAB4.5.2'!T$14</f>
        <v>0</v>
      </c>
      <c r="V58" s="189">
        <f t="shared" ref="V58" si="163">SUM(V59:V61)</f>
        <v>0</v>
      </c>
      <c r="W58" s="189">
        <f t="shared" ref="W58" si="164">SUM(W59:W61)</f>
        <v>0</v>
      </c>
      <c r="X58" s="189">
        <f>'TAB4.5.2'!W$14</f>
        <v>0</v>
      </c>
      <c r="Y58" s="189">
        <f t="shared" ref="Y58" si="165">SUM(Y59:Y61)</f>
        <v>0</v>
      </c>
    </row>
    <row r="59" spans="1:25" x14ac:dyDescent="0.3">
      <c r="A59" s="187" t="s">
        <v>2</v>
      </c>
      <c r="B59" s="189">
        <f>'TAB2.1'!B74</f>
        <v>0</v>
      </c>
      <c r="C59" s="189">
        <f t="shared" si="142"/>
        <v>0</v>
      </c>
      <c r="D59" s="189">
        <f t="shared" si="143"/>
        <v>0</v>
      </c>
      <c r="E59" s="189">
        <f>'TAB2.1'!D74</f>
        <v>0</v>
      </c>
      <c r="F59" s="189">
        <f>'TAB4.5.2'!E$15</f>
        <v>0</v>
      </c>
      <c r="G59" s="189">
        <f t="shared" si="144"/>
        <v>0</v>
      </c>
      <c r="H59" s="189">
        <f>'TAB2.1'!F74</f>
        <v>0</v>
      </c>
      <c r="I59" s="189">
        <f>'TAB4.5.2'!H$15</f>
        <v>0</v>
      </c>
      <c r="J59" s="189">
        <f t="shared" si="145"/>
        <v>0</v>
      </c>
      <c r="K59" s="189">
        <f>'TAB2.1'!H74</f>
        <v>0</v>
      </c>
      <c r="L59" s="189">
        <f>'TAB4.5.2'!K$15</f>
        <v>0</v>
      </c>
      <c r="M59" s="189">
        <f t="shared" si="146"/>
        <v>0</v>
      </c>
      <c r="N59" s="189">
        <f>'TAB2.1'!J74</f>
        <v>0</v>
      </c>
      <c r="O59" s="189">
        <f>'TAB4.5.2'!N$15</f>
        <v>0</v>
      </c>
      <c r="P59" s="189">
        <f t="shared" si="147"/>
        <v>0</v>
      </c>
      <c r="Q59" s="189">
        <f>'TAB2.1'!L74</f>
        <v>0</v>
      </c>
      <c r="R59" s="189">
        <f>'TAB4.5.2'!Q$15</f>
        <v>0</v>
      </c>
      <c r="S59" s="189">
        <f t="shared" si="148"/>
        <v>0</v>
      </c>
      <c r="T59" s="189">
        <f>'TAB2.1'!N74</f>
        <v>0</v>
      </c>
      <c r="U59" s="189">
        <f>'TAB4.5.2'!T$15</f>
        <v>0</v>
      </c>
      <c r="V59" s="189">
        <f t="shared" si="149"/>
        <v>0</v>
      </c>
      <c r="W59" s="189">
        <f>'TAB2.1'!P74</f>
        <v>0</v>
      </c>
      <c r="X59" s="189">
        <f>'TAB4.5.2'!W$15</f>
        <v>0</v>
      </c>
      <c r="Y59" s="189">
        <f t="shared" si="150"/>
        <v>0</v>
      </c>
    </row>
    <row r="60" spans="1:25" x14ac:dyDescent="0.3">
      <c r="A60" s="187" t="s">
        <v>6</v>
      </c>
      <c r="B60" s="189">
        <f>'TAB2.1'!B75</f>
        <v>0</v>
      </c>
      <c r="C60" s="189">
        <f t="shared" si="142"/>
        <v>0</v>
      </c>
      <c r="D60" s="189">
        <f t="shared" si="143"/>
        <v>0</v>
      </c>
      <c r="E60" s="189">
        <f>'TAB2.1'!D75</f>
        <v>0</v>
      </c>
      <c r="F60" s="189">
        <f>'TAB4.5.2'!E$16</f>
        <v>0</v>
      </c>
      <c r="G60" s="189">
        <f t="shared" si="144"/>
        <v>0</v>
      </c>
      <c r="H60" s="189">
        <f>'TAB2.1'!F75</f>
        <v>0</v>
      </c>
      <c r="I60" s="189">
        <f>'TAB4.5.2'!H$16</f>
        <v>0</v>
      </c>
      <c r="J60" s="189">
        <f t="shared" si="145"/>
        <v>0</v>
      </c>
      <c r="K60" s="189">
        <f>'TAB2.1'!H75</f>
        <v>0</v>
      </c>
      <c r="L60" s="189">
        <f>'TAB4.5.2'!K$16</f>
        <v>0</v>
      </c>
      <c r="M60" s="189">
        <f t="shared" si="146"/>
        <v>0</v>
      </c>
      <c r="N60" s="189">
        <f>'TAB2.1'!J75</f>
        <v>0</v>
      </c>
      <c r="O60" s="189">
        <f>'TAB4.5.2'!N$16</f>
        <v>0</v>
      </c>
      <c r="P60" s="189">
        <f t="shared" si="147"/>
        <v>0</v>
      </c>
      <c r="Q60" s="189">
        <f>'TAB2.1'!L75</f>
        <v>0</v>
      </c>
      <c r="R60" s="189">
        <f>'TAB4.5.2'!Q$16</f>
        <v>0</v>
      </c>
      <c r="S60" s="189">
        <f t="shared" si="148"/>
        <v>0</v>
      </c>
      <c r="T60" s="189">
        <f>'TAB2.1'!N75</f>
        <v>0</v>
      </c>
      <c r="U60" s="189">
        <f>'TAB4.5.2'!T$16</f>
        <v>0</v>
      </c>
      <c r="V60" s="189">
        <f t="shared" si="149"/>
        <v>0</v>
      </c>
      <c r="W60" s="189">
        <f>'TAB2.1'!P75</f>
        <v>0</v>
      </c>
      <c r="X60" s="189">
        <f>'TAB4.5.2'!W$16</f>
        <v>0</v>
      </c>
      <c r="Y60" s="189">
        <f t="shared" si="150"/>
        <v>0</v>
      </c>
    </row>
    <row r="61" spans="1:25" x14ac:dyDescent="0.3">
      <c r="A61" s="187" t="s">
        <v>10</v>
      </c>
      <c r="B61" s="189">
        <f>'TAB2.1'!B76</f>
        <v>0</v>
      </c>
      <c r="C61" s="189">
        <f t="shared" si="142"/>
        <v>0</v>
      </c>
      <c r="D61" s="189">
        <f t="shared" si="143"/>
        <v>0</v>
      </c>
      <c r="E61" s="189">
        <f>'TAB2.1'!D76</f>
        <v>0</v>
      </c>
      <c r="F61" s="189">
        <f>'TAB4.5.2'!E$17</f>
        <v>0</v>
      </c>
      <c r="G61" s="189">
        <f t="shared" si="144"/>
        <v>0</v>
      </c>
      <c r="H61" s="189">
        <f>'TAB2.1'!F76</f>
        <v>0</v>
      </c>
      <c r="I61" s="189">
        <f>'TAB4.5.2'!H$17</f>
        <v>0</v>
      </c>
      <c r="J61" s="189">
        <f t="shared" si="145"/>
        <v>0</v>
      </c>
      <c r="K61" s="189">
        <f>'TAB2.1'!H76</f>
        <v>0</v>
      </c>
      <c r="L61" s="189">
        <f>'TAB4.5.2'!K$17</f>
        <v>0</v>
      </c>
      <c r="M61" s="189">
        <f t="shared" si="146"/>
        <v>0</v>
      </c>
      <c r="N61" s="189">
        <f>'TAB2.1'!J76</f>
        <v>0</v>
      </c>
      <c r="O61" s="189">
        <f>'TAB4.5.2'!N$17</f>
        <v>0</v>
      </c>
      <c r="P61" s="189">
        <f t="shared" si="147"/>
        <v>0</v>
      </c>
      <c r="Q61" s="189">
        <f>'TAB2.1'!L76</f>
        <v>0</v>
      </c>
      <c r="R61" s="189">
        <f>'TAB4.5.2'!Q$17</f>
        <v>0</v>
      </c>
      <c r="S61" s="189">
        <f t="shared" si="148"/>
        <v>0</v>
      </c>
      <c r="T61" s="189">
        <f>'TAB2.1'!N76</f>
        <v>0</v>
      </c>
      <c r="U61" s="189">
        <f>'TAB4.5.2'!T$17</f>
        <v>0</v>
      </c>
      <c r="V61" s="189">
        <f t="shared" si="149"/>
        <v>0</v>
      </c>
      <c r="W61" s="189">
        <f>'TAB2.1'!P76</f>
        <v>0</v>
      </c>
      <c r="X61" s="189">
        <f>'TAB4.5.2'!W$17</f>
        <v>0</v>
      </c>
      <c r="Y61" s="189">
        <f t="shared" si="150"/>
        <v>0</v>
      </c>
    </row>
    <row r="62" spans="1:25" x14ac:dyDescent="0.3">
      <c r="A62" s="185" t="s">
        <v>114</v>
      </c>
      <c r="B62" s="189">
        <f>'TAB2.1'!B77</f>
        <v>0</v>
      </c>
      <c r="C62" s="189">
        <f t="shared" si="142"/>
        <v>0</v>
      </c>
      <c r="D62" s="189">
        <f t="shared" si="143"/>
        <v>0</v>
      </c>
      <c r="E62" s="189">
        <f>'TAB2.1'!D77</f>
        <v>0</v>
      </c>
      <c r="F62" s="189">
        <f>'TAB4.5.2'!E$18</f>
        <v>0</v>
      </c>
      <c r="G62" s="189">
        <f t="shared" si="144"/>
        <v>0</v>
      </c>
      <c r="H62" s="189">
        <f>'TAB2.1'!F77</f>
        <v>0</v>
      </c>
      <c r="I62" s="189">
        <f>'TAB4.5.2'!H$18</f>
        <v>0</v>
      </c>
      <c r="J62" s="189">
        <f t="shared" si="145"/>
        <v>0</v>
      </c>
      <c r="K62" s="189">
        <f>'TAB2.1'!H77</f>
        <v>0</v>
      </c>
      <c r="L62" s="189">
        <f>'TAB4.5.2'!K$18</f>
        <v>0</v>
      </c>
      <c r="M62" s="189">
        <f t="shared" si="146"/>
        <v>0</v>
      </c>
      <c r="N62" s="189">
        <f>'TAB2.1'!J77</f>
        <v>0</v>
      </c>
      <c r="O62" s="189">
        <f>'TAB4.5.2'!N$18</f>
        <v>0</v>
      </c>
      <c r="P62" s="189">
        <f t="shared" si="147"/>
        <v>0</v>
      </c>
      <c r="Q62" s="189">
        <f>'TAB2.1'!L77</f>
        <v>0</v>
      </c>
      <c r="R62" s="189">
        <f>'TAB4.5.2'!Q$18</f>
        <v>0</v>
      </c>
      <c r="S62" s="189">
        <f t="shared" si="148"/>
        <v>0</v>
      </c>
      <c r="T62" s="189">
        <f>'TAB2.1'!N77</f>
        <v>0</v>
      </c>
      <c r="U62" s="189">
        <f>'TAB4.5.2'!T$18</f>
        <v>0</v>
      </c>
      <c r="V62" s="189">
        <f t="shared" si="149"/>
        <v>0</v>
      </c>
      <c r="W62" s="189">
        <f>'TAB2.1'!P77</f>
        <v>0</v>
      </c>
      <c r="X62" s="189">
        <f>'TAB4.5.2'!W$18</f>
        <v>0</v>
      </c>
      <c r="Y62" s="189">
        <f t="shared" si="150"/>
        <v>0</v>
      </c>
    </row>
    <row r="63" spans="1:25" x14ac:dyDescent="0.3">
      <c r="A63" s="42" t="s">
        <v>7</v>
      </c>
      <c r="B63" s="8">
        <f>SUM(B56:B58,B62)</f>
        <v>0</v>
      </c>
      <c r="C63" s="8">
        <f t="shared" ref="C63" si="166">SUM(C56:C58,C62)</f>
        <v>0</v>
      </c>
      <c r="D63" s="8">
        <f t="shared" ref="D63" si="167">SUM(D56:D58,D62)</f>
        <v>0</v>
      </c>
      <c r="E63" s="8">
        <f>SUM(E56:E58,E62)</f>
        <v>0</v>
      </c>
      <c r="F63" s="8">
        <f t="shared" ref="F63" si="168">SUM(F56:F58,F62)</f>
        <v>0</v>
      </c>
      <c r="G63" s="8">
        <f t="shared" ref="G63" si="169">SUM(G56:G58,G62)</f>
        <v>0</v>
      </c>
      <c r="H63" s="8">
        <f>SUM(H56:H58,H62)</f>
        <v>0</v>
      </c>
      <c r="I63" s="8">
        <f t="shared" ref="I63" si="170">SUM(I56:I58,I62)</f>
        <v>0</v>
      </c>
      <c r="J63" s="8">
        <f t="shared" ref="J63" si="171">SUM(J56:J58,J62)</f>
        <v>0</v>
      </c>
      <c r="K63" s="8">
        <f>SUM(K56:K58,K62)</f>
        <v>0</v>
      </c>
      <c r="L63" s="8">
        <f t="shared" ref="L63" si="172">SUM(L56:L58,L62)</f>
        <v>0</v>
      </c>
      <c r="M63" s="8">
        <f t="shared" ref="M63" si="173">SUM(M56:M58,M62)</f>
        <v>0</v>
      </c>
      <c r="N63" s="8">
        <f>SUM(N56:N58,N62)</f>
        <v>0</v>
      </c>
      <c r="O63" s="8">
        <f t="shared" ref="O63" si="174">SUM(O56:O58,O62)</f>
        <v>0</v>
      </c>
      <c r="P63" s="8">
        <f t="shared" ref="P63" si="175">SUM(P56:P58,P62)</f>
        <v>0</v>
      </c>
      <c r="Q63" s="8">
        <f>SUM(Q56:Q58,Q62)</f>
        <v>0</v>
      </c>
      <c r="R63" s="8">
        <f t="shared" ref="R63" si="176">SUM(R56:R58,R62)</f>
        <v>0</v>
      </c>
      <c r="S63" s="8">
        <f t="shared" ref="S63" si="177">SUM(S56:S58,S62)</f>
        <v>0</v>
      </c>
      <c r="T63" s="8">
        <f>SUM(T56:T58,T62)</f>
        <v>0</v>
      </c>
      <c r="U63" s="8">
        <f t="shared" ref="U63" si="178">SUM(U56:U58,U62)</f>
        <v>0</v>
      </c>
      <c r="V63" s="8">
        <f t="shared" ref="V63" si="179">SUM(V56:V58,V62)</f>
        <v>0</v>
      </c>
      <c r="W63" s="8">
        <f>SUM(W56:W58,W62)</f>
        <v>0</v>
      </c>
      <c r="X63" s="8">
        <f t="shared" ref="X63" si="180">SUM(X56:X58,X62)</f>
        <v>0</v>
      </c>
      <c r="Y63" s="8">
        <f t="shared" ref="Y63" si="181">SUM(Y56:Y58,Y62)</f>
        <v>0</v>
      </c>
    </row>
  </sheetData>
  <mergeCells count="50">
    <mergeCell ref="K54:M54"/>
    <mergeCell ref="N54:P54"/>
    <mergeCell ref="Q54:S54"/>
    <mergeCell ref="E6:G6"/>
    <mergeCell ref="H6:J6"/>
    <mergeCell ref="K6:M6"/>
    <mergeCell ref="A17:Y17"/>
    <mergeCell ref="N18:P18"/>
    <mergeCell ref="Q18:S18"/>
    <mergeCell ref="T18:V18"/>
    <mergeCell ref="W18:Y18"/>
    <mergeCell ref="A29:Y29"/>
    <mergeCell ref="A18:A19"/>
    <mergeCell ref="B18:D18"/>
    <mergeCell ref="E18:G18"/>
    <mergeCell ref="H18:J18"/>
    <mergeCell ref="A5:Y5"/>
    <mergeCell ref="A6:A7"/>
    <mergeCell ref="B6:D6"/>
    <mergeCell ref="N6:P6"/>
    <mergeCell ref="Q6:S6"/>
    <mergeCell ref="T6:V6"/>
    <mergeCell ref="W6:Y6"/>
    <mergeCell ref="K18:M18"/>
    <mergeCell ref="N30:P30"/>
    <mergeCell ref="Q30:S30"/>
    <mergeCell ref="T30:V30"/>
    <mergeCell ref="W30:Y30"/>
    <mergeCell ref="A41:Y41"/>
    <mergeCell ref="A30:A31"/>
    <mergeCell ref="B30:D30"/>
    <mergeCell ref="E30:G30"/>
    <mergeCell ref="H30:J30"/>
    <mergeCell ref="K30:M30"/>
    <mergeCell ref="T54:V54"/>
    <mergeCell ref="W54:Y54"/>
    <mergeCell ref="T42:V42"/>
    <mergeCell ref="W42:Y42"/>
    <mergeCell ref="A53:Y53"/>
    <mergeCell ref="A54:A55"/>
    <mergeCell ref="B54:D54"/>
    <mergeCell ref="E54:G54"/>
    <mergeCell ref="A42:A43"/>
    <mergeCell ref="B42:D42"/>
    <mergeCell ref="E42:G42"/>
    <mergeCell ref="H42:J42"/>
    <mergeCell ref="K42:M42"/>
    <mergeCell ref="N42:P42"/>
    <mergeCell ref="Q42:S42"/>
    <mergeCell ref="H54:J54"/>
  </mergeCells>
  <pageMargins left="0.7" right="0.7" top="0.75" bottom="0.75" header="0.3" footer="0.3"/>
  <pageSetup paperSize="8" scale="52" orientation="landscape"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3:J38"/>
  <sheetViews>
    <sheetView zoomScaleNormal="100" workbookViewId="0">
      <selection activeCell="B9" sqref="B9"/>
    </sheetView>
  </sheetViews>
  <sheetFormatPr baseColWidth="10" defaultColWidth="8.85546875" defaultRowHeight="15" x14ac:dyDescent="0.3"/>
  <cols>
    <col min="1" max="1" width="39.140625" style="1" customWidth="1"/>
    <col min="2" max="10" width="15.5703125" style="1" customWidth="1"/>
    <col min="11" max="16384" width="8.85546875" style="1"/>
  </cols>
  <sheetData>
    <row r="3" spans="1:10" ht="29.45" customHeight="1" x14ac:dyDescent="0.3">
      <c r="A3" s="21" t="str">
        <f>TAB00!B63&amp;" : "&amp;TAB00!C63</f>
        <v>TAB6.2 : Réconciliation des charges et produits relatifs aux tarifs d'injection</v>
      </c>
      <c r="B3" s="10"/>
      <c r="C3" s="10"/>
      <c r="D3" s="10"/>
      <c r="E3" s="10"/>
      <c r="F3" s="10"/>
      <c r="G3" s="10"/>
      <c r="H3" s="10"/>
      <c r="I3" s="10"/>
      <c r="J3" s="10"/>
    </row>
    <row r="5" spans="1:10" ht="21" x14ac:dyDescent="0.35">
      <c r="A5" s="398" t="s">
        <v>202</v>
      </c>
      <c r="B5" s="398"/>
      <c r="C5" s="398"/>
      <c r="D5" s="398"/>
      <c r="E5" s="398"/>
      <c r="F5" s="398"/>
      <c r="G5" s="398"/>
      <c r="H5" s="398"/>
      <c r="I5" s="398"/>
      <c r="J5" s="398"/>
    </row>
    <row r="6" spans="1:10" s="4" customFormat="1" ht="13.5" x14ac:dyDescent="0.3">
      <c r="A6" s="397" t="s">
        <v>0</v>
      </c>
      <c r="B6" s="437" t="s">
        <v>7</v>
      </c>
      <c r="C6" s="437"/>
      <c r="D6" s="437"/>
      <c r="E6" s="437" t="str">
        <f>'TAB5.5'!M10</f>
        <v>Producteur de gaz 
Cabine du producteur</v>
      </c>
      <c r="F6" s="437"/>
      <c r="G6" s="437"/>
      <c r="H6" s="437" t="str">
        <f>'TAB5.5'!N10</f>
        <v>Producteur de gaz 
Cabine du GRD</v>
      </c>
      <c r="I6" s="437"/>
      <c r="J6" s="437"/>
    </row>
    <row r="7" spans="1:10" s="4" customFormat="1" ht="13.5" x14ac:dyDescent="0.3">
      <c r="A7" s="397"/>
      <c r="B7" s="5" t="s">
        <v>14</v>
      </c>
      <c r="C7" s="5" t="s">
        <v>15</v>
      </c>
      <c r="D7" s="5" t="s">
        <v>16</v>
      </c>
      <c r="E7" s="5" t="s">
        <v>14</v>
      </c>
      <c r="F7" s="5" t="s">
        <v>15</v>
      </c>
      <c r="G7" s="5" t="s">
        <v>16</v>
      </c>
      <c r="H7" s="5" t="s">
        <v>14</v>
      </c>
      <c r="I7" s="5" t="s">
        <v>15</v>
      </c>
      <c r="J7" s="5" t="s">
        <v>16</v>
      </c>
    </row>
    <row r="8" spans="1:10" s="4" customFormat="1" ht="14.45" customHeight="1" x14ac:dyDescent="0.3">
      <c r="A8" s="185" t="s">
        <v>5</v>
      </c>
      <c r="B8" s="189">
        <f>'TAB2.2'!B8</f>
        <v>0</v>
      </c>
      <c r="C8" s="189">
        <f>'TAB5'!B8</f>
        <v>0</v>
      </c>
      <c r="D8" s="189">
        <f>B8-C8</f>
        <v>0</v>
      </c>
      <c r="E8" s="189">
        <f>'TAB2.2'!D8</f>
        <v>0</v>
      </c>
      <c r="F8" s="189">
        <f>'TAB5'!E8</f>
        <v>0</v>
      </c>
      <c r="G8" s="189">
        <f>E8-F8</f>
        <v>0</v>
      </c>
      <c r="H8" s="189">
        <f>'TAB2.2'!F8</f>
        <v>0</v>
      </c>
      <c r="I8" s="189">
        <f>'TAB5'!H8</f>
        <v>0</v>
      </c>
      <c r="J8" s="189">
        <f>H8-I8</f>
        <v>0</v>
      </c>
    </row>
    <row r="9" spans="1:10" x14ac:dyDescent="0.3">
      <c r="A9" s="185" t="s">
        <v>57</v>
      </c>
      <c r="B9" s="189">
        <f>'TAB2.2'!B9</f>
        <v>0</v>
      </c>
      <c r="C9" s="189">
        <f>'TAB5'!B10</f>
        <v>0</v>
      </c>
      <c r="D9" s="189">
        <f t="shared" ref="D9" si="0">B9-C9</f>
        <v>0</v>
      </c>
      <c r="E9" s="189">
        <f>'TAB2.2'!D9</f>
        <v>0</v>
      </c>
      <c r="F9" s="189">
        <f>'TAB5'!E10</f>
        <v>0</v>
      </c>
      <c r="G9" s="189">
        <f t="shared" ref="G9" si="1">E9-F9</f>
        <v>0</v>
      </c>
      <c r="H9" s="189">
        <f>'TAB2.2'!F9</f>
        <v>0</v>
      </c>
      <c r="I9" s="189">
        <f>'TAB5'!H10</f>
        <v>0</v>
      </c>
      <c r="J9" s="189">
        <f t="shared" ref="J9" si="2">H9-I9</f>
        <v>0</v>
      </c>
    </row>
    <row r="10" spans="1:10" x14ac:dyDescent="0.3">
      <c r="A10" s="42" t="s">
        <v>7</v>
      </c>
      <c r="B10" s="8">
        <f t="shared" ref="B10" si="3">SUM(B8:B9)</f>
        <v>0</v>
      </c>
      <c r="C10" s="8">
        <f t="shared" ref="C10" si="4">SUM(C8:C9)</f>
        <v>0</v>
      </c>
      <c r="D10" s="8">
        <f>SUM(D8:D9)</f>
        <v>0</v>
      </c>
      <c r="E10" s="8">
        <f t="shared" ref="E10:F10" si="5">SUM(E8:E9)</f>
        <v>0</v>
      </c>
      <c r="F10" s="8">
        <f t="shared" si="5"/>
        <v>0</v>
      </c>
      <c r="G10" s="8">
        <f t="shared" ref="G10" si="6">SUM(G8:G9)</f>
        <v>0</v>
      </c>
      <c r="H10" s="8">
        <f t="shared" ref="H10:I10" si="7">SUM(H8:H9)</f>
        <v>0</v>
      </c>
      <c r="I10" s="8">
        <f t="shared" si="7"/>
        <v>0</v>
      </c>
      <c r="J10" s="8">
        <f t="shared" ref="J10" si="8">SUM(J8:J9)</f>
        <v>0</v>
      </c>
    </row>
    <row r="12" spans="1:10" ht="21" x14ac:dyDescent="0.35">
      <c r="A12" s="398" t="s">
        <v>203</v>
      </c>
      <c r="B12" s="398"/>
      <c r="C12" s="398"/>
      <c r="D12" s="398"/>
      <c r="E12" s="398"/>
      <c r="F12" s="398"/>
      <c r="G12" s="398"/>
      <c r="H12" s="398"/>
      <c r="I12" s="398"/>
      <c r="J12" s="398"/>
    </row>
    <row r="13" spans="1:10" s="4" customFormat="1" ht="13.5" x14ac:dyDescent="0.3">
      <c r="A13" s="397" t="s">
        <v>0</v>
      </c>
      <c r="B13" s="437" t="str">
        <f>B6</f>
        <v>TOTAL</v>
      </c>
      <c r="C13" s="437"/>
      <c r="D13" s="437"/>
      <c r="E13" s="437" t="str">
        <f>E6</f>
        <v>Producteur de gaz 
Cabine du producteur</v>
      </c>
      <c r="F13" s="437"/>
      <c r="G13" s="437"/>
      <c r="H13" s="437" t="str">
        <f>H6</f>
        <v>Producteur de gaz 
Cabine du GRD</v>
      </c>
      <c r="I13" s="437"/>
      <c r="J13" s="437"/>
    </row>
    <row r="14" spans="1:10" s="4" customFormat="1" ht="13.5" x14ac:dyDescent="0.3">
      <c r="A14" s="397"/>
      <c r="B14" s="5" t="s">
        <v>14</v>
      </c>
      <c r="C14" s="5" t="s">
        <v>15</v>
      </c>
      <c r="D14" s="5" t="s">
        <v>16</v>
      </c>
      <c r="E14" s="5" t="s">
        <v>14</v>
      </c>
      <c r="F14" s="5" t="s">
        <v>15</v>
      </c>
      <c r="G14" s="5" t="s">
        <v>16</v>
      </c>
      <c r="H14" s="5" t="s">
        <v>14</v>
      </c>
      <c r="I14" s="5" t="s">
        <v>15</v>
      </c>
      <c r="J14" s="5" t="s">
        <v>16</v>
      </c>
    </row>
    <row r="15" spans="1:10" s="4" customFormat="1" ht="14.45" customHeight="1" x14ac:dyDescent="0.3">
      <c r="A15" s="185" t="s">
        <v>5</v>
      </c>
      <c r="B15" s="189">
        <f>'TAB2.2'!B15</f>
        <v>0</v>
      </c>
      <c r="C15" s="189">
        <f>'TAB5'!B18</f>
        <v>0</v>
      </c>
      <c r="D15" s="189">
        <f>B15-C15</f>
        <v>0</v>
      </c>
      <c r="E15" s="189">
        <f>'TAB2.2'!D15</f>
        <v>0</v>
      </c>
      <c r="F15" s="189">
        <f>'TAB5'!E18</f>
        <v>0</v>
      </c>
      <c r="G15" s="189">
        <f>E15-F15</f>
        <v>0</v>
      </c>
      <c r="H15" s="189">
        <f>'TAB2.2'!F15</f>
        <v>0</v>
      </c>
      <c r="I15" s="189">
        <f>'TAB5'!H18</f>
        <v>0</v>
      </c>
      <c r="J15" s="189">
        <f>H15-I15</f>
        <v>0</v>
      </c>
    </row>
    <row r="16" spans="1:10" x14ac:dyDescent="0.3">
      <c r="A16" s="185" t="s">
        <v>57</v>
      </c>
      <c r="B16" s="189">
        <f>'TAB2.2'!B16</f>
        <v>0</v>
      </c>
      <c r="C16" s="189">
        <f>'TAB5'!B20</f>
        <v>0</v>
      </c>
      <c r="D16" s="189">
        <f t="shared" ref="D16" si="9">B16-C16</f>
        <v>0</v>
      </c>
      <c r="E16" s="189">
        <f>'TAB2.2'!D16</f>
        <v>0</v>
      </c>
      <c r="F16" s="189">
        <f>'TAB5'!E20</f>
        <v>0</v>
      </c>
      <c r="G16" s="189">
        <f t="shared" ref="G16" si="10">E16-F16</f>
        <v>0</v>
      </c>
      <c r="H16" s="189">
        <f>'TAB2.2'!F16</f>
        <v>0</v>
      </c>
      <c r="I16" s="189">
        <f>'TAB5'!H20</f>
        <v>0</v>
      </c>
      <c r="J16" s="189">
        <f t="shared" ref="J16" si="11">H16-I16</f>
        <v>0</v>
      </c>
    </row>
    <row r="17" spans="1:10" x14ac:dyDescent="0.3">
      <c r="A17" s="42" t="s">
        <v>7</v>
      </c>
      <c r="B17" s="8">
        <f t="shared" ref="B17:C17" si="12">SUM(B15:B16)</f>
        <v>0</v>
      </c>
      <c r="C17" s="8">
        <f t="shared" si="12"/>
        <v>0</v>
      </c>
      <c r="D17" s="8">
        <f>SUM(D15:D16)</f>
        <v>0</v>
      </c>
      <c r="E17" s="8">
        <f t="shared" ref="E17:F17" si="13">SUM(E15:E16)</f>
        <v>0</v>
      </c>
      <c r="F17" s="8">
        <f t="shared" si="13"/>
        <v>0</v>
      </c>
      <c r="G17" s="8">
        <f t="shared" ref="G17" si="14">SUM(G15:G16)</f>
        <v>0</v>
      </c>
      <c r="H17" s="8">
        <f t="shared" ref="H17:I17" si="15">SUM(H15:H16)</f>
        <v>0</v>
      </c>
      <c r="I17" s="8">
        <f t="shared" si="15"/>
        <v>0</v>
      </c>
      <c r="J17" s="8">
        <f t="shared" ref="J17" si="16">SUM(J15:J16)</f>
        <v>0</v>
      </c>
    </row>
    <row r="19" spans="1:10" ht="21" x14ac:dyDescent="0.35">
      <c r="A19" s="398" t="s">
        <v>204</v>
      </c>
      <c r="B19" s="398"/>
      <c r="C19" s="398"/>
      <c r="D19" s="398"/>
      <c r="E19" s="398"/>
      <c r="F19" s="398"/>
      <c r="G19" s="398"/>
      <c r="H19" s="398"/>
      <c r="I19" s="398"/>
      <c r="J19" s="398"/>
    </row>
    <row r="20" spans="1:10" x14ac:dyDescent="0.3">
      <c r="A20" s="397" t="s">
        <v>0</v>
      </c>
      <c r="B20" s="437" t="str">
        <f>B13</f>
        <v>TOTAL</v>
      </c>
      <c r="C20" s="437"/>
      <c r="D20" s="437"/>
      <c r="E20" s="437" t="str">
        <f>E13</f>
        <v>Producteur de gaz 
Cabine du producteur</v>
      </c>
      <c r="F20" s="437"/>
      <c r="G20" s="437"/>
      <c r="H20" s="437" t="str">
        <f>H13</f>
        <v>Producteur de gaz 
Cabine du GRD</v>
      </c>
      <c r="I20" s="437"/>
      <c r="J20" s="437"/>
    </row>
    <row r="21" spans="1:10" x14ac:dyDescent="0.3">
      <c r="A21" s="397"/>
      <c r="B21" s="5" t="s">
        <v>14</v>
      </c>
      <c r="C21" s="5" t="s">
        <v>15</v>
      </c>
      <c r="D21" s="5" t="s">
        <v>16</v>
      </c>
      <c r="E21" s="5" t="s">
        <v>14</v>
      </c>
      <c r="F21" s="5" t="s">
        <v>15</v>
      </c>
      <c r="G21" s="5" t="s">
        <v>16</v>
      </c>
      <c r="H21" s="5" t="s">
        <v>14</v>
      </c>
      <c r="I21" s="5" t="s">
        <v>15</v>
      </c>
      <c r="J21" s="5" t="s">
        <v>16</v>
      </c>
    </row>
    <row r="22" spans="1:10" s="4" customFormat="1" ht="14.45" customHeight="1" x14ac:dyDescent="0.3">
      <c r="A22" s="185" t="s">
        <v>5</v>
      </c>
      <c r="B22" s="189">
        <f>'TAB2.2'!B22</f>
        <v>0</v>
      </c>
      <c r="C22" s="189">
        <f>'TAB5'!B28</f>
        <v>0</v>
      </c>
      <c r="D22" s="189">
        <f>B22-C22</f>
        <v>0</v>
      </c>
      <c r="E22" s="189">
        <f>'TAB2.2'!D22</f>
        <v>0</v>
      </c>
      <c r="F22" s="189">
        <f>'TAB5'!E28</f>
        <v>0</v>
      </c>
      <c r="G22" s="189">
        <f>E22-F22</f>
        <v>0</v>
      </c>
      <c r="H22" s="189">
        <f>'TAB2.2'!F22</f>
        <v>0</v>
      </c>
      <c r="I22" s="189">
        <f>'TAB5'!H28</f>
        <v>0</v>
      </c>
      <c r="J22" s="189">
        <f>H22-I22</f>
        <v>0</v>
      </c>
    </row>
    <row r="23" spans="1:10" x14ac:dyDescent="0.3">
      <c r="A23" s="185" t="s">
        <v>57</v>
      </c>
      <c r="B23" s="189">
        <f>'TAB2.2'!B23</f>
        <v>0</v>
      </c>
      <c r="C23" s="189">
        <f>'TAB5'!B30</f>
        <v>0</v>
      </c>
      <c r="D23" s="189">
        <f t="shared" ref="D23" si="17">B23-C23</f>
        <v>0</v>
      </c>
      <c r="E23" s="189">
        <f>'TAB2.2'!D23</f>
        <v>0</v>
      </c>
      <c r="F23" s="189">
        <f>'TAB5'!E30</f>
        <v>0</v>
      </c>
      <c r="G23" s="189">
        <f t="shared" ref="G23" si="18">E23-F23</f>
        <v>0</v>
      </c>
      <c r="H23" s="189">
        <f>'TAB2.2'!F23</f>
        <v>0</v>
      </c>
      <c r="I23" s="189">
        <f>'TAB5'!H30</f>
        <v>0</v>
      </c>
      <c r="J23" s="189">
        <f t="shared" ref="J23" si="19">H23-I23</f>
        <v>0</v>
      </c>
    </row>
    <row r="24" spans="1:10" x14ac:dyDescent="0.3">
      <c r="A24" s="42" t="s">
        <v>7</v>
      </c>
      <c r="B24" s="8">
        <f t="shared" ref="B24" si="20">SUM(B22:B23)</f>
        <v>0</v>
      </c>
      <c r="C24" s="8">
        <f>SUM(C22:C23)</f>
        <v>0</v>
      </c>
      <c r="D24" s="8">
        <f>SUM(D22:D23)</f>
        <v>0</v>
      </c>
      <c r="E24" s="8">
        <f t="shared" ref="E24" si="21">SUM(E22:E23)</f>
        <v>0</v>
      </c>
      <c r="F24" s="8">
        <f>SUM(F22:F23)</f>
        <v>0</v>
      </c>
      <c r="G24" s="8">
        <f t="shared" ref="G24" si="22">SUM(G22:G23)</f>
        <v>0</v>
      </c>
      <c r="H24" s="8">
        <f t="shared" ref="H24:I24" si="23">SUM(H22:H23)</f>
        <v>0</v>
      </c>
      <c r="I24" s="8">
        <f t="shared" si="23"/>
        <v>0</v>
      </c>
      <c r="J24" s="8">
        <f t="shared" ref="J24" si="24">SUM(J22:J23)</f>
        <v>0</v>
      </c>
    </row>
    <row r="26" spans="1:10" ht="21" x14ac:dyDescent="0.35">
      <c r="A26" s="398" t="s">
        <v>205</v>
      </c>
      <c r="B26" s="398"/>
      <c r="C26" s="398"/>
      <c r="D26" s="398"/>
      <c r="E26" s="398"/>
      <c r="F26" s="398"/>
      <c r="G26" s="398"/>
      <c r="H26" s="398"/>
      <c r="I26" s="398"/>
      <c r="J26" s="398"/>
    </row>
    <row r="27" spans="1:10" x14ac:dyDescent="0.3">
      <c r="A27" s="397" t="s">
        <v>0</v>
      </c>
      <c r="B27" s="437" t="str">
        <f>B20</f>
        <v>TOTAL</v>
      </c>
      <c r="C27" s="437"/>
      <c r="D27" s="437"/>
      <c r="E27" s="437" t="str">
        <f>E20</f>
        <v>Producteur de gaz 
Cabine du producteur</v>
      </c>
      <c r="F27" s="437"/>
      <c r="G27" s="437"/>
      <c r="H27" s="437" t="str">
        <f>H20</f>
        <v>Producteur de gaz 
Cabine du GRD</v>
      </c>
      <c r="I27" s="437"/>
      <c r="J27" s="437"/>
    </row>
    <row r="28" spans="1:10" x14ac:dyDescent="0.3">
      <c r="A28" s="397"/>
      <c r="B28" s="5" t="s">
        <v>14</v>
      </c>
      <c r="C28" s="5" t="s">
        <v>15</v>
      </c>
      <c r="D28" s="5" t="s">
        <v>16</v>
      </c>
      <c r="E28" s="5" t="s">
        <v>14</v>
      </c>
      <c r="F28" s="5" t="s">
        <v>15</v>
      </c>
      <c r="G28" s="5" t="s">
        <v>16</v>
      </c>
      <c r="H28" s="5" t="s">
        <v>14</v>
      </c>
      <c r="I28" s="5" t="s">
        <v>15</v>
      </c>
      <c r="J28" s="5" t="s">
        <v>16</v>
      </c>
    </row>
    <row r="29" spans="1:10" s="4" customFormat="1" ht="14.45" customHeight="1" x14ac:dyDescent="0.3">
      <c r="A29" s="185" t="s">
        <v>5</v>
      </c>
      <c r="B29" s="189">
        <f>'TAB2.2'!B29</f>
        <v>0</v>
      </c>
      <c r="C29" s="189">
        <f>'TAB5'!B38</f>
        <v>0</v>
      </c>
      <c r="D29" s="189">
        <f>B29-C29</f>
        <v>0</v>
      </c>
      <c r="E29" s="189">
        <f>'TAB2.2'!D29</f>
        <v>0</v>
      </c>
      <c r="F29" s="189">
        <f>'TAB5'!E38</f>
        <v>0</v>
      </c>
      <c r="G29" s="189">
        <f>E29-F29</f>
        <v>0</v>
      </c>
      <c r="H29" s="189">
        <f>'TAB2.2'!F29</f>
        <v>0</v>
      </c>
      <c r="I29" s="189">
        <f>'TAB5'!H38</f>
        <v>0</v>
      </c>
      <c r="J29" s="189">
        <f>H29-I29</f>
        <v>0</v>
      </c>
    </row>
    <row r="30" spans="1:10" x14ac:dyDescent="0.3">
      <c r="A30" s="185" t="s">
        <v>57</v>
      </c>
      <c r="B30" s="189">
        <f>'TAB2.2'!B30</f>
        <v>0</v>
      </c>
      <c r="C30" s="189">
        <f>'TAB5'!B40</f>
        <v>0</v>
      </c>
      <c r="D30" s="189">
        <f t="shared" ref="D30" si="25">B30-C30</f>
        <v>0</v>
      </c>
      <c r="E30" s="189">
        <f>'TAB2.2'!D30</f>
        <v>0</v>
      </c>
      <c r="F30" s="189">
        <f>'TAB5'!E40</f>
        <v>0</v>
      </c>
      <c r="G30" s="189">
        <f t="shared" ref="G30" si="26">E30-F30</f>
        <v>0</v>
      </c>
      <c r="H30" s="189">
        <f>'TAB2.2'!F30</f>
        <v>0</v>
      </c>
      <c r="I30" s="189">
        <f>'TAB5'!H40</f>
        <v>0</v>
      </c>
      <c r="J30" s="189">
        <f t="shared" ref="J30" si="27">H30-I30</f>
        <v>0</v>
      </c>
    </row>
    <row r="31" spans="1:10" x14ac:dyDescent="0.3">
      <c r="A31" s="42" t="s">
        <v>7</v>
      </c>
      <c r="B31" s="8">
        <f t="shared" ref="B31:C31" si="28">SUM(B29:B30)</f>
        <v>0</v>
      </c>
      <c r="C31" s="8">
        <f t="shared" si="28"/>
        <v>0</v>
      </c>
      <c r="D31" s="8">
        <f>SUM(D29:D30)</f>
        <v>0</v>
      </c>
      <c r="E31" s="8">
        <f t="shared" ref="E31:F31" si="29">SUM(E29:E30)</f>
        <v>0</v>
      </c>
      <c r="F31" s="8">
        <f t="shared" si="29"/>
        <v>0</v>
      </c>
      <c r="G31" s="8">
        <f t="shared" ref="G31" si="30">SUM(G29:G30)</f>
        <v>0</v>
      </c>
      <c r="H31" s="8">
        <f t="shared" ref="H31:I31" si="31">SUM(H29:H30)</f>
        <v>0</v>
      </c>
      <c r="I31" s="8">
        <f t="shared" si="31"/>
        <v>0</v>
      </c>
      <c r="J31" s="8">
        <f t="shared" ref="J31" si="32">SUM(J29:J30)</f>
        <v>0</v>
      </c>
    </row>
    <row r="33" spans="1:10" ht="21" x14ac:dyDescent="0.35">
      <c r="A33" s="398" t="s">
        <v>268</v>
      </c>
      <c r="B33" s="398"/>
      <c r="C33" s="398"/>
      <c r="D33" s="398"/>
      <c r="E33" s="398"/>
      <c r="F33" s="398"/>
      <c r="G33" s="398"/>
      <c r="H33" s="398"/>
      <c r="I33" s="398"/>
      <c r="J33" s="398"/>
    </row>
    <row r="34" spans="1:10" x14ac:dyDescent="0.3">
      <c r="A34" s="397" t="s">
        <v>0</v>
      </c>
      <c r="B34" s="437" t="str">
        <f>B27</f>
        <v>TOTAL</v>
      </c>
      <c r="C34" s="437"/>
      <c r="D34" s="437"/>
      <c r="E34" s="437" t="str">
        <f>E27</f>
        <v>Producteur de gaz 
Cabine du producteur</v>
      </c>
      <c r="F34" s="437"/>
      <c r="G34" s="437"/>
      <c r="H34" s="437" t="str">
        <f>H27</f>
        <v>Producteur de gaz 
Cabine du GRD</v>
      </c>
      <c r="I34" s="437"/>
      <c r="J34" s="437"/>
    </row>
    <row r="35" spans="1:10" x14ac:dyDescent="0.3">
      <c r="A35" s="397"/>
      <c r="B35" s="5" t="s">
        <v>14</v>
      </c>
      <c r="C35" s="5" t="s">
        <v>15</v>
      </c>
      <c r="D35" s="5" t="s">
        <v>16</v>
      </c>
      <c r="E35" s="5" t="s">
        <v>14</v>
      </c>
      <c r="F35" s="5" t="s">
        <v>15</v>
      </c>
      <c r="G35" s="5" t="s">
        <v>16</v>
      </c>
      <c r="H35" s="5" t="s">
        <v>14</v>
      </c>
      <c r="I35" s="5" t="s">
        <v>15</v>
      </c>
      <c r="J35" s="5" t="s">
        <v>16</v>
      </c>
    </row>
    <row r="36" spans="1:10" s="4" customFormat="1" ht="14.45" customHeight="1" x14ac:dyDescent="0.3">
      <c r="A36" s="185" t="s">
        <v>5</v>
      </c>
      <c r="B36" s="189">
        <f>'TAB2.2'!B36</f>
        <v>0</v>
      </c>
      <c r="C36" s="189">
        <f>'TAB5'!B48</f>
        <v>0</v>
      </c>
      <c r="D36" s="189">
        <f>B36-C36</f>
        <v>0</v>
      </c>
      <c r="E36" s="189">
        <f>'TAB2.2'!D36</f>
        <v>0</v>
      </c>
      <c r="F36" s="189">
        <f>'TAB5'!E48</f>
        <v>0</v>
      </c>
      <c r="G36" s="189">
        <f>E36-F36</f>
        <v>0</v>
      </c>
      <c r="H36" s="189">
        <f>'TAB2.2'!F36</f>
        <v>0</v>
      </c>
      <c r="I36" s="189">
        <f>'TAB5'!H48</f>
        <v>0</v>
      </c>
      <c r="J36" s="189">
        <f>H36-I36</f>
        <v>0</v>
      </c>
    </row>
    <row r="37" spans="1:10" x14ac:dyDescent="0.3">
      <c r="A37" s="185" t="s">
        <v>57</v>
      </c>
      <c r="B37" s="189">
        <f>'TAB2.2'!B37</f>
        <v>0</v>
      </c>
      <c r="C37" s="189">
        <f>'TAB5'!B50</f>
        <v>0</v>
      </c>
      <c r="D37" s="189">
        <f t="shared" ref="D37" si="33">B37-C37</f>
        <v>0</v>
      </c>
      <c r="E37" s="189">
        <f>'TAB2.2'!D37</f>
        <v>0</v>
      </c>
      <c r="F37" s="189">
        <f>'TAB5'!E50</f>
        <v>0</v>
      </c>
      <c r="G37" s="189">
        <f t="shared" ref="G37" si="34">E37-F37</f>
        <v>0</v>
      </c>
      <c r="H37" s="189">
        <f>'TAB2.2'!F37</f>
        <v>0</v>
      </c>
      <c r="I37" s="189">
        <f>'TAB5'!H50</f>
        <v>0</v>
      </c>
      <c r="J37" s="189">
        <f t="shared" ref="J37" si="35">H37-I37</f>
        <v>0</v>
      </c>
    </row>
    <row r="38" spans="1:10" x14ac:dyDescent="0.3">
      <c r="A38" s="42" t="s">
        <v>7</v>
      </c>
      <c r="B38" s="8">
        <f t="shared" ref="B38:C38" si="36">SUM(B36:B37)</f>
        <v>0</v>
      </c>
      <c r="C38" s="8">
        <f t="shared" si="36"/>
        <v>0</v>
      </c>
      <c r="D38" s="8">
        <f>SUM(D36:D37)</f>
        <v>0</v>
      </c>
      <c r="E38" s="8">
        <f t="shared" ref="E38:F38" si="37">SUM(E36:E37)</f>
        <v>0</v>
      </c>
      <c r="F38" s="8">
        <f t="shared" si="37"/>
        <v>0</v>
      </c>
      <c r="G38" s="8">
        <f t="shared" ref="G38" si="38">SUM(G36:G37)</f>
        <v>0</v>
      </c>
      <c r="H38" s="8">
        <f t="shared" ref="H38:I38" si="39">SUM(H36:H37)</f>
        <v>0</v>
      </c>
      <c r="I38" s="8">
        <f t="shared" si="39"/>
        <v>0</v>
      </c>
      <c r="J38" s="8">
        <f t="shared" ref="J38" si="40">SUM(J36:J37)</f>
        <v>0</v>
      </c>
    </row>
  </sheetData>
  <mergeCells count="25">
    <mergeCell ref="A5:J5"/>
    <mergeCell ref="A6:A7"/>
    <mergeCell ref="B6:D6"/>
    <mergeCell ref="E6:G6"/>
    <mergeCell ref="H6:J6"/>
    <mergeCell ref="A12:J12"/>
    <mergeCell ref="A13:A14"/>
    <mergeCell ref="B13:D13"/>
    <mergeCell ref="E13:G13"/>
    <mergeCell ref="H13:J13"/>
    <mergeCell ref="A19:J19"/>
    <mergeCell ref="A20:A21"/>
    <mergeCell ref="B20:D20"/>
    <mergeCell ref="E20:G20"/>
    <mergeCell ref="H20:J20"/>
    <mergeCell ref="A26:J26"/>
    <mergeCell ref="A27:A28"/>
    <mergeCell ref="B27:D27"/>
    <mergeCell ref="E27:G27"/>
    <mergeCell ref="H27:J27"/>
    <mergeCell ref="A33:J33"/>
    <mergeCell ref="A34:A35"/>
    <mergeCell ref="B34:D34"/>
    <mergeCell ref="E34:G34"/>
    <mergeCell ref="H34:J34"/>
  </mergeCells>
  <pageMargins left="0.7" right="0.7" top="0.75" bottom="0.75" header="0.3" footer="0.3"/>
  <pageSetup paperSize="9" scale="78"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zoomScale="115" zoomScaleNormal="115" workbookViewId="0">
      <selection activeCell="A4" sqref="A4"/>
    </sheetView>
  </sheetViews>
  <sheetFormatPr baseColWidth="10" defaultColWidth="7.85546875" defaultRowHeight="15" x14ac:dyDescent="0.3"/>
  <cols>
    <col min="1" max="1" width="23" style="217" customWidth="1"/>
    <col min="2" max="2" width="48.5703125" style="2" customWidth="1"/>
    <col min="3" max="3" width="113.85546875" style="1" customWidth="1"/>
    <col min="4" max="16384" width="7.85546875" style="1"/>
  </cols>
  <sheetData>
    <row r="1" spans="1:4" s="14" customFormat="1" x14ac:dyDescent="0.3">
      <c r="A1" s="210" t="s">
        <v>139</v>
      </c>
      <c r="B1" s="210"/>
    </row>
    <row r="2" spans="1:4" s="14" customFormat="1" x14ac:dyDescent="0.3">
      <c r="A2" s="211"/>
      <c r="B2" s="212"/>
    </row>
    <row r="3" spans="1:4" s="14" customFormat="1" ht="21" x14ac:dyDescent="0.35">
      <c r="A3" s="365" t="s">
        <v>132</v>
      </c>
      <c r="B3" s="365"/>
      <c r="C3" s="365"/>
    </row>
    <row r="4" spans="1:4" s="14" customFormat="1" ht="21.75" thickBot="1" x14ac:dyDescent="0.4">
      <c r="A4" s="213"/>
      <c r="B4" s="214"/>
      <c r="C4" s="214"/>
    </row>
    <row r="5" spans="1:4" s="14" customFormat="1" ht="47.45" customHeight="1" thickBot="1" x14ac:dyDescent="0.35">
      <c r="A5" s="366" t="s">
        <v>267</v>
      </c>
      <c r="B5" s="367"/>
      <c r="C5" s="368"/>
      <c r="D5" s="215"/>
    </row>
    <row r="6" spans="1:4" s="14" customFormat="1" ht="21.75" thickBot="1" x14ac:dyDescent="0.4">
      <c r="A6" s="213"/>
      <c r="B6" s="214"/>
      <c r="C6" s="216"/>
    </row>
    <row r="7" spans="1:4" s="14" customFormat="1" ht="48" customHeight="1" thickBot="1" x14ac:dyDescent="0.35">
      <c r="A7" s="369" t="s">
        <v>190</v>
      </c>
      <c r="B7" s="370"/>
      <c r="C7" s="371"/>
    </row>
    <row r="8" spans="1:4" x14ac:dyDescent="0.3">
      <c r="A8" s="282"/>
      <c r="C8" s="281"/>
    </row>
    <row r="9" spans="1:4" x14ac:dyDescent="0.3">
      <c r="A9" s="218" t="s">
        <v>141</v>
      </c>
      <c r="B9" s="219"/>
      <c r="C9" s="219" t="s">
        <v>142</v>
      </c>
    </row>
    <row r="11" spans="1:4" ht="50.25" customHeight="1" x14ac:dyDescent="0.3">
      <c r="A11" s="220" t="s">
        <v>65</v>
      </c>
      <c r="B11" s="221" t="s">
        <v>133</v>
      </c>
      <c r="C11" s="221" t="s">
        <v>326</v>
      </c>
    </row>
    <row r="12" spans="1:4" ht="55.15" customHeight="1" x14ac:dyDescent="0.3">
      <c r="A12" s="220" t="s">
        <v>257</v>
      </c>
      <c r="B12" s="221" t="s">
        <v>258</v>
      </c>
      <c r="C12" s="221" t="s">
        <v>279</v>
      </c>
    </row>
    <row r="13" spans="1:4" ht="69.95" customHeight="1" x14ac:dyDescent="0.3">
      <c r="A13" s="220" t="s">
        <v>117</v>
      </c>
      <c r="B13" s="221" t="s">
        <v>134</v>
      </c>
      <c r="C13" s="221" t="s">
        <v>281</v>
      </c>
    </row>
    <row r="14" spans="1:4" ht="27" x14ac:dyDescent="0.3">
      <c r="A14" s="220" t="s">
        <v>118</v>
      </c>
      <c r="B14" s="221" t="s">
        <v>135</v>
      </c>
      <c r="C14" s="221" t="s">
        <v>150</v>
      </c>
    </row>
    <row r="15" spans="1:4" ht="144" customHeight="1" x14ac:dyDescent="0.3">
      <c r="A15" s="220" t="s">
        <v>66</v>
      </c>
      <c r="B15" s="221" t="s">
        <v>67</v>
      </c>
      <c r="C15" s="221" t="s">
        <v>287</v>
      </c>
    </row>
    <row r="16" spans="1:4" ht="27" x14ac:dyDescent="0.3">
      <c r="A16" s="220" t="s">
        <v>161</v>
      </c>
      <c r="B16" s="221" t="str">
        <f>TAB00!C43</f>
        <v>Estimation des volumes soumis à l'exonération de redevance voirie</v>
      </c>
      <c r="C16" s="221" t="s">
        <v>177</v>
      </c>
    </row>
    <row r="17" spans="1:3" ht="27" x14ac:dyDescent="0.3">
      <c r="A17" s="220" t="s">
        <v>68</v>
      </c>
      <c r="B17" s="221" t="s">
        <v>136</v>
      </c>
      <c r="C17" s="221" t="s">
        <v>314</v>
      </c>
    </row>
    <row r="18" spans="1:3" ht="27" x14ac:dyDescent="0.3">
      <c r="A18" s="220" t="s">
        <v>163</v>
      </c>
      <c r="B18" s="221" t="s">
        <v>178</v>
      </c>
      <c r="C18" s="221" t="s">
        <v>191</v>
      </c>
    </row>
    <row r="19" spans="1:3" ht="27" x14ac:dyDescent="0.3">
      <c r="A19" s="220" t="s">
        <v>168</v>
      </c>
      <c r="B19" s="221" t="s">
        <v>179</v>
      </c>
      <c r="C19" s="221" t="s">
        <v>315</v>
      </c>
    </row>
    <row r="20" spans="1:3" ht="27" x14ac:dyDescent="0.3">
      <c r="A20" s="220" t="s">
        <v>164</v>
      </c>
      <c r="B20" s="221" t="s">
        <v>180</v>
      </c>
      <c r="C20" s="221" t="s">
        <v>192</v>
      </c>
    </row>
    <row r="21" spans="1:3" ht="27" x14ac:dyDescent="0.3">
      <c r="A21" s="220" t="s">
        <v>169</v>
      </c>
      <c r="B21" s="221" t="s">
        <v>181</v>
      </c>
      <c r="C21" s="221" t="s">
        <v>316</v>
      </c>
    </row>
    <row r="22" spans="1:3" ht="27" x14ac:dyDescent="0.3">
      <c r="A22" s="220" t="s">
        <v>165</v>
      </c>
      <c r="B22" s="221" t="s">
        <v>182</v>
      </c>
      <c r="C22" s="221" t="s">
        <v>193</v>
      </c>
    </row>
    <row r="23" spans="1:3" ht="27" x14ac:dyDescent="0.3">
      <c r="A23" s="220" t="s">
        <v>170</v>
      </c>
      <c r="B23" s="221" t="s">
        <v>183</v>
      </c>
      <c r="C23" s="221" t="s">
        <v>317</v>
      </c>
    </row>
    <row r="24" spans="1:3" ht="27" x14ac:dyDescent="0.3">
      <c r="A24" s="220" t="s">
        <v>166</v>
      </c>
      <c r="B24" s="221" t="s">
        <v>184</v>
      </c>
      <c r="C24" s="221" t="s">
        <v>194</v>
      </c>
    </row>
    <row r="25" spans="1:3" ht="27" x14ac:dyDescent="0.3">
      <c r="A25" s="220" t="s">
        <v>171</v>
      </c>
      <c r="B25" s="221" t="s">
        <v>185</v>
      </c>
      <c r="C25" s="221" t="s">
        <v>318</v>
      </c>
    </row>
    <row r="26" spans="1:3" ht="27" x14ac:dyDescent="0.3">
      <c r="A26" s="220" t="s">
        <v>167</v>
      </c>
      <c r="B26" s="221" t="s">
        <v>260</v>
      </c>
      <c r="C26" s="221" t="s">
        <v>305</v>
      </c>
    </row>
    <row r="27" spans="1:3" ht="27" x14ac:dyDescent="0.3">
      <c r="A27" s="220" t="s">
        <v>172</v>
      </c>
      <c r="B27" s="221" t="s">
        <v>286</v>
      </c>
      <c r="C27" s="221" t="s">
        <v>319</v>
      </c>
    </row>
    <row r="28" spans="1:3" ht="40.5" x14ac:dyDescent="0.3">
      <c r="A28" s="220" t="s">
        <v>69</v>
      </c>
      <c r="B28" s="221" t="s">
        <v>137</v>
      </c>
      <c r="C28" s="221" t="s">
        <v>195</v>
      </c>
    </row>
    <row r="29" spans="1:3" ht="27" x14ac:dyDescent="0.3">
      <c r="A29" s="220" t="s">
        <v>70</v>
      </c>
      <c r="B29" s="221" t="s">
        <v>186</v>
      </c>
      <c r="C29" s="221" t="s">
        <v>196</v>
      </c>
    </row>
    <row r="30" spans="1:3" ht="27" x14ac:dyDescent="0.3">
      <c r="A30" s="220" t="s">
        <v>71</v>
      </c>
      <c r="B30" s="221" t="s">
        <v>187</v>
      </c>
      <c r="C30" s="221" t="s">
        <v>197</v>
      </c>
    </row>
    <row r="31" spans="1:3" ht="27" x14ac:dyDescent="0.3">
      <c r="A31" s="220" t="s">
        <v>72</v>
      </c>
      <c r="B31" s="221" t="s">
        <v>188</v>
      </c>
      <c r="C31" s="221" t="s">
        <v>198</v>
      </c>
    </row>
    <row r="32" spans="1:3" ht="27" x14ac:dyDescent="0.3">
      <c r="A32" s="220" t="s">
        <v>73</v>
      </c>
      <c r="B32" s="221" t="s">
        <v>189</v>
      </c>
      <c r="C32" s="221" t="s">
        <v>199</v>
      </c>
    </row>
    <row r="33" spans="1:3" ht="27" x14ac:dyDescent="0.3">
      <c r="A33" s="220" t="s">
        <v>74</v>
      </c>
      <c r="B33" s="221" t="s">
        <v>261</v>
      </c>
      <c r="C33" s="221" t="s">
        <v>320</v>
      </c>
    </row>
    <row r="34" spans="1:3" ht="27" x14ac:dyDescent="0.3">
      <c r="A34" s="220" t="s">
        <v>119</v>
      </c>
      <c r="B34" s="221" t="s">
        <v>75</v>
      </c>
      <c r="C34" s="221" t="s">
        <v>200</v>
      </c>
    </row>
    <row r="35" spans="1:3" ht="31.5" customHeight="1" x14ac:dyDescent="0.3">
      <c r="A35" s="220" t="s">
        <v>120</v>
      </c>
      <c r="B35" s="221" t="s">
        <v>121</v>
      </c>
      <c r="C35" s="221" t="s">
        <v>201</v>
      </c>
    </row>
    <row r="36" spans="1:3" ht="54" x14ac:dyDescent="0.3">
      <c r="A36" s="220" t="s">
        <v>76</v>
      </c>
      <c r="B36" s="221" t="s">
        <v>138</v>
      </c>
      <c r="C36" s="221" t="s">
        <v>321</v>
      </c>
    </row>
  </sheetData>
  <mergeCells count="3">
    <mergeCell ref="A3:C3"/>
    <mergeCell ref="A5:C5"/>
    <mergeCell ref="A7:C7"/>
  </mergeCells>
  <hyperlinks>
    <hyperlink ref="A1" location="TAB00!A1" display="Retour page de garde" xr:uid="{00000000-0004-0000-0200-000000000000}"/>
  </hyperlinks>
  <pageMargins left="0.7" right="0.7" top="0.75" bottom="0.75" header="0.3" footer="0.3"/>
  <pageSetup paperSize="9" scale="77"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3:V114"/>
  <sheetViews>
    <sheetView zoomScaleNormal="100" workbookViewId="0">
      <selection activeCell="D18" sqref="D18"/>
    </sheetView>
  </sheetViews>
  <sheetFormatPr baseColWidth="10" defaultColWidth="8.85546875" defaultRowHeight="15" x14ac:dyDescent="0.3"/>
  <cols>
    <col min="1" max="1" width="35.7109375" style="1" customWidth="1"/>
    <col min="2" max="2" width="8.140625" style="1" customWidth="1"/>
    <col min="3" max="3" width="14.7109375" style="1" customWidth="1"/>
    <col min="4" max="4" width="8.140625" style="1" customWidth="1"/>
    <col min="5" max="5" width="14.7109375" style="1" customWidth="1"/>
    <col min="6" max="6" width="8.140625" style="1" customWidth="1"/>
    <col min="7" max="7" width="14.7109375" style="1" customWidth="1"/>
    <col min="8" max="8" width="8.140625" style="1" customWidth="1"/>
    <col min="9" max="9" width="14.7109375" style="1" customWidth="1"/>
    <col min="10" max="10" width="8.140625" style="1" customWidth="1"/>
    <col min="11" max="11" width="14.7109375" style="1" customWidth="1"/>
    <col min="12" max="12" width="8.140625" style="1" customWidth="1"/>
    <col min="13" max="13" width="14.7109375" style="1" customWidth="1"/>
    <col min="14" max="14" width="8.140625" style="1" customWidth="1"/>
    <col min="15" max="15" width="14.7109375" style="1" customWidth="1"/>
    <col min="16" max="16" width="8.140625" style="1" customWidth="1"/>
    <col min="17" max="17" width="14.7109375" style="1" customWidth="1"/>
    <col min="18" max="18" width="8.140625" style="1" customWidth="1"/>
    <col min="19" max="19" width="14.7109375" style="1" customWidth="1"/>
    <col min="20" max="16384" width="8.85546875" style="1"/>
  </cols>
  <sheetData>
    <row r="3" spans="1:21" ht="21" x14ac:dyDescent="0.3">
      <c r="A3" s="21" t="str">
        <f>TAB00!B64&amp;" : "&amp;TAB00!C64</f>
        <v xml:space="preserve">TAB7 : Simulations des coûts de distribution pour les clients-type  </v>
      </c>
      <c r="B3" s="10"/>
      <c r="C3" s="10"/>
      <c r="D3" s="10"/>
      <c r="E3" s="10"/>
      <c r="F3" s="10"/>
      <c r="G3" s="10"/>
      <c r="H3" s="10"/>
      <c r="I3" s="10"/>
      <c r="J3" s="10"/>
      <c r="K3" s="10"/>
      <c r="L3" s="10"/>
      <c r="M3" s="10"/>
      <c r="N3" s="10"/>
      <c r="O3" s="10"/>
      <c r="P3" s="10"/>
      <c r="Q3" s="10"/>
      <c r="R3" s="10"/>
      <c r="S3" s="10"/>
    </row>
    <row r="5" spans="1:21" x14ac:dyDescent="0.3">
      <c r="A5" s="193" t="s">
        <v>8</v>
      </c>
      <c r="B5" s="395" t="s">
        <v>32</v>
      </c>
      <c r="C5" s="396"/>
      <c r="D5" s="395" t="s">
        <v>32</v>
      </c>
      <c r="E5" s="396"/>
      <c r="F5" s="395" t="s">
        <v>33</v>
      </c>
      <c r="G5" s="396"/>
      <c r="H5" s="395" t="s">
        <v>33</v>
      </c>
      <c r="I5" s="396"/>
      <c r="J5" s="444" t="s">
        <v>33</v>
      </c>
      <c r="K5" s="445"/>
      <c r="L5" s="395" t="s">
        <v>34</v>
      </c>
      <c r="M5" s="396"/>
      <c r="N5" s="395" t="s">
        <v>35</v>
      </c>
      <c r="O5" s="396"/>
      <c r="P5" s="395" t="s">
        <v>36</v>
      </c>
      <c r="Q5" s="396"/>
      <c r="R5" s="395" t="s">
        <v>37</v>
      </c>
      <c r="S5" s="396"/>
      <c r="T5" s="4"/>
      <c r="U5" s="4"/>
    </row>
    <row r="6" spans="1:21" x14ac:dyDescent="0.3">
      <c r="A6" s="193" t="s">
        <v>122</v>
      </c>
      <c r="B6" s="395" t="s">
        <v>123</v>
      </c>
      <c r="C6" s="396"/>
      <c r="D6" s="395" t="s">
        <v>123</v>
      </c>
      <c r="E6" s="396"/>
      <c r="F6" s="395" t="s">
        <v>123</v>
      </c>
      <c r="G6" s="396"/>
      <c r="H6" s="395" t="s">
        <v>123</v>
      </c>
      <c r="I6" s="396"/>
      <c r="J6" s="444" t="s">
        <v>123</v>
      </c>
      <c r="K6" s="445"/>
      <c r="L6" s="395" t="s">
        <v>123</v>
      </c>
      <c r="M6" s="396"/>
      <c r="N6" s="395" t="s">
        <v>124</v>
      </c>
      <c r="O6" s="396"/>
      <c r="P6" s="395" t="s">
        <v>125</v>
      </c>
      <c r="Q6" s="396"/>
      <c r="R6" s="442" t="s">
        <v>125</v>
      </c>
      <c r="S6" s="443"/>
      <c r="T6" s="4"/>
      <c r="U6" s="4"/>
    </row>
    <row r="7" spans="1:21" x14ac:dyDescent="0.3">
      <c r="A7" s="192" t="s">
        <v>49</v>
      </c>
      <c r="B7" s="448">
        <v>2326</v>
      </c>
      <c r="C7" s="449"/>
      <c r="D7" s="448">
        <v>4652</v>
      </c>
      <c r="E7" s="449"/>
      <c r="F7" s="448">
        <v>23260</v>
      </c>
      <c r="G7" s="449"/>
      <c r="H7" s="448">
        <v>34890</v>
      </c>
      <c r="I7" s="449"/>
      <c r="J7" s="448">
        <v>17000</v>
      </c>
      <c r="K7" s="449"/>
      <c r="L7" s="448">
        <v>290750</v>
      </c>
      <c r="M7" s="449"/>
      <c r="N7" s="448">
        <v>2300000</v>
      </c>
      <c r="O7" s="449"/>
      <c r="P7" s="448">
        <v>5000000</v>
      </c>
      <c r="Q7" s="449"/>
      <c r="R7" s="446">
        <v>36000000</v>
      </c>
      <c r="S7" s="447"/>
      <c r="T7" s="4"/>
      <c r="U7" s="4"/>
    </row>
    <row r="8" spans="1:21" x14ac:dyDescent="0.3">
      <c r="A8" s="192" t="s">
        <v>58</v>
      </c>
      <c r="B8" s="438"/>
      <c r="C8" s="439"/>
      <c r="D8" s="438"/>
      <c r="E8" s="439"/>
      <c r="F8" s="438"/>
      <c r="G8" s="439"/>
      <c r="H8" s="438"/>
      <c r="I8" s="439"/>
      <c r="J8" s="438"/>
      <c r="K8" s="439"/>
      <c r="L8" s="438"/>
      <c r="M8" s="439"/>
      <c r="N8" s="438"/>
      <c r="O8" s="439"/>
      <c r="P8" s="448">
        <v>2500</v>
      </c>
      <c r="Q8" s="449"/>
      <c r="R8" s="446">
        <v>12000</v>
      </c>
      <c r="S8" s="447"/>
      <c r="T8" s="4"/>
      <c r="U8" s="4"/>
    </row>
    <row r="11" spans="1:21" ht="21" x14ac:dyDescent="0.35">
      <c r="A11" s="378" t="s">
        <v>202</v>
      </c>
      <c r="B11" s="379"/>
      <c r="C11" s="379"/>
      <c r="D11" s="379"/>
      <c r="E11" s="379"/>
      <c r="F11" s="379"/>
      <c r="G11" s="379"/>
      <c r="H11" s="379"/>
      <c r="I11" s="379"/>
      <c r="J11" s="379"/>
      <c r="K11" s="379"/>
      <c r="L11" s="379"/>
      <c r="M11" s="379"/>
      <c r="N11" s="379"/>
      <c r="O11" s="379"/>
      <c r="P11" s="379"/>
      <c r="Q11" s="379"/>
      <c r="R11" s="379"/>
      <c r="S11" s="380"/>
    </row>
    <row r="12" spans="1:21" x14ac:dyDescent="0.3">
      <c r="A12" s="450" t="s">
        <v>0</v>
      </c>
      <c r="B12" s="452" t="str">
        <f>B$5&amp;" | "&amp;B6</f>
        <v>T1 | Relevé annuel</v>
      </c>
      <c r="C12" s="453"/>
      <c r="D12" s="452" t="str">
        <f>D$5&amp;" | "&amp;D6</f>
        <v>T1 | Relevé annuel</v>
      </c>
      <c r="E12" s="453"/>
      <c r="F12" s="452" t="str">
        <f>F$5&amp;" | "&amp;F6</f>
        <v>T2 | Relevé annuel</v>
      </c>
      <c r="G12" s="453"/>
      <c r="H12" s="452" t="str">
        <f>H$5&amp;" | "&amp;H6</f>
        <v>T2 | Relevé annuel</v>
      </c>
      <c r="I12" s="453"/>
      <c r="J12" s="440" t="str">
        <f>J$5&amp;" | "&amp;J6</f>
        <v>T2 | Relevé annuel</v>
      </c>
      <c r="K12" s="441"/>
      <c r="L12" s="452" t="str">
        <f>L$5&amp;" | "&amp;L6</f>
        <v>T3 | Relevé annuel</v>
      </c>
      <c r="M12" s="453"/>
      <c r="N12" s="452" t="str">
        <f>N$5&amp;" | "&amp;N6</f>
        <v>T4 | MMR</v>
      </c>
      <c r="O12" s="453"/>
      <c r="P12" s="452" t="str">
        <f>P$5&amp;" | "&amp;P6</f>
        <v>T5 | AMR</v>
      </c>
      <c r="Q12" s="454"/>
      <c r="R12" s="399" t="str">
        <f>R$5&amp;" | "&amp;R6</f>
        <v>T6 | AMR</v>
      </c>
      <c r="S12" s="399"/>
      <c r="U12" s="195">
        <v>1</v>
      </c>
    </row>
    <row r="13" spans="1:21" x14ac:dyDescent="0.3">
      <c r="A13" s="451"/>
      <c r="B13" s="5" t="s">
        <v>126</v>
      </c>
      <c r="C13" s="5" t="s">
        <v>127</v>
      </c>
      <c r="D13" s="5" t="s">
        <v>126</v>
      </c>
      <c r="E13" s="5" t="s">
        <v>127</v>
      </c>
      <c r="F13" s="5" t="s">
        <v>126</v>
      </c>
      <c r="G13" s="5" t="s">
        <v>127</v>
      </c>
      <c r="H13" s="5" t="s">
        <v>126</v>
      </c>
      <c r="I13" s="5" t="s">
        <v>127</v>
      </c>
      <c r="J13" s="347" t="s">
        <v>126</v>
      </c>
      <c r="K13" s="347" t="s">
        <v>127</v>
      </c>
      <c r="L13" s="5" t="s">
        <v>126</v>
      </c>
      <c r="M13" s="5" t="s">
        <v>127</v>
      </c>
      <c r="N13" s="5" t="s">
        <v>126</v>
      </c>
      <c r="O13" s="5" t="s">
        <v>127</v>
      </c>
      <c r="P13" s="5" t="s">
        <v>126</v>
      </c>
      <c r="Q13" s="5" t="s">
        <v>127</v>
      </c>
      <c r="R13" s="194" t="s">
        <v>126</v>
      </c>
      <c r="S13" s="194" t="s">
        <v>127</v>
      </c>
      <c r="U13" s="195">
        <f>U12+1</f>
        <v>2</v>
      </c>
    </row>
    <row r="14" spans="1:21" x14ac:dyDescent="0.3">
      <c r="A14" s="185" t="s">
        <v>5</v>
      </c>
      <c r="B14" s="6"/>
      <c r="C14" s="250">
        <f>SUM(C15:C17)</f>
        <v>0</v>
      </c>
      <c r="D14" s="250"/>
      <c r="E14" s="250">
        <f>SUM(E15:E17)</f>
        <v>0</v>
      </c>
      <c r="F14" s="250"/>
      <c r="G14" s="250">
        <f>SUM(G15:G17)</f>
        <v>0</v>
      </c>
      <c r="H14" s="250"/>
      <c r="I14" s="250">
        <f>SUM(I15:I17)</f>
        <v>0</v>
      </c>
      <c r="J14" s="250"/>
      <c r="K14" s="250">
        <f>SUM(K15:K17)</f>
        <v>0</v>
      </c>
      <c r="L14" s="250"/>
      <c r="M14" s="250">
        <f>SUM(M15:M17)</f>
        <v>0</v>
      </c>
      <c r="N14" s="250"/>
      <c r="O14" s="250">
        <f>SUM(O15:O17)</f>
        <v>0</v>
      </c>
      <c r="P14" s="250"/>
      <c r="Q14" s="250">
        <f>SUM(Q15:Q17)</f>
        <v>0</v>
      </c>
      <c r="R14" s="250"/>
      <c r="S14" s="250">
        <f>SUM(S15:S17)</f>
        <v>0</v>
      </c>
      <c r="U14" s="195">
        <f t="shared" ref="U14:U24" si="0">U13+1</f>
        <v>3</v>
      </c>
    </row>
    <row r="15" spans="1:21" x14ac:dyDescent="0.3">
      <c r="A15" s="187" t="s">
        <v>93</v>
      </c>
      <c r="B15" s="438"/>
      <c r="C15" s="439"/>
      <c r="D15" s="438"/>
      <c r="E15" s="439"/>
      <c r="F15" s="438"/>
      <c r="G15" s="439"/>
      <c r="H15" s="438"/>
      <c r="I15" s="439"/>
      <c r="J15" s="438"/>
      <c r="K15" s="439"/>
      <c r="L15" s="438"/>
      <c r="M15" s="439"/>
      <c r="N15" s="438"/>
      <c r="O15" s="439"/>
      <c r="P15" s="250">
        <f>'TAB4.1.2'!$O$8</f>
        <v>0</v>
      </c>
      <c r="Q15" s="250">
        <f>P15*P$8</f>
        <v>0</v>
      </c>
      <c r="R15" s="250">
        <f>'TAB4.1.2'!$R$8</f>
        <v>0</v>
      </c>
      <c r="S15" s="250">
        <f>R15*R$8</f>
        <v>0</v>
      </c>
      <c r="U15" s="195">
        <f t="shared" si="0"/>
        <v>4</v>
      </c>
    </row>
    <row r="16" spans="1:21" x14ac:dyDescent="0.3">
      <c r="A16" s="187" t="s">
        <v>115</v>
      </c>
      <c r="B16" s="250">
        <f>'TAB4.1.2'!$C$9</f>
        <v>0</v>
      </c>
      <c r="C16" s="250">
        <f>B16*1</f>
        <v>0</v>
      </c>
      <c r="D16" s="250">
        <f>'TAB4.1.2'!$C$9</f>
        <v>0</v>
      </c>
      <c r="E16" s="250">
        <f>D16*1</f>
        <v>0</v>
      </c>
      <c r="F16" s="250">
        <f>'TAB4.1.2'!$F$9</f>
        <v>0</v>
      </c>
      <c r="G16" s="250">
        <f>F16*1</f>
        <v>0</v>
      </c>
      <c r="H16" s="250">
        <f>'TAB4.1.2'!$F$9</f>
        <v>0</v>
      </c>
      <c r="I16" s="250">
        <f>H16*1</f>
        <v>0</v>
      </c>
      <c r="J16" s="250">
        <f>'TAB4.1.2'!$F$9</f>
        <v>0</v>
      </c>
      <c r="K16" s="250">
        <f>J16*1</f>
        <v>0</v>
      </c>
      <c r="L16" s="250">
        <f>'TAB4.1.2'!$I$9</f>
        <v>0</v>
      </c>
      <c r="M16" s="250">
        <f>L16*1</f>
        <v>0</v>
      </c>
      <c r="N16" s="250">
        <f>'TAB4.1.2'!$L$9</f>
        <v>0</v>
      </c>
      <c r="O16" s="250">
        <f>N16*1</f>
        <v>0</v>
      </c>
      <c r="P16" s="250">
        <f>'TAB4.1.2'!$O$9</f>
        <v>0</v>
      </c>
      <c r="Q16" s="250">
        <f>P16*1</f>
        <v>0</v>
      </c>
      <c r="R16" s="250">
        <f>'TAB4.1.2'!$R$9</f>
        <v>0</v>
      </c>
      <c r="S16" s="250">
        <f>R16*1</f>
        <v>0</v>
      </c>
      <c r="U16" s="195">
        <f t="shared" si="0"/>
        <v>5</v>
      </c>
    </row>
    <row r="17" spans="1:22" x14ac:dyDescent="0.3">
      <c r="A17" s="187" t="s">
        <v>98</v>
      </c>
      <c r="B17" s="260">
        <f>'TAB4.1.2'!$C$11</f>
        <v>0</v>
      </c>
      <c r="C17" s="250">
        <f>B17*B$7</f>
        <v>0</v>
      </c>
      <c r="D17" s="260">
        <f>'TAB4.1.2'!$C$11</f>
        <v>0</v>
      </c>
      <c r="E17" s="250">
        <f>D17*D$7</f>
        <v>0</v>
      </c>
      <c r="F17" s="260">
        <f>'TAB4.1.2'!$F$11</f>
        <v>0</v>
      </c>
      <c r="G17" s="250">
        <f>F17*F$7</f>
        <v>0</v>
      </c>
      <c r="H17" s="260">
        <f>'TAB4.1.2'!$F$11</f>
        <v>0</v>
      </c>
      <c r="I17" s="250">
        <f>H17*H$7</f>
        <v>0</v>
      </c>
      <c r="J17" s="260">
        <f>'TAB4.1.2'!$F$11</f>
        <v>0</v>
      </c>
      <c r="K17" s="250">
        <f>J17*J$7</f>
        <v>0</v>
      </c>
      <c r="L17" s="260">
        <f>'TAB4.1.2'!$I$11</f>
        <v>0</v>
      </c>
      <c r="M17" s="250">
        <f>L17*L$7</f>
        <v>0</v>
      </c>
      <c r="N17" s="260">
        <f>'TAB4.1.2'!$L$11</f>
        <v>0</v>
      </c>
      <c r="O17" s="250">
        <f>N17*N$7</f>
        <v>0</v>
      </c>
      <c r="P17" s="260">
        <f>'TAB4.1.2'!$O$11</f>
        <v>0</v>
      </c>
      <c r="Q17" s="250">
        <f>P17*P$7</f>
        <v>0</v>
      </c>
      <c r="R17" s="260">
        <f>'TAB4.1.2'!$R$11</f>
        <v>0</v>
      </c>
      <c r="S17" s="250">
        <f>R17*R$7</f>
        <v>0</v>
      </c>
      <c r="U17" s="195">
        <f t="shared" si="0"/>
        <v>6</v>
      </c>
    </row>
    <row r="18" spans="1:22" x14ac:dyDescent="0.3">
      <c r="A18" s="185" t="s">
        <v>113</v>
      </c>
      <c r="B18" s="260">
        <f>'TAB4.1.2'!$C$13</f>
        <v>0</v>
      </c>
      <c r="C18" s="250">
        <f>B18*B$7</f>
        <v>0</v>
      </c>
      <c r="D18" s="260">
        <f>'TAB4.1.2'!$C$13</f>
        <v>0</v>
      </c>
      <c r="E18" s="250">
        <f>D18*D$7</f>
        <v>0</v>
      </c>
      <c r="F18" s="260">
        <f>'TAB4.1.2'!$F$13</f>
        <v>0</v>
      </c>
      <c r="G18" s="250">
        <f>F18*F$7</f>
        <v>0</v>
      </c>
      <c r="H18" s="260">
        <f>'TAB4.1.2'!$F$13</f>
        <v>0</v>
      </c>
      <c r="I18" s="250">
        <f>H18*H$7</f>
        <v>0</v>
      </c>
      <c r="J18" s="260">
        <f>'TAB4.1.2'!$F$13</f>
        <v>0</v>
      </c>
      <c r="K18" s="250">
        <f>J18*J$7</f>
        <v>0</v>
      </c>
      <c r="L18" s="260">
        <f>'TAB4.1.2'!$I$13</f>
        <v>0</v>
      </c>
      <c r="M18" s="250">
        <f>L18*L$7</f>
        <v>0</v>
      </c>
      <c r="N18" s="260">
        <f>'TAB4.1.2'!$L$13</f>
        <v>0</v>
      </c>
      <c r="O18" s="250">
        <f>N18*N$7</f>
        <v>0</v>
      </c>
      <c r="P18" s="260">
        <f>'TAB4.1.2'!$O$13</f>
        <v>0</v>
      </c>
      <c r="Q18" s="250">
        <f>P18*P$7</f>
        <v>0</v>
      </c>
      <c r="R18" s="260">
        <f>'TAB4.1.2'!$R$13</f>
        <v>0</v>
      </c>
      <c r="S18" s="250">
        <f>R18*R$7</f>
        <v>0</v>
      </c>
      <c r="U18" s="195">
        <f t="shared" si="0"/>
        <v>7</v>
      </c>
    </row>
    <row r="19" spans="1:22" x14ac:dyDescent="0.3">
      <c r="A19" s="185" t="s">
        <v>56</v>
      </c>
      <c r="B19" s="260"/>
      <c r="C19" s="250">
        <f>SUM(C20:C22)</f>
        <v>0</v>
      </c>
      <c r="D19" s="260"/>
      <c r="E19" s="250">
        <f>SUM(E20:E22)</f>
        <v>0</v>
      </c>
      <c r="F19" s="260"/>
      <c r="G19" s="250">
        <f>SUM(G20:G22)</f>
        <v>0</v>
      </c>
      <c r="H19" s="260"/>
      <c r="I19" s="250">
        <f>SUM(I20:I22)</f>
        <v>0</v>
      </c>
      <c r="J19" s="260"/>
      <c r="K19" s="250">
        <f>SUM(K20:K22)</f>
        <v>0</v>
      </c>
      <c r="L19" s="260"/>
      <c r="M19" s="250">
        <f>SUM(M20:M22)</f>
        <v>0</v>
      </c>
      <c r="N19" s="260"/>
      <c r="O19" s="250">
        <f>SUM(O20:O22)</f>
        <v>0</v>
      </c>
      <c r="P19" s="260"/>
      <c r="Q19" s="250">
        <f>SUM(Q20:Q22)</f>
        <v>0</v>
      </c>
      <c r="R19" s="260"/>
      <c r="S19" s="250">
        <f>SUM(S20:S22)</f>
        <v>0</v>
      </c>
      <c r="U19" s="195">
        <f t="shared" si="0"/>
        <v>8</v>
      </c>
    </row>
    <row r="20" spans="1:22" x14ac:dyDescent="0.3">
      <c r="A20" s="187" t="s">
        <v>2</v>
      </c>
      <c r="B20" s="260">
        <f>'TAB4.1.2'!$C$15</f>
        <v>0</v>
      </c>
      <c r="C20" s="250">
        <f>B20*B$7</f>
        <v>0</v>
      </c>
      <c r="D20" s="260">
        <f>'TAB4.1.2'!$C$15</f>
        <v>0</v>
      </c>
      <c r="E20" s="250">
        <f t="shared" ref="E20:E23" si="1">D20*D$7</f>
        <v>0</v>
      </c>
      <c r="F20" s="260">
        <f>'TAB4.1.2'!$F$15</f>
        <v>0</v>
      </c>
      <c r="G20" s="250">
        <f t="shared" ref="G20:G23" si="2">F20*F$7</f>
        <v>0</v>
      </c>
      <c r="H20" s="260">
        <f>'TAB4.1.2'!$F$15</f>
        <v>0</v>
      </c>
      <c r="I20" s="250">
        <f t="shared" ref="I20:I23" si="3">H20*H$7</f>
        <v>0</v>
      </c>
      <c r="J20" s="260">
        <f>'TAB4.1.2'!$F$15</f>
        <v>0</v>
      </c>
      <c r="K20" s="250">
        <f t="shared" ref="K20:K23" si="4">J20*J$7</f>
        <v>0</v>
      </c>
      <c r="L20" s="260">
        <f>'TAB4.1.2'!$I$15</f>
        <v>0</v>
      </c>
      <c r="M20" s="250">
        <f t="shared" ref="M20:M23" si="5">L20*L$7</f>
        <v>0</v>
      </c>
      <c r="N20" s="260">
        <f>'TAB4.1.2'!$L$15</f>
        <v>0</v>
      </c>
      <c r="O20" s="250">
        <f t="shared" ref="O20:O23" si="6">N20*N$7</f>
        <v>0</v>
      </c>
      <c r="P20" s="260">
        <f>'TAB4.1.2'!$O$15</f>
        <v>0</v>
      </c>
      <c r="Q20" s="250">
        <f t="shared" ref="Q20:Q23" si="7">P20*P$7</f>
        <v>0</v>
      </c>
      <c r="R20" s="260">
        <f>'TAB4.1.2'!$R$15</f>
        <v>0</v>
      </c>
      <c r="S20" s="250">
        <f t="shared" ref="S20:S23" si="8">R20*R$7</f>
        <v>0</v>
      </c>
      <c r="U20" s="195">
        <f t="shared" si="0"/>
        <v>9</v>
      </c>
    </row>
    <row r="21" spans="1:22" x14ac:dyDescent="0.3">
      <c r="A21" s="187" t="s">
        <v>6</v>
      </c>
      <c r="B21" s="260">
        <f>'TAB4.1.2'!$C$16</f>
        <v>0</v>
      </c>
      <c r="C21" s="250">
        <f t="shared" ref="C21:C23" si="9">B21*B$7</f>
        <v>0</v>
      </c>
      <c r="D21" s="260">
        <f>'TAB4.1.2'!$C$16</f>
        <v>0</v>
      </c>
      <c r="E21" s="250">
        <f t="shared" si="1"/>
        <v>0</v>
      </c>
      <c r="F21" s="260">
        <f>'TAB4.1.2'!$F$16</f>
        <v>0</v>
      </c>
      <c r="G21" s="250">
        <f t="shared" si="2"/>
        <v>0</v>
      </c>
      <c r="H21" s="260">
        <f>'TAB4.1.2'!$F$16</f>
        <v>0</v>
      </c>
      <c r="I21" s="250">
        <f t="shared" si="3"/>
        <v>0</v>
      </c>
      <c r="J21" s="260">
        <f>'TAB4.1.2'!$F$16</f>
        <v>0</v>
      </c>
      <c r="K21" s="250">
        <f t="shared" si="4"/>
        <v>0</v>
      </c>
      <c r="L21" s="260">
        <f>'TAB4.1.2'!$I$16</f>
        <v>0</v>
      </c>
      <c r="M21" s="250">
        <f t="shared" si="5"/>
        <v>0</v>
      </c>
      <c r="N21" s="260">
        <f>'TAB4.1.2'!$L$16</f>
        <v>0</v>
      </c>
      <c r="O21" s="250">
        <f t="shared" si="6"/>
        <v>0</v>
      </c>
      <c r="P21" s="260">
        <f>'TAB4.1.2'!$O$16</f>
        <v>0</v>
      </c>
      <c r="Q21" s="250">
        <f t="shared" si="7"/>
        <v>0</v>
      </c>
      <c r="R21" s="260">
        <f>'TAB4.1.2'!$R$16</f>
        <v>0</v>
      </c>
      <c r="S21" s="250">
        <f t="shared" si="8"/>
        <v>0</v>
      </c>
      <c r="U21" s="195">
        <f t="shared" si="0"/>
        <v>10</v>
      </c>
    </row>
    <row r="22" spans="1:22" x14ac:dyDescent="0.3">
      <c r="A22" s="187" t="s">
        <v>10</v>
      </c>
      <c r="B22" s="260">
        <f>'TAB4.1.2'!$C$17</f>
        <v>0</v>
      </c>
      <c r="C22" s="250">
        <f t="shared" si="9"/>
        <v>0</v>
      </c>
      <c r="D22" s="260">
        <f>'TAB4.1.2'!$C$17</f>
        <v>0</v>
      </c>
      <c r="E22" s="250">
        <f t="shared" si="1"/>
        <v>0</v>
      </c>
      <c r="F22" s="260">
        <f>'TAB4.1.2'!$F$17</f>
        <v>0</v>
      </c>
      <c r="G22" s="250">
        <f t="shared" si="2"/>
        <v>0</v>
      </c>
      <c r="H22" s="260">
        <f>'TAB4.1.2'!$F$17</f>
        <v>0</v>
      </c>
      <c r="I22" s="250">
        <f t="shared" si="3"/>
        <v>0</v>
      </c>
      <c r="J22" s="260">
        <f>'TAB4.1.2'!$F$17</f>
        <v>0</v>
      </c>
      <c r="K22" s="250">
        <f t="shared" si="4"/>
        <v>0</v>
      </c>
      <c r="L22" s="260">
        <f>'TAB4.1.2'!$I$17</f>
        <v>0</v>
      </c>
      <c r="M22" s="250">
        <f t="shared" si="5"/>
        <v>0</v>
      </c>
      <c r="N22" s="260">
        <f>'TAB4.1.2'!$L$17</f>
        <v>0</v>
      </c>
      <c r="O22" s="250">
        <f t="shared" si="6"/>
        <v>0</v>
      </c>
      <c r="P22" s="260">
        <f>'TAB4.1.2'!$O$17</f>
        <v>0</v>
      </c>
      <c r="Q22" s="250">
        <f t="shared" si="7"/>
        <v>0</v>
      </c>
      <c r="R22" s="260">
        <f>'TAB4.1.2'!$R$17</f>
        <v>0</v>
      </c>
      <c r="S22" s="250">
        <f t="shared" si="8"/>
        <v>0</v>
      </c>
      <c r="U22" s="195">
        <f t="shared" si="0"/>
        <v>11</v>
      </c>
    </row>
    <row r="23" spans="1:22" x14ac:dyDescent="0.3">
      <c r="A23" s="185" t="s">
        <v>114</v>
      </c>
      <c r="B23" s="260">
        <f>'TAB4.1.2'!$C$18</f>
        <v>0</v>
      </c>
      <c r="C23" s="250">
        <f t="shared" si="9"/>
        <v>0</v>
      </c>
      <c r="D23" s="260">
        <f>'TAB4.1.2'!$C$18</f>
        <v>0</v>
      </c>
      <c r="E23" s="250">
        <f t="shared" si="1"/>
        <v>0</v>
      </c>
      <c r="F23" s="260">
        <f>'TAB4.1.2'!$F$18</f>
        <v>0</v>
      </c>
      <c r="G23" s="250">
        <f t="shared" si="2"/>
        <v>0</v>
      </c>
      <c r="H23" s="260">
        <f>'TAB4.1.2'!$F$18</f>
        <v>0</v>
      </c>
      <c r="I23" s="250">
        <f t="shared" si="3"/>
        <v>0</v>
      </c>
      <c r="J23" s="260">
        <f>'TAB4.1.2'!$F$18</f>
        <v>0</v>
      </c>
      <c r="K23" s="250">
        <f t="shared" si="4"/>
        <v>0</v>
      </c>
      <c r="L23" s="260">
        <f>'TAB4.1.2'!$I$18</f>
        <v>0</v>
      </c>
      <c r="M23" s="250">
        <f t="shared" si="5"/>
        <v>0</v>
      </c>
      <c r="N23" s="260">
        <f>'TAB4.1.2'!$L$18</f>
        <v>0</v>
      </c>
      <c r="O23" s="250">
        <f t="shared" si="6"/>
        <v>0</v>
      </c>
      <c r="P23" s="260">
        <f>'TAB4.1.2'!$O$18</f>
        <v>0</v>
      </c>
      <c r="Q23" s="250">
        <f t="shared" si="7"/>
        <v>0</v>
      </c>
      <c r="R23" s="260">
        <f>'TAB4.1.2'!$R$18</f>
        <v>0</v>
      </c>
      <c r="S23" s="250">
        <f t="shared" si="8"/>
        <v>0</v>
      </c>
      <c r="U23" s="195">
        <f t="shared" si="0"/>
        <v>12</v>
      </c>
    </row>
    <row r="24" spans="1:22" x14ac:dyDescent="0.3">
      <c r="A24" s="42" t="s">
        <v>7</v>
      </c>
      <c r="B24" s="8"/>
      <c r="C24" s="229">
        <f>SUM(C14,C18:C19,C23)</f>
        <v>0</v>
      </c>
      <c r="D24" s="8"/>
      <c r="E24" s="229">
        <f>SUM(E14,E18:E19,E23)</f>
        <v>0</v>
      </c>
      <c r="F24" s="8"/>
      <c r="G24" s="229">
        <f>SUM(G14,G18:G19,G23)</f>
        <v>0</v>
      </c>
      <c r="H24" s="8"/>
      <c r="I24" s="229">
        <f>SUM(I14,I18:I19,I23)</f>
        <v>0</v>
      </c>
      <c r="J24" s="8"/>
      <c r="K24" s="229">
        <f>SUM(K14,K18:K19,K23)</f>
        <v>0</v>
      </c>
      <c r="L24" s="8"/>
      <c r="M24" s="229">
        <f>SUM(M14,M18:M19,M23)</f>
        <v>0</v>
      </c>
      <c r="N24" s="8"/>
      <c r="O24" s="229">
        <f>SUM(O14,O18:O19,O23)</f>
        <v>0</v>
      </c>
      <c r="P24" s="8"/>
      <c r="Q24" s="229">
        <f>SUM(Q14,Q18:Q19,Q23)</f>
        <v>0</v>
      </c>
      <c r="R24" s="8"/>
      <c r="S24" s="229">
        <f>SUM(S14,S18:S19,S23)</f>
        <v>0</v>
      </c>
      <c r="U24" s="195">
        <f t="shared" si="0"/>
        <v>13</v>
      </c>
    </row>
    <row r="25" spans="1:22" ht="27.95" customHeight="1" x14ac:dyDescent="0.3">
      <c r="A25" s="174" t="s">
        <v>301</v>
      </c>
      <c r="B25" s="4"/>
      <c r="C25" s="251"/>
      <c r="E25" s="251"/>
      <c r="F25" s="4"/>
      <c r="G25" s="251"/>
      <c r="I25" s="251"/>
      <c r="K25" s="251"/>
      <c r="L25" s="4"/>
      <c r="M25" s="251"/>
      <c r="O25" s="251"/>
      <c r="P25" s="4"/>
      <c r="Q25" s="251"/>
      <c r="S25" s="251"/>
      <c r="V25" s="195">
        <f>U24+1</f>
        <v>14</v>
      </c>
    </row>
    <row r="26" spans="1:22" x14ac:dyDescent="0.3">
      <c r="A26" s="254" t="s">
        <v>232</v>
      </c>
      <c r="B26" s="255"/>
      <c r="C26" s="256">
        <f>C24-C25</f>
        <v>0</v>
      </c>
      <c r="D26" s="257"/>
      <c r="E26" s="256">
        <f>E24-E25</f>
        <v>0</v>
      </c>
      <c r="F26" s="255"/>
      <c r="G26" s="256">
        <f>G24-G25</f>
        <v>0</v>
      </c>
      <c r="H26" s="257"/>
      <c r="I26" s="256">
        <f>I24-I25</f>
        <v>0</v>
      </c>
      <c r="J26" s="257"/>
      <c r="K26" s="256">
        <f>K24-K25</f>
        <v>0</v>
      </c>
      <c r="L26" s="255"/>
      <c r="M26" s="256">
        <f>M24-M25</f>
        <v>0</v>
      </c>
      <c r="N26" s="257"/>
      <c r="O26" s="256">
        <f>O24-O25</f>
        <v>0</v>
      </c>
      <c r="P26" s="255"/>
      <c r="Q26" s="256">
        <f>Q24-Q25</f>
        <v>0</v>
      </c>
      <c r="R26" s="257"/>
      <c r="S26" s="256">
        <f>S24-S25</f>
        <v>0</v>
      </c>
      <c r="V26" s="195"/>
    </row>
    <row r="27" spans="1:22" ht="15.75" thickBot="1" x14ac:dyDescent="0.35">
      <c r="A27" s="197" t="s">
        <v>233</v>
      </c>
      <c r="B27" s="252"/>
      <c r="C27" s="258" t="str">
        <f>IFERROR((C26/C25)," ")</f>
        <v xml:space="preserve"> </v>
      </c>
      <c r="D27" s="253"/>
      <c r="E27" s="258" t="str">
        <f>IFERROR((E26/E25)," ")</f>
        <v xml:space="preserve"> </v>
      </c>
      <c r="F27" s="252"/>
      <c r="G27" s="258" t="str">
        <f>IFERROR((G26/G25)," ")</f>
        <v xml:space="preserve"> </v>
      </c>
      <c r="H27" s="253"/>
      <c r="I27" s="258" t="str">
        <f>IFERROR((I26/I25)," ")</f>
        <v xml:space="preserve"> </v>
      </c>
      <c r="J27" s="253"/>
      <c r="K27" s="258" t="str">
        <f>IFERROR((K26/K25)," ")</f>
        <v xml:space="preserve"> </v>
      </c>
      <c r="L27" s="252"/>
      <c r="M27" s="258" t="str">
        <f>IFERROR((M26/M25)," ")</f>
        <v xml:space="preserve"> </v>
      </c>
      <c r="N27" s="253"/>
      <c r="O27" s="258" t="str">
        <f>IFERROR((O26/O25)," ")</f>
        <v xml:space="preserve"> </v>
      </c>
      <c r="P27" s="252"/>
      <c r="Q27" s="258" t="str">
        <f>IFERROR((Q26/Q25)," ")</f>
        <v xml:space="preserve"> </v>
      </c>
      <c r="R27" s="253"/>
      <c r="S27" s="258" t="str">
        <f>IFERROR((S26/S25)," ")</f>
        <v xml:space="preserve"> </v>
      </c>
      <c r="V27" s="195"/>
    </row>
    <row r="28" spans="1:22" ht="15.75" thickTop="1" x14ac:dyDescent="0.3">
      <c r="A28" s="202"/>
      <c r="B28" s="4"/>
      <c r="C28" s="299"/>
      <c r="D28" s="6"/>
      <c r="E28" s="299"/>
      <c r="F28" s="4"/>
      <c r="G28" s="299"/>
      <c r="H28" s="6"/>
      <c r="I28" s="299"/>
      <c r="J28" s="6"/>
      <c r="K28" s="299"/>
      <c r="L28" s="4"/>
      <c r="M28" s="299"/>
      <c r="N28" s="6"/>
      <c r="O28" s="299"/>
      <c r="P28" s="4"/>
      <c r="Q28" s="299"/>
      <c r="R28" s="6"/>
      <c r="S28" s="299"/>
      <c r="V28" s="195"/>
    </row>
    <row r="29" spans="1:22" x14ac:dyDescent="0.3">
      <c r="A29" s="300" t="s">
        <v>243</v>
      </c>
      <c r="B29" s="260">
        <f>'TAB4.1.2'!$C$12</f>
        <v>0</v>
      </c>
      <c r="C29" s="250">
        <f>B29*B$7</f>
        <v>0</v>
      </c>
      <c r="D29" s="260">
        <f>'TAB4.1.2'!$C$12</f>
        <v>0</v>
      </c>
      <c r="E29" s="250">
        <f>D29*D$7</f>
        <v>0</v>
      </c>
      <c r="F29" s="260">
        <f>'TAB4.1.2'!$F$12</f>
        <v>0</v>
      </c>
      <c r="G29" s="250">
        <f>F29*F$7</f>
        <v>0</v>
      </c>
      <c r="H29" s="260">
        <f>'TAB4.1.2'!$F$12</f>
        <v>0</v>
      </c>
      <c r="I29" s="250">
        <f>H29*H$7</f>
        <v>0</v>
      </c>
      <c r="J29" s="260">
        <f>'TAB4.1.2'!$F$12</f>
        <v>0</v>
      </c>
      <c r="K29" s="250">
        <f>J29*J$7</f>
        <v>0</v>
      </c>
      <c r="L29" s="260">
        <f>'TAB4.1.2'!$I$12</f>
        <v>0</v>
      </c>
      <c r="M29" s="250">
        <f>L29*L$7</f>
        <v>0</v>
      </c>
      <c r="N29" s="260">
        <f>'TAB4.1.2'!$L$12</f>
        <v>0</v>
      </c>
      <c r="O29" s="250">
        <f>N29*N$7</f>
        <v>0</v>
      </c>
      <c r="P29" s="260">
        <f>'TAB4.1.2'!$O$12</f>
        <v>0</v>
      </c>
      <c r="Q29" s="250">
        <f>P29*P$7</f>
        <v>0</v>
      </c>
      <c r="R29" s="260">
        <f>'TAB4.1.2'!$R$12</f>
        <v>0</v>
      </c>
      <c r="S29" s="250">
        <f>R29*R$7</f>
        <v>0</v>
      </c>
      <c r="V29" s="195"/>
    </row>
    <row r="30" spans="1:22" s="301" customFormat="1" x14ac:dyDescent="0.3">
      <c r="B30" s="302"/>
      <c r="C30" s="302">
        <f>IFERROR(C29/C24,0)</f>
        <v>0</v>
      </c>
      <c r="D30" s="302"/>
      <c r="E30" s="302">
        <f>IFERROR(E29/E24,0)</f>
        <v>0</v>
      </c>
      <c r="F30" s="302"/>
      <c r="G30" s="302">
        <f>IFERROR(G29/G24,0)</f>
        <v>0</v>
      </c>
      <c r="H30" s="302"/>
      <c r="I30" s="302">
        <f>IFERROR(I29/I24,0)</f>
        <v>0</v>
      </c>
      <c r="J30" s="302"/>
      <c r="K30" s="302">
        <f>IFERROR(K29/K24,0)</f>
        <v>0</v>
      </c>
      <c r="L30" s="302"/>
      <c r="M30" s="302">
        <f>IFERROR(M29/M24,0)</f>
        <v>0</v>
      </c>
      <c r="N30" s="302"/>
      <c r="O30" s="302">
        <f>IFERROR(O29/O24,0)</f>
        <v>0</v>
      </c>
      <c r="P30" s="302"/>
      <c r="Q30" s="302">
        <f>IFERROR(Q29/Q24,0)</f>
        <v>0</v>
      </c>
      <c r="R30" s="302"/>
      <c r="S30" s="302">
        <f>IFERROR(S29/S24,0)</f>
        <v>0</v>
      </c>
      <c r="V30" s="303"/>
    </row>
    <row r="31" spans="1:22" x14ac:dyDescent="0.3">
      <c r="U31" s="195"/>
    </row>
    <row r="32" spans="1:22" ht="21" x14ac:dyDescent="0.35">
      <c r="A32" s="378" t="s">
        <v>203</v>
      </c>
      <c r="B32" s="379"/>
      <c r="C32" s="379"/>
      <c r="D32" s="379"/>
      <c r="E32" s="379"/>
      <c r="F32" s="379"/>
      <c r="G32" s="379"/>
      <c r="H32" s="379"/>
      <c r="I32" s="379"/>
      <c r="J32" s="379"/>
      <c r="K32" s="379"/>
      <c r="L32" s="379"/>
      <c r="M32" s="379"/>
      <c r="N32" s="379"/>
      <c r="O32" s="379"/>
      <c r="P32" s="379"/>
      <c r="Q32" s="379"/>
      <c r="R32" s="379"/>
      <c r="S32" s="380"/>
      <c r="U32" s="195">
        <f>V25+1</f>
        <v>15</v>
      </c>
    </row>
    <row r="33" spans="1:22" x14ac:dyDescent="0.3">
      <c r="A33" s="450" t="s">
        <v>0</v>
      </c>
      <c r="B33" s="452" t="str">
        <f>B$5&amp;" | "&amp;B6</f>
        <v>T1 | Relevé annuel</v>
      </c>
      <c r="C33" s="453"/>
      <c r="D33" s="452" t="str">
        <f>D$5&amp;" | "&amp;D6</f>
        <v>T1 | Relevé annuel</v>
      </c>
      <c r="E33" s="453"/>
      <c r="F33" s="452" t="str">
        <f>F$5&amp;" | "&amp;F6</f>
        <v>T2 | Relevé annuel</v>
      </c>
      <c r="G33" s="453"/>
      <c r="H33" s="452" t="str">
        <f>H$5&amp;" | "&amp;H6</f>
        <v>T2 | Relevé annuel</v>
      </c>
      <c r="I33" s="453"/>
      <c r="J33" s="440" t="str">
        <f>J$5&amp;" | "&amp;J6</f>
        <v>T2 | Relevé annuel</v>
      </c>
      <c r="K33" s="441"/>
      <c r="L33" s="452" t="str">
        <f>L$5&amp;" | "&amp;L6</f>
        <v>T3 | Relevé annuel</v>
      </c>
      <c r="M33" s="453"/>
      <c r="N33" s="452" t="str">
        <f>N$5&amp;" | "&amp;N6</f>
        <v>T4 | MMR</v>
      </c>
      <c r="O33" s="453"/>
      <c r="P33" s="452" t="str">
        <f>P$5&amp;" | "&amp;P6</f>
        <v>T5 | AMR</v>
      </c>
      <c r="Q33" s="453"/>
      <c r="R33" s="452" t="str">
        <f>R$5&amp;" | "&amp;R6</f>
        <v>T6 | AMR</v>
      </c>
      <c r="S33" s="453"/>
      <c r="U33" s="195">
        <f t="shared" ref="U33:U45" si="10">U12</f>
        <v>1</v>
      </c>
    </row>
    <row r="34" spans="1:22" x14ac:dyDescent="0.3">
      <c r="A34" s="451"/>
      <c r="B34" s="5" t="s">
        <v>126</v>
      </c>
      <c r="C34" s="5" t="s">
        <v>127</v>
      </c>
      <c r="D34" s="5" t="s">
        <v>126</v>
      </c>
      <c r="E34" s="5" t="s">
        <v>127</v>
      </c>
      <c r="F34" s="5" t="s">
        <v>126</v>
      </c>
      <c r="G34" s="5" t="s">
        <v>127</v>
      </c>
      <c r="H34" s="5" t="s">
        <v>126</v>
      </c>
      <c r="I34" s="5" t="s">
        <v>127</v>
      </c>
      <c r="J34" s="347" t="s">
        <v>126</v>
      </c>
      <c r="K34" s="347" t="s">
        <v>127</v>
      </c>
      <c r="L34" s="5" t="s">
        <v>126</v>
      </c>
      <c r="M34" s="5" t="s">
        <v>127</v>
      </c>
      <c r="N34" s="5" t="s">
        <v>126</v>
      </c>
      <c r="O34" s="5" t="s">
        <v>127</v>
      </c>
      <c r="P34" s="5" t="s">
        <v>126</v>
      </c>
      <c r="Q34" s="5" t="s">
        <v>127</v>
      </c>
      <c r="R34" s="194" t="s">
        <v>126</v>
      </c>
      <c r="S34" s="194" t="s">
        <v>127</v>
      </c>
      <c r="U34" s="195">
        <f t="shared" si="10"/>
        <v>2</v>
      </c>
    </row>
    <row r="35" spans="1:22" x14ac:dyDescent="0.3">
      <c r="A35" s="185" t="s">
        <v>5</v>
      </c>
      <c r="B35" s="6"/>
      <c r="C35" s="250">
        <f>SUM(C36:C38)</f>
        <v>0</v>
      </c>
      <c r="D35" s="250"/>
      <c r="E35" s="250">
        <f>SUM(E36:E38)</f>
        <v>0</v>
      </c>
      <c r="F35" s="250"/>
      <c r="G35" s="250">
        <f>SUM(G36:G38)</f>
        <v>0</v>
      </c>
      <c r="H35" s="250"/>
      <c r="I35" s="250">
        <f>SUM(I36:I38)</f>
        <v>0</v>
      </c>
      <c r="J35" s="250"/>
      <c r="K35" s="250">
        <f>SUM(K36:K38)</f>
        <v>0</v>
      </c>
      <c r="L35" s="250"/>
      <c r="M35" s="250">
        <f>SUM(M36:M38)</f>
        <v>0</v>
      </c>
      <c r="N35" s="250"/>
      <c r="O35" s="250">
        <f>SUM(O36:O38)</f>
        <v>0</v>
      </c>
      <c r="P35" s="250"/>
      <c r="Q35" s="250">
        <f>SUM(Q36:Q38)</f>
        <v>0</v>
      </c>
      <c r="R35" s="250"/>
      <c r="S35" s="250">
        <f>SUM(S36:S38)</f>
        <v>0</v>
      </c>
      <c r="U35" s="195">
        <f t="shared" si="10"/>
        <v>3</v>
      </c>
    </row>
    <row r="36" spans="1:22" x14ac:dyDescent="0.3">
      <c r="A36" s="187" t="s">
        <v>93</v>
      </c>
      <c r="B36" s="438"/>
      <c r="C36" s="439"/>
      <c r="D36" s="438"/>
      <c r="E36" s="439"/>
      <c r="F36" s="438"/>
      <c r="G36" s="439"/>
      <c r="H36" s="438"/>
      <c r="I36" s="439"/>
      <c r="J36" s="438"/>
      <c r="K36" s="439"/>
      <c r="L36" s="438"/>
      <c r="M36" s="439"/>
      <c r="N36" s="438"/>
      <c r="O36" s="439"/>
      <c r="P36" s="250">
        <f>'TAB4.2.2'!$O$8</f>
        <v>0</v>
      </c>
      <c r="Q36" s="250">
        <f>P36*P$8</f>
        <v>0</v>
      </c>
      <c r="R36" s="250">
        <f>'TAB4.2.2'!$R$8</f>
        <v>0</v>
      </c>
      <c r="S36" s="250">
        <f>R36*R$8</f>
        <v>0</v>
      </c>
      <c r="U36" s="195">
        <f t="shared" si="10"/>
        <v>4</v>
      </c>
    </row>
    <row r="37" spans="1:22" x14ac:dyDescent="0.3">
      <c r="A37" s="187" t="s">
        <v>115</v>
      </c>
      <c r="B37" s="250">
        <f>'TAB4.2.2'!$C$9</f>
        <v>0</v>
      </c>
      <c r="C37" s="250">
        <f>B37*1</f>
        <v>0</v>
      </c>
      <c r="D37" s="250">
        <f>'TAB4.2.2'!$C$9</f>
        <v>0</v>
      </c>
      <c r="E37" s="250">
        <f>D37*1</f>
        <v>0</v>
      </c>
      <c r="F37" s="250">
        <f>'TAB4.2.2'!$F$9</f>
        <v>0</v>
      </c>
      <c r="G37" s="250">
        <f>F37*1</f>
        <v>0</v>
      </c>
      <c r="H37" s="250">
        <f>'TAB4.2.2'!$F$9</f>
        <v>0</v>
      </c>
      <c r="I37" s="250">
        <f>H37*1</f>
        <v>0</v>
      </c>
      <c r="J37" s="250">
        <f>'TAB4.2.2'!$F$9</f>
        <v>0</v>
      </c>
      <c r="K37" s="250">
        <f>J37*1</f>
        <v>0</v>
      </c>
      <c r="L37" s="250">
        <f>'TAB4.2.2'!$I$9</f>
        <v>0</v>
      </c>
      <c r="M37" s="250">
        <f>L37*1</f>
        <v>0</v>
      </c>
      <c r="N37" s="250">
        <f>'TAB4.2.2'!$L$9</f>
        <v>0</v>
      </c>
      <c r="O37" s="250">
        <f>N37*1</f>
        <v>0</v>
      </c>
      <c r="P37" s="250">
        <f>'TAB4.2.2'!$O$9</f>
        <v>0</v>
      </c>
      <c r="Q37" s="250">
        <f>P37*1</f>
        <v>0</v>
      </c>
      <c r="R37" s="250">
        <f>'TAB4.2.2'!$R$9</f>
        <v>0</v>
      </c>
      <c r="S37" s="250">
        <f>R37*1</f>
        <v>0</v>
      </c>
      <c r="U37" s="195">
        <f t="shared" si="10"/>
        <v>5</v>
      </c>
    </row>
    <row r="38" spans="1:22" x14ac:dyDescent="0.3">
      <c r="A38" s="187" t="s">
        <v>98</v>
      </c>
      <c r="B38" s="260">
        <f>'TAB4.2.2'!$C$11</f>
        <v>0</v>
      </c>
      <c r="C38" s="250">
        <f>B38*B$7</f>
        <v>0</v>
      </c>
      <c r="D38" s="260">
        <f>'TAB4.2.2'!$C$11</f>
        <v>0</v>
      </c>
      <c r="E38" s="250">
        <f>D38*D$7</f>
        <v>0</v>
      </c>
      <c r="F38" s="260">
        <f>'TAB4.2.2'!$F$11</f>
        <v>0</v>
      </c>
      <c r="G38" s="250">
        <f>F38*F$7</f>
        <v>0</v>
      </c>
      <c r="H38" s="260">
        <f>'TAB4.2.2'!$F$11</f>
        <v>0</v>
      </c>
      <c r="I38" s="250">
        <f>H38*H$7</f>
        <v>0</v>
      </c>
      <c r="J38" s="260">
        <f>'TAB4.2.2'!$F$11</f>
        <v>0</v>
      </c>
      <c r="K38" s="250">
        <f>J38*J$7</f>
        <v>0</v>
      </c>
      <c r="L38" s="260">
        <f>'TAB4.2.2'!$I$11</f>
        <v>0</v>
      </c>
      <c r="M38" s="250">
        <f>L38*L$7</f>
        <v>0</v>
      </c>
      <c r="N38" s="260">
        <f>'TAB4.2.2'!$L$11</f>
        <v>0</v>
      </c>
      <c r="O38" s="250">
        <f>N38*N$7</f>
        <v>0</v>
      </c>
      <c r="P38" s="260">
        <f>'TAB4.2.2'!$O$11</f>
        <v>0</v>
      </c>
      <c r="Q38" s="250">
        <f>P38*P$7</f>
        <v>0</v>
      </c>
      <c r="R38" s="260">
        <f>'TAB4.2.2'!$R$11</f>
        <v>0</v>
      </c>
      <c r="S38" s="250">
        <f>R38*R$7</f>
        <v>0</v>
      </c>
      <c r="U38" s="195">
        <f t="shared" si="10"/>
        <v>6</v>
      </c>
    </row>
    <row r="39" spans="1:22" x14ac:dyDescent="0.3">
      <c r="A39" s="185" t="s">
        <v>113</v>
      </c>
      <c r="B39" s="260">
        <f>'TAB4.2.2'!$C$13</f>
        <v>0</v>
      </c>
      <c r="C39" s="250">
        <f>B39*B$7</f>
        <v>0</v>
      </c>
      <c r="D39" s="260">
        <f>'TAB4.2.2'!$C$13</f>
        <v>0</v>
      </c>
      <c r="E39" s="250">
        <f>D39*D$7</f>
        <v>0</v>
      </c>
      <c r="F39" s="260">
        <f>'TAB4.2.2'!$F$13</f>
        <v>0</v>
      </c>
      <c r="G39" s="250">
        <f>F39*F$7</f>
        <v>0</v>
      </c>
      <c r="H39" s="260">
        <f>'TAB4.2.2'!$F$13</f>
        <v>0</v>
      </c>
      <c r="I39" s="250">
        <f>H39*H$7</f>
        <v>0</v>
      </c>
      <c r="J39" s="260">
        <f>'TAB4.2.2'!$F$13</f>
        <v>0</v>
      </c>
      <c r="K39" s="250">
        <f>J39*J$7</f>
        <v>0</v>
      </c>
      <c r="L39" s="260">
        <f>'TAB4.2.2'!$I$13</f>
        <v>0</v>
      </c>
      <c r="M39" s="250">
        <f>L39*L$7</f>
        <v>0</v>
      </c>
      <c r="N39" s="260">
        <f>'TAB4.2.2'!$L$13</f>
        <v>0</v>
      </c>
      <c r="O39" s="250">
        <f>N39*N$7</f>
        <v>0</v>
      </c>
      <c r="P39" s="260">
        <f>'TAB4.2.2'!$O$13</f>
        <v>0</v>
      </c>
      <c r="Q39" s="250">
        <f>P39*P$7</f>
        <v>0</v>
      </c>
      <c r="R39" s="260">
        <f>'TAB4.2.2'!$R$13</f>
        <v>0</v>
      </c>
      <c r="S39" s="250">
        <f>R39*R$7</f>
        <v>0</v>
      </c>
      <c r="U39" s="195">
        <f t="shared" si="10"/>
        <v>7</v>
      </c>
    </row>
    <row r="40" spans="1:22" x14ac:dyDescent="0.3">
      <c r="A40" s="185" t="s">
        <v>56</v>
      </c>
      <c r="B40" s="260"/>
      <c r="C40" s="250">
        <f>SUM(C41:C43)</f>
        <v>0</v>
      </c>
      <c r="D40" s="260"/>
      <c r="E40" s="250">
        <f>SUM(E41:E43)</f>
        <v>0</v>
      </c>
      <c r="F40" s="260"/>
      <c r="G40" s="250">
        <f>SUM(G41:G43)</f>
        <v>0</v>
      </c>
      <c r="H40" s="260"/>
      <c r="I40" s="250">
        <f>SUM(I41:I43)</f>
        <v>0</v>
      </c>
      <c r="J40" s="260"/>
      <c r="K40" s="250">
        <f>SUM(K41:K43)</f>
        <v>0</v>
      </c>
      <c r="L40" s="260"/>
      <c r="M40" s="250">
        <f>SUM(M41:M43)</f>
        <v>0</v>
      </c>
      <c r="N40" s="260"/>
      <c r="O40" s="250">
        <f>SUM(O41:O43)</f>
        <v>0</v>
      </c>
      <c r="P40" s="260"/>
      <c r="Q40" s="250">
        <f>SUM(Q41:Q43)</f>
        <v>0</v>
      </c>
      <c r="R40" s="260"/>
      <c r="S40" s="250">
        <f>SUM(S41:S43)</f>
        <v>0</v>
      </c>
      <c r="U40" s="195">
        <f t="shared" si="10"/>
        <v>8</v>
      </c>
    </row>
    <row r="41" spans="1:22" x14ac:dyDescent="0.3">
      <c r="A41" s="187" t="s">
        <v>2</v>
      </c>
      <c r="B41" s="260">
        <f>'TAB4.2.2'!$C$15</f>
        <v>0</v>
      </c>
      <c r="C41" s="250">
        <f t="shared" ref="C41:C44" si="11">B41*B$7</f>
        <v>0</v>
      </c>
      <c r="D41" s="260">
        <f>'TAB4.2.2'!$C$15</f>
        <v>0</v>
      </c>
      <c r="E41" s="250">
        <f t="shared" ref="E41:E44" si="12">D41*D$7</f>
        <v>0</v>
      </c>
      <c r="F41" s="260">
        <f>'TAB4.2.2'!$F$15</f>
        <v>0</v>
      </c>
      <c r="G41" s="250">
        <f t="shared" ref="G41:G44" si="13">F41*F$7</f>
        <v>0</v>
      </c>
      <c r="H41" s="260">
        <f>'TAB4.2.2'!$F$15</f>
        <v>0</v>
      </c>
      <c r="I41" s="250">
        <f t="shared" ref="I41:I44" si="14">H41*H$7</f>
        <v>0</v>
      </c>
      <c r="J41" s="260">
        <f>'TAB4.2.2'!$F$15</f>
        <v>0</v>
      </c>
      <c r="K41" s="250">
        <f t="shared" ref="K41:K44" si="15">J41*J$7</f>
        <v>0</v>
      </c>
      <c r="L41" s="260">
        <f>'TAB4.2.2'!$I$15</f>
        <v>0</v>
      </c>
      <c r="M41" s="250">
        <f t="shared" ref="M41:M44" si="16">L41*L$7</f>
        <v>0</v>
      </c>
      <c r="N41" s="260">
        <f>'TAB4.2.2'!$L$15</f>
        <v>0</v>
      </c>
      <c r="O41" s="250">
        <f t="shared" ref="O41:O44" si="17">N41*N$7</f>
        <v>0</v>
      </c>
      <c r="P41" s="260">
        <f>'TAB4.2.2'!$O$15</f>
        <v>0</v>
      </c>
      <c r="Q41" s="250">
        <f t="shared" ref="Q41:Q44" si="18">P41*P$7</f>
        <v>0</v>
      </c>
      <c r="R41" s="260">
        <f>'TAB4.2.2'!$R$15</f>
        <v>0</v>
      </c>
      <c r="S41" s="250">
        <f t="shared" ref="S41:S44" si="19">R41*R$7</f>
        <v>0</v>
      </c>
      <c r="U41" s="195">
        <f t="shared" si="10"/>
        <v>9</v>
      </c>
    </row>
    <row r="42" spans="1:22" x14ac:dyDescent="0.3">
      <c r="A42" s="187" t="s">
        <v>6</v>
      </c>
      <c r="B42" s="260">
        <f>'TAB4.2.2'!$C$16</f>
        <v>0</v>
      </c>
      <c r="C42" s="250">
        <f t="shared" si="11"/>
        <v>0</v>
      </c>
      <c r="D42" s="260">
        <f>'TAB4.2.2'!$C$16</f>
        <v>0</v>
      </c>
      <c r="E42" s="250">
        <f t="shared" si="12"/>
        <v>0</v>
      </c>
      <c r="F42" s="260">
        <f>'TAB4.2.2'!$F$16</f>
        <v>0</v>
      </c>
      <c r="G42" s="250">
        <f t="shared" si="13"/>
        <v>0</v>
      </c>
      <c r="H42" s="260">
        <f>'TAB4.2.2'!$F$16</f>
        <v>0</v>
      </c>
      <c r="I42" s="250">
        <f t="shared" si="14"/>
        <v>0</v>
      </c>
      <c r="J42" s="260">
        <f>'TAB4.2.2'!$F$16</f>
        <v>0</v>
      </c>
      <c r="K42" s="250">
        <f t="shared" si="15"/>
        <v>0</v>
      </c>
      <c r="L42" s="260">
        <f>'TAB4.2.2'!$I$16</f>
        <v>0</v>
      </c>
      <c r="M42" s="250">
        <f t="shared" si="16"/>
        <v>0</v>
      </c>
      <c r="N42" s="260">
        <f>'TAB4.2.2'!$L$16</f>
        <v>0</v>
      </c>
      <c r="O42" s="250">
        <f t="shared" si="17"/>
        <v>0</v>
      </c>
      <c r="P42" s="260">
        <f>'TAB4.2.2'!$O$16</f>
        <v>0</v>
      </c>
      <c r="Q42" s="250">
        <f t="shared" si="18"/>
        <v>0</v>
      </c>
      <c r="R42" s="260">
        <f>'TAB4.2.2'!$R$16</f>
        <v>0</v>
      </c>
      <c r="S42" s="250">
        <f t="shared" si="19"/>
        <v>0</v>
      </c>
      <c r="U42" s="195">
        <f t="shared" si="10"/>
        <v>10</v>
      </c>
    </row>
    <row r="43" spans="1:22" x14ac:dyDescent="0.3">
      <c r="A43" s="187" t="s">
        <v>10</v>
      </c>
      <c r="B43" s="260">
        <f>'TAB4.2.2'!$C$17</f>
        <v>0</v>
      </c>
      <c r="C43" s="250">
        <f t="shared" si="11"/>
        <v>0</v>
      </c>
      <c r="D43" s="260">
        <f>'TAB4.2.2'!$C$17</f>
        <v>0</v>
      </c>
      <c r="E43" s="250">
        <f t="shared" si="12"/>
        <v>0</v>
      </c>
      <c r="F43" s="260">
        <f>'TAB4.2.2'!$F$17</f>
        <v>0</v>
      </c>
      <c r="G43" s="250">
        <f t="shared" si="13"/>
        <v>0</v>
      </c>
      <c r="H43" s="260">
        <f>'TAB4.2.2'!$F$17</f>
        <v>0</v>
      </c>
      <c r="I43" s="250">
        <f t="shared" si="14"/>
        <v>0</v>
      </c>
      <c r="J43" s="260">
        <f>'TAB4.2.2'!$F$17</f>
        <v>0</v>
      </c>
      <c r="K43" s="250">
        <f t="shared" si="15"/>
        <v>0</v>
      </c>
      <c r="L43" s="260">
        <f>'TAB4.2.2'!$I$17</f>
        <v>0</v>
      </c>
      <c r="M43" s="250">
        <f t="shared" si="16"/>
        <v>0</v>
      </c>
      <c r="N43" s="260">
        <f>'TAB4.2.2'!$L$17</f>
        <v>0</v>
      </c>
      <c r="O43" s="250">
        <f t="shared" si="17"/>
        <v>0</v>
      </c>
      <c r="P43" s="260">
        <f>'TAB4.2.2'!$O$17</f>
        <v>0</v>
      </c>
      <c r="Q43" s="250">
        <f t="shared" si="18"/>
        <v>0</v>
      </c>
      <c r="R43" s="260">
        <f>'TAB4.2.2'!$R$17</f>
        <v>0</v>
      </c>
      <c r="S43" s="250">
        <f t="shared" si="19"/>
        <v>0</v>
      </c>
      <c r="U43" s="195">
        <f t="shared" si="10"/>
        <v>11</v>
      </c>
    </row>
    <row r="44" spans="1:22" x14ac:dyDescent="0.3">
      <c r="A44" s="185" t="s">
        <v>114</v>
      </c>
      <c r="B44" s="260">
        <f>'TAB4.2.2'!$C$18</f>
        <v>0</v>
      </c>
      <c r="C44" s="250">
        <f t="shared" si="11"/>
        <v>0</v>
      </c>
      <c r="D44" s="260">
        <f>'TAB4.2.2'!$C$18</f>
        <v>0</v>
      </c>
      <c r="E44" s="250">
        <f t="shared" si="12"/>
        <v>0</v>
      </c>
      <c r="F44" s="260">
        <f>'TAB4.2.2'!$F$18</f>
        <v>0</v>
      </c>
      <c r="G44" s="250">
        <f t="shared" si="13"/>
        <v>0</v>
      </c>
      <c r="H44" s="260">
        <f>'TAB4.2.2'!$F$18</f>
        <v>0</v>
      </c>
      <c r="I44" s="250">
        <f t="shared" si="14"/>
        <v>0</v>
      </c>
      <c r="J44" s="260">
        <f>'TAB4.2.2'!$F$18</f>
        <v>0</v>
      </c>
      <c r="K44" s="250">
        <f t="shared" si="15"/>
        <v>0</v>
      </c>
      <c r="L44" s="260">
        <f>'TAB4.2.2'!$I$18</f>
        <v>0</v>
      </c>
      <c r="M44" s="250">
        <f t="shared" si="16"/>
        <v>0</v>
      </c>
      <c r="N44" s="260">
        <f>'TAB4.2.2'!$L$18</f>
        <v>0</v>
      </c>
      <c r="O44" s="250">
        <f t="shared" si="17"/>
        <v>0</v>
      </c>
      <c r="P44" s="260">
        <f>'TAB4.2.2'!$O$18</f>
        <v>0</v>
      </c>
      <c r="Q44" s="250">
        <f t="shared" si="18"/>
        <v>0</v>
      </c>
      <c r="R44" s="260">
        <f>'TAB4.2.2'!$R$18</f>
        <v>0</v>
      </c>
      <c r="S44" s="250">
        <f t="shared" si="19"/>
        <v>0</v>
      </c>
      <c r="U44" s="195">
        <f t="shared" si="10"/>
        <v>12</v>
      </c>
    </row>
    <row r="45" spans="1:22" x14ac:dyDescent="0.3">
      <c r="A45" s="42" t="s">
        <v>7</v>
      </c>
      <c r="B45" s="8"/>
      <c r="C45" s="229">
        <f>SUM(C35,C39:C40,C44)</f>
        <v>0</v>
      </c>
      <c r="D45" s="8"/>
      <c r="E45" s="229">
        <f>SUM(E35,E39:E40,E44)</f>
        <v>0</v>
      </c>
      <c r="F45" s="8"/>
      <c r="G45" s="229">
        <f>SUM(G35,G39:G40,G44)</f>
        <v>0</v>
      </c>
      <c r="H45" s="8"/>
      <c r="I45" s="229">
        <f>SUM(I35,I39:I40,I44)</f>
        <v>0</v>
      </c>
      <c r="J45" s="8"/>
      <c r="K45" s="229">
        <f>SUM(K35,K39:K40,K44)</f>
        <v>0</v>
      </c>
      <c r="L45" s="8"/>
      <c r="M45" s="229">
        <f>SUM(M35,M39:M40,M44)</f>
        <v>0</v>
      </c>
      <c r="N45" s="8"/>
      <c r="O45" s="229">
        <f>SUM(O35,O39:O40,O44)</f>
        <v>0</v>
      </c>
      <c r="P45" s="8"/>
      <c r="Q45" s="229">
        <f>SUM(Q35,Q39:Q40,Q44)</f>
        <v>0</v>
      </c>
      <c r="R45" s="8"/>
      <c r="S45" s="229">
        <f>SUM(S35,S39:S40,S44)</f>
        <v>0</v>
      </c>
      <c r="U45" s="195">
        <f t="shared" si="10"/>
        <v>13</v>
      </c>
    </row>
    <row r="46" spans="1:22" x14ac:dyDescent="0.3">
      <c r="A46" s="196" t="s">
        <v>234</v>
      </c>
      <c r="B46" s="4"/>
      <c r="C46" s="251">
        <f>C24</f>
        <v>0</v>
      </c>
      <c r="E46" s="251">
        <f>E24</f>
        <v>0</v>
      </c>
      <c r="F46" s="4"/>
      <c r="G46" s="251">
        <f>G24</f>
        <v>0</v>
      </c>
      <c r="I46" s="251">
        <f>I24</f>
        <v>0</v>
      </c>
      <c r="K46" s="251">
        <f>K24</f>
        <v>0</v>
      </c>
      <c r="L46" s="4"/>
      <c r="M46" s="251">
        <f>M24</f>
        <v>0</v>
      </c>
      <c r="O46" s="251">
        <f>O24</f>
        <v>0</v>
      </c>
      <c r="P46" s="4"/>
      <c r="Q46" s="251">
        <f>Q24</f>
        <v>0</v>
      </c>
      <c r="S46" s="251">
        <f>S24</f>
        <v>0</v>
      </c>
      <c r="U46" s="195">
        <f>V25</f>
        <v>14</v>
      </c>
    </row>
    <row r="47" spans="1:22" x14ac:dyDescent="0.3">
      <c r="A47" s="254" t="s">
        <v>235</v>
      </c>
      <c r="B47" s="255"/>
      <c r="C47" s="256">
        <f>C45-C46</f>
        <v>0</v>
      </c>
      <c r="D47" s="257"/>
      <c r="E47" s="256">
        <f>E45-E46</f>
        <v>0</v>
      </c>
      <c r="F47" s="255"/>
      <c r="G47" s="256">
        <f>G45-G46</f>
        <v>0</v>
      </c>
      <c r="H47" s="257"/>
      <c r="I47" s="256">
        <f>I45-I46</f>
        <v>0</v>
      </c>
      <c r="J47" s="257"/>
      <c r="K47" s="256">
        <f>K45-K46</f>
        <v>0</v>
      </c>
      <c r="L47" s="255"/>
      <c r="M47" s="256">
        <f>M45-M46</f>
        <v>0</v>
      </c>
      <c r="N47" s="257"/>
      <c r="O47" s="256">
        <f>O45-O46</f>
        <v>0</v>
      </c>
      <c r="P47" s="255"/>
      <c r="Q47" s="256">
        <f>Q45-Q46</f>
        <v>0</v>
      </c>
      <c r="R47" s="257"/>
      <c r="S47" s="256">
        <f>S45-S46</f>
        <v>0</v>
      </c>
      <c r="U47" s="195"/>
    </row>
    <row r="48" spans="1:22" ht="15.75" thickBot="1" x14ac:dyDescent="0.35">
      <c r="A48" s="197" t="s">
        <v>236</v>
      </c>
      <c r="B48" s="252"/>
      <c r="C48" s="258" t="str">
        <f>IFERROR((C47/C46)," ")</f>
        <v xml:space="preserve"> </v>
      </c>
      <c r="D48" s="253"/>
      <c r="E48" s="258" t="str">
        <f>IFERROR((E47/E46)," ")</f>
        <v xml:space="preserve"> </v>
      </c>
      <c r="F48" s="252"/>
      <c r="G48" s="258" t="str">
        <f>IFERROR((G47/G46)," ")</f>
        <v xml:space="preserve"> </v>
      </c>
      <c r="H48" s="253"/>
      <c r="I48" s="258" t="str">
        <f>IFERROR((I47/I46)," ")</f>
        <v xml:space="preserve"> </v>
      </c>
      <c r="J48" s="253"/>
      <c r="K48" s="258" t="str">
        <f>IFERROR((K47/K46)," ")</f>
        <v xml:space="preserve"> </v>
      </c>
      <c r="L48" s="252"/>
      <c r="M48" s="258" t="str">
        <f>IFERROR((M47/M46)," ")</f>
        <v xml:space="preserve"> </v>
      </c>
      <c r="N48" s="253"/>
      <c r="O48" s="258" t="str">
        <f>IFERROR((O47/O46)," ")</f>
        <v xml:space="preserve"> </v>
      </c>
      <c r="P48" s="252"/>
      <c r="Q48" s="258" t="str">
        <f>IFERROR((Q47/Q46)," ")</f>
        <v xml:space="preserve"> </v>
      </c>
      <c r="R48" s="253"/>
      <c r="S48" s="258" t="str">
        <f>IFERROR((S47/S46)," ")</f>
        <v xml:space="preserve"> </v>
      </c>
      <c r="V48" s="195"/>
    </row>
    <row r="49" spans="1:22" ht="15.75" thickTop="1" x14ac:dyDescent="0.3">
      <c r="A49" s="202"/>
      <c r="B49" s="4"/>
      <c r="C49" s="299"/>
      <c r="D49" s="6"/>
      <c r="E49" s="299"/>
      <c r="F49" s="4"/>
      <c r="G49" s="299"/>
      <c r="H49" s="6"/>
      <c r="I49" s="299"/>
      <c r="J49" s="6"/>
      <c r="K49" s="299"/>
      <c r="L49" s="4"/>
      <c r="M49" s="299"/>
      <c r="N49" s="6"/>
      <c r="O49" s="299"/>
      <c r="P49" s="4"/>
      <c r="Q49" s="299"/>
      <c r="R49" s="6"/>
      <c r="S49" s="299"/>
      <c r="V49" s="195"/>
    </row>
    <row r="50" spans="1:22" x14ac:dyDescent="0.3">
      <c r="A50" s="300" t="s">
        <v>243</v>
      </c>
      <c r="B50" s="260">
        <f>'TAB4.2.2'!$C$12</f>
        <v>0</v>
      </c>
      <c r="C50" s="250">
        <f>B50*B$7</f>
        <v>0</v>
      </c>
      <c r="D50" s="260">
        <f>'TAB4.2.2'!$C$12</f>
        <v>0</v>
      </c>
      <c r="E50" s="250">
        <f>D50*D$7</f>
        <v>0</v>
      </c>
      <c r="F50" s="260">
        <f>'TAB4.2.2'!$F$12</f>
        <v>0</v>
      </c>
      <c r="G50" s="250">
        <f>F50*F$7</f>
        <v>0</v>
      </c>
      <c r="H50" s="260">
        <f>'TAB4.2.2'!$F$12</f>
        <v>0</v>
      </c>
      <c r="I50" s="250">
        <f>H50*H$7</f>
        <v>0</v>
      </c>
      <c r="J50" s="260">
        <f>'TAB4.2.2'!$F$12</f>
        <v>0</v>
      </c>
      <c r="K50" s="250">
        <f>J50*J$7</f>
        <v>0</v>
      </c>
      <c r="L50" s="260">
        <f>'TAB4.2.2'!$I$12</f>
        <v>0</v>
      </c>
      <c r="M50" s="250">
        <f>L50*L$7</f>
        <v>0</v>
      </c>
      <c r="N50" s="260">
        <f>'TAB4.2.2'!$L$12</f>
        <v>0</v>
      </c>
      <c r="O50" s="250">
        <f>N50*N$7</f>
        <v>0</v>
      </c>
      <c r="P50" s="260">
        <f>'TAB4.2.2'!$O$12</f>
        <v>0</v>
      </c>
      <c r="Q50" s="250">
        <f>P50*P$7</f>
        <v>0</v>
      </c>
      <c r="R50" s="260">
        <f>'TAB4.2.2'!$R$12</f>
        <v>0</v>
      </c>
      <c r="S50" s="250">
        <f>R50*R$7</f>
        <v>0</v>
      </c>
      <c r="V50" s="195"/>
    </row>
    <row r="51" spans="1:22" s="301" customFormat="1" x14ac:dyDescent="0.3">
      <c r="B51" s="302"/>
      <c r="C51" s="302">
        <f>IFERROR(C50/C45,0)</f>
        <v>0</v>
      </c>
      <c r="D51" s="302"/>
      <c r="E51" s="302">
        <f>IFERROR(E50/E45,0)</f>
        <v>0</v>
      </c>
      <c r="F51" s="302"/>
      <c r="G51" s="302">
        <f>IFERROR(G50/G45,0)</f>
        <v>0</v>
      </c>
      <c r="H51" s="302"/>
      <c r="I51" s="302">
        <f>IFERROR(I50/I45,0)</f>
        <v>0</v>
      </c>
      <c r="J51" s="302"/>
      <c r="K51" s="302">
        <f>IFERROR(K50/K45,0)</f>
        <v>0</v>
      </c>
      <c r="L51" s="302"/>
      <c r="M51" s="302">
        <f>IFERROR(M50/M45,0)</f>
        <v>0</v>
      </c>
      <c r="N51" s="302"/>
      <c r="O51" s="302">
        <f>IFERROR(O50/O45,0)</f>
        <v>0</v>
      </c>
      <c r="P51" s="302"/>
      <c r="Q51" s="302">
        <f>IFERROR(Q50/Q45,0)</f>
        <v>0</v>
      </c>
      <c r="R51" s="302"/>
      <c r="S51" s="302">
        <f>IFERROR(S50/S45,0)</f>
        <v>0</v>
      </c>
      <c r="V51" s="303"/>
    </row>
    <row r="52" spans="1:22" x14ac:dyDescent="0.3">
      <c r="U52" s="195"/>
    </row>
    <row r="53" spans="1:22" ht="21" x14ac:dyDescent="0.35">
      <c r="A53" s="378" t="s">
        <v>204</v>
      </c>
      <c r="B53" s="379"/>
      <c r="C53" s="379"/>
      <c r="D53" s="379"/>
      <c r="E53" s="379"/>
      <c r="F53" s="379"/>
      <c r="G53" s="379"/>
      <c r="H53" s="379"/>
      <c r="I53" s="379"/>
      <c r="J53" s="379"/>
      <c r="K53" s="379"/>
      <c r="L53" s="379"/>
      <c r="M53" s="379"/>
      <c r="N53" s="379"/>
      <c r="O53" s="379"/>
      <c r="P53" s="379"/>
      <c r="Q53" s="379"/>
      <c r="R53" s="379"/>
      <c r="S53" s="380"/>
      <c r="U53" s="195">
        <f t="shared" ref="U53:U66" si="20">U32</f>
        <v>15</v>
      </c>
    </row>
    <row r="54" spans="1:22" x14ac:dyDescent="0.3">
      <c r="A54" s="450" t="s">
        <v>0</v>
      </c>
      <c r="B54" s="452" t="str">
        <f>B$5&amp;" | "&amp;B6</f>
        <v>T1 | Relevé annuel</v>
      </c>
      <c r="C54" s="453"/>
      <c r="D54" s="452" t="str">
        <f>D$5&amp;" | "&amp;D6</f>
        <v>T1 | Relevé annuel</v>
      </c>
      <c r="E54" s="453"/>
      <c r="F54" s="452" t="str">
        <f>F$5&amp;" | "&amp;F6</f>
        <v>T2 | Relevé annuel</v>
      </c>
      <c r="G54" s="453"/>
      <c r="H54" s="452" t="str">
        <f>H$5&amp;" | "&amp;H6</f>
        <v>T2 | Relevé annuel</v>
      </c>
      <c r="I54" s="453"/>
      <c r="J54" s="440" t="str">
        <f>J$5&amp;" | "&amp;J6</f>
        <v>T2 | Relevé annuel</v>
      </c>
      <c r="K54" s="441"/>
      <c r="L54" s="452" t="str">
        <f>L$5&amp;" | "&amp;L6</f>
        <v>T3 | Relevé annuel</v>
      </c>
      <c r="M54" s="453"/>
      <c r="N54" s="452" t="str">
        <f>N$5&amp;" | "&amp;N6</f>
        <v>T4 | MMR</v>
      </c>
      <c r="O54" s="453"/>
      <c r="P54" s="452" t="str">
        <f>P$5&amp;" | "&amp;P6</f>
        <v>T5 | AMR</v>
      </c>
      <c r="Q54" s="453"/>
      <c r="R54" s="452" t="str">
        <f>R$5&amp;" | "&amp;R6</f>
        <v>T6 | AMR</v>
      </c>
      <c r="S54" s="453"/>
      <c r="U54" s="195">
        <f t="shared" si="20"/>
        <v>1</v>
      </c>
    </row>
    <row r="55" spans="1:22" x14ac:dyDescent="0.3">
      <c r="A55" s="451"/>
      <c r="B55" s="5" t="s">
        <v>126</v>
      </c>
      <c r="C55" s="5" t="s">
        <v>127</v>
      </c>
      <c r="D55" s="5" t="s">
        <v>126</v>
      </c>
      <c r="E55" s="5" t="s">
        <v>127</v>
      </c>
      <c r="F55" s="5" t="s">
        <v>126</v>
      </c>
      <c r="G55" s="5" t="s">
        <v>127</v>
      </c>
      <c r="H55" s="5" t="s">
        <v>126</v>
      </c>
      <c r="I55" s="5" t="s">
        <v>127</v>
      </c>
      <c r="J55" s="347" t="s">
        <v>126</v>
      </c>
      <c r="K55" s="347" t="s">
        <v>127</v>
      </c>
      <c r="L55" s="5" t="s">
        <v>126</v>
      </c>
      <c r="M55" s="5" t="s">
        <v>127</v>
      </c>
      <c r="N55" s="5" t="s">
        <v>126</v>
      </c>
      <c r="O55" s="5" t="s">
        <v>127</v>
      </c>
      <c r="P55" s="5" t="s">
        <v>126</v>
      </c>
      <c r="Q55" s="5" t="s">
        <v>127</v>
      </c>
      <c r="R55" s="194" t="s">
        <v>126</v>
      </c>
      <c r="S55" s="194" t="s">
        <v>127</v>
      </c>
      <c r="U55" s="195">
        <f t="shared" si="20"/>
        <v>2</v>
      </c>
    </row>
    <row r="56" spans="1:22" x14ac:dyDescent="0.3">
      <c r="A56" s="185" t="s">
        <v>5</v>
      </c>
      <c r="B56" s="6"/>
      <c r="C56" s="250">
        <f>SUM(C57:C59)</f>
        <v>0</v>
      </c>
      <c r="D56" s="250"/>
      <c r="E56" s="250">
        <f>SUM(E57:E59)</f>
        <v>0</v>
      </c>
      <c r="F56" s="250"/>
      <c r="G56" s="250">
        <f>SUM(G57:G59)</f>
        <v>0</v>
      </c>
      <c r="H56" s="250"/>
      <c r="I56" s="250">
        <f>SUM(I57:I59)</f>
        <v>0</v>
      </c>
      <c r="J56" s="250"/>
      <c r="K56" s="250">
        <f>SUM(K57:K59)</f>
        <v>0</v>
      </c>
      <c r="L56" s="250"/>
      <c r="M56" s="250">
        <f>SUM(M57:M59)</f>
        <v>0</v>
      </c>
      <c r="N56" s="250"/>
      <c r="O56" s="250">
        <f>SUM(O57:O59)</f>
        <v>0</v>
      </c>
      <c r="P56" s="250"/>
      <c r="Q56" s="250">
        <f>SUM(Q57:Q59)</f>
        <v>0</v>
      </c>
      <c r="R56" s="250"/>
      <c r="S56" s="250">
        <f>SUM(S57:S59)</f>
        <v>0</v>
      </c>
      <c r="U56" s="195">
        <f t="shared" si="20"/>
        <v>3</v>
      </c>
    </row>
    <row r="57" spans="1:22" x14ac:dyDescent="0.3">
      <c r="A57" s="187" t="s">
        <v>93</v>
      </c>
      <c r="B57" s="438"/>
      <c r="C57" s="439"/>
      <c r="D57" s="438"/>
      <c r="E57" s="439"/>
      <c r="F57" s="438"/>
      <c r="G57" s="439"/>
      <c r="H57" s="438"/>
      <c r="I57" s="439"/>
      <c r="J57" s="438"/>
      <c r="K57" s="439"/>
      <c r="L57" s="438"/>
      <c r="M57" s="439"/>
      <c r="N57" s="438"/>
      <c r="O57" s="439"/>
      <c r="P57" s="250">
        <f>'TAB4.3.2'!$O$8</f>
        <v>0</v>
      </c>
      <c r="Q57" s="250">
        <f>P57*P$8</f>
        <v>0</v>
      </c>
      <c r="R57" s="250">
        <f>'TAB4.3.2'!$R$8</f>
        <v>0</v>
      </c>
      <c r="S57" s="250">
        <f>R57*R$8</f>
        <v>0</v>
      </c>
      <c r="U57" s="195">
        <f t="shared" si="20"/>
        <v>4</v>
      </c>
    </row>
    <row r="58" spans="1:22" x14ac:dyDescent="0.3">
      <c r="A58" s="187" t="s">
        <v>115</v>
      </c>
      <c r="B58" s="250">
        <f>'TAB4.3.2'!$C$9</f>
        <v>0</v>
      </c>
      <c r="C58" s="250">
        <f>B58*1</f>
        <v>0</v>
      </c>
      <c r="D58" s="250">
        <f>'TAB4.3.2'!$C$9</f>
        <v>0</v>
      </c>
      <c r="E58" s="250">
        <f>D58*1</f>
        <v>0</v>
      </c>
      <c r="F58" s="250">
        <f>'TAB4.3.2'!$F$9</f>
        <v>0</v>
      </c>
      <c r="G58" s="250">
        <f>F58*1</f>
        <v>0</v>
      </c>
      <c r="H58" s="250">
        <f>'TAB4.3.2'!$F$9</f>
        <v>0</v>
      </c>
      <c r="I58" s="250">
        <f>H58*1</f>
        <v>0</v>
      </c>
      <c r="J58" s="250">
        <f>'TAB4.3.2'!$F$9</f>
        <v>0</v>
      </c>
      <c r="K58" s="250">
        <f>J58*1</f>
        <v>0</v>
      </c>
      <c r="L58" s="250">
        <f>'TAB4.3.2'!$I$9</f>
        <v>0</v>
      </c>
      <c r="M58" s="250">
        <f>L58*1</f>
        <v>0</v>
      </c>
      <c r="N58" s="250">
        <f>'TAB4.3.2'!$L$9</f>
        <v>0</v>
      </c>
      <c r="O58" s="250">
        <f>N58*1</f>
        <v>0</v>
      </c>
      <c r="P58" s="250">
        <f>'TAB4.3.2'!$O$9</f>
        <v>0</v>
      </c>
      <c r="Q58" s="250">
        <f>P58*1</f>
        <v>0</v>
      </c>
      <c r="R58" s="250">
        <f>'TAB4.3.2'!$R$9</f>
        <v>0</v>
      </c>
      <c r="S58" s="250">
        <f>R58*1</f>
        <v>0</v>
      </c>
      <c r="U58" s="195">
        <f t="shared" si="20"/>
        <v>5</v>
      </c>
    </row>
    <row r="59" spans="1:22" x14ac:dyDescent="0.3">
      <c r="A59" s="187" t="s">
        <v>98</v>
      </c>
      <c r="B59" s="260">
        <f>'TAB4.3.2'!$C$11</f>
        <v>0</v>
      </c>
      <c r="C59" s="250">
        <f>B59*B$7</f>
        <v>0</v>
      </c>
      <c r="D59" s="260">
        <f>'TAB4.3.2'!$C$11</f>
        <v>0</v>
      </c>
      <c r="E59" s="250">
        <f>D59*D$7</f>
        <v>0</v>
      </c>
      <c r="F59" s="260">
        <f>'TAB4.3.2'!$F$11</f>
        <v>0</v>
      </c>
      <c r="G59" s="250">
        <f>F59*F$7</f>
        <v>0</v>
      </c>
      <c r="H59" s="260">
        <f>'TAB4.3.2'!$F$11</f>
        <v>0</v>
      </c>
      <c r="I59" s="250">
        <f>H59*H$7</f>
        <v>0</v>
      </c>
      <c r="J59" s="260">
        <f>'TAB4.3.2'!$F$11</f>
        <v>0</v>
      </c>
      <c r="K59" s="250">
        <f>J59*J$7</f>
        <v>0</v>
      </c>
      <c r="L59" s="260">
        <f>'TAB4.3.2'!$I$11</f>
        <v>0</v>
      </c>
      <c r="M59" s="250">
        <f>L59*L$7</f>
        <v>0</v>
      </c>
      <c r="N59" s="260">
        <f>'TAB4.3.2'!$L$11</f>
        <v>0</v>
      </c>
      <c r="O59" s="250">
        <f>N59*N$7</f>
        <v>0</v>
      </c>
      <c r="P59" s="260">
        <f>'TAB4.3.2'!$O$11</f>
        <v>0</v>
      </c>
      <c r="Q59" s="250">
        <f>P59*P$7</f>
        <v>0</v>
      </c>
      <c r="R59" s="260">
        <f>'TAB4.3.2'!$R$11</f>
        <v>0</v>
      </c>
      <c r="S59" s="250">
        <f>R59*R$7</f>
        <v>0</v>
      </c>
      <c r="U59" s="195">
        <f t="shared" si="20"/>
        <v>6</v>
      </c>
    </row>
    <row r="60" spans="1:22" x14ac:dyDescent="0.3">
      <c r="A60" s="185" t="s">
        <v>113</v>
      </c>
      <c r="B60" s="260">
        <f>'TAB4.3.2'!$C$13</f>
        <v>0</v>
      </c>
      <c r="C60" s="250">
        <f>B60*B$7</f>
        <v>0</v>
      </c>
      <c r="D60" s="260">
        <f>'TAB4.3.2'!$C$13</f>
        <v>0</v>
      </c>
      <c r="E60" s="250">
        <f>D60*D$7</f>
        <v>0</v>
      </c>
      <c r="F60" s="260">
        <f>'TAB4.3.2'!$F$13</f>
        <v>0</v>
      </c>
      <c r="G60" s="250">
        <f>F60*F$7</f>
        <v>0</v>
      </c>
      <c r="H60" s="260">
        <f>'TAB4.3.2'!$F$13</f>
        <v>0</v>
      </c>
      <c r="I60" s="250">
        <f>H60*H$7</f>
        <v>0</v>
      </c>
      <c r="J60" s="260">
        <f>'TAB4.3.2'!$F$13</f>
        <v>0</v>
      </c>
      <c r="K60" s="250">
        <f>J60*J$7</f>
        <v>0</v>
      </c>
      <c r="L60" s="260">
        <f>'TAB4.3.2'!$I$13</f>
        <v>0</v>
      </c>
      <c r="M60" s="250">
        <f>L60*L$7</f>
        <v>0</v>
      </c>
      <c r="N60" s="260">
        <f>'TAB4.3.2'!$L$13</f>
        <v>0</v>
      </c>
      <c r="O60" s="250">
        <f>N60*N$7</f>
        <v>0</v>
      </c>
      <c r="P60" s="260">
        <f>'TAB4.3.2'!$O$13</f>
        <v>0</v>
      </c>
      <c r="Q60" s="250">
        <f>P60*P$7</f>
        <v>0</v>
      </c>
      <c r="R60" s="260">
        <f>'TAB4.3.2'!$R$13</f>
        <v>0</v>
      </c>
      <c r="S60" s="250">
        <f>R60*R$7</f>
        <v>0</v>
      </c>
      <c r="U60" s="195">
        <f t="shared" si="20"/>
        <v>7</v>
      </c>
    </row>
    <row r="61" spans="1:22" x14ac:dyDescent="0.3">
      <c r="A61" s="185" t="s">
        <v>56</v>
      </c>
      <c r="B61" s="260"/>
      <c r="C61" s="250">
        <f>SUM(C62:C64)</f>
        <v>0</v>
      </c>
      <c r="D61" s="260"/>
      <c r="E61" s="250">
        <f>SUM(E62:E64)</f>
        <v>0</v>
      </c>
      <c r="F61" s="260"/>
      <c r="G61" s="250">
        <f>SUM(G62:G64)</f>
        <v>0</v>
      </c>
      <c r="H61" s="260"/>
      <c r="I61" s="250">
        <f>SUM(I62:I64)</f>
        <v>0</v>
      </c>
      <c r="J61" s="260"/>
      <c r="K61" s="250">
        <f>SUM(K62:K64)</f>
        <v>0</v>
      </c>
      <c r="L61" s="260"/>
      <c r="M61" s="250">
        <f>SUM(M62:M64)</f>
        <v>0</v>
      </c>
      <c r="N61" s="260"/>
      <c r="O61" s="250">
        <f>SUM(O62:O64)</f>
        <v>0</v>
      </c>
      <c r="P61" s="260"/>
      <c r="Q61" s="250">
        <f>SUM(Q62:Q64)</f>
        <v>0</v>
      </c>
      <c r="R61" s="260"/>
      <c r="S61" s="250">
        <f>SUM(S62:S64)</f>
        <v>0</v>
      </c>
      <c r="U61" s="195">
        <f t="shared" si="20"/>
        <v>8</v>
      </c>
    </row>
    <row r="62" spans="1:22" x14ac:dyDescent="0.3">
      <c r="A62" s="187" t="s">
        <v>2</v>
      </c>
      <c r="B62" s="260">
        <f>'TAB4.3.2'!$C$15</f>
        <v>0</v>
      </c>
      <c r="C62" s="250">
        <f t="shared" ref="C62:C65" si="21">B62*B$7</f>
        <v>0</v>
      </c>
      <c r="D62" s="260">
        <f>'TAB4.3.2'!$C$15</f>
        <v>0</v>
      </c>
      <c r="E62" s="250">
        <f t="shared" ref="E62:E65" si="22">D62*D$7</f>
        <v>0</v>
      </c>
      <c r="F62" s="260">
        <f>'TAB4.3.2'!$F$15</f>
        <v>0</v>
      </c>
      <c r="G62" s="250">
        <f t="shared" ref="G62:G65" si="23">F62*F$7</f>
        <v>0</v>
      </c>
      <c r="H62" s="260">
        <f>'TAB4.3.2'!$F$15</f>
        <v>0</v>
      </c>
      <c r="I62" s="250">
        <f t="shared" ref="I62:I65" si="24">H62*H$7</f>
        <v>0</v>
      </c>
      <c r="J62" s="260">
        <f>'TAB4.3.2'!$F$15</f>
        <v>0</v>
      </c>
      <c r="K62" s="250">
        <f t="shared" ref="K62:K65" si="25">J62*J$7</f>
        <v>0</v>
      </c>
      <c r="L62" s="260">
        <f>'TAB4.3.2'!$I$15</f>
        <v>0</v>
      </c>
      <c r="M62" s="250">
        <f t="shared" ref="M62:M65" si="26">L62*L$7</f>
        <v>0</v>
      </c>
      <c r="N62" s="260">
        <f>'TAB4.3.2'!$L$15</f>
        <v>0</v>
      </c>
      <c r="O62" s="250">
        <f t="shared" ref="O62:O65" si="27">N62*N$7</f>
        <v>0</v>
      </c>
      <c r="P62" s="260">
        <f>'TAB4.3.2'!$O$15</f>
        <v>0</v>
      </c>
      <c r="Q62" s="250">
        <f t="shared" ref="Q62:Q65" si="28">P62*P$7</f>
        <v>0</v>
      </c>
      <c r="R62" s="260">
        <f>'TAB4.3.2'!$R$15</f>
        <v>0</v>
      </c>
      <c r="S62" s="250">
        <f t="shared" ref="S62:S65" si="29">R62*R$7</f>
        <v>0</v>
      </c>
      <c r="U62" s="195">
        <f t="shared" si="20"/>
        <v>9</v>
      </c>
    </row>
    <row r="63" spans="1:22" x14ac:dyDescent="0.3">
      <c r="A63" s="187" t="s">
        <v>6</v>
      </c>
      <c r="B63" s="260">
        <f>'TAB4.3.2'!$C$16</f>
        <v>0</v>
      </c>
      <c r="C63" s="250">
        <f t="shared" si="21"/>
        <v>0</v>
      </c>
      <c r="D63" s="260">
        <f>'TAB4.3.2'!$C$16</f>
        <v>0</v>
      </c>
      <c r="E63" s="250">
        <f t="shared" si="22"/>
        <v>0</v>
      </c>
      <c r="F63" s="260">
        <f>'TAB4.3.2'!$F$16</f>
        <v>0</v>
      </c>
      <c r="G63" s="250">
        <f t="shared" si="23"/>
        <v>0</v>
      </c>
      <c r="H63" s="260">
        <f>'TAB4.3.2'!$F$16</f>
        <v>0</v>
      </c>
      <c r="I63" s="250">
        <f t="shared" si="24"/>
        <v>0</v>
      </c>
      <c r="J63" s="260">
        <f>'TAB4.3.2'!$F$16</f>
        <v>0</v>
      </c>
      <c r="K63" s="250">
        <f t="shared" si="25"/>
        <v>0</v>
      </c>
      <c r="L63" s="260">
        <f>'TAB4.3.2'!$I$16</f>
        <v>0</v>
      </c>
      <c r="M63" s="250">
        <f t="shared" si="26"/>
        <v>0</v>
      </c>
      <c r="N63" s="260">
        <f>'TAB4.3.2'!$L$16</f>
        <v>0</v>
      </c>
      <c r="O63" s="250">
        <f t="shared" si="27"/>
        <v>0</v>
      </c>
      <c r="P63" s="260">
        <f>'TAB4.3.2'!$O$16</f>
        <v>0</v>
      </c>
      <c r="Q63" s="250">
        <f t="shared" si="28"/>
        <v>0</v>
      </c>
      <c r="R63" s="260">
        <f>'TAB4.3.2'!$R$16</f>
        <v>0</v>
      </c>
      <c r="S63" s="250">
        <f t="shared" si="29"/>
        <v>0</v>
      </c>
      <c r="U63" s="195">
        <f t="shared" si="20"/>
        <v>10</v>
      </c>
    </row>
    <row r="64" spans="1:22" x14ac:dyDescent="0.3">
      <c r="A64" s="187" t="s">
        <v>10</v>
      </c>
      <c r="B64" s="260">
        <f>'TAB4.3.2'!$C$17</f>
        <v>0</v>
      </c>
      <c r="C64" s="250">
        <f t="shared" si="21"/>
        <v>0</v>
      </c>
      <c r="D64" s="260">
        <f>'TAB4.3.2'!$C$17</f>
        <v>0</v>
      </c>
      <c r="E64" s="250">
        <f t="shared" si="22"/>
        <v>0</v>
      </c>
      <c r="F64" s="260">
        <f>'TAB4.3.2'!$F$17</f>
        <v>0</v>
      </c>
      <c r="G64" s="250">
        <f t="shared" si="23"/>
        <v>0</v>
      </c>
      <c r="H64" s="260">
        <f>'TAB4.3.2'!$F$17</f>
        <v>0</v>
      </c>
      <c r="I64" s="250">
        <f t="shared" si="24"/>
        <v>0</v>
      </c>
      <c r="J64" s="260">
        <f>'TAB4.3.2'!$F$17</f>
        <v>0</v>
      </c>
      <c r="K64" s="250">
        <f t="shared" si="25"/>
        <v>0</v>
      </c>
      <c r="L64" s="260">
        <f>'TAB4.3.2'!$I$17</f>
        <v>0</v>
      </c>
      <c r="M64" s="250">
        <f t="shared" si="26"/>
        <v>0</v>
      </c>
      <c r="N64" s="260">
        <f>'TAB4.3.2'!$L$17</f>
        <v>0</v>
      </c>
      <c r="O64" s="250">
        <f t="shared" si="27"/>
        <v>0</v>
      </c>
      <c r="P64" s="260">
        <f>'TAB4.3.2'!$O$17</f>
        <v>0</v>
      </c>
      <c r="Q64" s="250">
        <f t="shared" si="28"/>
        <v>0</v>
      </c>
      <c r="R64" s="260">
        <f>'TAB4.3.2'!$R$17</f>
        <v>0</v>
      </c>
      <c r="S64" s="250">
        <f t="shared" si="29"/>
        <v>0</v>
      </c>
      <c r="U64" s="195">
        <f t="shared" si="20"/>
        <v>11</v>
      </c>
    </row>
    <row r="65" spans="1:22" x14ac:dyDescent="0.3">
      <c r="A65" s="185" t="s">
        <v>114</v>
      </c>
      <c r="B65" s="260">
        <f>'TAB4.3.2'!$C$18</f>
        <v>0</v>
      </c>
      <c r="C65" s="250">
        <f t="shared" si="21"/>
        <v>0</v>
      </c>
      <c r="D65" s="260">
        <f>'TAB4.3.2'!$C$18</f>
        <v>0</v>
      </c>
      <c r="E65" s="250">
        <f t="shared" si="22"/>
        <v>0</v>
      </c>
      <c r="F65" s="260">
        <f>'TAB4.3.2'!$F$18</f>
        <v>0</v>
      </c>
      <c r="G65" s="250">
        <f t="shared" si="23"/>
        <v>0</v>
      </c>
      <c r="H65" s="260">
        <f>'TAB4.3.2'!$F$18</f>
        <v>0</v>
      </c>
      <c r="I65" s="250">
        <f t="shared" si="24"/>
        <v>0</v>
      </c>
      <c r="J65" s="260">
        <f>'TAB4.3.2'!$F$18</f>
        <v>0</v>
      </c>
      <c r="K65" s="250">
        <f t="shared" si="25"/>
        <v>0</v>
      </c>
      <c r="L65" s="260">
        <f>'TAB4.3.2'!$I$18</f>
        <v>0</v>
      </c>
      <c r="M65" s="250">
        <f t="shared" si="26"/>
        <v>0</v>
      </c>
      <c r="N65" s="260">
        <f>'TAB4.3.2'!$L$18</f>
        <v>0</v>
      </c>
      <c r="O65" s="250">
        <f t="shared" si="27"/>
        <v>0</v>
      </c>
      <c r="P65" s="260">
        <f>'TAB4.3.2'!$O$18</f>
        <v>0</v>
      </c>
      <c r="Q65" s="250">
        <f t="shared" si="28"/>
        <v>0</v>
      </c>
      <c r="R65" s="260">
        <f>'TAB4.3.2'!$R$18</f>
        <v>0</v>
      </c>
      <c r="S65" s="250">
        <f t="shared" si="29"/>
        <v>0</v>
      </c>
      <c r="U65" s="195">
        <f t="shared" si="20"/>
        <v>12</v>
      </c>
    </row>
    <row r="66" spans="1:22" x14ac:dyDescent="0.3">
      <c r="A66" s="42" t="s">
        <v>7</v>
      </c>
      <c r="B66" s="8"/>
      <c r="C66" s="229">
        <f>SUM(C56,C60:C61,C65)</f>
        <v>0</v>
      </c>
      <c r="D66" s="8"/>
      <c r="E66" s="229">
        <f>SUM(E56,E60:E61,E65)</f>
        <v>0</v>
      </c>
      <c r="F66" s="8"/>
      <c r="G66" s="229">
        <f>SUM(G56,G60:G61,G65)</f>
        <v>0</v>
      </c>
      <c r="H66" s="8"/>
      <c r="I66" s="229">
        <f>SUM(I56,I60:I61,I65)</f>
        <v>0</v>
      </c>
      <c r="J66" s="8"/>
      <c r="K66" s="229">
        <f>SUM(K56,K60:K61,K65)</f>
        <v>0</v>
      </c>
      <c r="L66" s="8"/>
      <c r="M66" s="229">
        <f>SUM(M56,M60:M61,M65)</f>
        <v>0</v>
      </c>
      <c r="N66" s="8"/>
      <c r="O66" s="229">
        <f>SUM(O56,O60:O61,O65)</f>
        <v>0</v>
      </c>
      <c r="P66" s="8"/>
      <c r="Q66" s="229">
        <f>SUM(Q56,Q60:Q61,Q65)</f>
        <v>0</v>
      </c>
      <c r="R66" s="8"/>
      <c r="S66" s="229">
        <f>SUM(S56,S60:S61,S65)</f>
        <v>0</v>
      </c>
      <c r="U66" s="195">
        <f t="shared" si="20"/>
        <v>13</v>
      </c>
    </row>
    <row r="67" spans="1:22" x14ac:dyDescent="0.3">
      <c r="A67" s="196" t="s">
        <v>237</v>
      </c>
      <c r="B67" s="4"/>
      <c r="C67" s="251">
        <f>C45</f>
        <v>0</v>
      </c>
      <c r="E67" s="251">
        <f>E45</f>
        <v>0</v>
      </c>
      <c r="F67" s="4"/>
      <c r="G67" s="251">
        <f>G45</f>
        <v>0</v>
      </c>
      <c r="I67" s="251">
        <f>I45</f>
        <v>0</v>
      </c>
      <c r="K67" s="251">
        <f>K45</f>
        <v>0</v>
      </c>
      <c r="L67" s="4"/>
      <c r="M67" s="251">
        <f>M45</f>
        <v>0</v>
      </c>
      <c r="O67" s="251">
        <f>O45</f>
        <v>0</v>
      </c>
      <c r="P67" s="4"/>
      <c r="Q67" s="251">
        <f>Q45</f>
        <v>0</v>
      </c>
      <c r="S67" s="251">
        <f>S45</f>
        <v>0</v>
      </c>
      <c r="U67" s="195">
        <f>V46</f>
        <v>0</v>
      </c>
    </row>
    <row r="68" spans="1:22" x14ac:dyDescent="0.3">
      <c r="A68" s="254" t="s">
        <v>238</v>
      </c>
      <c r="B68" s="255"/>
      <c r="C68" s="256">
        <f>C66-C67</f>
        <v>0</v>
      </c>
      <c r="D68" s="257"/>
      <c r="E68" s="256">
        <f>E66-E67</f>
        <v>0</v>
      </c>
      <c r="F68" s="255"/>
      <c r="G68" s="256">
        <f>G66-G67</f>
        <v>0</v>
      </c>
      <c r="H68" s="257"/>
      <c r="I68" s="256">
        <f>I66-I67</f>
        <v>0</v>
      </c>
      <c r="J68" s="257"/>
      <c r="K68" s="256">
        <f>K66-K67</f>
        <v>0</v>
      </c>
      <c r="L68" s="255"/>
      <c r="M68" s="256">
        <f>M66-M67</f>
        <v>0</v>
      </c>
      <c r="N68" s="257"/>
      <c r="O68" s="256">
        <f>O66-O67</f>
        <v>0</v>
      </c>
      <c r="P68" s="255"/>
      <c r="Q68" s="256">
        <f>Q66-Q67</f>
        <v>0</v>
      </c>
      <c r="R68" s="257"/>
      <c r="S68" s="256">
        <f>S66-S67</f>
        <v>0</v>
      </c>
      <c r="U68" s="195"/>
    </row>
    <row r="69" spans="1:22" ht="15.75" thickBot="1" x14ac:dyDescent="0.35">
      <c r="A69" s="197" t="s">
        <v>239</v>
      </c>
      <c r="B69" s="252"/>
      <c r="C69" s="258" t="str">
        <f>IFERROR((C68/C67)," ")</f>
        <v xml:space="preserve"> </v>
      </c>
      <c r="D69" s="253"/>
      <c r="E69" s="258" t="str">
        <f>IFERROR((E68/E67)," ")</f>
        <v xml:space="preserve"> </v>
      </c>
      <c r="F69" s="252"/>
      <c r="G69" s="258" t="str">
        <f>IFERROR((G68/G67)," ")</f>
        <v xml:space="preserve"> </v>
      </c>
      <c r="H69" s="253"/>
      <c r="I69" s="258" t="str">
        <f>IFERROR((I68/I67)," ")</f>
        <v xml:space="preserve"> </v>
      </c>
      <c r="J69" s="253"/>
      <c r="K69" s="258" t="str">
        <f>IFERROR((K68/K67)," ")</f>
        <v xml:space="preserve"> </v>
      </c>
      <c r="L69" s="252"/>
      <c r="M69" s="258" t="str">
        <f>IFERROR((M68/M67)," ")</f>
        <v xml:space="preserve"> </v>
      </c>
      <c r="N69" s="253"/>
      <c r="O69" s="258" t="str">
        <f>IFERROR((O68/O67)," ")</f>
        <v xml:space="preserve"> </v>
      </c>
      <c r="P69" s="252"/>
      <c r="Q69" s="258" t="str">
        <f>IFERROR((Q68/Q67)," ")</f>
        <v xml:space="preserve"> </v>
      </c>
      <c r="R69" s="253"/>
      <c r="S69" s="258" t="str">
        <f>IFERROR((S68/S67)," ")</f>
        <v xml:space="preserve"> </v>
      </c>
      <c r="U69" s="195"/>
    </row>
    <row r="70" spans="1:22" ht="15.75" thickTop="1" x14ac:dyDescent="0.3">
      <c r="A70" s="202"/>
      <c r="B70" s="4"/>
      <c r="C70" s="299"/>
      <c r="D70" s="6"/>
      <c r="E70" s="299"/>
      <c r="F70" s="4"/>
      <c r="G70" s="299"/>
      <c r="H70" s="6"/>
      <c r="I70" s="299"/>
      <c r="J70" s="6"/>
      <c r="K70" s="299"/>
      <c r="L70" s="4"/>
      <c r="M70" s="299"/>
      <c r="N70" s="6"/>
      <c r="O70" s="299"/>
      <c r="P70" s="4"/>
      <c r="Q70" s="299"/>
      <c r="R70" s="6"/>
      <c r="S70" s="299"/>
      <c r="U70" s="195"/>
    </row>
    <row r="71" spans="1:22" x14ac:dyDescent="0.3">
      <c r="A71" s="300" t="s">
        <v>243</v>
      </c>
      <c r="B71" s="260">
        <f>'TAB4.3.2'!$C$12</f>
        <v>0</v>
      </c>
      <c r="C71" s="250">
        <f>B71*B$7</f>
        <v>0</v>
      </c>
      <c r="D71" s="260">
        <f>'TAB4.3.2'!$C$12</f>
        <v>0</v>
      </c>
      <c r="E71" s="250">
        <f>D71*D$7</f>
        <v>0</v>
      </c>
      <c r="F71" s="260">
        <f>'TAB4.3.2'!$F$12</f>
        <v>0</v>
      </c>
      <c r="G71" s="250">
        <f>F71*F$7</f>
        <v>0</v>
      </c>
      <c r="H71" s="260">
        <f>'TAB4.3.2'!$F$12</f>
        <v>0</v>
      </c>
      <c r="I71" s="250">
        <f>H71*H$7</f>
        <v>0</v>
      </c>
      <c r="J71" s="260">
        <f>'TAB4.3.2'!$F$12</f>
        <v>0</v>
      </c>
      <c r="K71" s="250">
        <f>J71*J$7</f>
        <v>0</v>
      </c>
      <c r="L71" s="260">
        <f>'TAB4.3.2'!$I$12</f>
        <v>0</v>
      </c>
      <c r="M71" s="250">
        <f>L71*L$7</f>
        <v>0</v>
      </c>
      <c r="N71" s="260">
        <f>'TAB4.3.2'!$L$12</f>
        <v>0</v>
      </c>
      <c r="O71" s="250">
        <f>N71*N$7</f>
        <v>0</v>
      </c>
      <c r="P71" s="260">
        <f>'TAB4.3.2'!$O$12</f>
        <v>0</v>
      </c>
      <c r="Q71" s="250">
        <f>P71*P$7</f>
        <v>0</v>
      </c>
      <c r="R71" s="260">
        <f>'TAB4.3.2'!$R$12</f>
        <v>0</v>
      </c>
      <c r="S71" s="250">
        <f>R71*R$7</f>
        <v>0</v>
      </c>
      <c r="V71" s="195"/>
    </row>
    <row r="72" spans="1:22" s="301" customFormat="1" x14ac:dyDescent="0.3">
      <c r="B72" s="302"/>
      <c r="C72" s="302">
        <f>IFERROR(C71/C66,0)</f>
        <v>0</v>
      </c>
      <c r="D72" s="302"/>
      <c r="E72" s="302">
        <f>IFERROR(E71/E66,0)</f>
        <v>0</v>
      </c>
      <c r="F72" s="302"/>
      <c r="G72" s="302">
        <f>IFERROR(G71/G66,0)</f>
        <v>0</v>
      </c>
      <c r="H72" s="302"/>
      <c r="I72" s="302">
        <f>IFERROR(I71/I66,0)</f>
        <v>0</v>
      </c>
      <c r="J72" s="302"/>
      <c r="K72" s="302">
        <f>IFERROR(K71/K66,0)</f>
        <v>0</v>
      </c>
      <c r="L72" s="302"/>
      <c r="M72" s="302">
        <f>IFERROR(M71/M66,0)</f>
        <v>0</v>
      </c>
      <c r="N72" s="302"/>
      <c r="O72" s="302">
        <f>IFERROR(O71/O66,0)</f>
        <v>0</v>
      </c>
      <c r="P72" s="302"/>
      <c r="Q72" s="302">
        <f>IFERROR(Q71/Q66,0)</f>
        <v>0</v>
      </c>
      <c r="R72" s="302"/>
      <c r="S72" s="302">
        <f>IFERROR(S71/S66,0)</f>
        <v>0</v>
      </c>
      <c r="V72" s="303"/>
    </row>
    <row r="73" spans="1:22" x14ac:dyDescent="0.3">
      <c r="U73" s="195">
        <f>U46</f>
        <v>14</v>
      </c>
    </row>
    <row r="74" spans="1:22" ht="21" x14ac:dyDescent="0.35">
      <c r="A74" s="378" t="s">
        <v>205</v>
      </c>
      <c r="B74" s="379"/>
      <c r="C74" s="379"/>
      <c r="D74" s="379"/>
      <c r="E74" s="379"/>
      <c r="F74" s="379"/>
      <c r="G74" s="379"/>
      <c r="H74" s="379"/>
      <c r="I74" s="379"/>
      <c r="J74" s="379"/>
      <c r="K74" s="379"/>
      <c r="L74" s="379"/>
      <c r="M74" s="379"/>
      <c r="N74" s="379"/>
      <c r="O74" s="379"/>
      <c r="P74" s="379"/>
      <c r="Q74" s="379"/>
      <c r="R74" s="379"/>
      <c r="S74" s="380"/>
      <c r="U74" s="195">
        <f t="shared" ref="U74:U87" si="30">U53</f>
        <v>15</v>
      </c>
    </row>
    <row r="75" spans="1:22" x14ac:dyDescent="0.3">
      <c r="A75" s="450" t="s">
        <v>0</v>
      </c>
      <c r="B75" s="452" t="str">
        <f>B$5&amp;" | "&amp;B6</f>
        <v>T1 | Relevé annuel</v>
      </c>
      <c r="C75" s="453"/>
      <c r="D75" s="452" t="str">
        <f>D$5&amp;" | "&amp;D6</f>
        <v>T1 | Relevé annuel</v>
      </c>
      <c r="E75" s="453"/>
      <c r="F75" s="452" t="str">
        <f>F$5&amp;" | "&amp;F6</f>
        <v>T2 | Relevé annuel</v>
      </c>
      <c r="G75" s="453"/>
      <c r="H75" s="452" t="str">
        <f>H$5&amp;" | "&amp;H6</f>
        <v>T2 | Relevé annuel</v>
      </c>
      <c r="I75" s="453"/>
      <c r="J75" s="440" t="str">
        <f>J$5&amp;" | "&amp;J6</f>
        <v>T2 | Relevé annuel</v>
      </c>
      <c r="K75" s="441"/>
      <c r="L75" s="452" t="str">
        <f>L$5&amp;" | "&amp;L6</f>
        <v>T3 | Relevé annuel</v>
      </c>
      <c r="M75" s="453"/>
      <c r="N75" s="452" t="str">
        <f>N$5&amp;" | "&amp;N6</f>
        <v>T4 | MMR</v>
      </c>
      <c r="O75" s="453"/>
      <c r="P75" s="452" t="str">
        <f>P$5&amp;" | "&amp;P6</f>
        <v>T5 | AMR</v>
      </c>
      <c r="Q75" s="453"/>
      <c r="R75" s="452" t="str">
        <f>R$5&amp;" | "&amp;R6</f>
        <v>T6 | AMR</v>
      </c>
      <c r="S75" s="453"/>
      <c r="U75" s="195">
        <f t="shared" si="30"/>
        <v>1</v>
      </c>
    </row>
    <row r="76" spans="1:22" x14ac:dyDescent="0.3">
      <c r="A76" s="451"/>
      <c r="B76" s="5" t="s">
        <v>126</v>
      </c>
      <c r="C76" s="5" t="s">
        <v>127</v>
      </c>
      <c r="D76" s="5" t="s">
        <v>126</v>
      </c>
      <c r="E76" s="5" t="s">
        <v>127</v>
      </c>
      <c r="F76" s="5" t="s">
        <v>126</v>
      </c>
      <c r="G76" s="5" t="s">
        <v>127</v>
      </c>
      <c r="H76" s="5" t="s">
        <v>126</v>
      </c>
      <c r="I76" s="5" t="s">
        <v>127</v>
      </c>
      <c r="J76" s="347" t="s">
        <v>126</v>
      </c>
      <c r="K76" s="347" t="s">
        <v>127</v>
      </c>
      <c r="L76" s="5" t="s">
        <v>126</v>
      </c>
      <c r="M76" s="5" t="s">
        <v>127</v>
      </c>
      <c r="N76" s="5" t="s">
        <v>126</v>
      </c>
      <c r="O76" s="5" t="s">
        <v>127</v>
      </c>
      <c r="P76" s="5" t="s">
        <v>126</v>
      </c>
      <c r="Q76" s="5" t="s">
        <v>127</v>
      </c>
      <c r="R76" s="194" t="s">
        <v>126</v>
      </c>
      <c r="S76" s="194" t="s">
        <v>127</v>
      </c>
      <c r="U76" s="195">
        <f t="shared" si="30"/>
        <v>2</v>
      </c>
    </row>
    <row r="77" spans="1:22" x14ac:dyDescent="0.3">
      <c r="A77" s="185" t="s">
        <v>5</v>
      </c>
      <c r="B77" s="6"/>
      <c r="C77" s="250">
        <f>SUM(C78:C80)</f>
        <v>0</v>
      </c>
      <c r="D77" s="250"/>
      <c r="E77" s="250">
        <f>SUM(E78:E80)</f>
        <v>0</v>
      </c>
      <c r="F77" s="250"/>
      <c r="G77" s="250">
        <f>SUM(G78:G80)</f>
        <v>0</v>
      </c>
      <c r="H77" s="250"/>
      <c r="I77" s="250">
        <f>SUM(I78:I80)</f>
        <v>0</v>
      </c>
      <c r="J77" s="250"/>
      <c r="K77" s="250">
        <f>SUM(K78:K80)</f>
        <v>0</v>
      </c>
      <c r="L77" s="250"/>
      <c r="M77" s="250">
        <f>SUM(M78:M80)</f>
        <v>0</v>
      </c>
      <c r="N77" s="250"/>
      <c r="O77" s="250">
        <f>SUM(O78:O80)</f>
        <v>0</v>
      </c>
      <c r="P77" s="250"/>
      <c r="Q77" s="250">
        <f>SUM(Q78:Q80)</f>
        <v>0</v>
      </c>
      <c r="R77" s="250"/>
      <c r="S77" s="250">
        <f>SUM(S78:S80)</f>
        <v>0</v>
      </c>
      <c r="U77" s="195">
        <f t="shared" si="30"/>
        <v>3</v>
      </c>
    </row>
    <row r="78" spans="1:22" x14ac:dyDescent="0.3">
      <c r="A78" s="187" t="s">
        <v>93</v>
      </c>
      <c r="B78" s="438"/>
      <c r="C78" s="439"/>
      <c r="D78" s="438"/>
      <c r="E78" s="439"/>
      <c r="F78" s="438"/>
      <c r="G78" s="439"/>
      <c r="H78" s="438"/>
      <c r="I78" s="439"/>
      <c r="J78" s="438"/>
      <c r="K78" s="439"/>
      <c r="L78" s="438"/>
      <c r="M78" s="439"/>
      <c r="N78" s="438"/>
      <c r="O78" s="439"/>
      <c r="P78" s="250">
        <f>'TAB4.4.2'!$O$8</f>
        <v>0</v>
      </c>
      <c r="Q78" s="250">
        <f>P78*P$8</f>
        <v>0</v>
      </c>
      <c r="R78" s="250">
        <f>'TAB4.4.2'!$R$8</f>
        <v>0</v>
      </c>
      <c r="S78" s="250">
        <f>R78*R$8</f>
        <v>0</v>
      </c>
      <c r="U78" s="195">
        <f t="shared" si="30"/>
        <v>4</v>
      </c>
    </row>
    <row r="79" spans="1:22" x14ac:dyDescent="0.3">
      <c r="A79" s="187" t="s">
        <v>115</v>
      </c>
      <c r="B79" s="250">
        <f>'TAB4.4.2'!$C$9</f>
        <v>0</v>
      </c>
      <c r="C79" s="250">
        <f>B79*1</f>
        <v>0</v>
      </c>
      <c r="D79" s="250">
        <f>'TAB4.4.2'!$C$9</f>
        <v>0</v>
      </c>
      <c r="E79" s="250">
        <f>D79*1</f>
        <v>0</v>
      </c>
      <c r="F79" s="250">
        <f>'TAB4.4.2'!$F$9</f>
        <v>0</v>
      </c>
      <c r="G79" s="250">
        <f>F79*1</f>
        <v>0</v>
      </c>
      <c r="H79" s="250">
        <f>'TAB4.4.2'!$F$9</f>
        <v>0</v>
      </c>
      <c r="I79" s="250">
        <f>H79*1</f>
        <v>0</v>
      </c>
      <c r="J79" s="250">
        <f>'TAB4.4.2'!$F$9</f>
        <v>0</v>
      </c>
      <c r="K79" s="250">
        <f>J79*1</f>
        <v>0</v>
      </c>
      <c r="L79" s="250">
        <f>'TAB4.4.2'!$I$9</f>
        <v>0</v>
      </c>
      <c r="M79" s="250">
        <f>L79*1</f>
        <v>0</v>
      </c>
      <c r="N79" s="250">
        <f>'TAB4.4.2'!$L$9</f>
        <v>0</v>
      </c>
      <c r="O79" s="250">
        <f>N79*1</f>
        <v>0</v>
      </c>
      <c r="P79" s="250">
        <f>'TAB4.4.2'!$O$9</f>
        <v>0</v>
      </c>
      <c r="Q79" s="250">
        <f>P79*1</f>
        <v>0</v>
      </c>
      <c r="R79" s="250">
        <f>'TAB4.4.2'!$R$9</f>
        <v>0</v>
      </c>
      <c r="S79" s="250">
        <f>R79*1</f>
        <v>0</v>
      </c>
      <c r="U79" s="195">
        <f t="shared" si="30"/>
        <v>5</v>
      </c>
    </row>
    <row r="80" spans="1:22" x14ac:dyDescent="0.3">
      <c r="A80" s="187" t="s">
        <v>98</v>
      </c>
      <c r="B80" s="260">
        <f>'TAB4.4.2'!$C$11</f>
        <v>0</v>
      </c>
      <c r="C80" s="250">
        <f>B80*B$7</f>
        <v>0</v>
      </c>
      <c r="D80" s="260">
        <f>'TAB4.4.2'!$C$11</f>
        <v>0</v>
      </c>
      <c r="E80" s="250">
        <f>D80*D$7</f>
        <v>0</v>
      </c>
      <c r="F80" s="260">
        <f>'TAB4.4.2'!$F$11</f>
        <v>0</v>
      </c>
      <c r="G80" s="250">
        <f>F80*F$7</f>
        <v>0</v>
      </c>
      <c r="H80" s="260">
        <f>'TAB4.4.2'!$F$11</f>
        <v>0</v>
      </c>
      <c r="I80" s="250">
        <f>H80*H$7</f>
        <v>0</v>
      </c>
      <c r="J80" s="260">
        <f>'TAB4.4.2'!$F$11</f>
        <v>0</v>
      </c>
      <c r="K80" s="250">
        <f>J80*J$7</f>
        <v>0</v>
      </c>
      <c r="L80" s="260">
        <f>'TAB4.4.2'!$I$11</f>
        <v>0</v>
      </c>
      <c r="M80" s="250">
        <f>L80*L$7</f>
        <v>0</v>
      </c>
      <c r="N80" s="260">
        <f>'TAB4.4.2'!$L$11</f>
        <v>0</v>
      </c>
      <c r="O80" s="250">
        <f>N80*N$7</f>
        <v>0</v>
      </c>
      <c r="P80" s="260">
        <f>'TAB4.4.2'!$O$11</f>
        <v>0</v>
      </c>
      <c r="Q80" s="250">
        <f>P80*P$7</f>
        <v>0</v>
      </c>
      <c r="R80" s="260">
        <f>'TAB4.4.2'!$R$11</f>
        <v>0</v>
      </c>
      <c r="S80" s="250">
        <f>R80*R$7</f>
        <v>0</v>
      </c>
      <c r="U80" s="195">
        <f t="shared" si="30"/>
        <v>6</v>
      </c>
    </row>
    <row r="81" spans="1:22" x14ac:dyDescent="0.3">
      <c r="A81" s="185" t="s">
        <v>113</v>
      </c>
      <c r="B81" s="260">
        <f>'TAB4.4.2'!$C$13</f>
        <v>0</v>
      </c>
      <c r="C81" s="250">
        <f>B81*B$7</f>
        <v>0</v>
      </c>
      <c r="D81" s="260">
        <f>'TAB4.4.2'!$C$13</f>
        <v>0</v>
      </c>
      <c r="E81" s="250">
        <f>D81*D$7</f>
        <v>0</v>
      </c>
      <c r="F81" s="260">
        <f>'TAB4.4.2'!$F$13</f>
        <v>0</v>
      </c>
      <c r="G81" s="250">
        <f>F81*F$7</f>
        <v>0</v>
      </c>
      <c r="H81" s="260">
        <f>'TAB4.4.2'!$F$13</f>
        <v>0</v>
      </c>
      <c r="I81" s="250">
        <f>H81*H$7</f>
        <v>0</v>
      </c>
      <c r="J81" s="260">
        <f>'TAB4.4.2'!$F$13</f>
        <v>0</v>
      </c>
      <c r="K81" s="250">
        <f>J81*J$7</f>
        <v>0</v>
      </c>
      <c r="L81" s="260">
        <f>'TAB4.4.2'!$I$13</f>
        <v>0</v>
      </c>
      <c r="M81" s="250">
        <f>L81*L$7</f>
        <v>0</v>
      </c>
      <c r="N81" s="260">
        <f>'TAB4.4.2'!$L$13</f>
        <v>0</v>
      </c>
      <c r="O81" s="250">
        <f>N81*N$7</f>
        <v>0</v>
      </c>
      <c r="P81" s="260">
        <f>'TAB4.4.2'!$O$13</f>
        <v>0</v>
      </c>
      <c r="Q81" s="250">
        <f>P81*P$7</f>
        <v>0</v>
      </c>
      <c r="R81" s="260">
        <f>'TAB4.4.2'!$R$13</f>
        <v>0</v>
      </c>
      <c r="S81" s="250">
        <f>R81*R$7</f>
        <v>0</v>
      </c>
      <c r="U81" s="195">
        <f t="shared" si="30"/>
        <v>7</v>
      </c>
    </row>
    <row r="82" spans="1:22" x14ac:dyDescent="0.3">
      <c r="A82" s="185" t="s">
        <v>56</v>
      </c>
      <c r="B82" s="260"/>
      <c r="C82" s="250">
        <f>SUM(C83:C85)</f>
        <v>0</v>
      </c>
      <c r="D82" s="260"/>
      <c r="E82" s="250">
        <f>SUM(E83:E85)</f>
        <v>0</v>
      </c>
      <c r="F82" s="260"/>
      <c r="G82" s="250">
        <f>SUM(G83:G85)</f>
        <v>0</v>
      </c>
      <c r="H82" s="260"/>
      <c r="I82" s="250">
        <f>SUM(I83:I85)</f>
        <v>0</v>
      </c>
      <c r="J82" s="260"/>
      <c r="K82" s="250">
        <f>SUM(K83:K85)</f>
        <v>0</v>
      </c>
      <c r="L82" s="260"/>
      <c r="M82" s="250">
        <f>SUM(M83:M85)</f>
        <v>0</v>
      </c>
      <c r="N82" s="260"/>
      <c r="O82" s="250">
        <f>SUM(O83:O85)</f>
        <v>0</v>
      </c>
      <c r="P82" s="260"/>
      <c r="Q82" s="250">
        <f>SUM(Q83:Q85)</f>
        <v>0</v>
      </c>
      <c r="R82" s="260"/>
      <c r="S82" s="250">
        <f>SUM(S83:S85)</f>
        <v>0</v>
      </c>
      <c r="U82" s="195">
        <f t="shared" si="30"/>
        <v>8</v>
      </c>
    </row>
    <row r="83" spans="1:22" x14ac:dyDescent="0.3">
      <c r="A83" s="187" t="s">
        <v>2</v>
      </c>
      <c r="B83" s="260">
        <f>'TAB4.4.2'!$C$15</f>
        <v>0</v>
      </c>
      <c r="C83" s="250">
        <f t="shared" ref="C83:C86" si="31">B83*B$7</f>
        <v>0</v>
      </c>
      <c r="D83" s="260">
        <f>'TAB4.4.2'!$C$15</f>
        <v>0</v>
      </c>
      <c r="E83" s="250">
        <f t="shared" ref="E83:E86" si="32">D83*D$7</f>
        <v>0</v>
      </c>
      <c r="F83" s="260">
        <f>'TAB4.4.2'!$F$15</f>
        <v>0</v>
      </c>
      <c r="G83" s="250">
        <f t="shared" ref="G83:G86" si="33">F83*F$7</f>
        <v>0</v>
      </c>
      <c r="H83" s="260">
        <f>'TAB4.4.2'!$F$15</f>
        <v>0</v>
      </c>
      <c r="I83" s="250">
        <f t="shared" ref="I83:I86" si="34">H83*H$7</f>
        <v>0</v>
      </c>
      <c r="J83" s="260">
        <f>'TAB4.4.2'!$F$15</f>
        <v>0</v>
      </c>
      <c r="K83" s="250">
        <f t="shared" ref="K83:K86" si="35">J83*J$7</f>
        <v>0</v>
      </c>
      <c r="L83" s="260">
        <f>'TAB4.4.2'!$I$15</f>
        <v>0</v>
      </c>
      <c r="M83" s="250">
        <f t="shared" ref="M83:M86" si="36">L83*L$7</f>
        <v>0</v>
      </c>
      <c r="N83" s="260">
        <f>'TAB4.4.2'!$L$15</f>
        <v>0</v>
      </c>
      <c r="O83" s="250">
        <f t="shared" ref="O83:O86" si="37">N83*N$7</f>
        <v>0</v>
      </c>
      <c r="P83" s="260">
        <f>'TAB4.4.2'!$O$15</f>
        <v>0</v>
      </c>
      <c r="Q83" s="250">
        <f t="shared" ref="Q83:Q86" si="38">P83*P$7</f>
        <v>0</v>
      </c>
      <c r="R83" s="260">
        <f>'TAB4.4.2'!$R$15</f>
        <v>0</v>
      </c>
      <c r="S83" s="250">
        <f t="shared" ref="S83:S86" si="39">R83*R$7</f>
        <v>0</v>
      </c>
      <c r="U83" s="195">
        <f t="shared" si="30"/>
        <v>9</v>
      </c>
    </row>
    <row r="84" spans="1:22" x14ac:dyDescent="0.3">
      <c r="A84" s="187" t="s">
        <v>6</v>
      </c>
      <c r="B84" s="260">
        <f>'TAB4.4.2'!$C$16</f>
        <v>0</v>
      </c>
      <c r="C84" s="250">
        <f t="shared" si="31"/>
        <v>0</v>
      </c>
      <c r="D84" s="260">
        <f>'TAB4.4.2'!$C$16</f>
        <v>0</v>
      </c>
      <c r="E84" s="250">
        <f t="shared" si="32"/>
        <v>0</v>
      </c>
      <c r="F84" s="260">
        <f>'TAB4.4.2'!$F$16</f>
        <v>0</v>
      </c>
      <c r="G84" s="250">
        <f t="shared" si="33"/>
        <v>0</v>
      </c>
      <c r="H84" s="260">
        <f>'TAB4.4.2'!$F$16</f>
        <v>0</v>
      </c>
      <c r="I84" s="250">
        <f t="shared" si="34"/>
        <v>0</v>
      </c>
      <c r="J84" s="260">
        <f>'TAB4.4.2'!$F$16</f>
        <v>0</v>
      </c>
      <c r="K84" s="250">
        <f t="shared" si="35"/>
        <v>0</v>
      </c>
      <c r="L84" s="260">
        <f>'TAB4.4.2'!$I$16</f>
        <v>0</v>
      </c>
      <c r="M84" s="250">
        <f t="shared" si="36"/>
        <v>0</v>
      </c>
      <c r="N84" s="260">
        <f>'TAB4.4.2'!$L$16</f>
        <v>0</v>
      </c>
      <c r="O84" s="250">
        <f t="shared" si="37"/>
        <v>0</v>
      </c>
      <c r="P84" s="260">
        <f>'TAB4.4.2'!$O$16</f>
        <v>0</v>
      </c>
      <c r="Q84" s="250">
        <f t="shared" si="38"/>
        <v>0</v>
      </c>
      <c r="R84" s="260">
        <f>'TAB4.4.2'!$R$16</f>
        <v>0</v>
      </c>
      <c r="S84" s="250">
        <f t="shared" si="39"/>
        <v>0</v>
      </c>
      <c r="U84" s="195">
        <f t="shared" si="30"/>
        <v>10</v>
      </c>
    </row>
    <row r="85" spans="1:22" x14ac:dyDescent="0.3">
      <c r="A85" s="187" t="s">
        <v>10</v>
      </c>
      <c r="B85" s="260">
        <f>'TAB4.4.2'!$C$17</f>
        <v>0</v>
      </c>
      <c r="C85" s="250">
        <f t="shared" si="31"/>
        <v>0</v>
      </c>
      <c r="D85" s="260">
        <f>'TAB4.4.2'!$C$17</f>
        <v>0</v>
      </c>
      <c r="E85" s="250">
        <f t="shared" si="32"/>
        <v>0</v>
      </c>
      <c r="F85" s="260">
        <f>'TAB4.4.2'!$F$17</f>
        <v>0</v>
      </c>
      <c r="G85" s="250">
        <f t="shared" si="33"/>
        <v>0</v>
      </c>
      <c r="H85" s="260">
        <f>'TAB4.4.2'!$F$17</f>
        <v>0</v>
      </c>
      <c r="I85" s="250">
        <f t="shared" si="34"/>
        <v>0</v>
      </c>
      <c r="J85" s="260">
        <f>'TAB4.4.2'!$F$17</f>
        <v>0</v>
      </c>
      <c r="K85" s="250">
        <f t="shared" si="35"/>
        <v>0</v>
      </c>
      <c r="L85" s="260">
        <f>'TAB4.4.2'!$I$17</f>
        <v>0</v>
      </c>
      <c r="M85" s="250">
        <f t="shared" si="36"/>
        <v>0</v>
      </c>
      <c r="N85" s="260">
        <f>'TAB4.4.2'!$L$17</f>
        <v>0</v>
      </c>
      <c r="O85" s="250">
        <f t="shared" si="37"/>
        <v>0</v>
      </c>
      <c r="P85" s="260">
        <f>'TAB4.4.2'!$O$17</f>
        <v>0</v>
      </c>
      <c r="Q85" s="250">
        <f t="shared" si="38"/>
        <v>0</v>
      </c>
      <c r="R85" s="260">
        <f>'TAB4.4.2'!$R$17</f>
        <v>0</v>
      </c>
      <c r="S85" s="250">
        <f t="shared" si="39"/>
        <v>0</v>
      </c>
      <c r="U85" s="195">
        <f t="shared" si="30"/>
        <v>11</v>
      </c>
    </row>
    <row r="86" spans="1:22" x14ac:dyDescent="0.3">
      <c r="A86" s="185" t="s">
        <v>114</v>
      </c>
      <c r="B86" s="260">
        <f>'TAB4.4.2'!$C$18</f>
        <v>0</v>
      </c>
      <c r="C86" s="250">
        <f t="shared" si="31"/>
        <v>0</v>
      </c>
      <c r="D86" s="260">
        <f>'TAB4.4.2'!$C$18</f>
        <v>0</v>
      </c>
      <c r="E86" s="250">
        <f t="shared" si="32"/>
        <v>0</v>
      </c>
      <c r="F86" s="260">
        <f>'TAB4.4.2'!$F$18</f>
        <v>0</v>
      </c>
      <c r="G86" s="250">
        <f t="shared" si="33"/>
        <v>0</v>
      </c>
      <c r="H86" s="260">
        <f>'TAB4.4.2'!$F$18</f>
        <v>0</v>
      </c>
      <c r="I86" s="250">
        <f t="shared" si="34"/>
        <v>0</v>
      </c>
      <c r="J86" s="260">
        <f>'TAB4.4.2'!$F$18</f>
        <v>0</v>
      </c>
      <c r="K86" s="250">
        <f t="shared" si="35"/>
        <v>0</v>
      </c>
      <c r="L86" s="260">
        <f>'TAB4.4.2'!$I$18</f>
        <v>0</v>
      </c>
      <c r="M86" s="250">
        <f t="shared" si="36"/>
        <v>0</v>
      </c>
      <c r="N86" s="260">
        <f>'TAB4.4.2'!$L$18</f>
        <v>0</v>
      </c>
      <c r="O86" s="250">
        <f t="shared" si="37"/>
        <v>0</v>
      </c>
      <c r="P86" s="260">
        <f>'TAB4.4.2'!$O$18</f>
        <v>0</v>
      </c>
      <c r="Q86" s="250">
        <f t="shared" si="38"/>
        <v>0</v>
      </c>
      <c r="R86" s="260">
        <f>'TAB4.4.2'!$R$18</f>
        <v>0</v>
      </c>
      <c r="S86" s="250">
        <f t="shared" si="39"/>
        <v>0</v>
      </c>
      <c r="U86" s="195">
        <f t="shared" si="30"/>
        <v>12</v>
      </c>
    </row>
    <row r="87" spans="1:22" x14ac:dyDescent="0.3">
      <c r="A87" s="42" t="s">
        <v>7</v>
      </c>
      <c r="B87" s="8"/>
      <c r="C87" s="229">
        <f>SUM(C77,C81:C82,C86)</f>
        <v>0</v>
      </c>
      <c r="D87" s="8"/>
      <c r="E87" s="229">
        <f>SUM(E77,E81:E82,E86)</f>
        <v>0</v>
      </c>
      <c r="F87" s="8"/>
      <c r="G87" s="229">
        <f>SUM(G77,G81:G82,G86)</f>
        <v>0</v>
      </c>
      <c r="H87" s="8"/>
      <c r="I87" s="229">
        <f>SUM(I77,I81:I82,I86)</f>
        <v>0</v>
      </c>
      <c r="J87" s="8"/>
      <c r="K87" s="229">
        <f>SUM(K77,K81:K82,K86)</f>
        <v>0</v>
      </c>
      <c r="L87" s="8"/>
      <c r="M87" s="229">
        <f>SUM(M77,M81:M82,M86)</f>
        <v>0</v>
      </c>
      <c r="N87" s="8"/>
      <c r="O87" s="229">
        <f>SUM(O77,O81:O82,O86)</f>
        <v>0</v>
      </c>
      <c r="P87" s="8"/>
      <c r="Q87" s="229">
        <f>SUM(Q77,Q81:Q82,Q86)</f>
        <v>0</v>
      </c>
      <c r="R87" s="8"/>
      <c r="S87" s="229">
        <f>SUM(S77,S81:S82,S86)</f>
        <v>0</v>
      </c>
      <c r="U87" s="195">
        <f t="shared" si="30"/>
        <v>13</v>
      </c>
    </row>
    <row r="88" spans="1:22" x14ac:dyDescent="0.3">
      <c r="A88" s="196" t="s">
        <v>240</v>
      </c>
      <c r="B88" s="4"/>
      <c r="C88" s="251">
        <f>C66</f>
        <v>0</v>
      </c>
      <c r="E88" s="251">
        <f>E66</f>
        <v>0</v>
      </c>
      <c r="F88" s="4"/>
      <c r="G88" s="251">
        <f>G66</f>
        <v>0</v>
      </c>
      <c r="I88" s="251">
        <f>I66</f>
        <v>0</v>
      </c>
      <c r="K88" s="251">
        <f>K66</f>
        <v>0</v>
      </c>
      <c r="L88" s="4"/>
      <c r="M88" s="251">
        <f>M66</f>
        <v>0</v>
      </c>
      <c r="O88" s="251">
        <f>O66</f>
        <v>0</v>
      </c>
      <c r="P88" s="4"/>
      <c r="Q88" s="251">
        <f>Q66</f>
        <v>0</v>
      </c>
      <c r="S88" s="251">
        <f>S66</f>
        <v>0</v>
      </c>
      <c r="U88" s="195">
        <f>V67</f>
        <v>0</v>
      </c>
    </row>
    <row r="89" spans="1:22" x14ac:dyDescent="0.3">
      <c r="A89" s="254" t="s">
        <v>241</v>
      </c>
      <c r="B89" s="255"/>
      <c r="C89" s="256">
        <f>C87-C88</f>
        <v>0</v>
      </c>
      <c r="D89" s="257"/>
      <c r="E89" s="256">
        <f>E87-E88</f>
        <v>0</v>
      </c>
      <c r="F89" s="255"/>
      <c r="G89" s="256">
        <f>G87-G88</f>
        <v>0</v>
      </c>
      <c r="H89" s="257"/>
      <c r="I89" s="256">
        <f>I87-I88</f>
        <v>0</v>
      </c>
      <c r="J89" s="257"/>
      <c r="K89" s="256">
        <f>K87-K88</f>
        <v>0</v>
      </c>
      <c r="L89" s="255"/>
      <c r="M89" s="256">
        <f>M87-M88</f>
        <v>0</v>
      </c>
      <c r="N89" s="257"/>
      <c r="O89" s="256">
        <f>O87-O88</f>
        <v>0</v>
      </c>
      <c r="P89" s="255"/>
      <c r="Q89" s="256">
        <f>Q87-Q88</f>
        <v>0</v>
      </c>
      <c r="R89" s="257"/>
      <c r="S89" s="256">
        <f>S87-S88</f>
        <v>0</v>
      </c>
      <c r="U89" s="195"/>
    </row>
    <row r="90" spans="1:22" ht="15.75" thickBot="1" x14ac:dyDescent="0.35">
      <c r="A90" s="197" t="s">
        <v>242</v>
      </c>
      <c r="B90" s="252"/>
      <c r="C90" s="258" t="str">
        <f>IFERROR((C89/C88)," ")</f>
        <v xml:space="preserve"> </v>
      </c>
      <c r="D90" s="253"/>
      <c r="E90" s="258" t="str">
        <f>IFERROR((E89/E88)," ")</f>
        <v xml:space="preserve"> </v>
      </c>
      <c r="F90" s="252"/>
      <c r="G90" s="258" t="str">
        <f>IFERROR((G89/G88)," ")</f>
        <v xml:space="preserve"> </v>
      </c>
      <c r="H90" s="253"/>
      <c r="I90" s="258" t="str">
        <f>IFERROR((I89/I88)," ")</f>
        <v xml:space="preserve"> </v>
      </c>
      <c r="J90" s="253"/>
      <c r="K90" s="258" t="str">
        <f>IFERROR((K89/K88)," ")</f>
        <v xml:space="preserve"> </v>
      </c>
      <c r="L90" s="252"/>
      <c r="M90" s="258" t="str">
        <f>IFERROR((M89/M88)," ")</f>
        <v xml:space="preserve"> </v>
      </c>
      <c r="N90" s="253"/>
      <c r="O90" s="258" t="str">
        <f>IFERROR((O89/O88)," ")</f>
        <v xml:space="preserve"> </v>
      </c>
      <c r="P90" s="252"/>
      <c r="Q90" s="258" t="str">
        <f>IFERROR((Q89/Q88)," ")</f>
        <v xml:space="preserve"> </v>
      </c>
      <c r="R90" s="253"/>
      <c r="S90" s="258" t="str">
        <f>IFERROR((S89/S88)," ")</f>
        <v xml:space="preserve"> </v>
      </c>
      <c r="U90" s="195"/>
    </row>
    <row r="91" spans="1:22" ht="15.75" thickTop="1" x14ac:dyDescent="0.3">
      <c r="A91" s="202"/>
      <c r="B91" s="4"/>
      <c r="C91" s="299"/>
      <c r="D91" s="6"/>
      <c r="E91" s="299"/>
      <c r="F91" s="4"/>
      <c r="G91" s="299"/>
      <c r="H91" s="6"/>
      <c r="I91" s="299"/>
      <c r="J91" s="6"/>
      <c r="K91" s="299"/>
      <c r="L91" s="4"/>
      <c r="M91" s="299"/>
      <c r="N91" s="6"/>
      <c r="O91" s="299"/>
      <c r="P91" s="4"/>
      <c r="Q91" s="299"/>
      <c r="R91" s="6"/>
      <c r="S91" s="299"/>
      <c r="U91" s="195"/>
    </row>
    <row r="92" spans="1:22" x14ac:dyDescent="0.3">
      <c r="A92" s="300" t="s">
        <v>243</v>
      </c>
      <c r="B92" s="260">
        <f>'TAB4.4.2'!$C$12</f>
        <v>0</v>
      </c>
      <c r="C92" s="250">
        <f>B92*B$7</f>
        <v>0</v>
      </c>
      <c r="D92" s="260">
        <f>'TAB4.4.2'!$C$12</f>
        <v>0</v>
      </c>
      <c r="E92" s="250">
        <f>D92*D$7</f>
        <v>0</v>
      </c>
      <c r="F92" s="260">
        <f>'TAB4.4.2'!$F$12</f>
        <v>0</v>
      </c>
      <c r="G92" s="250">
        <f>F92*F$7</f>
        <v>0</v>
      </c>
      <c r="H92" s="260">
        <f>'TAB4.4.2'!$F$12</f>
        <v>0</v>
      </c>
      <c r="I92" s="250">
        <f>H92*H$7</f>
        <v>0</v>
      </c>
      <c r="J92" s="260">
        <f>'TAB4.4.2'!$F$12</f>
        <v>0</v>
      </c>
      <c r="K92" s="250">
        <f>J92*J$7</f>
        <v>0</v>
      </c>
      <c r="L92" s="260">
        <f>'TAB4.4.2'!$I$12</f>
        <v>0</v>
      </c>
      <c r="M92" s="250">
        <f>L92*L$7</f>
        <v>0</v>
      </c>
      <c r="N92" s="260">
        <f>'TAB4.4.2'!$L$12</f>
        <v>0</v>
      </c>
      <c r="O92" s="250">
        <f>N92*N$7</f>
        <v>0</v>
      </c>
      <c r="P92" s="260">
        <f>'TAB4.4.2'!$O$12</f>
        <v>0</v>
      </c>
      <c r="Q92" s="250">
        <f>P92*P$7</f>
        <v>0</v>
      </c>
      <c r="R92" s="260">
        <f>'TAB4.4.2'!$R$12</f>
        <v>0</v>
      </c>
      <c r="S92" s="250">
        <f>R92*R$7</f>
        <v>0</v>
      </c>
      <c r="V92" s="195"/>
    </row>
    <row r="93" spans="1:22" s="301" customFormat="1" x14ac:dyDescent="0.3">
      <c r="B93" s="302"/>
      <c r="C93" s="302">
        <f>IFERROR(C92/C87,0)</f>
        <v>0</v>
      </c>
      <c r="D93" s="302"/>
      <c r="E93" s="302">
        <f>IFERROR(E92/E87,0)</f>
        <v>0</v>
      </c>
      <c r="F93" s="302"/>
      <c r="G93" s="302">
        <f>IFERROR(G92/G87,0)</f>
        <v>0</v>
      </c>
      <c r="H93" s="302"/>
      <c r="I93" s="302">
        <f>IFERROR(I92/I87,0)</f>
        <v>0</v>
      </c>
      <c r="J93" s="302"/>
      <c r="K93" s="302">
        <f>IFERROR(K92/K87,0)</f>
        <v>0</v>
      </c>
      <c r="L93" s="302"/>
      <c r="M93" s="302">
        <f>IFERROR(M92/M87,0)</f>
        <v>0</v>
      </c>
      <c r="N93" s="302"/>
      <c r="O93" s="302">
        <f>IFERROR(O92/O87,0)</f>
        <v>0</v>
      </c>
      <c r="P93" s="302"/>
      <c r="Q93" s="302">
        <f>IFERROR(Q92/Q87,0)</f>
        <v>0</v>
      </c>
      <c r="R93" s="302"/>
      <c r="S93" s="302">
        <f>IFERROR(S92/S87,0)</f>
        <v>0</v>
      </c>
      <c r="V93" s="303"/>
    </row>
    <row r="94" spans="1:22" x14ac:dyDescent="0.3">
      <c r="U94" s="195">
        <f t="shared" ref="U94:U108" si="40">U73</f>
        <v>14</v>
      </c>
    </row>
    <row r="95" spans="1:22" ht="21" x14ac:dyDescent="0.35">
      <c r="A95" s="378" t="s">
        <v>268</v>
      </c>
      <c r="B95" s="379"/>
      <c r="C95" s="379"/>
      <c r="D95" s="379"/>
      <c r="E95" s="379"/>
      <c r="F95" s="379"/>
      <c r="G95" s="379"/>
      <c r="H95" s="379"/>
      <c r="I95" s="379"/>
      <c r="J95" s="379"/>
      <c r="K95" s="379"/>
      <c r="L95" s="379"/>
      <c r="M95" s="379"/>
      <c r="N95" s="379"/>
      <c r="O95" s="379"/>
      <c r="P95" s="379"/>
      <c r="Q95" s="379"/>
      <c r="R95" s="379"/>
      <c r="S95" s="380"/>
      <c r="U95" s="195">
        <f t="shared" si="40"/>
        <v>15</v>
      </c>
    </row>
    <row r="96" spans="1:22" x14ac:dyDescent="0.3">
      <c r="A96" s="450" t="s">
        <v>0</v>
      </c>
      <c r="B96" s="452" t="str">
        <f>B$5&amp;" | "&amp;B6</f>
        <v>T1 | Relevé annuel</v>
      </c>
      <c r="C96" s="453"/>
      <c r="D96" s="452" t="str">
        <f>D$5&amp;" | "&amp;D6</f>
        <v>T1 | Relevé annuel</v>
      </c>
      <c r="E96" s="453"/>
      <c r="F96" s="452" t="str">
        <f>F$5&amp;" | "&amp;F6</f>
        <v>T2 | Relevé annuel</v>
      </c>
      <c r="G96" s="453"/>
      <c r="H96" s="452" t="str">
        <f>H$5&amp;" | "&amp;H6</f>
        <v>T2 | Relevé annuel</v>
      </c>
      <c r="I96" s="453"/>
      <c r="J96" s="440" t="str">
        <f>J$5&amp;" | "&amp;J6</f>
        <v>T2 | Relevé annuel</v>
      </c>
      <c r="K96" s="441"/>
      <c r="L96" s="452" t="str">
        <f>L$5&amp;" | "&amp;L6</f>
        <v>T3 | Relevé annuel</v>
      </c>
      <c r="M96" s="453"/>
      <c r="N96" s="452" t="str">
        <f>N$5&amp;" | "&amp;N6</f>
        <v>T4 | MMR</v>
      </c>
      <c r="O96" s="453"/>
      <c r="P96" s="452" t="str">
        <f>P$5&amp;" | "&amp;P6</f>
        <v>T5 | AMR</v>
      </c>
      <c r="Q96" s="453"/>
      <c r="R96" s="452" t="str">
        <f>R$5&amp;" | "&amp;R6</f>
        <v>T6 | AMR</v>
      </c>
      <c r="S96" s="453"/>
      <c r="U96" s="195">
        <f t="shared" si="40"/>
        <v>1</v>
      </c>
    </row>
    <row r="97" spans="1:21" x14ac:dyDescent="0.3">
      <c r="A97" s="451"/>
      <c r="B97" s="5" t="s">
        <v>126</v>
      </c>
      <c r="C97" s="5" t="s">
        <v>127</v>
      </c>
      <c r="D97" s="5" t="s">
        <v>126</v>
      </c>
      <c r="E97" s="5" t="s">
        <v>127</v>
      </c>
      <c r="F97" s="5" t="s">
        <v>126</v>
      </c>
      <c r="G97" s="5" t="s">
        <v>127</v>
      </c>
      <c r="H97" s="5" t="s">
        <v>126</v>
      </c>
      <c r="I97" s="5" t="s">
        <v>127</v>
      </c>
      <c r="J97" s="347" t="s">
        <v>126</v>
      </c>
      <c r="K97" s="347" t="s">
        <v>127</v>
      </c>
      <c r="L97" s="5" t="s">
        <v>126</v>
      </c>
      <c r="M97" s="5" t="s">
        <v>127</v>
      </c>
      <c r="N97" s="5" t="s">
        <v>126</v>
      </c>
      <c r="O97" s="5" t="s">
        <v>127</v>
      </c>
      <c r="P97" s="5" t="s">
        <v>126</v>
      </c>
      <c r="Q97" s="5" t="s">
        <v>127</v>
      </c>
      <c r="R97" s="194" t="s">
        <v>126</v>
      </c>
      <c r="S97" s="194" t="s">
        <v>127</v>
      </c>
      <c r="U97" s="195">
        <f t="shared" si="40"/>
        <v>2</v>
      </c>
    </row>
    <row r="98" spans="1:21" x14ac:dyDescent="0.3">
      <c r="A98" s="185" t="s">
        <v>5</v>
      </c>
      <c r="B98" s="6"/>
      <c r="C98" s="250">
        <f>SUM(C99:C101)</f>
        <v>0</v>
      </c>
      <c r="D98" s="250"/>
      <c r="E98" s="250">
        <f>SUM(E99:E101)</f>
        <v>0</v>
      </c>
      <c r="F98" s="250"/>
      <c r="G98" s="250">
        <f>SUM(G99:G101)</f>
        <v>0</v>
      </c>
      <c r="H98" s="250"/>
      <c r="I98" s="250">
        <f>SUM(I99:I101)</f>
        <v>0</v>
      </c>
      <c r="J98" s="250"/>
      <c r="K98" s="250">
        <f>SUM(K99:K101)</f>
        <v>0</v>
      </c>
      <c r="L98" s="250"/>
      <c r="M98" s="250">
        <f>SUM(M99:M101)</f>
        <v>0</v>
      </c>
      <c r="N98" s="250"/>
      <c r="O98" s="250">
        <f>SUM(O99:O101)</f>
        <v>0</v>
      </c>
      <c r="P98" s="250"/>
      <c r="Q98" s="250">
        <f>SUM(Q99:Q101)</f>
        <v>0</v>
      </c>
      <c r="R98" s="250"/>
      <c r="S98" s="250">
        <f>SUM(S99:S101)</f>
        <v>0</v>
      </c>
      <c r="U98" s="195">
        <f t="shared" si="40"/>
        <v>3</v>
      </c>
    </row>
    <row r="99" spans="1:21" x14ac:dyDescent="0.3">
      <c r="A99" s="187" t="s">
        <v>93</v>
      </c>
      <c r="B99" s="438"/>
      <c r="C99" s="439"/>
      <c r="D99" s="438"/>
      <c r="E99" s="439"/>
      <c r="F99" s="438"/>
      <c r="G99" s="439"/>
      <c r="H99" s="438"/>
      <c r="I99" s="439"/>
      <c r="J99" s="438"/>
      <c r="K99" s="439"/>
      <c r="L99" s="438"/>
      <c r="M99" s="439"/>
      <c r="N99" s="438"/>
      <c r="O99" s="439"/>
      <c r="P99" s="250">
        <f>'TAB4.5.2'!$O$8</f>
        <v>0</v>
      </c>
      <c r="Q99" s="250">
        <f>P99*P$8</f>
        <v>0</v>
      </c>
      <c r="R99" s="250">
        <f>'TAB4.5.2'!$R$8</f>
        <v>0</v>
      </c>
      <c r="S99" s="250">
        <f>R99*R$8</f>
        <v>0</v>
      </c>
      <c r="U99" s="195">
        <f t="shared" si="40"/>
        <v>4</v>
      </c>
    </row>
    <row r="100" spans="1:21" x14ac:dyDescent="0.3">
      <c r="A100" s="187" t="s">
        <v>115</v>
      </c>
      <c r="B100" s="250">
        <f>'TAB4.5.2'!$C$9</f>
        <v>0</v>
      </c>
      <c r="C100" s="250">
        <f>B100*1</f>
        <v>0</v>
      </c>
      <c r="D100" s="250">
        <f>'TAB4.5.2'!$C$9</f>
        <v>0</v>
      </c>
      <c r="E100" s="250">
        <f>D100*1</f>
        <v>0</v>
      </c>
      <c r="F100" s="250">
        <f>'TAB4.5.2'!$F$9</f>
        <v>0</v>
      </c>
      <c r="G100" s="250">
        <f>F100*1</f>
        <v>0</v>
      </c>
      <c r="H100" s="250">
        <f>'TAB4.5.2'!$F$9</f>
        <v>0</v>
      </c>
      <c r="I100" s="250">
        <f>H100*1</f>
        <v>0</v>
      </c>
      <c r="J100" s="250">
        <f>'TAB4.5.2'!$F$9</f>
        <v>0</v>
      </c>
      <c r="K100" s="250">
        <f>J100*1</f>
        <v>0</v>
      </c>
      <c r="L100" s="250">
        <f>'TAB4.5.2'!$I$9</f>
        <v>0</v>
      </c>
      <c r="M100" s="250">
        <f>L100*1</f>
        <v>0</v>
      </c>
      <c r="N100" s="250">
        <f>'TAB4.5.2'!$L$9</f>
        <v>0</v>
      </c>
      <c r="O100" s="250">
        <f>N100*1</f>
        <v>0</v>
      </c>
      <c r="P100" s="250">
        <f>'TAB4.5.2'!$O$9</f>
        <v>0</v>
      </c>
      <c r="Q100" s="250">
        <f>P100*1</f>
        <v>0</v>
      </c>
      <c r="R100" s="250">
        <f>'TAB4.5.2'!$R$9</f>
        <v>0</v>
      </c>
      <c r="S100" s="250">
        <f>R100*1</f>
        <v>0</v>
      </c>
      <c r="U100" s="195">
        <f t="shared" si="40"/>
        <v>5</v>
      </c>
    </row>
    <row r="101" spans="1:21" x14ac:dyDescent="0.3">
      <c r="A101" s="187" t="s">
        <v>98</v>
      </c>
      <c r="B101" s="260">
        <f>'TAB4.5.2'!$C$11</f>
        <v>0</v>
      </c>
      <c r="C101" s="250">
        <f>B101*B$7</f>
        <v>0</v>
      </c>
      <c r="D101" s="260">
        <f>'TAB4.5.2'!$C$11</f>
        <v>0</v>
      </c>
      <c r="E101" s="250">
        <f>D101*D$7</f>
        <v>0</v>
      </c>
      <c r="F101" s="260">
        <f>'TAB4.5.2'!$F$11</f>
        <v>0</v>
      </c>
      <c r="G101" s="250">
        <f>F101*F$7</f>
        <v>0</v>
      </c>
      <c r="H101" s="260">
        <f>'TAB4.5.2'!$F$11</f>
        <v>0</v>
      </c>
      <c r="I101" s="250">
        <f>H101*H$7</f>
        <v>0</v>
      </c>
      <c r="J101" s="260">
        <f>'TAB4.5.2'!$F$11</f>
        <v>0</v>
      </c>
      <c r="K101" s="250">
        <f>J101*J$7</f>
        <v>0</v>
      </c>
      <c r="L101" s="260">
        <f>'TAB4.5.2'!$I$11</f>
        <v>0</v>
      </c>
      <c r="M101" s="250">
        <f>L101*L$7</f>
        <v>0</v>
      </c>
      <c r="N101" s="260">
        <f>'TAB4.5.2'!$L$11</f>
        <v>0</v>
      </c>
      <c r="O101" s="250">
        <f>N101*N$7</f>
        <v>0</v>
      </c>
      <c r="P101" s="260">
        <f>'TAB4.5.2'!$O$11</f>
        <v>0</v>
      </c>
      <c r="Q101" s="250">
        <f>P101*P$7</f>
        <v>0</v>
      </c>
      <c r="R101" s="260">
        <f>'TAB4.5.2'!$R$11</f>
        <v>0</v>
      </c>
      <c r="S101" s="250">
        <f>R101*R$7</f>
        <v>0</v>
      </c>
      <c r="U101" s="195">
        <f t="shared" si="40"/>
        <v>6</v>
      </c>
    </row>
    <row r="102" spans="1:21" x14ac:dyDescent="0.3">
      <c r="A102" s="185" t="s">
        <v>113</v>
      </c>
      <c r="B102" s="260">
        <f>'TAB4.5.2'!$C$13</f>
        <v>0</v>
      </c>
      <c r="C102" s="250">
        <f>B102*B$7</f>
        <v>0</v>
      </c>
      <c r="D102" s="260">
        <f>'TAB4.5.2'!$C$13</f>
        <v>0</v>
      </c>
      <c r="E102" s="250">
        <f>D102*D$7</f>
        <v>0</v>
      </c>
      <c r="F102" s="260">
        <f>'TAB4.5.2'!$F$13</f>
        <v>0</v>
      </c>
      <c r="G102" s="250">
        <f>F102*F$7</f>
        <v>0</v>
      </c>
      <c r="H102" s="260">
        <f>'TAB4.5.2'!$F$13</f>
        <v>0</v>
      </c>
      <c r="I102" s="250">
        <f>H102*H$7</f>
        <v>0</v>
      </c>
      <c r="J102" s="260">
        <f>'TAB4.5.2'!$F$13</f>
        <v>0</v>
      </c>
      <c r="K102" s="250">
        <f>J102*J$7</f>
        <v>0</v>
      </c>
      <c r="L102" s="260">
        <f>'TAB4.5.2'!$I$13</f>
        <v>0</v>
      </c>
      <c r="M102" s="250">
        <f>L102*L$7</f>
        <v>0</v>
      </c>
      <c r="N102" s="260">
        <f>'TAB4.5.2'!$L$13</f>
        <v>0</v>
      </c>
      <c r="O102" s="250">
        <f>N102*N$7</f>
        <v>0</v>
      </c>
      <c r="P102" s="260">
        <f>'TAB4.5.2'!$O$13</f>
        <v>0</v>
      </c>
      <c r="Q102" s="250">
        <f>P102*P$7</f>
        <v>0</v>
      </c>
      <c r="R102" s="260">
        <f>'TAB4.5.2'!$R$13</f>
        <v>0</v>
      </c>
      <c r="S102" s="250">
        <f>R102*R$7</f>
        <v>0</v>
      </c>
      <c r="U102" s="195">
        <f t="shared" si="40"/>
        <v>7</v>
      </c>
    </row>
    <row r="103" spans="1:21" x14ac:dyDescent="0.3">
      <c r="A103" s="185" t="s">
        <v>56</v>
      </c>
      <c r="B103" s="260"/>
      <c r="C103" s="250">
        <f>SUM(C104:C106)</f>
        <v>0</v>
      </c>
      <c r="D103" s="260"/>
      <c r="E103" s="250">
        <f>SUM(E104:E106)</f>
        <v>0</v>
      </c>
      <c r="F103" s="260"/>
      <c r="G103" s="250">
        <f>SUM(G104:G106)</f>
        <v>0</v>
      </c>
      <c r="H103" s="260"/>
      <c r="I103" s="250">
        <f>SUM(I104:I106)</f>
        <v>0</v>
      </c>
      <c r="J103" s="260"/>
      <c r="K103" s="250">
        <f>SUM(K104:K106)</f>
        <v>0</v>
      </c>
      <c r="L103" s="260"/>
      <c r="M103" s="250">
        <f>SUM(M104:M106)</f>
        <v>0</v>
      </c>
      <c r="N103" s="260"/>
      <c r="O103" s="250">
        <f>SUM(O104:O106)</f>
        <v>0</v>
      </c>
      <c r="P103" s="260"/>
      <c r="Q103" s="250">
        <f>SUM(Q104:Q106)</f>
        <v>0</v>
      </c>
      <c r="R103" s="260"/>
      <c r="S103" s="250">
        <f>SUM(S104:S106)</f>
        <v>0</v>
      </c>
      <c r="U103" s="195">
        <f t="shared" si="40"/>
        <v>8</v>
      </c>
    </row>
    <row r="104" spans="1:21" x14ac:dyDescent="0.3">
      <c r="A104" s="187" t="s">
        <v>2</v>
      </c>
      <c r="B104" s="260">
        <f>'TAB4.5.2'!$C$15</f>
        <v>0</v>
      </c>
      <c r="C104" s="250">
        <f t="shared" ref="C104:C107" si="41">B104*B$7</f>
        <v>0</v>
      </c>
      <c r="D104" s="260">
        <f>'TAB4.5.2'!$C$15</f>
        <v>0</v>
      </c>
      <c r="E104" s="250">
        <f t="shared" ref="E104:E107" si="42">D104*D$7</f>
        <v>0</v>
      </c>
      <c r="F104" s="260">
        <f>'TAB4.5.2'!$F$15</f>
        <v>0</v>
      </c>
      <c r="G104" s="250">
        <f t="shared" ref="G104:G107" si="43">F104*F$7</f>
        <v>0</v>
      </c>
      <c r="H104" s="260">
        <f>'TAB4.5.2'!$F$15</f>
        <v>0</v>
      </c>
      <c r="I104" s="250">
        <f t="shared" ref="I104:I107" si="44">H104*H$7</f>
        <v>0</v>
      </c>
      <c r="J104" s="260">
        <f>'TAB4.5.2'!$F$15</f>
        <v>0</v>
      </c>
      <c r="K104" s="250">
        <f t="shared" ref="K104:K107" si="45">J104*J$7</f>
        <v>0</v>
      </c>
      <c r="L104" s="260">
        <f>'TAB4.5.2'!$I$15</f>
        <v>0</v>
      </c>
      <c r="M104" s="250">
        <f t="shared" ref="M104:M107" si="46">L104*L$7</f>
        <v>0</v>
      </c>
      <c r="N104" s="260">
        <f>'TAB4.5.2'!$L$15</f>
        <v>0</v>
      </c>
      <c r="O104" s="250">
        <f t="shared" ref="O104:O107" si="47">N104*N$7</f>
        <v>0</v>
      </c>
      <c r="P104" s="260">
        <f>'TAB4.5.2'!$O$15</f>
        <v>0</v>
      </c>
      <c r="Q104" s="250">
        <f t="shared" ref="Q104:Q107" si="48">P104*P$7</f>
        <v>0</v>
      </c>
      <c r="R104" s="260">
        <f>'TAB4.5.2'!$R$15</f>
        <v>0</v>
      </c>
      <c r="S104" s="250">
        <f t="shared" ref="S104:S107" si="49">R104*R$7</f>
        <v>0</v>
      </c>
      <c r="U104" s="195">
        <f t="shared" si="40"/>
        <v>9</v>
      </c>
    </row>
    <row r="105" spans="1:21" x14ac:dyDescent="0.3">
      <c r="A105" s="187" t="s">
        <v>6</v>
      </c>
      <c r="B105" s="260">
        <f>'TAB4.5.2'!$C$16</f>
        <v>0</v>
      </c>
      <c r="C105" s="250">
        <f t="shared" si="41"/>
        <v>0</v>
      </c>
      <c r="D105" s="260">
        <f>'TAB4.5.2'!$C$16</f>
        <v>0</v>
      </c>
      <c r="E105" s="250">
        <f t="shared" si="42"/>
        <v>0</v>
      </c>
      <c r="F105" s="260">
        <f>'TAB4.5.2'!$F$16</f>
        <v>0</v>
      </c>
      <c r="G105" s="250">
        <f t="shared" si="43"/>
        <v>0</v>
      </c>
      <c r="H105" s="260">
        <f>'TAB4.5.2'!$F$16</f>
        <v>0</v>
      </c>
      <c r="I105" s="250">
        <f t="shared" si="44"/>
        <v>0</v>
      </c>
      <c r="J105" s="260">
        <f>'TAB4.5.2'!$F$16</f>
        <v>0</v>
      </c>
      <c r="K105" s="250">
        <f t="shared" si="45"/>
        <v>0</v>
      </c>
      <c r="L105" s="260">
        <f>'TAB4.5.2'!$I$16</f>
        <v>0</v>
      </c>
      <c r="M105" s="250">
        <f t="shared" si="46"/>
        <v>0</v>
      </c>
      <c r="N105" s="260">
        <f>'TAB4.5.2'!$L$16</f>
        <v>0</v>
      </c>
      <c r="O105" s="250">
        <f t="shared" si="47"/>
        <v>0</v>
      </c>
      <c r="P105" s="260">
        <f>'TAB4.5.2'!$O$16</f>
        <v>0</v>
      </c>
      <c r="Q105" s="250">
        <f t="shared" si="48"/>
        <v>0</v>
      </c>
      <c r="R105" s="260">
        <f>'TAB4.5.2'!$R$16</f>
        <v>0</v>
      </c>
      <c r="S105" s="250">
        <f t="shared" si="49"/>
        <v>0</v>
      </c>
      <c r="U105" s="195">
        <f t="shared" si="40"/>
        <v>10</v>
      </c>
    </row>
    <row r="106" spans="1:21" x14ac:dyDescent="0.3">
      <c r="A106" s="187" t="s">
        <v>10</v>
      </c>
      <c r="B106" s="260">
        <f>'TAB4.5.2'!$C$17</f>
        <v>0</v>
      </c>
      <c r="C106" s="250">
        <f t="shared" si="41"/>
        <v>0</v>
      </c>
      <c r="D106" s="260">
        <f>'TAB4.5.2'!$C$17</f>
        <v>0</v>
      </c>
      <c r="E106" s="250">
        <f t="shared" si="42"/>
        <v>0</v>
      </c>
      <c r="F106" s="260">
        <f>'TAB4.5.2'!$F$17</f>
        <v>0</v>
      </c>
      <c r="G106" s="250">
        <f t="shared" si="43"/>
        <v>0</v>
      </c>
      <c r="H106" s="260">
        <f>'TAB4.5.2'!$F$17</f>
        <v>0</v>
      </c>
      <c r="I106" s="250">
        <f t="shared" si="44"/>
        <v>0</v>
      </c>
      <c r="J106" s="260">
        <f>'TAB4.5.2'!$F$17</f>
        <v>0</v>
      </c>
      <c r="K106" s="250">
        <f t="shared" si="45"/>
        <v>0</v>
      </c>
      <c r="L106" s="260">
        <f>'TAB4.5.2'!$I$17</f>
        <v>0</v>
      </c>
      <c r="M106" s="250">
        <f t="shared" si="46"/>
        <v>0</v>
      </c>
      <c r="N106" s="260">
        <f>'TAB4.5.2'!$L$17</f>
        <v>0</v>
      </c>
      <c r="O106" s="250">
        <f t="shared" si="47"/>
        <v>0</v>
      </c>
      <c r="P106" s="260">
        <f>'TAB4.5.2'!$O$17</f>
        <v>0</v>
      </c>
      <c r="Q106" s="250">
        <f t="shared" si="48"/>
        <v>0</v>
      </c>
      <c r="R106" s="260">
        <f>'TAB4.5.2'!$R$17</f>
        <v>0</v>
      </c>
      <c r="S106" s="250">
        <f t="shared" si="49"/>
        <v>0</v>
      </c>
      <c r="U106" s="195">
        <f t="shared" si="40"/>
        <v>11</v>
      </c>
    </row>
    <row r="107" spans="1:21" x14ac:dyDescent="0.3">
      <c r="A107" s="185" t="s">
        <v>114</v>
      </c>
      <c r="B107" s="260">
        <f>'TAB4.5.2'!$C$18</f>
        <v>0</v>
      </c>
      <c r="C107" s="250">
        <f t="shared" si="41"/>
        <v>0</v>
      </c>
      <c r="D107" s="260">
        <f>'TAB4.5.2'!$C$18</f>
        <v>0</v>
      </c>
      <c r="E107" s="250">
        <f t="shared" si="42"/>
        <v>0</v>
      </c>
      <c r="F107" s="260">
        <f>'TAB4.5.2'!$F$18</f>
        <v>0</v>
      </c>
      <c r="G107" s="250">
        <f t="shared" si="43"/>
        <v>0</v>
      </c>
      <c r="H107" s="260">
        <f>'TAB4.5.2'!$F$18</f>
        <v>0</v>
      </c>
      <c r="I107" s="250">
        <f t="shared" si="44"/>
        <v>0</v>
      </c>
      <c r="J107" s="260">
        <f>'TAB4.5.2'!$F$18</f>
        <v>0</v>
      </c>
      <c r="K107" s="250">
        <f t="shared" si="45"/>
        <v>0</v>
      </c>
      <c r="L107" s="260">
        <f>'TAB4.5.2'!$I$18</f>
        <v>0</v>
      </c>
      <c r="M107" s="250">
        <f t="shared" si="46"/>
        <v>0</v>
      </c>
      <c r="N107" s="260">
        <f>'TAB4.5.2'!$L$18</f>
        <v>0</v>
      </c>
      <c r="O107" s="250">
        <f t="shared" si="47"/>
        <v>0</v>
      </c>
      <c r="P107" s="260">
        <f>'TAB4.5.2'!$O$18</f>
        <v>0</v>
      </c>
      <c r="Q107" s="250">
        <f t="shared" si="48"/>
        <v>0</v>
      </c>
      <c r="R107" s="260">
        <f>'TAB4.5.2'!$R$18</f>
        <v>0</v>
      </c>
      <c r="S107" s="250">
        <f t="shared" si="49"/>
        <v>0</v>
      </c>
      <c r="U107" s="195">
        <f t="shared" si="40"/>
        <v>12</v>
      </c>
    </row>
    <row r="108" spans="1:21" x14ac:dyDescent="0.3">
      <c r="A108" s="42" t="s">
        <v>7</v>
      </c>
      <c r="B108" s="8"/>
      <c r="C108" s="229">
        <f>SUM(C98,C102:C103,C107)</f>
        <v>0</v>
      </c>
      <c r="D108" s="8"/>
      <c r="E108" s="229">
        <f>SUM(E98,E102:E103,E107)</f>
        <v>0</v>
      </c>
      <c r="F108" s="8"/>
      <c r="G108" s="229">
        <f>SUM(G98,G102:G103,G107)</f>
        <v>0</v>
      </c>
      <c r="H108" s="8"/>
      <c r="I108" s="229">
        <f>SUM(I98,I102:I103,I107)</f>
        <v>0</v>
      </c>
      <c r="J108" s="8"/>
      <c r="K108" s="229">
        <f>SUM(K98,K102:K103,K107)</f>
        <v>0</v>
      </c>
      <c r="L108" s="8"/>
      <c r="M108" s="229">
        <f>SUM(M98,M102:M103,M107)</f>
        <v>0</v>
      </c>
      <c r="N108" s="8"/>
      <c r="O108" s="229">
        <f>SUM(O98,O102:O103,O107)</f>
        <v>0</v>
      </c>
      <c r="P108" s="8"/>
      <c r="Q108" s="229">
        <f>SUM(Q98,Q102:Q103,Q107)</f>
        <v>0</v>
      </c>
      <c r="R108" s="8"/>
      <c r="S108" s="229">
        <f>SUM(S98,S102:S103,S107)</f>
        <v>0</v>
      </c>
      <c r="U108" s="195">
        <f t="shared" si="40"/>
        <v>13</v>
      </c>
    </row>
    <row r="109" spans="1:21" x14ac:dyDescent="0.3">
      <c r="A109" s="196" t="s">
        <v>302</v>
      </c>
      <c r="B109" s="4"/>
      <c r="C109" s="251">
        <f>C87</f>
        <v>0</v>
      </c>
      <c r="E109" s="251">
        <f>E87</f>
        <v>0</v>
      </c>
      <c r="F109" s="4"/>
      <c r="G109" s="251">
        <f>G87</f>
        <v>0</v>
      </c>
      <c r="I109" s="251">
        <f>I87</f>
        <v>0</v>
      </c>
      <c r="K109" s="251">
        <f>K87</f>
        <v>0</v>
      </c>
      <c r="L109" s="4"/>
      <c r="M109" s="251">
        <f>M87</f>
        <v>0</v>
      </c>
      <c r="O109" s="251">
        <f>O87</f>
        <v>0</v>
      </c>
      <c r="P109" s="4"/>
      <c r="Q109" s="251">
        <f>Q87</f>
        <v>0</v>
      </c>
      <c r="S109" s="251">
        <f>S87</f>
        <v>0</v>
      </c>
      <c r="U109" s="195">
        <f>V88</f>
        <v>0</v>
      </c>
    </row>
    <row r="110" spans="1:21" x14ac:dyDescent="0.3">
      <c r="A110" s="254" t="s">
        <v>303</v>
      </c>
      <c r="B110" s="255"/>
      <c r="C110" s="256">
        <f>C108-C109</f>
        <v>0</v>
      </c>
      <c r="D110" s="257"/>
      <c r="E110" s="256">
        <f>E108-E109</f>
        <v>0</v>
      </c>
      <c r="F110" s="255"/>
      <c r="G110" s="256">
        <f>G108-G109</f>
        <v>0</v>
      </c>
      <c r="H110" s="257"/>
      <c r="I110" s="256">
        <f>I108-I109</f>
        <v>0</v>
      </c>
      <c r="J110" s="257"/>
      <c r="K110" s="256">
        <f>K108-K109</f>
        <v>0</v>
      </c>
      <c r="L110" s="255"/>
      <c r="M110" s="256">
        <f>M108-M109</f>
        <v>0</v>
      </c>
      <c r="N110" s="257"/>
      <c r="O110" s="256">
        <f>O108-O109</f>
        <v>0</v>
      </c>
      <c r="P110" s="255"/>
      <c r="Q110" s="256">
        <f>Q108-Q109</f>
        <v>0</v>
      </c>
      <c r="R110" s="257"/>
      <c r="S110" s="256">
        <f>S108-S109</f>
        <v>0</v>
      </c>
      <c r="U110" s="195"/>
    </row>
    <row r="111" spans="1:21" ht="15.75" thickBot="1" x14ac:dyDescent="0.35">
      <c r="A111" s="197" t="s">
        <v>304</v>
      </c>
      <c r="B111" s="252"/>
      <c r="C111" s="258" t="str">
        <f>IFERROR((C110/C109)," ")</f>
        <v xml:space="preserve"> </v>
      </c>
      <c r="D111" s="253"/>
      <c r="E111" s="258" t="str">
        <f>IFERROR((E110/E109)," ")</f>
        <v xml:space="preserve"> </v>
      </c>
      <c r="F111" s="252"/>
      <c r="G111" s="258" t="str">
        <f>IFERROR((G110/G109)," ")</f>
        <v xml:space="preserve"> </v>
      </c>
      <c r="H111" s="253"/>
      <c r="I111" s="258" t="str">
        <f>IFERROR((I110/I109)," ")</f>
        <v xml:space="preserve"> </v>
      </c>
      <c r="J111" s="253"/>
      <c r="K111" s="258" t="str">
        <f>IFERROR((K110/K109)," ")</f>
        <v xml:space="preserve"> </v>
      </c>
      <c r="L111" s="252"/>
      <c r="M111" s="258" t="str">
        <f>IFERROR((M110/M109)," ")</f>
        <v xml:space="preserve"> </v>
      </c>
      <c r="N111" s="253"/>
      <c r="O111" s="258" t="str">
        <f>IFERROR((O110/O109)," ")</f>
        <v xml:space="preserve"> </v>
      </c>
      <c r="P111" s="252"/>
      <c r="Q111" s="258" t="str">
        <f>IFERROR((Q110/Q109)," ")</f>
        <v xml:space="preserve"> </v>
      </c>
      <c r="R111" s="253"/>
      <c r="S111" s="258" t="str">
        <f>IFERROR((S110/S109)," ")</f>
        <v xml:space="preserve"> </v>
      </c>
      <c r="U111" s="195"/>
    </row>
    <row r="112" spans="1:21" ht="15.75" thickTop="1" x14ac:dyDescent="0.3"/>
    <row r="113" spans="1:22" x14ac:dyDescent="0.3">
      <c r="A113" s="300" t="s">
        <v>243</v>
      </c>
      <c r="B113" s="260">
        <f>'TAB4.5.2'!$C$12</f>
        <v>0</v>
      </c>
      <c r="C113" s="250">
        <f>B113*B$7</f>
        <v>0</v>
      </c>
      <c r="D113" s="260">
        <f>'TAB4.5.2'!$C$12</f>
        <v>0</v>
      </c>
      <c r="E113" s="250">
        <f>D113*D$7</f>
        <v>0</v>
      </c>
      <c r="F113" s="260">
        <f>'TAB4.5.2'!$F$12</f>
        <v>0</v>
      </c>
      <c r="G113" s="250">
        <f>F113*F$7</f>
        <v>0</v>
      </c>
      <c r="H113" s="260">
        <f>'TAB4.5.2'!$F$12</f>
        <v>0</v>
      </c>
      <c r="I113" s="250">
        <f>H113*H$7</f>
        <v>0</v>
      </c>
      <c r="J113" s="260">
        <f>'TAB4.5.2'!$F$12</f>
        <v>0</v>
      </c>
      <c r="K113" s="250">
        <f>J113*J$7</f>
        <v>0</v>
      </c>
      <c r="L113" s="260">
        <f>'TAB4.5.2'!$I$12</f>
        <v>0</v>
      </c>
      <c r="M113" s="250">
        <f>L113*L$7</f>
        <v>0</v>
      </c>
      <c r="N113" s="260">
        <f>'TAB4.5.2'!$L$12</f>
        <v>0</v>
      </c>
      <c r="O113" s="250">
        <f>N113*N$7</f>
        <v>0</v>
      </c>
      <c r="P113" s="260">
        <f>'TAB4.5.2'!$O$12</f>
        <v>0</v>
      </c>
      <c r="Q113" s="250">
        <f>P113*P$7</f>
        <v>0</v>
      </c>
      <c r="R113" s="260">
        <f>'TAB4.5.2'!$R$12</f>
        <v>0</v>
      </c>
      <c r="S113" s="250">
        <f>R113*R$7</f>
        <v>0</v>
      </c>
      <c r="V113" s="195"/>
    </row>
    <row r="114" spans="1:22" s="301" customFormat="1" x14ac:dyDescent="0.3">
      <c r="B114" s="302"/>
      <c r="C114" s="302">
        <f>IFERROR(C113/C108,0)</f>
        <v>0</v>
      </c>
      <c r="D114" s="302"/>
      <c r="E114" s="302">
        <f>IFERROR(E113/E108,0)</f>
        <v>0</v>
      </c>
      <c r="F114" s="302"/>
      <c r="G114" s="302">
        <f>IFERROR(G113/G108,0)</f>
        <v>0</v>
      </c>
      <c r="H114" s="302"/>
      <c r="I114" s="302">
        <f>IFERROR(I113/I108,0)</f>
        <v>0</v>
      </c>
      <c r="J114" s="302"/>
      <c r="K114" s="302">
        <f>IFERROR(K113/K108,0)</f>
        <v>0</v>
      </c>
      <c r="L114" s="302"/>
      <c r="M114" s="302">
        <f>IFERROR(M113/M108,0)</f>
        <v>0</v>
      </c>
      <c r="N114" s="302"/>
      <c r="O114" s="302">
        <f>IFERROR(O113/O108,0)</f>
        <v>0</v>
      </c>
      <c r="P114" s="302"/>
      <c r="Q114" s="302">
        <f>IFERROR(Q113/Q108,0)</f>
        <v>0</v>
      </c>
      <c r="R114" s="302"/>
      <c r="S114" s="302">
        <f>IFERROR(S113/S108,0)</f>
        <v>0</v>
      </c>
      <c r="V114" s="303"/>
    </row>
  </sheetData>
  <mergeCells count="126">
    <mergeCell ref="B7:C7"/>
    <mergeCell ref="B99:C99"/>
    <mergeCell ref="D99:E99"/>
    <mergeCell ref="F99:G99"/>
    <mergeCell ref="H99:I99"/>
    <mergeCell ref="L99:M99"/>
    <mergeCell ref="N99:O99"/>
    <mergeCell ref="A95:S95"/>
    <mergeCell ref="A96:A97"/>
    <mergeCell ref="B96:C96"/>
    <mergeCell ref="D96:E96"/>
    <mergeCell ref="F96:G96"/>
    <mergeCell ref="H96:I96"/>
    <mergeCell ref="L96:M96"/>
    <mergeCell ref="N96:O96"/>
    <mergeCell ref="P96:Q96"/>
    <mergeCell ref="R96:S96"/>
    <mergeCell ref="B78:C78"/>
    <mergeCell ref="D78:E78"/>
    <mergeCell ref="F78:G78"/>
    <mergeCell ref="H78:I78"/>
    <mergeCell ref="L78:M78"/>
    <mergeCell ref="N78:O78"/>
    <mergeCell ref="A74:S74"/>
    <mergeCell ref="A75:A76"/>
    <mergeCell ref="B75:C75"/>
    <mergeCell ref="D75:E75"/>
    <mergeCell ref="F75:G75"/>
    <mergeCell ref="H75:I75"/>
    <mergeCell ref="L75:M75"/>
    <mergeCell ref="N75:O75"/>
    <mergeCell ref="P75:Q75"/>
    <mergeCell ref="R75:S75"/>
    <mergeCell ref="J75:K75"/>
    <mergeCell ref="B57:C57"/>
    <mergeCell ref="D57:E57"/>
    <mergeCell ref="F57:G57"/>
    <mergeCell ref="H57:I57"/>
    <mergeCell ref="L57:M57"/>
    <mergeCell ref="N57:O57"/>
    <mergeCell ref="A53:S53"/>
    <mergeCell ref="A54:A55"/>
    <mergeCell ref="B54:C54"/>
    <mergeCell ref="D54:E54"/>
    <mergeCell ref="F54:G54"/>
    <mergeCell ref="H54:I54"/>
    <mergeCell ref="L54:M54"/>
    <mergeCell ref="N54:O54"/>
    <mergeCell ref="P54:Q54"/>
    <mergeCell ref="R54:S54"/>
    <mergeCell ref="J54:K54"/>
    <mergeCell ref="J57:K57"/>
    <mergeCell ref="P33:Q33"/>
    <mergeCell ref="R33:S33"/>
    <mergeCell ref="B36:C36"/>
    <mergeCell ref="D36:E36"/>
    <mergeCell ref="F36:G36"/>
    <mergeCell ref="H36:I36"/>
    <mergeCell ref="L36:M36"/>
    <mergeCell ref="N36:O36"/>
    <mergeCell ref="A11:S11"/>
    <mergeCell ref="A32:S32"/>
    <mergeCell ref="A33:A34"/>
    <mergeCell ref="B33:C33"/>
    <mergeCell ref="D33:E33"/>
    <mergeCell ref="F33:G33"/>
    <mergeCell ref="H33:I33"/>
    <mergeCell ref="L33:M33"/>
    <mergeCell ref="N33:O33"/>
    <mergeCell ref="N12:O12"/>
    <mergeCell ref="P12:Q12"/>
    <mergeCell ref="R12:S12"/>
    <mergeCell ref="J33:K33"/>
    <mergeCell ref="J36:K36"/>
    <mergeCell ref="B8:C8"/>
    <mergeCell ref="B15:C15"/>
    <mergeCell ref="D15:E15"/>
    <mergeCell ref="F15:G15"/>
    <mergeCell ref="H15:I15"/>
    <mergeCell ref="L15:M15"/>
    <mergeCell ref="N15:O15"/>
    <mergeCell ref="A12:A13"/>
    <mergeCell ref="B12:C12"/>
    <mergeCell ref="D12:E12"/>
    <mergeCell ref="F12:G12"/>
    <mergeCell ref="H12:I12"/>
    <mergeCell ref="L12:M12"/>
    <mergeCell ref="J12:K12"/>
    <mergeCell ref="J15:K15"/>
    <mergeCell ref="H8:I8"/>
    <mergeCell ref="L8:M8"/>
    <mergeCell ref="N8:O8"/>
    <mergeCell ref="P8:Q8"/>
    <mergeCell ref="R8:S8"/>
    <mergeCell ref="D7:E7"/>
    <mergeCell ref="F7:G7"/>
    <mergeCell ref="H7:I7"/>
    <mergeCell ref="L7:M7"/>
    <mergeCell ref="N7:O7"/>
    <mergeCell ref="P7:Q7"/>
    <mergeCell ref="J7:K7"/>
    <mergeCell ref="J8:K8"/>
    <mergeCell ref="J78:K78"/>
    <mergeCell ref="J96:K96"/>
    <mergeCell ref="J99:K99"/>
    <mergeCell ref="P5:Q5"/>
    <mergeCell ref="R5:S5"/>
    <mergeCell ref="B6:C6"/>
    <mergeCell ref="D6:E6"/>
    <mergeCell ref="F6:G6"/>
    <mergeCell ref="H6:I6"/>
    <mergeCell ref="L6:M6"/>
    <mergeCell ref="N6:O6"/>
    <mergeCell ref="P6:Q6"/>
    <mergeCell ref="R6:S6"/>
    <mergeCell ref="B5:C5"/>
    <mergeCell ref="D5:E5"/>
    <mergeCell ref="F5:G5"/>
    <mergeCell ref="H5:I5"/>
    <mergeCell ref="L5:M5"/>
    <mergeCell ref="N5:O5"/>
    <mergeCell ref="J5:K5"/>
    <mergeCell ref="J6:K6"/>
    <mergeCell ref="R7:S7"/>
    <mergeCell ref="D8:E8"/>
    <mergeCell ref="F8:G8"/>
  </mergeCells>
  <conditionalFormatting sqref="C25 E25">
    <cfRule type="containsText" dxfId="87" priority="39" operator="containsText" text="ntitulé">
      <formula>NOT(ISERROR(SEARCH("ntitulé",C25)))</formula>
    </cfRule>
    <cfRule type="containsBlanks" dxfId="86" priority="40">
      <formula>LEN(TRIM(C25))=0</formula>
    </cfRule>
  </conditionalFormatting>
  <conditionalFormatting sqref="C46 E46">
    <cfRule type="containsText" dxfId="85" priority="31" operator="containsText" text="ntitulé">
      <formula>NOT(ISERROR(SEARCH("ntitulé",C46)))</formula>
    </cfRule>
    <cfRule type="containsBlanks" dxfId="84" priority="32">
      <formula>LEN(TRIM(C46))=0</formula>
    </cfRule>
  </conditionalFormatting>
  <conditionalFormatting sqref="C67 E67">
    <cfRule type="containsText" dxfId="83" priority="23" operator="containsText" text="ntitulé">
      <formula>NOT(ISERROR(SEARCH("ntitulé",C67)))</formula>
    </cfRule>
    <cfRule type="containsBlanks" dxfId="82" priority="24">
      <formula>LEN(TRIM(C67))=0</formula>
    </cfRule>
  </conditionalFormatting>
  <conditionalFormatting sqref="C88 E88">
    <cfRule type="containsText" dxfId="81" priority="15" operator="containsText" text="ntitulé">
      <formula>NOT(ISERROR(SEARCH("ntitulé",C88)))</formula>
    </cfRule>
    <cfRule type="containsBlanks" dxfId="80" priority="16">
      <formula>LEN(TRIM(C88))=0</formula>
    </cfRule>
  </conditionalFormatting>
  <conditionalFormatting sqref="C109 E109">
    <cfRule type="containsText" dxfId="79" priority="7" operator="containsText" text="ntitulé">
      <formula>NOT(ISERROR(SEARCH("ntitulé",C109)))</formula>
    </cfRule>
    <cfRule type="containsBlanks" dxfId="78" priority="8">
      <formula>LEN(TRIM(C109))=0</formula>
    </cfRule>
  </conditionalFormatting>
  <conditionalFormatting sqref="G25 I25 K25">
    <cfRule type="containsText" dxfId="77" priority="37" operator="containsText" text="ntitulé">
      <formula>NOT(ISERROR(SEARCH("ntitulé",G25)))</formula>
    </cfRule>
    <cfRule type="containsBlanks" dxfId="76" priority="38">
      <formula>LEN(TRIM(G25))=0</formula>
    </cfRule>
  </conditionalFormatting>
  <conditionalFormatting sqref="G46 I46 K46">
    <cfRule type="containsText" dxfId="75" priority="29" operator="containsText" text="ntitulé">
      <formula>NOT(ISERROR(SEARCH("ntitulé",G46)))</formula>
    </cfRule>
    <cfRule type="containsBlanks" dxfId="74" priority="30">
      <formula>LEN(TRIM(G46))=0</formula>
    </cfRule>
  </conditionalFormatting>
  <conditionalFormatting sqref="G67 I67 K67">
    <cfRule type="containsText" dxfId="73" priority="21" operator="containsText" text="ntitulé">
      <formula>NOT(ISERROR(SEARCH("ntitulé",G67)))</formula>
    </cfRule>
    <cfRule type="containsBlanks" dxfId="72" priority="22">
      <formula>LEN(TRIM(G67))=0</formula>
    </cfRule>
  </conditionalFormatting>
  <conditionalFormatting sqref="G88 I88 K88">
    <cfRule type="containsText" dxfId="71" priority="13" operator="containsText" text="ntitulé">
      <formula>NOT(ISERROR(SEARCH("ntitulé",G88)))</formula>
    </cfRule>
    <cfRule type="containsBlanks" dxfId="70" priority="14">
      <formula>LEN(TRIM(G88))=0</formula>
    </cfRule>
  </conditionalFormatting>
  <conditionalFormatting sqref="G109 I109 K109">
    <cfRule type="containsText" dxfId="69" priority="5" operator="containsText" text="ntitulé">
      <formula>NOT(ISERROR(SEARCH("ntitulé",G109)))</formula>
    </cfRule>
    <cfRule type="containsBlanks" dxfId="68" priority="6">
      <formula>LEN(TRIM(G109))=0</formula>
    </cfRule>
  </conditionalFormatting>
  <conditionalFormatting sqref="M25 O25">
    <cfRule type="containsText" dxfId="67" priority="35" operator="containsText" text="ntitulé">
      <formula>NOT(ISERROR(SEARCH("ntitulé",M25)))</formula>
    </cfRule>
    <cfRule type="containsBlanks" dxfId="66" priority="36">
      <formula>LEN(TRIM(M25))=0</formula>
    </cfRule>
  </conditionalFormatting>
  <conditionalFormatting sqref="M46 O46">
    <cfRule type="containsText" dxfId="65" priority="27" operator="containsText" text="ntitulé">
      <formula>NOT(ISERROR(SEARCH("ntitulé",M46)))</formula>
    </cfRule>
    <cfRule type="containsBlanks" dxfId="64" priority="28">
      <formula>LEN(TRIM(M46))=0</formula>
    </cfRule>
  </conditionalFormatting>
  <conditionalFormatting sqref="M67 O67">
    <cfRule type="containsText" dxfId="63" priority="19" operator="containsText" text="ntitulé">
      <formula>NOT(ISERROR(SEARCH("ntitulé",M67)))</formula>
    </cfRule>
    <cfRule type="containsBlanks" dxfId="62" priority="20">
      <formula>LEN(TRIM(M67))=0</formula>
    </cfRule>
  </conditionalFormatting>
  <conditionalFormatting sqref="M88 O88">
    <cfRule type="containsText" dxfId="61" priority="11" operator="containsText" text="ntitulé">
      <formula>NOT(ISERROR(SEARCH("ntitulé",M88)))</formula>
    </cfRule>
    <cfRule type="containsBlanks" dxfId="60" priority="12">
      <formula>LEN(TRIM(M88))=0</formula>
    </cfRule>
  </conditionalFormatting>
  <conditionalFormatting sqref="M109 O109">
    <cfRule type="containsText" dxfId="59" priority="3" operator="containsText" text="ntitulé">
      <formula>NOT(ISERROR(SEARCH("ntitulé",M109)))</formula>
    </cfRule>
    <cfRule type="containsBlanks" dxfId="58" priority="4">
      <formula>LEN(TRIM(M109))=0</formula>
    </cfRule>
  </conditionalFormatting>
  <conditionalFormatting sqref="Q25 S25">
    <cfRule type="containsText" dxfId="57" priority="33" operator="containsText" text="ntitulé">
      <formula>NOT(ISERROR(SEARCH("ntitulé",Q25)))</formula>
    </cfRule>
    <cfRule type="containsBlanks" dxfId="56" priority="34">
      <formula>LEN(TRIM(Q25))=0</formula>
    </cfRule>
  </conditionalFormatting>
  <conditionalFormatting sqref="Q46 S46">
    <cfRule type="containsText" dxfId="55" priority="25" operator="containsText" text="ntitulé">
      <formula>NOT(ISERROR(SEARCH("ntitulé",Q46)))</formula>
    </cfRule>
    <cfRule type="containsBlanks" dxfId="54" priority="26">
      <formula>LEN(TRIM(Q46))=0</formula>
    </cfRule>
  </conditionalFormatting>
  <conditionalFormatting sqref="Q67 S67">
    <cfRule type="containsText" dxfId="53" priority="17" operator="containsText" text="ntitulé">
      <formula>NOT(ISERROR(SEARCH("ntitulé",Q67)))</formula>
    </cfRule>
    <cfRule type="containsBlanks" dxfId="52" priority="18">
      <formula>LEN(TRIM(Q67))=0</formula>
    </cfRule>
  </conditionalFormatting>
  <conditionalFormatting sqref="Q88 S88">
    <cfRule type="containsText" dxfId="51" priority="9" operator="containsText" text="ntitulé">
      <formula>NOT(ISERROR(SEARCH("ntitulé",Q88)))</formula>
    </cfRule>
    <cfRule type="containsBlanks" dxfId="50" priority="10">
      <formula>LEN(TRIM(Q88))=0</formula>
    </cfRule>
  </conditionalFormatting>
  <conditionalFormatting sqref="Q109 S109">
    <cfRule type="containsText" dxfId="49" priority="1" operator="containsText" text="ntitulé">
      <formula>NOT(ISERROR(SEARCH("ntitulé",Q109)))</formula>
    </cfRule>
    <cfRule type="containsBlanks" dxfId="48" priority="2">
      <formula>LEN(TRIM(Q109))=0</formula>
    </cfRule>
  </conditionalFormatting>
  <pageMargins left="0.7" right="0.7" top="0.75" bottom="0.75" header="0.3" footer="0.3"/>
  <pageSetup paperSize="9" scale="64" orientation="landscape" verticalDpi="300" r:id="rId1"/>
  <rowBreaks count="1" manualBreakCount="1">
    <brk id="52"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W159"/>
  <sheetViews>
    <sheetView zoomScaleNormal="100" workbookViewId="0">
      <selection activeCell="B63" sqref="B63"/>
    </sheetView>
  </sheetViews>
  <sheetFormatPr baseColWidth="10" defaultColWidth="8.85546875" defaultRowHeight="15" x14ac:dyDescent="0.3"/>
  <cols>
    <col min="1" max="1" width="56.42578125" style="2" customWidth="1"/>
    <col min="2" max="2" width="14.7109375" style="6" customWidth="1"/>
    <col min="3" max="3" width="5.28515625" style="4" customWidth="1"/>
    <col min="4" max="4" width="14.7109375" style="6" customWidth="1"/>
    <col min="5" max="5" width="5.28515625" style="4" customWidth="1"/>
    <col min="6" max="6" width="14.7109375" style="6" customWidth="1"/>
    <col min="7" max="7" width="5.28515625" style="4" customWidth="1"/>
    <col min="8" max="8" width="14.7109375" style="6" customWidth="1"/>
    <col min="9" max="9" width="5.28515625" style="4" customWidth="1"/>
    <col min="10" max="10" width="14.7109375" style="6" customWidth="1"/>
    <col min="11" max="11" width="5.28515625" style="4" customWidth="1"/>
    <col min="12" max="12" width="14.7109375" style="6" customWidth="1"/>
    <col min="13" max="13" width="5.28515625" style="4" customWidth="1"/>
    <col min="14" max="14" width="14.7109375" style="6" customWidth="1"/>
    <col min="15" max="15" width="5.28515625" style="4" customWidth="1"/>
    <col min="16" max="16" width="14.7109375" style="6" customWidth="1"/>
    <col min="17" max="17" width="5.28515625" style="4" customWidth="1"/>
    <col min="18" max="18" width="14.7109375" style="6" customWidth="1"/>
    <col min="19" max="19" width="5.28515625" style="1" customWidth="1"/>
    <col min="20" max="20" width="16.7109375" style="1" customWidth="1"/>
    <col min="21" max="21" width="5.28515625" style="1" customWidth="1"/>
    <col min="22" max="22" width="16.7109375" style="1" customWidth="1"/>
    <col min="23" max="23" width="5.28515625" style="1" customWidth="1"/>
    <col min="24" max="16384" width="8.85546875" style="1"/>
  </cols>
  <sheetData>
    <row r="3" spans="1:23" ht="29.45" customHeight="1" x14ac:dyDescent="0.3">
      <c r="A3" s="10" t="str">
        <f>TAB00!B38&amp;" : "&amp;TAB00!C38</f>
        <v>TAB1 : Transposition du revenu autorisé par catégorie tarifaire</v>
      </c>
      <c r="B3" s="37"/>
      <c r="C3" s="38"/>
      <c r="D3" s="37"/>
      <c r="E3" s="38"/>
      <c r="F3" s="37"/>
      <c r="G3" s="38"/>
      <c r="H3" s="37"/>
      <c r="I3" s="38"/>
      <c r="J3" s="37"/>
      <c r="K3" s="38"/>
      <c r="L3" s="37"/>
      <c r="M3" s="38"/>
      <c r="N3" s="37"/>
      <c r="O3" s="38"/>
      <c r="P3" s="37"/>
      <c r="Q3" s="38"/>
      <c r="R3" s="37"/>
      <c r="S3" s="10"/>
      <c r="T3" s="10"/>
      <c r="U3" s="10"/>
      <c r="V3" s="10"/>
      <c r="W3" s="10"/>
    </row>
    <row r="5" spans="1:23" s="39" customFormat="1" ht="21" x14ac:dyDescent="0.35">
      <c r="A5" s="378" t="s">
        <v>202</v>
      </c>
      <c r="B5" s="379"/>
      <c r="C5" s="379"/>
      <c r="D5" s="379"/>
      <c r="E5" s="379"/>
      <c r="F5" s="379"/>
      <c r="G5" s="379"/>
      <c r="H5" s="379"/>
      <c r="I5" s="379"/>
      <c r="J5" s="379"/>
      <c r="K5" s="379"/>
      <c r="L5" s="379"/>
      <c r="M5" s="379"/>
      <c r="N5" s="379"/>
      <c r="O5" s="379"/>
      <c r="P5" s="379"/>
      <c r="Q5" s="379"/>
      <c r="R5" s="380"/>
    </row>
    <row r="6" spans="1:23" x14ac:dyDescent="0.3">
      <c r="A6" s="375" t="s">
        <v>0</v>
      </c>
      <c r="B6" s="377" t="s">
        <v>7</v>
      </c>
      <c r="C6" s="377"/>
      <c r="D6" s="377" t="s">
        <v>32</v>
      </c>
      <c r="E6" s="377"/>
      <c r="F6" s="377" t="s">
        <v>33</v>
      </c>
      <c r="G6" s="377"/>
      <c r="H6" s="377" t="s">
        <v>34</v>
      </c>
      <c r="I6" s="377"/>
      <c r="J6" s="377" t="s">
        <v>35</v>
      </c>
      <c r="K6" s="377"/>
      <c r="L6" s="377" t="s">
        <v>36</v>
      </c>
      <c r="M6" s="377"/>
      <c r="N6" s="377" t="s">
        <v>37</v>
      </c>
      <c r="O6" s="377"/>
      <c r="P6" s="377" t="s">
        <v>41</v>
      </c>
      <c r="Q6" s="377"/>
      <c r="R6" s="35" t="s">
        <v>82</v>
      </c>
    </row>
    <row r="7" spans="1:23" x14ac:dyDescent="0.3">
      <c r="A7" s="376"/>
      <c r="B7" s="35" t="s">
        <v>3</v>
      </c>
      <c r="C7" s="3" t="s">
        <v>4</v>
      </c>
      <c r="D7" s="35" t="s">
        <v>3</v>
      </c>
      <c r="E7" s="3" t="s">
        <v>4</v>
      </c>
      <c r="F7" s="35" t="s">
        <v>3</v>
      </c>
      <c r="G7" s="3" t="s">
        <v>4</v>
      </c>
      <c r="H7" s="35" t="s">
        <v>3</v>
      </c>
      <c r="I7" s="3" t="s">
        <v>4</v>
      </c>
      <c r="J7" s="35" t="s">
        <v>3</v>
      </c>
      <c r="K7" s="3" t="s">
        <v>4</v>
      </c>
      <c r="L7" s="35" t="s">
        <v>3</v>
      </c>
      <c r="M7" s="3" t="s">
        <v>4</v>
      </c>
      <c r="N7" s="35" t="s">
        <v>3</v>
      </c>
      <c r="O7" s="3" t="s">
        <v>4</v>
      </c>
      <c r="P7" s="35" t="s">
        <v>3</v>
      </c>
      <c r="Q7" s="3" t="s">
        <v>4</v>
      </c>
      <c r="R7" s="35" t="s">
        <v>3</v>
      </c>
    </row>
    <row r="8" spans="1:23" x14ac:dyDescent="0.3">
      <c r="A8" s="29" t="s">
        <v>77</v>
      </c>
      <c r="B8" s="456">
        <f>SUM(B9:B11)</f>
        <v>0</v>
      </c>
      <c r="C8" s="287">
        <f t="shared" ref="C8:C29" si="0">IFERROR(B8/$B$31,0)</f>
        <v>0</v>
      </c>
      <c r="D8" s="286">
        <f>SUM(D9:D11)</f>
        <v>0</v>
      </c>
      <c r="E8" s="287">
        <f>IFERROR(D8/$B8,0)</f>
        <v>0</v>
      </c>
      <c r="F8" s="286">
        <f>SUM(F9:F11)</f>
        <v>0</v>
      </c>
      <c r="G8" s="287">
        <f>IFERROR(F8/$B8,0)</f>
        <v>0</v>
      </c>
      <c r="H8" s="286">
        <f>SUM(H9:H11)</f>
        <v>0</v>
      </c>
      <c r="I8" s="287">
        <f t="shared" ref="I8:I31" si="1">IFERROR(H8/$B8,0)</f>
        <v>0</v>
      </c>
      <c r="J8" s="286">
        <f>SUM(J9:J11)</f>
        <v>0</v>
      </c>
      <c r="K8" s="287">
        <f t="shared" ref="K8:Q9" si="2">IFERROR(J8/$B8,0)</f>
        <v>0</v>
      </c>
      <c r="L8" s="286">
        <f>SUM(L9:L11)</f>
        <v>0</v>
      </c>
      <c r="M8" s="287">
        <f t="shared" ref="M8:M10" si="3">IFERROR(L8/$B8,0)</f>
        <v>0</v>
      </c>
      <c r="N8" s="286">
        <f>SUM(N9:N11)</f>
        <v>0</v>
      </c>
      <c r="O8" s="287">
        <f t="shared" ref="O8:O10" si="4">IFERROR(N8/$B8,0)</f>
        <v>0</v>
      </c>
      <c r="P8" s="286">
        <f>SUM(P9:P11)</f>
        <v>0</v>
      </c>
      <c r="Q8" s="287">
        <f t="shared" si="2"/>
        <v>0</v>
      </c>
      <c r="R8" s="286">
        <f>B8-SUM(D8,F8,H8,J8,L8,N8,P8)</f>
        <v>0</v>
      </c>
    </row>
    <row r="9" spans="1:23" x14ac:dyDescent="0.3">
      <c r="A9" s="30" t="s">
        <v>269</v>
      </c>
      <c r="B9" s="457">
        <f>D9+F9+H9+J9+L9+N9+P9</f>
        <v>0</v>
      </c>
      <c r="C9" s="287">
        <f t="shared" si="0"/>
        <v>0</v>
      </c>
      <c r="D9" s="36"/>
      <c r="E9" s="287">
        <f t="shared" ref="E9" si="5">IFERROR(D9/$B9,0)</f>
        <v>0</v>
      </c>
      <c r="F9" s="36"/>
      <c r="G9" s="287">
        <f t="shared" ref="G9" si="6">IFERROR(F9/$B9,0)</f>
        <v>0</v>
      </c>
      <c r="H9" s="36"/>
      <c r="I9" s="287">
        <f t="shared" si="1"/>
        <v>0</v>
      </c>
      <c r="J9" s="36"/>
      <c r="K9" s="287">
        <f t="shared" si="2"/>
        <v>0</v>
      </c>
      <c r="L9" s="36"/>
      <c r="M9" s="287">
        <f t="shared" ref="M9" si="7">IFERROR(L9/$B9,0)</f>
        <v>0</v>
      </c>
      <c r="N9" s="36"/>
      <c r="O9" s="287">
        <f>IFERROR(N9/$B9,0)</f>
        <v>0</v>
      </c>
      <c r="P9" s="36"/>
      <c r="Q9" s="287">
        <f t="shared" si="2"/>
        <v>0</v>
      </c>
      <c r="R9" s="286">
        <f>B9-SUM(D9,F9,H9,J9,L9,N9,P9)</f>
        <v>0</v>
      </c>
    </row>
    <row r="10" spans="1:23" x14ac:dyDescent="0.3">
      <c r="A10" s="30" t="s">
        <v>78</v>
      </c>
      <c r="B10" s="457">
        <f t="shared" ref="B10:B11" si="8">D10+F10+H10+J10+L10+N10+P10</f>
        <v>0</v>
      </c>
      <c r="C10" s="287">
        <f t="shared" si="0"/>
        <v>0</v>
      </c>
      <c r="D10" s="36"/>
      <c r="E10" s="287">
        <f t="shared" ref="E10" si="9">IFERROR(D10/$B10,0)</f>
        <v>0</v>
      </c>
      <c r="F10" s="36"/>
      <c r="G10" s="287">
        <f t="shared" ref="G10" si="10">IFERROR(F10/$B10,0)</f>
        <v>0</v>
      </c>
      <c r="H10" s="36"/>
      <c r="I10" s="287">
        <f t="shared" ref="I10" si="11">IFERROR(H10/$B10,0)</f>
        <v>0</v>
      </c>
      <c r="J10" s="36"/>
      <c r="K10" s="287">
        <f t="shared" ref="K10" si="12">IFERROR(J10/$B10,0)</f>
        <v>0</v>
      </c>
      <c r="L10" s="36"/>
      <c r="M10" s="287">
        <f t="shared" si="3"/>
        <v>0</v>
      </c>
      <c r="N10" s="36"/>
      <c r="O10" s="287">
        <f t="shared" si="4"/>
        <v>0</v>
      </c>
      <c r="P10" s="188"/>
      <c r="Q10" s="287">
        <f t="shared" ref="Q10" si="13">IFERROR(P10/$B10,0)</f>
        <v>0</v>
      </c>
      <c r="R10" s="286">
        <f>B10-SUM(D10,F10,H10,J10,L10,N10,P10)</f>
        <v>0</v>
      </c>
    </row>
    <row r="11" spans="1:23" x14ac:dyDescent="0.3">
      <c r="A11" s="30" t="s">
        <v>270</v>
      </c>
      <c r="B11" s="457">
        <f t="shared" si="8"/>
        <v>0</v>
      </c>
      <c r="C11" s="287">
        <f t="shared" si="0"/>
        <v>0</v>
      </c>
      <c r="D11" s="36"/>
      <c r="E11" s="287">
        <f t="shared" ref="E11" si="14">IFERROR(D11/$B11,0)</f>
        <v>0</v>
      </c>
      <c r="F11" s="36"/>
      <c r="G11" s="287">
        <f t="shared" ref="G11" si="15">IFERROR(F11/$B11,0)</f>
        <v>0</v>
      </c>
      <c r="H11" s="36"/>
      <c r="I11" s="287">
        <f t="shared" ref="I11" si="16">IFERROR(H11/$B11,0)</f>
        <v>0</v>
      </c>
      <c r="J11" s="36"/>
      <c r="K11" s="287">
        <f t="shared" ref="K11" si="17">IFERROR(J11/$B11,0)</f>
        <v>0</v>
      </c>
      <c r="L11" s="36"/>
      <c r="M11" s="287">
        <f t="shared" ref="M11" si="18">IFERROR(L11/$B11,0)</f>
        <v>0</v>
      </c>
      <c r="N11" s="36"/>
      <c r="O11" s="287">
        <f t="shared" ref="O11" si="19">IFERROR(N11/$B11,0)</f>
        <v>0</v>
      </c>
      <c r="P11" s="36"/>
      <c r="Q11" s="287">
        <f t="shared" ref="Q11" si="20">IFERROR(P11/$B11,0)</f>
        <v>0</v>
      </c>
      <c r="R11" s="286">
        <f>B11-SUM(D11,F11,H11,J11,L11,N11,P11)</f>
        <v>0</v>
      </c>
    </row>
    <row r="12" spans="1:23" x14ac:dyDescent="0.3">
      <c r="A12" s="29" t="s">
        <v>151</v>
      </c>
      <c r="B12" s="458">
        <f>SUM(B13,B20)</f>
        <v>0</v>
      </c>
      <c r="C12" s="287">
        <f t="shared" si="0"/>
        <v>0</v>
      </c>
      <c r="D12" s="289">
        <f>SUM(D13,D20)</f>
        <v>0</v>
      </c>
      <c r="E12" s="287">
        <f t="shared" ref="E12:E31" si="21">IFERROR(D12/$B12,0)</f>
        <v>0</v>
      </c>
      <c r="F12" s="289">
        <f>SUM(F13,F20)</f>
        <v>0</v>
      </c>
      <c r="G12" s="287">
        <f t="shared" ref="G12:G31" si="22">IFERROR(F12/$B12,0)</f>
        <v>0</v>
      </c>
      <c r="H12" s="289">
        <f>SUM(H13,H20)</f>
        <v>0</v>
      </c>
      <c r="I12" s="287">
        <f t="shared" si="1"/>
        <v>0</v>
      </c>
      <c r="J12" s="289">
        <f>SUM(J13,J20)</f>
        <v>0</v>
      </c>
      <c r="K12" s="287">
        <f t="shared" ref="K12" si="23">IFERROR(J12/$B12,0)</f>
        <v>0</v>
      </c>
      <c r="L12" s="289">
        <f>SUM(L13,L20)</f>
        <v>0</v>
      </c>
      <c r="M12" s="287">
        <f t="shared" ref="M12:M31" si="24">IFERROR(L12/$B12,0)</f>
        <v>0</v>
      </c>
      <c r="N12" s="289">
        <f>SUM(N13,N20)</f>
        <v>0</v>
      </c>
      <c r="O12" s="287">
        <f t="shared" ref="O12:O31" si="25">IFERROR(N12/$B12,0)</f>
        <v>0</v>
      </c>
      <c r="P12" s="289">
        <f>SUM(P13,P20)</f>
        <v>0</v>
      </c>
      <c r="Q12" s="287">
        <f t="shared" ref="Q12" si="26">IFERROR(P12/$B12,0)</f>
        <v>0</v>
      </c>
      <c r="R12" s="286">
        <f t="shared" ref="R12:R27" si="27">B12-SUM(D12,F12,H12,J12,L12,N12,P12)</f>
        <v>0</v>
      </c>
    </row>
    <row r="13" spans="1:23" x14ac:dyDescent="0.3">
      <c r="A13" s="31" t="s">
        <v>79</v>
      </c>
      <c r="B13" s="458">
        <f>SUM(B14:B19)</f>
        <v>0</v>
      </c>
      <c r="C13" s="287">
        <f t="shared" si="0"/>
        <v>0</v>
      </c>
      <c r="D13" s="289">
        <f>SUM(D14:D19)</f>
        <v>0</v>
      </c>
      <c r="E13" s="287">
        <f t="shared" si="21"/>
        <v>0</v>
      </c>
      <c r="F13" s="289">
        <f>SUM(F14:F19)</f>
        <v>0</v>
      </c>
      <c r="G13" s="287">
        <f t="shared" si="22"/>
        <v>0</v>
      </c>
      <c r="H13" s="289">
        <f>SUM(H14:H19)</f>
        <v>0</v>
      </c>
      <c r="I13" s="287">
        <f t="shared" si="1"/>
        <v>0</v>
      </c>
      <c r="J13" s="289">
        <f>SUM(J14:J19)</f>
        <v>0</v>
      </c>
      <c r="K13" s="287">
        <f t="shared" ref="K13" si="28">IFERROR(J13/$B13,0)</f>
        <v>0</v>
      </c>
      <c r="L13" s="289">
        <f>SUM(L14:L19)</f>
        <v>0</v>
      </c>
      <c r="M13" s="287">
        <f t="shared" si="24"/>
        <v>0</v>
      </c>
      <c r="N13" s="289">
        <f>SUM(N14:N19)</f>
        <v>0</v>
      </c>
      <c r="O13" s="287">
        <f t="shared" si="25"/>
        <v>0</v>
      </c>
      <c r="P13" s="289">
        <f>SUM(P14:P19)</f>
        <v>0</v>
      </c>
      <c r="Q13" s="287">
        <f t="shared" ref="Q13" si="29">IFERROR(P13/$B13,0)</f>
        <v>0</v>
      </c>
      <c r="R13" s="286">
        <f t="shared" si="27"/>
        <v>0</v>
      </c>
    </row>
    <row r="14" spans="1:23" ht="27" x14ac:dyDescent="0.3">
      <c r="A14" s="288" t="s">
        <v>271</v>
      </c>
      <c r="B14" s="457">
        <f t="shared" ref="B14:B19" si="30">D14+F14+H14+J14+L14+N14+P14</f>
        <v>0</v>
      </c>
      <c r="C14" s="287">
        <f t="shared" si="0"/>
        <v>0</v>
      </c>
      <c r="D14" s="36"/>
      <c r="E14" s="287">
        <f t="shared" si="21"/>
        <v>0</v>
      </c>
      <c r="F14" s="36"/>
      <c r="G14" s="287">
        <f t="shared" si="22"/>
        <v>0</v>
      </c>
      <c r="H14" s="36"/>
      <c r="I14" s="287">
        <f t="shared" si="1"/>
        <v>0</v>
      </c>
      <c r="J14" s="36"/>
      <c r="K14" s="287">
        <f t="shared" ref="K14" si="31">IFERROR(J14/$B14,0)</f>
        <v>0</v>
      </c>
      <c r="L14" s="36"/>
      <c r="M14" s="287">
        <f t="shared" si="24"/>
        <v>0</v>
      </c>
      <c r="N14" s="36"/>
      <c r="O14" s="287">
        <f t="shared" si="25"/>
        <v>0</v>
      </c>
      <c r="P14" s="36"/>
      <c r="Q14" s="287">
        <f t="shared" ref="Q14" si="32">IFERROR(P14/$B14,0)</f>
        <v>0</v>
      </c>
      <c r="R14" s="286">
        <f t="shared" si="27"/>
        <v>0</v>
      </c>
    </row>
    <row r="15" spans="1:23" x14ac:dyDescent="0.3">
      <c r="A15" s="288" t="s">
        <v>81</v>
      </c>
      <c r="B15" s="457">
        <f t="shared" si="30"/>
        <v>0</v>
      </c>
      <c r="C15" s="287">
        <f t="shared" si="0"/>
        <v>0</v>
      </c>
      <c r="D15" s="36"/>
      <c r="E15" s="287">
        <f t="shared" si="21"/>
        <v>0</v>
      </c>
      <c r="F15" s="36"/>
      <c r="G15" s="287">
        <f t="shared" si="22"/>
        <v>0</v>
      </c>
      <c r="H15" s="36"/>
      <c r="I15" s="287">
        <f t="shared" si="1"/>
        <v>0</v>
      </c>
      <c r="J15" s="36"/>
      <c r="K15" s="287">
        <f t="shared" ref="K15" si="33">IFERROR(J15/$B15,0)</f>
        <v>0</v>
      </c>
      <c r="L15" s="36"/>
      <c r="M15" s="287">
        <f t="shared" si="24"/>
        <v>0</v>
      </c>
      <c r="N15" s="36"/>
      <c r="O15" s="287">
        <f t="shared" si="25"/>
        <v>0</v>
      </c>
      <c r="P15" s="36"/>
      <c r="Q15" s="287">
        <f t="shared" ref="Q15" si="34">IFERROR(P15/$B15,0)</f>
        <v>0</v>
      </c>
      <c r="R15" s="286">
        <f t="shared" si="27"/>
        <v>0</v>
      </c>
    </row>
    <row r="16" spans="1:23" x14ac:dyDescent="0.3">
      <c r="A16" s="288" t="s">
        <v>272</v>
      </c>
      <c r="B16" s="457">
        <f t="shared" si="30"/>
        <v>0</v>
      </c>
      <c r="C16" s="287">
        <f t="shared" si="0"/>
        <v>0</v>
      </c>
      <c r="D16" s="36"/>
      <c r="E16" s="287">
        <f t="shared" si="21"/>
        <v>0</v>
      </c>
      <c r="F16" s="36"/>
      <c r="G16" s="287">
        <f t="shared" si="22"/>
        <v>0</v>
      </c>
      <c r="H16" s="36"/>
      <c r="I16" s="287">
        <f t="shared" si="1"/>
        <v>0</v>
      </c>
      <c r="J16" s="36"/>
      <c r="K16" s="287">
        <f t="shared" ref="K16" si="35">IFERROR(J16/$B16,0)</f>
        <v>0</v>
      </c>
      <c r="L16" s="36"/>
      <c r="M16" s="287">
        <f t="shared" si="24"/>
        <v>0</v>
      </c>
      <c r="N16" s="36"/>
      <c r="O16" s="287">
        <f t="shared" si="25"/>
        <v>0</v>
      </c>
      <c r="P16" s="36"/>
      <c r="Q16" s="287">
        <f t="shared" ref="Q16" si="36">IFERROR(P16/$B16,0)</f>
        <v>0</v>
      </c>
      <c r="R16" s="286">
        <f t="shared" si="27"/>
        <v>0</v>
      </c>
    </row>
    <row r="17" spans="1:18" ht="27" x14ac:dyDescent="0.3">
      <c r="A17" s="288" t="s">
        <v>152</v>
      </c>
      <c r="B17" s="457">
        <f t="shared" si="30"/>
        <v>0</v>
      </c>
      <c r="C17" s="287">
        <f t="shared" si="0"/>
        <v>0</v>
      </c>
      <c r="D17" s="36"/>
      <c r="E17" s="287">
        <f t="shared" si="21"/>
        <v>0</v>
      </c>
      <c r="F17" s="36"/>
      <c r="G17" s="287">
        <f t="shared" si="22"/>
        <v>0</v>
      </c>
      <c r="H17" s="36"/>
      <c r="I17" s="287">
        <f t="shared" si="1"/>
        <v>0</v>
      </c>
      <c r="J17" s="36"/>
      <c r="K17" s="287">
        <f t="shared" ref="K17" si="37">IFERROR(J17/$B17,0)</f>
        <v>0</v>
      </c>
      <c r="L17" s="36"/>
      <c r="M17" s="287">
        <f t="shared" si="24"/>
        <v>0</v>
      </c>
      <c r="N17" s="36"/>
      <c r="O17" s="287">
        <f t="shared" si="25"/>
        <v>0</v>
      </c>
      <c r="P17" s="36"/>
      <c r="Q17" s="287">
        <f t="shared" ref="Q17" si="38">IFERROR(P17/$B17,0)</f>
        <v>0</v>
      </c>
      <c r="R17" s="286">
        <f t="shared" si="27"/>
        <v>0</v>
      </c>
    </row>
    <row r="18" spans="1:18" x14ac:dyDescent="0.3">
      <c r="A18" s="288" t="s">
        <v>153</v>
      </c>
      <c r="B18" s="457">
        <f t="shared" si="30"/>
        <v>0</v>
      </c>
      <c r="C18" s="287">
        <f t="shared" si="0"/>
        <v>0</v>
      </c>
      <c r="D18" s="36"/>
      <c r="E18" s="287">
        <f t="shared" si="21"/>
        <v>0</v>
      </c>
      <c r="F18" s="36"/>
      <c r="G18" s="287">
        <f t="shared" si="22"/>
        <v>0</v>
      </c>
      <c r="H18" s="36"/>
      <c r="I18" s="287">
        <f t="shared" si="1"/>
        <v>0</v>
      </c>
      <c r="J18" s="36"/>
      <c r="K18" s="287">
        <f t="shared" ref="K18" si="39">IFERROR(J18/$B18,0)</f>
        <v>0</v>
      </c>
      <c r="L18" s="36"/>
      <c r="M18" s="287">
        <f t="shared" si="24"/>
        <v>0</v>
      </c>
      <c r="N18" s="36"/>
      <c r="O18" s="287">
        <f t="shared" si="25"/>
        <v>0</v>
      </c>
      <c r="P18" s="36"/>
      <c r="Q18" s="287">
        <f t="shared" ref="Q18" si="40">IFERROR(P18/$B18,0)</f>
        <v>0</v>
      </c>
      <c r="R18" s="286">
        <f t="shared" si="27"/>
        <v>0</v>
      </c>
    </row>
    <row r="19" spans="1:18" x14ac:dyDescent="0.3">
      <c r="A19" s="288" t="s">
        <v>176</v>
      </c>
      <c r="B19" s="457">
        <f t="shared" si="30"/>
        <v>0</v>
      </c>
      <c r="C19" s="287">
        <f t="shared" si="0"/>
        <v>0</v>
      </c>
      <c r="D19" s="36"/>
      <c r="E19" s="287">
        <f t="shared" si="21"/>
        <v>0</v>
      </c>
      <c r="F19" s="36"/>
      <c r="G19" s="287">
        <f t="shared" si="22"/>
        <v>0</v>
      </c>
      <c r="H19" s="36"/>
      <c r="I19" s="287">
        <f t="shared" si="1"/>
        <v>0</v>
      </c>
      <c r="J19" s="36"/>
      <c r="K19" s="287">
        <f t="shared" ref="K19" si="41">IFERROR(J19/$B19,0)</f>
        <v>0</v>
      </c>
      <c r="L19" s="36"/>
      <c r="M19" s="287">
        <f t="shared" si="24"/>
        <v>0</v>
      </c>
      <c r="N19" s="36"/>
      <c r="O19" s="287">
        <f t="shared" si="25"/>
        <v>0</v>
      </c>
      <c r="P19" s="36"/>
      <c r="Q19" s="287">
        <f t="shared" ref="Q19" si="42">IFERROR(P19/$B19,0)</f>
        <v>0</v>
      </c>
      <c r="R19" s="286">
        <f t="shared" si="27"/>
        <v>0</v>
      </c>
    </row>
    <row r="20" spans="1:18" x14ac:dyDescent="0.3">
      <c r="A20" s="32" t="s">
        <v>80</v>
      </c>
      <c r="B20" s="458">
        <f>SUM(B21:B24)</f>
        <v>0</v>
      </c>
      <c r="C20" s="287">
        <f t="shared" si="0"/>
        <v>0</v>
      </c>
      <c r="D20" s="289">
        <f>SUM(D21:D24)</f>
        <v>0</v>
      </c>
      <c r="E20" s="287">
        <f t="shared" si="21"/>
        <v>0</v>
      </c>
      <c r="F20" s="289">
        <f>SUM(F21:F24)</f>
        <v>0</v>
      </c>
      <c r="G20" s="287">
        <f t="shared" si="22"/>
        <v>0</v>
      </c>
      <c r="H20" s="289">
        <f>SUM(H21:H24)</f>
        <v>0</v>
      </c>
      <c r="I20" s="287">
        <f>IFERROR(H20/$B20,0)</f>
        <v>0</v>
      </c>
      <c r="J20" s="289">
        <f>SUM(J21:J24)</f>
        <v>0</v>
      </c>
      <c r="K20" s="287">
        <f t="shared" ref="K20" si="43">IFERROR(J20/$B20,0)</f>
        <v>0</v>
      </c>
      <c r="L20" s="289">
        <f>SUM(L21:L24)</f>
        <v>0</v>
      </c>
      <c r="M20" s="287">
        <f t="shared" si="24"/>
        <v>0</v>
      </c>
      <c r="N20" s="289">
        <f>SUM(N21:N24)</f>
        <v>0</v>
      </c>
      <c r="O20" s="287">
        <f t="shared" si="25"/>
        <v>0</v>
      </c>
      <c r="P20" s="188"/>
      <c r="Q20" s="287">
        <f t="shared" ref="Q20" si="44">IFERROR(P20/$B20,0)</f>
        <v>0</v>
      </c>
      <c r="R20" s="286">
        <f t="shared" si="27"/>
        <v>0</v>
      </c>
    </row>
    <row r="21" spans="1:18" ht="27" x14ac:dyDescent="0.3">
      <c r="A21" s="288" t="s">
        <v>154</v>
      </c>
      <c r="B21" s="457">
        <f t="shared" ref="B21:B24" si="45">D21+F21+H21+J21+L21+N21+P21</f>
        <v>0</v>
      </c>
      <c r="C21" s="287">
        <f t="shared" si="0"/>
        <v>0</v>
      </c>
      <c r="D21" s="36"/>
      <c r="E21" s="287">
        <f t="shared" si="21"/>
        <v>0</v>
      </c>
      <c r="F21" s="36"/>
      <c r="G21" s="287">
        <f t="shared" si="22"/>
        <v>0</v>
      </c>
      <c r="H21" s="36"/>
      <c r="I21" s="287">
        <f t="shared" si="1"/>
        <v>0</v>
      </c>
      <c r="J21" s="36"/>
      <c r="K21" s="287">
        <f t="shared" ref="K21" si="46">IFERROR(J21/$B21,0)</f>
        <v>0</v>
      </c>
      <c r="L21" s="36"/>
      <c r="M21" s="287">
        <f t="shared" si="24"/>
        <v>0</v>
      </c>
      <c r="N21" s="36"/>
      <c r="O21" s="287">
        <f t="shared" si="25"/>
        <v>0</v>
      </c>
      <c r="P21" s="188"/>
      <c r="Q21" s="287">
        <f t="shared" ref="Q21" si="47">IFERROR(P21/$B21,0)</f>
        <v>0</v>
      </c>
      <c r="R21" s="286">
        <f>B21-SUM(D21,F21,H21,J21,L21,N21,P21)</f>
        <v>0</v>
      </c>
    </row>
    <row r="22" spans="1:18" ht="27" x14ac:dyDescent="0.3">
      <c r="A22" s="288" t="s">
        <v>155</v>
      </c>
      <c r="B22" s="457">
        <f t="shared" si="45"/>
        <v>0</v>
      </c>
      <c r="C22" s="287">
        <f t="shared" si="0"/>
        <v>0</v>
      </c>
      <c r="D22" s="36"/>
      <c r="E22" s="287">
        <f t="shared" si="21"/>
        <v>0</v>
      </c>
      <c r="F22" s="36"/>
      <c r="G22" s="287">
        <f t="shared" si="22"/>
        <v>0</v>
      </c>
      <c r="H22" s="36"/>
      <c r="I22" s="287">
        <f t="shared" si="1"/>
        <v>0</v>
      </c>
      <c r="J22" s="36"/>
      <c r="K22" s="287">
        <f t="shared" ref="K22" si="48">IFERROR(J22/$B22,0)</f>
        <v>0</v>
      </c>
      <c r="L22" s="36"/>
      <c r="M22" s="287">
        <f t="shared" si="24"/>
        <v>0</v>
      </c>
      <c r="N22" s="36"/>
      <c r="O22" s="287">
        <f t="shared" si="25"/>
        <v>0</v>
      </c>
      <c r="P22" s="188"/>
      <c r="Q22" s="287">
        <f t="shared" ref="Q22" si="49">IFERROR(P22/$B22,0)</f>
        <v>0</v>
      </c>
      <c r="R22" s="286">
        <f t="shared" si="27"/>
        <v>0</v>
      </c>
    </row>
    <row r="23" spans="1:18" ht="42.95" customHeight="1" x14ac:dyDescent="0.3">
      <c r="A23" s="336" t="s">
        <v>273</v>
      </c>
      <c r="B23" s="457">
        <f t="shared" si="45"/>
        <v>0</v>
      </c>
      <c r="C23" s="287">
        <f t="shared" si="0"/>
        <v>0</v>
      </c>
      <c r="D23" s="36"/>
      <c r="E23" s="287">
        <f t="shared" si="21"/>
        <v>0</v>
      </c>
      <c r="F23" s="36"/>
      <c r="G23" s="287">
        <f t="shared" si="22"/>
        <v>0</v>
      </c>
      <c r="H23" s="36"/>
      <c r="I23" s="287">
        <f t="shared" si="1"/>
        <v>0</v>
      </c>
      <c r="J23" s="36"/>
      <c r="K23" s="287">
        <f t="shared" ref="K23" si="50">IFERROR(J23/$B23,0)</f>
        <v>0</v>
      </c>
      <c r="L23" s="36"/>
      <c r="M23" s="287">
        <f t="shared" si="24"/>
        <v>0</v>
      </c>
      <c r="N23" s="36"/>
      <c r="O23" s="287">
        <f t="shared" si="25"/>
        <v>0</v>
      </c>
      <c r="P23" s="188"/>
      <c r="Q23" s="287">
        <f t="shared" ref="Q23" si="51">IFERROR(P23/$B23,0)</f>
        <v>0</v>
      </c>
      <c r="R23" s="286">
        <f>B23-SUM(D23,F23,H23,J23,L23,N23,P23)</f>
        <v>0</v>
      </c>
    </row>
    <row r="24" spans="1:18" x14ac:dyDescent="0.3">
      <c r="A24" s="288" t="s">
        <v>156</v>
      </c>
      <c r="B24" s="457">
        <f t="shared" si="45"/>
        <v>0</v>
      </c>
      <c r="C24" s="287">
        <f t="shared" si="0"/>
        <v>0</v>
      </c>
      <c r="D24" s="36"/>
      <c r="E24" s="287">
        <f t="shared" si="21"/>
        <v>0</v>
      </c>
      <c r="F24" s="36"/>
      <c r="G24" s="287">
        <f t="shared" si="22"/>
        <v>0</v>
      </c>
      <c r="H24" s="36"/>
      <c r="I24" s="287">
        <f t="shared" si="1"/>
        <v>0</v>
      </c>
      <c r="J24" s="36"/>
      <c r="K24" s="287">
        <f t="shared" ref="K24" si="52">IFERROR(J24/$B24,0)</f>
        <v>0</v>
      </c>
      <c r="L24" s="36"/>
      <c r="M24" s="287">
        <f t="shared" si="24"/>
        <v>0</v>
      </c>
      <c r="N24" s="36"/>
      <c r="O24" s="287">
        <f t="shared" si="25"/>
        <v>0</v>
      </c>
      <c r="P24" s="188"/>
      <c r="Q24" s="287">
        <f t="shared" ref="Q24" si="53">IFERROR(P24/$B24,0)</f>
        <v>0</v>
      </c>
      <c r="R24" s="286">
        <f t="shared" si="27"/>
        <v>0</v>
      </c>
    </row>
    <row r="25" spans="1:18" x14ac:dyDescent="0.3">
      <c r="A25" s="33" t="s">
        <v>1</v>
      </c>
      <c r="B25" s="458">
        <f>SUM(B26:B28)</f>
        <v>0</v>
      </c>
      <c r="C25" s="287">
        <f t="shared" si="0"/>
        <v>0</v>
      </c>
      <c r="D25" s="289">
        <f>SUM(D26:D28)</f>
        <v>0</v>
      </c>
      <c r="E25" s="287">
        <f t="shared" si="21"/>
        <v>0</v>
      </c>
      <c r="F25" s="289">
        <f>SUM(F26:F28)</f>
        <v>0</v>
      </c>
      <c r="G25" s="287">
        <f t="shared" si="22"/>
        <v>0</v>
      </c>
      <c r="H25" s="289">
        <f>SUM(H26:H28)</f>
        <v>0</v>
      </c>
      <c r="I25" s="287">
        <f t="shared" si="1"/>
        <v>0</v>
      </c>
      <c r="J25" s="289">
        <f>SUM(J26:J28)</f>
        <v>0</v>
      </c>
      <c r="K25" s="287">
        <f t="shared" ref="K25" si="54">IFERROR(J25/$B25,0)</f>
        <v>0</v>
      </c>
      <c r="L25" s="289">
        <f>SUM(L26:L28)</f>
        <v>0</v>
      </c>
      <c r="M25" s="287">
        <f t="shared" si="24"/>
        <v>0</v>
      </c>
      <c r="N25" s="289">
        <f>SUM(N26:N28)</f>
        <v>0</v>
      </c>
      <c r="O25" s="287">
        <f t="shared" si="25"/>
        <v>0</v>
      </c>
      <c r="P25" s="289">
        <f>SUM(P26:P28)</f>
        <v>0</v>
      </c>
      <c r="Q25" s="287">
        <f t="shared" ref="Q25" si="55">IFERROR(P25/$B25,0)</f>
        <v>0</v>
      </c>
      <c r="R25" s="286">
        <f t="shared" si="27"/>
        <v>0</v>
      </c>
    </row>
    <row r="26" spans="1:18" x14ac:dyDescent="0.3">
      <c r="A26" s="31" t="s">
        <v>206</v>
      </c>
      <c r="B26" s="457">
        <f t="shared" ref="B26:B28" si="56">D26+F26+H26+J26+L26+N26+P26</f>
        <v>0</v>
      </c>
      <c r="C26" s="287">
        <f t="shared" si="0"/>
        <v>0</v>
      </c>
      <c r="D26" s="36"/>
      <c r="E26" s="287">
        <f t="shared" si="21"/>
        <v>0</v>
      </c>
      <c r="F26" s="36"/>
      <c r="G26" s="287">
        <f t="shared" si="22"/>
        <v>0</v>
      </c>
      <c r="H26" s="36"/>
      <c r="I26" s="287">
        <f t="shared" si="1"/>
        <v>0</v>
      </c>
      <c r="J26" s="36"/>
      <c r="K26" s="287">
        <f t="shared" ref="K26" si="57">IFERROR(J26/$B26,0)</f>
        <v>0</v>
      </c>
      <c r="L26" s="36"/>
      <c r="M26" s="287">
        <f t="shared" si="24"/>
        <v>0</v>
      </c>
      <c r="N26" s="36"/>
      <c r="O26" s="287">
        <f t="shared" si="25"/>
        <v>0</v>
      </c>
      <c r="P26" s="36"/>
      <c r="Q26" s="287">
        <f t="shared" ref="Q26" si="58">IFERROR(P26/$B26,0)</f>
        <v>0</v>
      </c>
      <c r="R26" s="286">
        <f t="shared" si="27"/>
        <v>0</v>
      </c>
    </row>
    <row r="27" spans="1:18" x14ac:dyDescent="0.3">
      <c r="A27" s="455" t="s">
        <v>207</v>
      </c>
      <c r="B27" s="457">
        <f t="shared" si="56"/>
        <v>0</v>
      </c>
      <c r="C27" s="287">
        <f t="shared" si="0"/>
        <v>0</v>
      </c>
      <c r="D27" s="36"/>
      <c r="E27" s="287">
        <f t="shared" si="21"/>
        <v>0</v>
      </c>
      <c r="F27" s="36"/>
      <c r="G27" s="287">
        <f t="shared" si="22"/>
        <v>0</v>
      </c>
      <c r="H27" s="36"/>
      <c r="I27" s="287">
        <f t="shared" si="1"/>
        <v>0</v>
      </c>
      <c r="J27" s="36"/>
      <c r="K27" s="287">
        <f t="shared" ref="K27:K29" si="59">IFERROR(J27/$B27,0)</f>
        <v>0</v>
      </c>
      <c r="L27" s="36"/>
      <c r="M27" s="287">
        <f t="shared" si="24"/>
        <v>0</v>
      </c>
      <c r="N27" s="36"/>
      <c r="O27" s="287">
        <f t="shared" si="25"/>
        <v>0</v>
      </c>
      <c r="P27" s="36"/>
      <c r="Q27" s="287">
        <f t="shared" ref="Q27:Q29" si="60">IFERROR(P27/$B27,0)</f>
        <v>0</v>
      </c>
      <c r="R27" s="286">
        <f t="shared" si="27"/>
        <v>0</v>
      </c>
    </row>
    <row r="28" spans="1:18" x14ac:dyDescent="0.3">
      <c r="A28" s="32" t="s">
        <v>330</v>
      </c>
      <c r="B28" s="457">
        <f t="shared" si="56"/>
        <v>0</v>
      </c>
      <c r="C28" s="287"/>
      <c r="D28" s="36"/>
      <c r="E28" s="287"/>
      <c r="F28" s="36"/>
      <c r="G28" s="287"/>
      <c r="H28" s="36"/>
      <c r="I28" s="287"/>
      <c r="J28" s="36"/>
      <c r="K28" s="287"/>
      <c r="L28" s="36"/>
      <c r="M28" s="287"/>
      <c r="N28" s="36"/>
      <c r="O28" s="287"/>
      <c r="P28" s="188"/>
      <c r="Q28" s="287"/>
      <c r="R28" s="286"/>
    </row>
    <row r="29" spans="1:18" x14ac:dyDescent="0.3">
      <c r="A29" s="33" t="s">
        <v>280</v>
      </c>
      <c r="B29" s="458">
        <f>SUM(B30)</f>
        <v>0</v>
      </c>
      <c r="C29" s="287">
        <f t="shared" si="0"/>
        <v>0</v>
      </c>
      <c r="D29" s="289">
        <f>SUM(D30)</f>
        <v>0</v>
      </c>
      <c r="E29" s="287">
        <f t="shared" ref="E29" si="61">IFERROR(D29/$B29,0)</f>
        <v>0</v>
      </c>
      <c r="F29" s="289">
        <f>SUM(F30)</f>
        <v>0</v>
      </c>
      <c r="G29" s="287">
        <f t="shared" ref="G29" si="62">IFERROR(F29/$B29,0)</f>
        <v>0</v>
      </c>
      <c r="H29" s="289">
        <f>SUM(H30)</f>
        <v>0</v>
      </c>
      <c r="I29" s="287">
        <f t="shared" ref="I29" si="63">IFERROR(H29/$B29,0)</f>
        <v>0</v>
      </c>
      <c r="J29" s="289">
        <f>SUM(J30)</f>
        <v>0</v>
      </c>
      <c r="K29" s="287">
        <f t="shared" si="59"/>
        <v>0</v>
      </c>
      <c r="L29" s="289">
        <f>SUM(L30)</f>
        <v>0</v>
      </c>
      <c r="M29" s="287">
        <f t="shared" ref="M29" si="64">IFERROR(L29/$B29,0)</f>
        <v>0</v>
      </c>
      <c r="N29" s="289">
        <f>SUM(N30)</f>
        <v>0</v>
      </c>
      <c r="O29" s="287">
        <f t="shared" ref="O29" si="65">IFERROR(N29/$B29,0)</f>
        <v>0</v>
      </c>
      <c r="P29" s="289">
        <f>SUM(P30)</f>
        <v>0</v>
      </c>
      <c r="Q29" s="287">
        <f t="shared" si="60"/>
        <v>0</v>
      </c>
      <c r="R29" s="286">
        <f t="shared" ref="R29" si="66">B29-SUM(D29,F29,H29,J29,L29,N29,P29)</f>
        <v>0</v>
      </c>
    </row>
    <row r="30" spans="1:18" x14ac:dyDescent="0.3">
      <c r="A30" s="32" t="s">
        <v>208</v>
      </c>
      <c r="B30" s="457">
        <f t="shared" ref="B30" si="67">D30+F30+H30+J30+L30+N30+P30</f>
        <v>0</v>
      </c>
      <c r="C30" s="287"/>
      <c r="D30" s="36"/>
      <c r="E30" s="287"/>
      <c r="F30" s="36"/>
      <c r="G30" s="287"/>
      <c r="H30" s="36"/>
      <c r="I30" s="287"/>
      <c r="J30" s="36"/>
      <c r="K30" s="287"/>
      <c r="L30" s="36"/>
      <c r="M30" s="287"/>
      <c r="N30" s="36"/>
      <c r="O30" s="287"/>
      <c r="P30" s="36"/>
      <c r="Q30" s="287"/>
      <c r="R30" s="286"/>
    </row>
    <row r="31" spans="1:18" x14ac:dyDescent="0.3">
      <c r="A31" s="34" t="s">
        <v>7</v>
      </c>
      <c r="B31" s="459">
        <f>SUM(B8,B12,B25,B29)</f>
        <v>0</v>
      </c>
      <c r="C31" s="287">
        <f>IFERROR(B31/$B$31,0)</f>
        <v>0</v>
      </c>
      <c r="D31" s="289">
        <f>SUM(D8,D12,D25,D29)</f>
        <v>0</v>
      </c>
      <c r="E31" s="287">
        <f t="shared" si="21"/>
        <v>0</v>
      </c>
      <c r="F31" s="289">
        <f>SUM(F8,F12,F25,F29)</f>
        <v>0</v>
      </c>
      <c r="G31" s="287">
        <f t="shared" si="22"/>
        <v>0</v>
      </c>
      <c r="H31" s="289">
        <f>SUM(H8,H12,H25,H29)</f>
        <v>0</v>
      </c>
      <c r="I31" s="287">
        <f t="shared" si="1"/>
        <v>0</v>
      </c>
      <c r="J31" s="289">
        <f>SUM(J8,J12,J25,J29)</f>
        <v>0</v>
      </c>
      <c r="K31" s="287">
        <f t="shared" ref="K31" si="68">IFERROR(J31/$B31,0)</f>
        <v>0</v>
      </c>
      <c r="L31" s="289">
        <f>SUM(L8,L12,L25,L29)</f>
        <v>0</v>
      </c>
      <c r="M31" s="287">
        <f t="shared" si="24"/>
        <v>0</v>
      </c>
      <c r="N31" s="289">
        <f>SUM(N8,N12,N25,N29)</f>
        <v>0</v>
      </c>
      <c r="O31" s="287">
        <f t="shared" si="25"/>
        <v>0</v>
      </c>
      <c r="P31" s="289">
        <f>SUM(P8,P12,P25,P29)</f>
        <v>0</v>
      </c>
      <c r="Q31" s="287">
        <f t="shared" ref="Q31" si="69">IFERROR(P31/$B31,0)</f>
        <v>0</v>
      </c>
      <c r="R31" s="286">
        <f>B31-SUM(D31,F31,H31,J31,L31,N31,P31)</f>
        <v>0</v>
      </c>
    </row>
    <row r="32" spans="1:18" ht="15.75" thickBot="1" x14ac:dyDescent="0.35">
      <c r="B32" s="292"/>
      <c r="C32" s="293"/>
      <c r="D32" s="292"/>
      <c r="E32" s="293"/>
      <c r="F32" s="292"/>
      <c r="G32" s="293"/>
      <c r="H32" s="292"/>
      <c r="I32" s="293"/>
      <c r="J32" s="292"/>
      <c r="K32" s="293"/>
      <c r="L32" s="292"/>
      <c r="M32" s="287"/>
      <c r="N32" s="289"/>
      <c r="O32" s="287"/>
      <c r="P32" s="289"/>
      <c r="Q32" s="287"/>
      <c r="R32" s="286"/>
    </row>
    <row r="33" spans="1:18" ht="15.75" thickBot="1" x14ac:dyDescent="0.35">
      <c r="A33" s="294" t="s">
        <v>209</v>
      </c>
      <c r="B33" s="334">
        <f>'TAB1.1'!$N$47</f>
        <v>0</v>
      </c>
      <c r="C33" s="293">
        <f>IFERROR(B33/$B$34,0)</f>
        <v>0</v>
      </c>
      <c r="D33" s="295"/>
      <c r="E33" s="293">
        <f t="shared" ref="E33:E34" si="70">IFERROR(D33/$B33,0)</f>
        <v>0</v>
      </c>
      <c r="F33" s="295"/>
      <c r="G33" s="293">
        <f t="shared" ref="G33:G34" si="71">IFERROR(F33/$B33,0)</f>
        <v>0</v>
      </c>
      <c r="H33" s="295"/>
      <c r="I33" s="293">
        <f t="shared" ref="I33:I34" si="72">IFERROR(H33/$B33,0)</f>
        <v>0</v>
      </c>
      <c r="J33" s="295"/>
      <c r="K33" s="293">
        <f>IFERROR(J33/$B33,0)</f>
        <v>0</v>
      </c>
      <c r="L33" s="295"/>
      <c r="M33" s="293">
        <f>IFERROR(L33/$B33,0)</f>
        <v>0</v>
      </c>
      <c r="N33" s="295"/>
      <c r="O33" s="293">
        <f>IFERROR(N33/$B33,0)</f>
        <v>0</v>
      </c>
      <c r="P33" s="295"/>
      <c r="Q33" s="293">
        <f>IFERROR(P33/$B33,0)</f>
        <v>0</v>
      </c>
      <c r="R33" s="286">
        <f t="shared" ref="R33" si="73">B33-SUM(D33,F33,H33,J33,L33,N33,P33)</f>
        <v>0</v>
      </c>
    </row>
    <row r="34" spans="1:18" ht="15.75" thickBot="1" x14ac:dyDescent="0.35">
      <c r="A34" s="296" t="s">
        <v>7</v>
      </c>
      <c r="B34" s="297">
        <f>B31+B33</f>
        <v>0</v>
      </c>
      <c r="C34" s="293">
        <f>IFERROR(B34/$B$34,0)</f>
        <v>0</v>
      </c>
      <c r="D34" s="297">
        <f>D31+D33</f>
        <v>0</v>
      </c>
      <c r="E34" s="293">
        <f t="shared" si="70"/>
        <v>0</v>
      </c>
      <c r="F34" s="297">
        <f>F31+F33</f>
        <v>0</v>
      </c>
      <c r="G34" s="293">
        <f t="shared" si="71"/>
        <v>0</v>
      </c>
      <c r="H34" s="297">
        <f>H31+H33</f>
        <v>0</v>
      </c>
      <c r="I34" s="293">
        <f t="shared" si="72"/>
        <v>0</v>
      </c>
      <c r="J34" s="297">
        <f>J31+J33</f>
        <v>0</v>
      </c>
      <c r="K34" s="293">
        <f t="shared" ref="K34" si="74">IFERROR(J34/$B34,0)</f>
        <v>0</v>
      </c>
      <c r="L34" s="297">
        <f>L31+L33</f>
        <v>0</v>
      </c>
      <c r="M34" s="293">
        <f t="shared" ref="M34" si="75">IFERROR(L34/$B34,0)</f>
        <v>0</v>
      </c>
      <c r="N34" s="297">
        <f>N31+N33</f>
        <v>0</v>
      </c>
      <c r="O34" s="293">
        <f t="shared" ref="O34" si="76">IFERROR(N34/$B34,0)</f>
        <v>0</v>
      </c>
      <c r="P34" s="297">
        <f>P31+P33</f>
        <v>0</v>
      </c>
      <c r="Q34" s="293">
        <f t="shared" ref="Q34" si="77">IFERROR(P34/$B34,0)</f>
        <v>0</v>
      </c>
      <c r="R34" s="286">
        <f>B34-SUM(D34,F34,H34,J34,L34,N34,P34)</f>
        <v>0</v>
      </c>
    </row>
    <row r="35" spans="1:18" x14ac:dyDescent="0.3">
      <c r="B35" s="4"/>
      <c r="D35" s="4"/>
      <c r="F35" s="4"/>
      <c r="H35" s="4"/>
      <c r="J35" s="4"/>
      <c r="L35" s="1"/>
      <c r="M35" s="287"/>
      <c r="N35" s="289"/>
      <c r="O35" s="287"/>
      <c r="P35" s="289"/>
      <c r="Q35" s="287"/>
      <c r="R35" s="286"/>
    </row>
    <row r="36" spans="1:18" x14ac:dyDescent="0.3">
      <c r="A36" s="290"/>
      <c r="B36" s="289"/>
      <c r="C36" s="202"/>
      <c r="D36" s="289"/>
      <c r="E36" s="202"/>
      <c r="F36" s="289"/>
      <c r="G36" s="202"/>
      <c r="H36" s="289"/>
      <c r="I36" s="202"/>
      <c r="J36" s="289"/>
      <c r="K36" s="202"/>
      <c r="L36" s="289"/>
      <c r="M36" s="202"/>
      <c r="N36" s="289"/>
      <c r="O36" s="202"/>
      <c r="P36" s="289"/>
      <c r="Q36" s="202"/>
      <c r="R36" s="289"/>
    </row>
    <row r="37" spans="1:18" ht="21" x14ac:dyDescent="0.35">
      <c r="A37" s="372" t="s">
        <v>203</v>
      </c>
      <c r="B37" s="373"/>
      <c r="C37" s="373"/>
      <c r="D37" s="373"/>
      <c r="E37" s="373"/>
      <c r="F37" s="373"/>
      <c r="G37" s="373"/>
      <c r="H37" s="373"/>
      <c r="I37" s="373"/>
      <c r="J37" s="373"/>
      <c r="K37" s="373"/>
      <c r="L37" s="373"/>
      <c r="M37" s="373"/>
      <c r="N37" s="373"/>
      <c r="O37" s="373"/>
      <c r="P37" s="373"/>
      <c r="Q37" s="373"/>
      <c r="R37" s="374"/>
    </row>
    <row r="38" spans="1:18" x14ac:dyDescent="0.3">
      <c r="A38" s="375" t="s">
        <v>0</v>
      </c>
      <c r="B38" s="377" t="s">
        <v>7</v>
      </c>
      <c r="C38" s="377"/>
      <c r="D38" s="377" t="s">
        <v>32</v>
      </c>
      <c r="E38" s="377"/>
      <c r="F38" s="377" t="s">
        <v>33</v>
      </c>
      <c r="G38" s="377"/>
      <c r="H38" s="377" t="s">
        <v>34</v>
      </c>
      <c r="I38" s="377"/>
      <c r="J38" s="377" t="s">
        <v>35</v>
      </c>
      <c r="K38" s="377"/>
      <c r="L38" s="377" t="s">
        <v>36</v>
      </c>
      <c r="M38" s="377"/>
      <c r="N38" s="377" t="s">
        <v>37</v>
      </c>
      <c r="O38" s="377"/>
      <c r="P38" s="377" t="s">
        <v>41</v>
      </c>
      <c r="Q38" s="377"/>
      <c r="R38" s="35" t="s">
        <v>82</v>
      </c>
    </row>
    <row r="39" spans="1:18" x14ac:dyDescent="0.3">
      <c r="A39" s="376"/>
      <c r="B39" s="35" t="s">
        <v>3</v>
      </c>
      <c r="C39" s="3" t="s">
        <v>4</v>
      </c>
      <c r="D39" s="35" t="s">
        <v>3</v>
      </c>
      <c r="E39" s="3" t="s">
        <v>4</v>
      </c>
      <c r="F39" s="35" t="s">
        <v>3</v>
      </c>
      <c r="G39" s="3" t="s">
        <v>4</v>
      </c>
      <c r="H39" s="35" t="s">
        <v>3</v>
      </c>
      <c r="I39" s="3" t="s">
        <v>4</v>
      </c>
      <c r="J39" s="35" t="s">
        <v>3</v>
      </c>
      <c r="K39" s="3" t="s">
        <v>4</v>
      </c>
      <c r="L39" s="35" t="s">
        <v>3</v>
      </c>
      <c r="M39" s="3" t="s">
        <v>4</v>
      </c>
      <c r="N39" s="35" t="s">
        <v>3</v>
      </c>
      <c r="O39" s="3" t="s">
        <v>4</v>
      </c>
      <c r="P39" s="35" t="s">
        <v>3</v>
      </c>
      <c r="Q39" s="3" t="s">
        <v>4</v>
      </c>
      <c r="R39" s="35" t="s">
        <v>3</v>
      </c>
    </row>
    <row r="40" spans="1:18" x14ac:dyDescent="0.3">
      <c r="A40" s="29" t="s">
        <v>77</v>
      </c>
      <c r="B40" s="456">
        <f>SUM(B41:B43)</f>
        <v>0</v>
      </c>
      <c r="C40" s="287">
        <f>IFERROR(B40/$B$63,0)</f>
        <v>0</v>
      </c>
      <c r="D40" s="286">
        <f>SUM(D41:D43)</f>
        <v>0</v>
      </c>
      <c r="E40" s="287">
        <f>IFERROR(D40/$B40,0)</f>
        <v>0</v>
      </c>
      <c r="F40" s="286">
        <f>SUM(F41:F43)</f>
        <v>0</v>
      </c>
      <c r="G40" s="287">
        <f>IFERROR(F40/$B40,0)</f>
        <v>0</v>
      </c>
      <c r="H40" s="286">
        <f>SUM(H41:H43)</f>
        <v>0</v>
      </c>
      <c r="I40" s="287">
        <f t="shared" ref="I40:I61" si="78">IFERROR(H40/$B40,0)</f>
        <v>0</v>
      </c>
      <c r="J40" s="286">
        <f>SUM(J41:J43)</f>
        <v>0</v>
      </c>
      <c r="K40" s="287">
        <f t="shared" ref="K40:K61" si="79">IFERROR(J40/$B40,0)</f>
        <v>0</v>
      </c>
      <c r="L40" s="286">
        <f>SUM(L41:L43)</f>
        <v>0</v>
      </c>
      <c r="M40" s="287">
        <f t="shared" ref="M40:M61" si="80">IFERROR(L40/$B40,0)</f>
        <v>0</v>
      </c>
      <c r="N40" s="286">
        <f>SUM(N41:N43)</f>
        <v>0</v>
      </c>
      <c r="O40" s="287">
        <f t="shared" ref="O40:O61" si="81">IFERROR(N40/$B40,0)</f>
        <v>0</v>
      </c>
      <c r="P40" s="286">
        <f>SUM(P41:P43)</f>
        <v>0</v>
      </c>
      <c r="Q40" s="287">
        <f t="shared" ref="Q40:Q61" si="82">IFERROR(P40/$B40,0)</f>
        <v>0</v>
      </c>
      <c r="R40" s="286">
        <f t="shared" ref="R40" si="83">B40-SUM(D40,F40,H40,J40,L40,N40,P40)</f>
        <v>0</v>
      </c>
    </row>
    <row r="41" spans="1:18" x14ac:dyDescent="0.3">
      <c r="A41" s="30" t="s">
        <v>269</v>
      </c>
      <c r="B41" s="457">
        <f>D41+F41+H41+J41+L41+N41+P41</f>
        <v>0</v>
      </c>
      <c r="C41" s="287">
        <f>IFERROR(B41/$B$63,0)</f>
        <v>0</v>
      </c>
      <c r="D41" s="36"/>
      <c r="E41" s="287">
        <f>IFERROR(D41/$B41,0)</f>
        <v>0</v>
      </c>
      <c r="F41" s="36"/>
      <c r="G41" s="287">
        <f>IFERROR(F41/$B41,0)</f>
        <v>0</v>
      </c>
      <c r="H41" s="36"/>
      <c r="I41" s="287">
        <f t="shared" si="78"/>
        <v>0</v>
      </c>
      <c r="J41" s="36"/>
      <c r="K41" s="287">
        <f t="shared" si="79"/>
        <v>0</v>
      </c>
      <c r="L41" s="36"/>
      <c r="M41" s="287">
        <f t="shared" si="80"/>
        <v>0</v>
      </c>
      <c r="N41" s="36"/>
      <c r="O41" s="287">
        <f t="shared" si="81"/>
        <v>0</v>
      </c>
      <c r="P41" s="36"/>
      <c r="Q41" s="287">
        <f t="shared" si="82"/>
        <v>0</v>
      </c>
      <c r="R41" s="286">
        <f>B41-SUM(D41,F41,H41,J41,L41,N41,P41)</f>
        <v>0</v>
      </c>
    </row>
    <row r="42" spans="1:18" x14ac:dyDescent="0.3">
      <c r="A42" s="30" t="s">
        <v>78</v>
      </c>
      <c r="B42" s="457">
        <f t="shared" ref="B42:B43" si="84">D42+F42+H42+J42+L42+N42+P42</f>
        <v>0</v>
      </c>
      <c r="C42" s="287">
        <f>IFERROR(B42/$B$63,0)</f>
        <v>0</v>
      </c>
      <c r="D42" s="36"/>
      <c r="E42" s="287">
        <f>IFERROR(D42/$B42,0)</f>
        <v>0</v>
      </c>
      <c r="F42" s="36"/>
      <c r="G42" s="287">
        <f>IFERROR(F42/$B42,0)</f>
        <v>0</v>
      </c>
      <c r="H42" s="36"/>
      <c r="I42" s="287">
        <f t="shared" ref="I42" si="85">IFERROR(H42/$B42,0)</f>
        <v>0</v>
      </c>
      <c r="J42" s="36"/>
      <c r="K42" s="287">
        <f t="shared" ref="K42" si="86">IFERROR(J42/$B42,0)</f>
        <v>0</v>
      </c>
      <c r="L42" s="36"/>
      <c r="M42" s="287">
        <f t="shared" ref="M42" si="87">IFERROR(L42/$B42,0)</f>
        <v>0</v>
      </c>
      <c r="N42" s="36"/>
      <c r="O42" s="287">
        <f t="shared" ref="O42" si="88">IFERROR(N42/$B42,0)</f>
        <v>0</v>
      </c>
      <c r="P42" s="188"/>
      <c r="Q42" s="287">
        <f t="shared" ref="Q42" si="89">IFERROR(P42/$B42,0)</f>
        <v>0</v>
      </c>
      <c r="R42" s="286">
        <f>B42-SUM(D42,F42,H42,J42,L42,N42,P42)</f>
        <v>0</v>
      </c>
    </row>
    <row r="43" spans="1:18" x14ac:dyDescent="0.3">
      <c r="A43" s="30" t="s">
        <v>270</v>
      </c>
      <c r="B43" s="457">
        <f t="shared" si="84"/>
        <v>0</v>
      </c>
      <c r="C43" s="287">
        <f t="shared" ref="C43:C63" si="90">IFERROR(B43/$B$63,0)</f>
        <v>0</v>
      </c>
      <c r="D43" s="36"/>
      <c r="E43" s="287">
        <f t="shared" ref="E43:E61" si="91">IFERROR(D43/$B43,0)</f>
        <v>0</v>
      </c>
      <c r="F43" s="36"/>
      <c r="G43" s="287">
        <f t="shared" ref="G43:G61" si="92">IFERROR(F43/$B43,0)</f>
        <v>0</v>
      </c>
      <c r="H43" s="36"/>
      <c r="I43" s="287">
        <f t="shared" si="78"/>
        <v>0</v>
      </c>
      <c r="J43" s="36"/>
      <c r="K43" s="287">
        <f t="shared" si="79"/>
        <v>0</v>
      </c>
      <c r="L43" s="36"/>
      <c r="M43" s="287">
        <f t="shared" si="80"/>
        <v>0</v>
      </c>
      <c r="N43" s="36"/>
      <c r="O43" s="287">
        <f t="shared" si="81"/>
        <v>0</v>
      </c>
      <c r="P43" s="36"/>
      <c r="Q43" s="287">
        <f t="shared" si="82"/>
        <v>0</v>
      </c>
      <c r="R43" s="286">
        <f>B43-SUM(D43,F43,H43,J43,L43,N43,P43)</f>
        <v>0</v>
      </c>
    </row>
    <row r="44" spans="1:18" x14ac:dyDescent="0.3">
      <c r="A44" s="29" t="s">
        <v>151</v>
      </c>
      <c r="B44" s="458">
        <f>SUM(B45,B52)</f>
        <v>0</v>
      </c>
      <c r="C44" s="287">
        <f t="shared" si="90"/>
        <v>0</v>
      </c>
      <c r="D44" s="289">
        <f>SUM(D45,D52)</f>
        <v>0</v>
      </c>
      <c r="E44" s="287">
        <f t="shared" si="91"/>
        <v>0</v>
      </c>
      <c r="F44" s="289">
        <f>SUM(F45,F52)</f>
        <v>0</v>
      </c>
      <c r="G44" s="287">
        <f t="shared" si="92"/>
        <v>0</v>
      </c>
      <c r="H44" s="289">
        <f>SUM(H45,H52)</f>
        <v>0</v>
      </c>
      <c r="I44" s="287">
        <f t="shared" si="78"/>
        <v>0</v>
      </c>
      <c r="J44" s="289">
        <f>SUM(J45,J52)</f>
        <v>0</v>
      </c>
      <c r="K44" s="287">
        <f t="shared" si="79"/>
        <v>0</v>
      </c>
      <c r="L44" s="289">
        <f>SUM(L45,L52)</f>
        <v>0</v>
      </c>
      <c r="M44" s="287">
        <f t="shared" si="80"/>
        <v>0</v>
      </c>
      <c r="N44" s="289">
        <f>SUM(N45,N52)</f>
        <v>0</v>
      </c>
      <c r="O44" s="287">
        <f t="shared" si="81"/>
        <v>0</v>
      </c>
      <c r="P44" s="289">
        <f>SUM(P45,P52)</f>
        <v>0</v>
      </c>
      <c r="Q44" s="287">
        <f t="shared" si="82"/>
        <v>0</v>
      </c>
      <c r="R44" s="286">
        <f t="shared" ref="R44:R61" si="93">B44-SUM(D44,F44,H44,J44,L44,N44,P44)</f>
        <v>0</v>
      </c>
    </row>
    <row r="45" spans="1:18" x14ac:dyDescent="0.3">
      <c r="A45" s="31" t="s">
        <v>79</v>
      </c>
      <c r="B45" s="458">
        <f>SUM(B46:B51)</f>
        <v>0</v>
      </c>
      <c r="C45" s="287">
        <f t="shared" si="90"/>
        <v>0</v>
      </c>
      <c r="D45" s="289">
        <f>SUM(D46:D51)</f>
        <v>0</v>
      </c>
      <c r="E45" s="287">
        <f t="shared" si="91"/>
        <v>0</v>
      </c>
      <c r="F45" s="289">
        <f>SUM(F46:F51)</f>
        <v>0</v>
      </c>
      <c r="G45" s="287">
        <f t="shared" si="92"/>
        <v>0</v>
      </c>
      <c r="H45" s="289">
        <f>SUM(H46:H51)</f>
        <v>0</v>
      </c>
      <c r="I45" s="287">
        <f>IFERROR(H45/$B45,0)</f>
        <v>0</v>
      </c>
      <c r="J45" s="289">
        <f>SUM(J46:J51)</f>
        <v>0</v>
      </c>
      <c r="K45" s="287">
        <f t="shared" si="79"/>
        <v>0</v>
      </c>
      <c r="L45" s="289">
        <f>SUM(L46:L51)</f>
        <v>0</v>
      </c>
      <c r="M45" s="287">
        <f t="shared" si="80"/>
        <v>0</v>
      </c>
      <c r="N45" s="289">
        <f>SUM(N46:N51)</f>
        <v>0</v>
      </c>
      <c r="O45" s="287">
        <f t="shared" si="81"/>
        <v>0</v>
      </c>
      <c r="P45" s="289">
        <f>SUM(P46:P51)</f>
        <v>0</v>
      </c>
      <c r="Q45" s="287">
        <f t="shared" si="82"/>
        <v>0</v>
      </c>
      <c r="R45" s="286">
        <f t="shared" si="93"/>
        <v>0</v>
      </c>
    </row>
    <row r="46" spans="1:18" ht="27" x14ac:dyDescent="0.3">
      <c r="A46" s="288" t="s">
        <v>271</v>
      </c>
      <c r="B46" s="457">
        <f t="shared" ref="B46:B51" si="94">D46+F46+H46+J46+L46+N46+P46</f>
        <v>0</v>
      </c>
      <c r="C46" s="287">
        <f t="shared" si="90"/>
        <v>0</v>
      </c>
      <c r="D46" s="36"/>
      <c r="E46" s="287">
        <f t="shared" si="91"/>
        <v>0</v>
      </c>
      <c r="F46" s="36"/>
      <c r="G46" s="287">
        <f t="shared" si="92"/>
        <v>0</v>
      </c>
      <c r="H46" s="36"/>
      <c r="I46" s="287">
        <f t="shared" si="78"/>
        <v>0</v>
      </c>
      <c r="J46" s="36"/>
      <c r="K46" s="287">
        <f t="shared" si="79"/>
        <v>0</v>
      </c>
      <c r="L46" s="36"/>
      <c r="M46" s="287">
        <f t="shared" si="80"/>
        <v>0</v>
      </c>
      <c r="N46" s="36"/>
      <c r="O46" s="287">
        <f t="shared" si="81"/>
        <v>0</v>
      </c>
      <c r="P46" s="36"/>
      <c r="Q46" s="287">
        <f t="shared" si="82"/>
        <v>0</v>
      </c>
      <c r="R46" s="286">
        <f t="shared" si="93"/>
        <v>0</v>
      </c>
    </row>
    <row r="47" spans="1:18" x14ac:dyDescent="0.3">
      <c r="A47" s="288" t="s">
        <v>81</v>
      </c>
      <c r="B47" s="457">
        <f t="shared" si="94"/>
        <v>0</v>
      </c>
      <c r="C47" s="287">
        <f t="shared" si="90"/>
        <v>0</v>
      </c>
      <c r="D47" s="36"/>
      <c r="E47" s="287">
        <f t="shared" si="91"/>
        <v>0</v>
      </c>
      <c r="F47" s="36"/>
      <c r="G47" s="287">
        <f t="shared" si="92"/>
        <v>0</v>
      </c>
      <c r="H47" s="36"/>
      <c r="I47" s="287">
        <f t="shared" si="78"/>
        <v>0</v>
      </c>
      <c r="J47" s="36"/>
      <c r="K47" s="287">
        <f t="shared" si="79"/>
        <v>0</v>
      </c>
      <c r="L47" s="36"/>
      <c r="M47" s="287">
        <f t="shared" si="80"/>
        <v>0</v>
      </c>
      <c r="N47" s="36"/>
      <c r="O47" s="287">
        <f t="shared" si="81"/>
        <v>0</v>
      </c>
      <c r="P47" s="36"/>
      <c r="Q47" s="287">
        <f t="shared" si="82"/>
        <v>0</v>
      </c>
      <c r="R47" s="286">
        <f t="shared" si="93"/>
        <v>0</v>
      </c>
    </row>
    <row r="48" spans="1:18" x14ac:dyDescent="0.3">
      <c r="A48" s="288" t="s">
        <v>272</v>
      </c>
      <c r="B48" s="457">
        <f t="shared" si="94"/>
        <v>0</v>
      </c>
      <c r="C48" s="287">
        <f t="shared" si="90"/>
        <v>0</v>
      </c>
      <c r="D48" s="36"/>
      <c r="E48" s="287">
        <f t="shared" si="91"/>
        <v>0</v>
      </c>
      <c r="F48" s="36"/>
      <c r="G48" s="287">
        <f t="shared" si="92"/>
        <v>0</v>
      </c>
      <c r="H48" s="36"/>
      <c r="I48" s="287">
        <f t="shared" si="78"/>
        <v>0</v>
      </c>
      <c r="J48" s="36"/>
      <c r="K48" s="287">
        <f t="shared" si="79"/>
        <v>0</v>
      </c>
      <c r="L48" s="36"/>
      <c r="M48" s="287">
        <f t="shared" si="80"/>
        <v>0</v>
      </c>
      <c r="N48" s="36"/>
      <c r="O48" s="287">
        <f t="shared" si="81"/>
        <v>0</v>
      </c>
      <c r="P48" s="36"/>
      <c r="Q48" s="287">
        <f t="shared" si="82"/>
        <v>0</v>
      </c>
      <c r="R48" s="286">
        <f t="shared" si="93"/>
        <v>0</v>
      </c>
    </row>
    <row r="49" spans="1:18" ht="27" x14ac:dyDescent="0.3">
      <c r="A49" s="288" t="s">
        <v>152</v>
      </c>
      <c r="B49" s="457">
        <f t="shared" si="94"/>
        <v>0</v>
      </c>
      <c r="C49" s="287">
        <f>IFERROR(B49/$B$63,0)</f>
        <v>0</v>
      </c>
      <c r="D49" s="36"/>
      <c r="E49" s="287">
        <f t="shared" si="91"/>
        <v>0</v>
      </c>
      <c r="F49" s="36"/>
      <c r="G49" s="287">
        <f t="shared" si="92"/>
        <v>0</v>
      </c>
      <c r="H49" s="36"/>
      <c r="I49" s="287">
        <f t="shared" si="78"/>
        <v>0</v>
      </c>
      <c r="J49" s="36"/>
      <c r="K49" s="287">
        <f t="shared" si="79"/>
        <v>0</v>
      </c>
      <c r="L49" s="36"/>
      <c r="M49" s="287">
        <f t="shared" si="80"/>
        <v>0</v>
      </c>
      <c r="N49" s="36"/>
      <c r="O49" s="287">
        <f t="shared" si="81"/>
        <v>0</v>
      </c>
      <c r="P49" s="36"/>
      <c r="Q49" s="287">
        <f t="shared" si="82"/>
        <v>0</v>
      </c>
      <c r="R49" s="286">
        <f t="shared" si="93"/>
        <v>0</v>
      </c>
    </row>
    <row r="50" spans="1:18" x14ac:dyDescent="0.3">
      <c r="A50" s="288" t="s">
        <v>153</v>
      </c>
      <c r="B50" s="457">
        <f t="shared" si="94"/>
        <v>0</v>
      </c>
      <c r="C50" s="287">
        <f t="shared" si="90"/>
        <v>0</v>
      </c>
      <c r="D50" s="36"/>
      <c r="E50" s="287">
        <f t="shared" si="91"/>
        <v>0</v>
      </c>
      <c r="F50" s="36"/>
      <c r="G50" s="287">
        <f t="shared" si="92"/>
        <v>0</v>
      </c>
      <c r="H50" s="36"/>
      <c r="I50" s="287">
        <f t="shared" si="78"/>
        <v>0</v>
      </c>
      <c r="J50" s="36"/>
      <c r="K50" s="287">
        <f t="shared" si="79"/>
        <v>0</v>
      </c>
      <c r="L50" s="36"/>
      <c r="M50" s="287">
        <f t="shared" si="80"/>
        <v>0</v>
      </c>
      <c r="N50" s="36"/>
      <c r="O50" s="287">
        <f t="shared" si="81"/>
        <v>0</v>
      </c>
      <c r="P50" s="36"/>
      <c r="Q50" s="287">
        <f t="shared" si="82"/>
        <v>0</v>
      </c>
      <c r="R50" s="286">
        <f t="shared" si="93"/>
        <v>0</v>
      </c>
    </row>
    <row r="51" spans="1:18" x14ac:dyDescent="0.3">
      <c r="A51" s="288" t="s">
        <v>176</v>
      </c>
      <c r="B51" s="457">
        <f t="shared" si="94"/>
        <v>0</v>
      </c>
      <c r="C51" s="287">
        <f t="shared" si="90"/>
        <v>0</v>
      </c>
      <c r="D51" s="36"/>
      <c r="E51" s="287">
        <f t="shared" si="91"/>
        <v>0</v>
      </c>
      <c r="F51" s="36"/>
      <c r="G51" s="287">
        <f t="shared" si="92"/>
        <v>0</v>
      </c>
      <c r="H51" s="36"/>
      <c r="I51" s="287">
        <f t="shared" si="78"/>
        <v>0</v>
      </c>
      <c r="J51" s="36"/>
      <c r="K51" s="287">
        <f t="shared" si="79"/>
        <v>0</v>
      </c>
      <c r="L51" s="36"/>
      <c r="M51" s="287">
        <f t="shared" si="80"/>
        <v>0</v>
      </c>
      <c r="N51" s="36"/>
      <c r="O51" s="287">
        <f t="shared" si="81"/>
        <v>0</v>
      </c>
      <c r="P51" s="36"/>
      <c r="Q51" s="287">
        <f t="shared" si="82"/>
        <v>0</v>
      </c>
      <c r="R51" s="286">
        <f t="shared" si="93"/>
        <v>0</v>
      </c>
    </row>
    <row r="52" spans="1:18" x14ac:dyDescent="0.3">
      <c r="A52" s="32" t="s">
        <v>80</v>
      </c>
      <c r="B52" s="458">
        <f>SUM(B53:B56)</f>
        <v>0</v>
      </c>
      <c r="C52" s="287">
        <f t="shared" si="90"/>
        <v>0</v>
      </c>
      <c r="D52" s="289">
        <f>SUM(D53:D56)</f>
        <v>0</v>
      </c>
      <c r="E52" s="287">
        <f t="shared" si="91"/>
        <v>0</v>
      </c>
      <c r="F52" s="289">
        <f>SUM(F53:F56)</f>
        <v>0</v>
      </c>
      <c r="G52" s="287">
        <f t="shared" si="92"/>
        <v>0</v>
      </c>
      <c r="H52" s="289">
        <f>SUM(H53:H56)</f>
        <v>0</v>
      </c>
      <c r="I52" s="287">
        <f t="shared" si="78"/>
        <v>0</v>
      </c>
      <c r="J52" s="289">
        <f>SUM(J53:J56)</f>
        <v>0</v>
      </c>
      <c r="K52" s="287">
        <f t="shared" si="79"/>
        <v>0</v>
      </c>
      <c r="L52" s="289">
        <f>SUM(L53:L56)</f>
        <v>0</v>
      </c>
      <c r="M52" s="287">
        <f t="shared" si="80"/>
        <v>0</v>
      </c>
      <c r="N52" s="289">
        <f>SUM(N53:N56)</f>
        <v>0</v>
      </c>
      <c r="O52" s="287">
        <f t="shared" si="81"/>
        <v>0</v>
      </c>
      <c r="P52" s="188"/>
      <c r="Q52" s="287">
        <f t="shared" si="82"/>
        <v>0</v>
      </c>
      <c r="R52" s="286">
        <f t="shared" si="93"/>
        <v>0</v>
      </c>
    </row>
    <row r="53" spans="1:18" ht="27" x14ac:dyDescent="0.3">
      <c r="A53" s="288" t="s">
        <v>154</v>
      </c>
      <c r="B53" s="457">
        <f t="shared" ref="B53:B56" si="95">D53+F53+H53+J53+L53+N53+P53</f>
        <v>0</v>
      </c>
      <c r="C53" s="287">
        <f t="shared" si="90"/>
        <v>0</v>
      </c>
      <c r="D53" s="36"/>
      <c r="E53" s="287">
        <f t="shared" si="91"/>
        <v>0</v>
      </c>
      <c r="F53" s="36"/>
      <c r="G53" s="287">
        <f t="shared" si="92"/>
        <v>0</v>
      </c>
      <c r="H53" s="36"/>
      <c r="I53" s="287">
        <f t="shared" si="78"/>
        <v>0</v>
      </c>
      <c r="J53" s="36"/>
      <c r="K53" s="287">
        <f t="shared" si="79"/>
        <v>0</v>
      </c>
      <c r="L53" s="36"/>
      <c r="M53" s="287">
        <f t="shared" si="80"/>
        <v>0</v>
      </c>
      <c r="N53" s="36"/>
      <c r="O53" s="287">
        <f t="shared" si="81"/>
        <v>0</v>
      </c>
      <c r="P53" s="188"/>
      <c r="Q53" s="287">
        <f t="shared" si="82"/>
        <v>0</v>
      </c>
      <c r="R53" s="286">
        <f t="shared" si="93"/>
        <v>0</v>
      </c>
    </row>
    <row r="54" spans="1:18" ht="27" x14ac:dyDescent="0.3">
      <c r="A54" s="288" t="s">
        <v>155</v>
      </c>
      <c r="B54" s="457">
        <f t="shared" si="95"/>
        <v>0</v>
      </c>
      <c r="C54" s="287">
        <f t="shared" si="90"/>
        <v>0</v>
      </c>
      <c r="D54" s="36"/>
      <c r="E54" s="287">
        <f t="shared" si="91"/>
        <v>0</v>
      </c>
      <c r="F54" s="36"/>
      <c r="G54" s="287">
        <f t="shared" si="92"/>
        <v>0</v>
      </c>
      <c r="H54" s="36"/>
      <c r="I54" s="287">
        <f t="shared" si="78"/>
        <v>0</v>
      </c>
      <c r="J54" s="36"/>
      <c r="K54" s="287">
        <f t="shared" si="79"/>
        <v>0</v>
      </c>
      <c r="L54" s="36"/>
      <c r="M54" s="287">
        <f t="shared" si="80"/>
        <v>0</v>
      </c>
      <c r="N54" s="36"/>
      <c r="O54" s="287">
        <f t="shared" si="81"/>
        <v>0</v>
      </c>
      <c r="P54" s="188"/>
      <c r="Q54" s="287">
        <f t="shared" si="82"/>
        <v>0</v>
      </c>
      <c r="R54" s="286">
        <f t="shared" si="93"/>
        <v>0</v>
      </c>
    </row>
    <row r="55" spans="1:18" ht="40.5" x14ac:dyDescent="0.3">
      <c r="A55" s="336" t="s">
        <v>273</v>
      </c>
      <c r="B55" s="457">
        <f t="shared" si="95"/>
        <v>0</v>
      </c>
      <c r="C55" s="287">
        <f t="shared" si="90"/>
        <v>0</v>
      </c>
      <c r="D55" s="36"/>
      <c r="E55" s="287">
        <f t="shared" si="91"/>
        <v>0</v>
      </c>
      <c r="F55" s="36"/>
      <c r="G55" s="287">
        <f t="shared" si="92"/>
        <v>0</v>
      </c>
      <c r="H55" s="36"/>
      <c r="I55" s="287">
        <f t="shared" si="78"/>
        <v>0</v>
      </c>
      <c r="J55" s="36"/>
      <c r="K55" s="287">
        <f t="shared" si="79"/>
        <v>0</v>
      </c>
      <c r="L55" s="36"/>
      <c r="M55" s="287">
        <f t="shared" si="80"/>
        <v>0</v>
      </c>
      <c r="N55" s="36"/>
      <c r="O55" s="287">
        <f t="shared" si="81"/>
        <v>0</v>
      </c>
      <c r="P55" s="188"/>
      <c r="Q55" s="287">
        <f t="shared" si="82"/>
        <v>0</v>
      </c>
      <c r="R55" s="286">
        <f t="shared" si="93"/>
        <v>0</v>
      </c>
    </row>
    <row r="56" spans="1:18" x14ac:dyDescent="0.3">
      <c r="A56" s="288" t="s">
        <v>156</v>
      </c>
      <c r="B56" s="457">
        <f t="shared" si="95"/>
        <v>0</v>
      </c>
      <c r="C56" s="287">
        <f t="shared" si="90"/>
        <v>0</v>
      </c>
      <c r="D56" s="36"/>
      <c r="E56" s="287">
        <f t="shared" si="91"/>
        <v>0</v>
      </c>
      <c r="F56" s="36"/>
      <c r="G56" s="287">
        <f t="shared" si="92"/>
        <v>0</v>
      </c>
      <c r="H56" s="36"/>
      <c r="I56" s="287">
        <f t="shared" si="78"/>
        <v>0</v>
      </c>
      <c r="J56" s="36"/>
      <c r="K56" s="287">
        <f t="shared" si="79"/>
        <v>0</v>
      </c>
      <c r="L56" s="36"/>
      <c r="M56" s="287">
        <f>IFERROR(L56/$B56,0)</f>
        <v>0</v>
      </c>
      <c r="N56" s="36"/>
      <c r="O56" s="287">
        <f t="shared" si="81"/>
        <v>0</v>
      </c>
      <c r="P56" s="188"/>
      <c r="Q56" s="287">
        <f t="shared" si="82"/>
        <v>0</v>
      </c>
      <c r="R56" s="286">
        <f t="shared" si="93"/>
        <v>0</v>
      </c>
    </row>
    <row r="57" spans="1:18" x14ac:dyDescent="0.3">
      <c r="A57" s="33" t="s">
        <v>1</v>
      </c>
      <c r="B57" s="458">
        <f>SUM(B58:B60)</f>
        <v>0</v>
      </c>
      <c r="C57" s="287">
        <f t="shared" ref="C57" si="96">IFERROR(B57/$B$31,0)</f>
        <v>0</v>
      </c>
      <c r="D57" s="289">
        <f>SUM(D58:D60)</f>
        <v>0</v>
      </c>
      <c r="E57" s="287">
        <f t="shared" si="91"/>
        <v>0</v>
      </c>
      <c r="F57" s="289">
        <f>SUM(F58:F60)</f>
        <v>0</v>
      </c>
      <c r="G57" s="287">
        <f t="shared" si="92"/>
        <v>0</v>
      </c>
      <c r="H57" s="289">
        <f>SUM(H58:H60)</f>
        <v>0</v>
      </c>
      <c r="I57" s="287">
        <f t="shared" si="78"/>
        <v>0</v>
      </c>
      <c r="J57" s="289">
        <f>SUM(J58:J60)</f>
        <v>0</v>
      </c>
      <c r="K57" s="287">
        <f t="shared" si="79"/>
        <v>0</v>
      </c>
      <c r="L57" s="289">
        <f>SUM(L58:L60)</f>
        <v>0</v>
      </c>
      <c r="M57" s="287">
        <f t="shared" ref="M57" si="97">IFERROR(L57/$B57,0)</f>
        <v>0</v>
      </c>
      <c r="N57" s="289">
        <f>SUM(N58:N60)</f>
        <v>0</v>
      </c>
      <c r="O57" s="287">
        <f t="shared" si="81"/>
        <v>0</v>
      </c>
      <c r="P57" s="289">
        <f>SUM(P58:P60)</f>
        <v>0</v>
      </c>
      <c r="Q57" s="287">
        <f t="shared" si="82"/>
        <v>0</v>
      </c>
      <c r="R57" s="286">
        <f t="shared" si="93"/>
        <v>0</v>
      </c>
    </row>
    <row r="58" spans="1:18" x14ac:dyDescent="0.3">
      <c r="A58" s="31" t="s">
        <v>206</v>
      </c>
      <c r="B58" s="457">
        <f t="shared" ref="B58:B60" si="98">D58+F58+H58+J58+L58+N58+P58</f>
        <v>0</v>
      </c>
      <c r="C58" s="287">
        <f t="shared" si="90"/>
        <v>0</v>
      </c>
      <c r="D58" s="36"/>
      <c r="E58" s="287">
        <f t="shared" si="91"/>
        <v>0</v>
      </c>
      <c r="F58" s="36"/>
      <c r="G58" s="287">
        <f t="shared" si="92"/>
        <v>0</v>
      </c>
      <c r="H58" s="36"/>
      <c r="I58" s="287">
        <f t="shared" si="78"/>
        <v>0</v>
      </c>
      <c r="J58" s="36"/>
      <c r="K58" s="287">
        <f t="shared" si="79"/>
        <v>0</v>
      </c>
      <c r="L58" s="36"/>
      <c r="M58" s="287">
        <f t="shared" si="80"/>
        <v>0</v>
      </c>
      <c r="N58" s="36"/>
      <c r="O58" s="287">
        <f t="shared" si="81"/>
        <v>0</v>
      </c>
      <c r="P58" s="36"/>
      <c r="Q58" s="287">
        <f t="shared" si="82"/>
        <v>0</v>
      </c>
      <c r="R58" s="286">
        <f t="shared" si="93"/>
        <v>0</v>
      </c>
    </row>
    <row r="59" spans="1:18" x14ac:dyDescent="0.3">
      <c r="A59" s="32" t="s">
        <v>207</v>
      </c>
      <c r="B59" s="457">
        <f t="shared" si="98"/>
        <v>0</v>
      </c>
      <c r="C59" s="287">
        <f t="shared" si="90"/>
        <v>0</v>
      </c>
      <c r="D59" s="36"/>
      <c r="E59" s="287">
        <f t="shared" si="91"/>
        <v>0</v>
      </c>
      <c r="F59" s="36"/>
      <c r="G59" s="287">
        <f t="shared" si="92"/>
        <v>0</v>
      </c>
      <c r="H59" s="36"/>
      <c r="I59" s="287">
        <f t="shared" si="78"/>
        <v>0</v>
      </c>
      <c r="J59" s="36"/>
      <c r="K59" s="287">
        <f t="shared" si="79"/>
        <v>0</v>
      </c>
      <c r="L59" s="36"/>
      <c r="M59" s="287">
        <f t="shared" si="80"/>
        <v>0</v>
      </c>
      <c r="N59" s="36"/>
      <c r="O59" s="287">
        <f t="shared" si="81"/>
        <v>0</v>
      </c>
      <c r="P59" s="36"/>
      <c r="Q59" s="287">
        <f t="shared" si="82"/>
        <v>0</v>
      </c>
      <c r="R59" s="286">
        <f t="shared" si="93"/>
        <v>0</v>
      </c>
    </row>
    <row r="60" spans="1:18" x14ac:dyDescent="0.3">
      <c r="A60" s="32" t="s">
        <v>330</v>
      </c>
      <c r="B60" s="457">
        <f t="shared" si="98"/>
        <v>0</v>
      </c>
      <c r="C60" s="287"/>
      <c r="D60" s="36"/>
      <c r="E60" s="287"/>
      <c r="F60" s="36"/>
      <c r="G60" s="287"/>
      <c r="H60" s="36"/>
      <c r="I60" s="287"/>
      <c r="J60" s="36"/>
      <c r="K60" s="287"/>
      <c r="L60" s="36"/>
      <c r="M60" s="287"/>
      <c r="N60" s="36"/>
      <c r="O60" s="287"/>
      <c r="P60" s="188"/>
      <c r="Q60" s="287"/>
      <c r="R60" s="286"/>
    </row>
    <row r="61" spans="1:18" x14ac:dyDescent="0.3">
      <c r="A61" s="33" t="s">
        <v>280</v>
      </c>
      <c r="B61" s="458">
        <f>SUM(B62)</f>
        <v>0</v>
      </c>
      <c r="C61" s="287">
        <f t="shared" si="90"/>
        <v>0</v>
      </c>
      <c r="D61" s="289">
        <f>SUM(D62)</f>
        <v>0</v>
      </c>
      <c r="E61" s="287">
        <f t="shared" si="91"/>
        <v>0</v>
      </c>
      <c r="F61" s="289">
        <f>SUM(F62)</f>
        <v>0</v>
      </c>
      <c r="G61" s="287">
        <f t="shared" si="92"/>
        <v>0</v>
      </c>
      <c r="H61" s="289">
        <f>SUM(H62)</f>
        <v>0</v>
      </c>
      <c r="I61" s="287">
        <f t="shared" si="78"/>
        <v>0</v>
      </c>
      <c r="J61" s="289">
        <f>SUM(J62)</f>
        <v>0</v>
      </c>
      <c r="K61" s="287">
        <f t="shared" si="79"/>
        <v>0</v>
      </c>
      <c r="L61" s="289">
        <f>SUM(L62)</f>
        <v>0</v>
      </c>
      <c r="M61" s="287">
        <f t="shared" si="80"/>
        <v>0</v>
      </c>
      <c r="N61" s="289">
        <f>SUM(N62)</f>
        <v>0</v>
      </c>
      <c r="O61" s="287">
        <f t="shared" si="81"/>
        <v>0</v>
      </c>
      <c r="P61" s="289">
        <f>SUM(P62)</f>
        <v>0</v>
      </c>
      <c r="Q61" s="287">
        <f t="shared" si="82"/>
        <v>0</v>
      </c>
      <c r="R61" s="286">
        <f t="shared" si="93"/>
        <v>0</v>
      </c>
    </row>
    <row r="62" spans="1:18" x14ac:dyDescent="0.3">
      <c r="A62" s="32" t="s">
        <v>208</v>
      </c>
      <c r="B62" s="457">
        <f>D62+F62+H62+J62+L62+N62+P62</f>
        <v>0</v>
      </c>
      <c r="C62" s="287">
        <f t="shared" si="90"/>
        <v>0</v>
      </c>
      <c r="D62" s="36"/>
      <c r="E62" s="287"/>
      <c r="F62" s="36"/>
      <c r="G62" s="287"/>
      <c r="H62" s="36"/>
      <c r="I62" s="287"/>
      <c r="J62" s="36"/>
      <c r="K62" s="287"/>
      <c r="L62" s="36"/>
      <c r="M62" s="287"/>
      <c r="N62" s="36"/>
      <c r="O62" s="287"/>
      <c r="P62" s="36"/>
      <c r="Q62" s="287"/>
      <c r="R62" s="286"/>
    </row>
    <row r="63" spans="1:18" x14ac:dyDescent="0.3">
      <c r="A63" s="34" t="s">
        <v>7</v>
      </c>
      <c r="B63" s="459">
        <f>SUM(B40,B44,B57,B61)</f>
        <v>0</v>
      </c>
      <c r="C63" s="287">
        <f t="shared" si="90"/>
        <v>0</v>
      </c>
      <c r="D63" s="289">
        <f>SUM(D40,D44,D57,D61)</f>
        <v>0</v>
      </c>
      <c r="E63" s="287">
        <f t="shared" ref="E63" si="99">IFERROR(D63/$B63,0)</f>
        <v>0</v>
      </c>
      <c r="F63" s="289">
        <f>SUM(F40,F44,F57,F61)</f>
        <v>0</v>
      </c>
      <c r="G63" s="287">
        <f t="shared" ref="G63" si="100">IFERROR(F63/$B63,0)</f>
        <v>0</v>
      </c>
      <c r="H63" s="289">
        <f>SUM(H40,H44,H57,H61)</f>
        <v>0</v>
      </c>
      <c r="I63" s="287">
        <f t="shared" ref="I63" si="101">IFERROR(H63/$B63,0)</f>
        <v>0</v>
      </c>
      <c r="J63" s="289">
        <f>SUM(J40,J44,J57,J61)</f>
        <v>0</v>
      </c>
      <c r="K63" s="287">
        <f t="shared" ref="K63" si="102">IFERROR(J63/$B63,0)</f>
        <v>0</v>
      </c>
      <c r="L63" s="289">
        <f>SUM(L40,L44,L57,L61)</f>
        <v>0</v>
      </c>
      <c r="M63" s="287">
        <f t="shared" ref="M63" si="103">IFERROR(L63/$B63,0)</f>
        <v>0</v>
      </c>
      <c r="N63" s="289">
        <f>SUM(N40,N44,N57,N61)</f>
        <v>0</v>
      </c>
      <c r="O63" s="287">
        <f t="shared" ref="O63" si="104">IFERROR(N63/$B63,0)</f>
        <v>0</v>
      </c>
      <c r="P63" s="289">
        <f>SUM(P40,P44,P57,P61)</f>
        <v>0</v>
      </c>
      <c r="Q63" s="287">
        <f t="shared" ref="Q63" si="105">IFERROR(P63/$B63,0)</f>
        <v>0</v>
      </c>
      <c r="R63" s="286">
        <f>B63-SUM(D63,F63,H63,J63,L63,N63,P63)</f>
        <v>0</v>
      </c>
    </row>
    <row r="64" spans="1:18" ht="15.75" thickBot="1" x14ac:dyDescent="0.35">
      <c r="B64" s="292"/>
      <c r="C64" s="293"/>
      <c r="D64" s="292"/>
      <c r="E64" s="293"/>
      <c r="F64" s="292"/>
      <c r="G64" s="293"/>
      <c r="H64" s="292"/>
      <c r="I64" s="293"/>
      <c r="J64" s="292"/>
      <c r="K64" s="293"/>
      <c r="L64" s="292"/>
      <c r="M64" s="287"/>
      <c r="N64" s="289"/>
      <c r="O64" s="287"/>
      <c r="P64" s="289"/>
      <c r="Q64" s="287"/>
      <c r="R64" s="286"/>
    </row>
    <row r="65" spans="1:18" ht="15.75" thickBot="1" x14ac:dyDescent="0.35">
      <c r="A65" s="294" t="s">
        <v>209</v>
      </c>
      <c r="B65" s="334">
        <f>'TAB1.1'!$N$47</f>
        <v>0</v>
      </c>
      <c r="C65" s="293">
        <f>IFERROR(B65/$B$66,0)</f>
        <v>0</v>
      </c>
      <c r="D65" s="295"/>
      <c r="E65" s="293">
        <f t="shared" ref="E65:E66" si="106">IFERROR(D65/$B65,0)</f>
        <v>0</v>
      </c>
      <c r="F65" s="295"/>
      <c r="G65" s="293">
        <f t="shared" ref="G65:G66" si="107">IFERROR(F65/$B65,0)</f>
        <v>0</v>
      </c>
      <c r="H65" s="295"/>
      <c r="I65" s="293">
        <f t="shared" ref="I65:I66" si="108">IFERROR(H65/$B65,0)</f>
        <v>0</v>
      </c>
      <c r="J65" s="295"/>
      <c r="K65" s="293">
        <f>IFERROR(J65/$B65,0)</f>
        <v>0</v>
      </c>
      <c r="L65" s="295"/>
      <c r="M65" s="293">
        <f>IFERROR(L65/$B65,0)</f>
        <v>0</v>
      </c>
      <c r="N65" s="295"/>
      <c r="O65" s="293">
        <f>IFERROR(N65/$B65,0)</f>
        <v>0</v>
      </c>
      <c r="P65" s="295"/>
      <c r="Q65" s="293">
        <f>IFERROR(P65/$B65,0)</f>
        <v>0</v>
      </c>
      <c r="R65" s="286">
        <f t="shared" ref="R65:R66" si="109">B65-SUM(D65,F65,H65,J65,L65,N65,P65)</f>
        <v>0</v>
      </c>
    </row>
    <row r="66" spans="1:18" ht="15.75" thickBot="1" x14ac:dyDescent="0.35">
      <c r="A66" s="296" t="s">
        <v>7</v>
      </c>
      <c r="B66" s="297">
        <f>B63+B65</f>
        <v>0</v>
      </c>
      <c r="C66" s="293">
        <f>IFERROR(B66/$B$66,0)</f>
        <v>0</v>
      </c>
      <c r="D66" s="297">
        <f>D63+D65</f>
        <v>0</v>
      </c>
      <c r="E66" s="293">
        <f t="shared" si="106"/>
        <v>0</v>
      </c>
      <c r="F66" s="297">
        <f>F63+F65</f>
        <v>0</v>
      </c>
      <c r="G66" s="293">
        <f t="shared" si="107"/>
        <v>0</v>
      </c>
      <c r="H66" s="297">
        <f>H63+H65</f>
        <v>0</v>
      </c>
      <c r="I66" s="293">
        <f t="shared" si="108"/>
        <v>0</v>
      </c>
      <c r="J66" s="297">
        <f>J63+J65</f>
        <v>0</v>
      </c>
      <c r="K66" s="293">
        <f t="shared" ref="K66" si="110">IFERROR(J66/$B66,0)</f>
        <v>0</v>
      </c>
      <c r="L66" s="297">
        <f>L63+L65</f>
        <v>0</v>
      </c>
      <c r="M66" s="293">
        <f t="shared" ref="M66" si="111">IFERROR(L66/$B66,0)</f>
        <v>0</v>
      </c>
      <c r="N66" s="297">
        <f>N63+N65</f>
        <v>0</v>
      </c>
      <c r="O66" s="293">
        <f t="shared" ref="O66" si="112">IFERROR(N66/$B66,0)</f>
        <v>0</v>
      </c>
      <c r="P66" s="297">
        <f>P63+P65</f>
        <v>0</v>
      </c>
      <c r="Q66" s="293">
        <f t="shared" ref="Q66" si="113">IFERROR(P66/$B66,0)</f>
        <v>0</v>
      </c>
      <c r="R66" s="286">
        <f t="shared" si="109"/>
        <v>0</v>
      </c>
    </row>
    <row r="67" spans="1:18" x14ac:dyDescent="0.3">
      <c r="B67" s="4"/>
      <c r="D67" s="4"/>
      <c r="F67" s="4"/>
      <c r="H67" s="4"/>
      <c r="J67" s="4"/>
      <c r="L67" s="1"/>
      <c r="M67" s="287"/>
      <c r="N67" s="289"/>
      <c r="O67" s="287"/>
      <c r="P67" s="289"/>
      <c r="Q67" s="287"/>
      <c r="R67" s="286"/>
    </row>
    <row r="68" spans="1:18" ht="21" x14ac:dyDescent="0.35">
      <c r="A68" s="372" t="s">
        <v>204</v>
      </c>
      <c r="B68" s="373"/>
      <c r="C68" s="373"/>
      <c r="D68" s="373"/>
      <c r="E68" s="373"/>
      <c r="F68" s="373"/>
      <c r="G68" s="373"/>
      <c r="H68" s="373"/>
      <c r="I68" s="373"/>
      <c r="J68" s="373"/>
      <c r="K68" s="373"/>
      <c r="L68" s="373"/>
      <c r="M68" s="373"/>
      <c r="N68" s="373"/>
      <c r="O68" s="373"/>
      <c r="P68" s="373"/>
      <c r="Q68" s="373"/>
      <c r="R68" s="374"/>
    </row>
    <row r="69" spans="1:18" x14ac:dyDescent="0.3">
      <c r="A69" s="375" t="s">
        <v>0</v>
      </c>
      <c r="B69" s="377" t="s">
        <v>7</v>
      </c>
      <c r="C69" s="377"/>
      <c r="D69" s="377" t="s">
        <v>32</v>
      </c>
      <c r="E69" s="377"/>
      <c r="F69" s="377" t="s">
        <v>33</v>
      </c>
      <c r="G69" s="377"/>
      <c r="H69" s="377" t="s">
        <v>34</v>
      </c>
      <c r="I69" s="377"/>
      <c r="J69" s="377" t="s">
        <v>35</v>
      </c>
      <c r="K69" s="377"/>
      <c r="L69" s="377" t="s">
        <v>36</v>
      </c>
      <c r="M69" s="377"/>
      <c r="N69" s="377" t="s">
        <v>37</v>
      </c>
      <c r="O69" s="377"/>
      <c r="P69" s="377" t="s">
        <v>41</v>
      </c>
      <c r="Q69" s="377"/>
      <c r="R69" s="35" t="s">
        <v>82</v>
      </c>
    </row>
    <row r="70" spans="1:18" x14ac:dyDescent="0.3">
      <c r="A70" s="376"/>
      <c r="B70" s="35" t="s">
        <v>3</v>
      </c>
      <c r="C70" s="3" t="s">
        <v>4</v>
      </c>
      <c r="D70" s="35" t="s">
        <v>3</v>
      </c>
      <c r="E70" s="3" t="s">
        <v>4</v>
      </c>
      <c r="F70" s="35" t="s">
        <v>3</v>
      </c>
      <c r="G70" s="3" t="s">
        <v>4</v>
      </c>
      <c r="H70" s="35" t="s">
        <v>3</v>
      </c>
      <c r="I70" s="3" t="s">
        <v>4</v>
      </c>
      <c r="J70" s="35" t="s">
        <v>3</v>
      </c>
      <c r="K70" s="3" t="s">
        <v>4</v>
      </c>
      <c r="L70" s="35" t="s">
        <v>3</v>
      </c>
      <c r="M70" s="3" t="s">
        <v>4</v>
      </c>
      <c r="N70" s="35" t="s">
        <v>3</v>
      </c>
      <c r="O70" s="3" t="s">
        <v>4</v>
      </c>
      <c r="P70" s="35" t="s">
        <v>3</v>
      </c>
      <c r="Q70" s="3" t="s">
        <v>4</v>
      </c>
      <c r="R70" s="35" t="s">
        <v>3</v>
      </c>
    </row>
    <row r="71" spans="1:18" x14ac:dyDescent="0.3">
      <c r="A71" s="29" t="s">
        <v>77</v>
      </c>
      <c r="B71" s="456">
        <f>SUM(B72:B74)</f>
        <v>0</v>
      </c>
      <c r="C71" s="287">
        <f>IFERROR(B71/$B$94,0)</f>
        <v>0</v>
      </c>
      <c r="D71" s="286">
        <f>SUM(D72:D74)</f>
        <v>0</v>
      </c>
      <c r="E71" s="287">
        <f>IFERROR(D71/$B71,0)</f>
        <v>0</v>
      </c>
      <c r="F71" s="286">
        <f>SUM(F72:F74)</f>
        <v>0</v>
      </c>
      <c r="G71" s="287">
        <f>IFERROR(F71/$B71,0)</f>
        <v>0</v>
      </c>
      <c r="H71" s="286">
        <f>SUM(H72:H74)</f>
        <v>0</v>
      </c>
      <c r="I71" s="287">
        <f t="shared" ref="I71:I75" si="114">IFERROR(H71/$B71,0)</f>
        <v>0</v>
      </c>
      <c r="J71" s="286">
        <f>SUM(J72:J74)</f>
        <v>0</v>
      </c>
      <c r="K71" s="287">
        <f t="shared" ref="K71:K92" si="115">IFERROR(J71/$B71,0)</f>
        <v>0</v>
      </c>
      <c r="L71" s="286">
        <f>SUM(L72:L74)</f>
        <v>0</v>
      </c>
      <c r="M71" s="287">
        <f t="shared" ref="M71:M86" si="116">IFERROR(L71/$B71,0)</f>
        <v>0</v>
      </c>
      <c r="N71" s="286">
        <f>SUM(N72:N74)</f>
        <v>0</v>
      </c>
      <c r="O71" s="287">
        <f t="shared" ref="O71:O92" si="117">IFERROR(N71/$B71,0)</f>
        <v>0</v>
      </c>
      <c r="P71" s="286">
        <f>SUM(P72:P74)</f>
        <v>0</v>
      </c>
      <c r="Q71" s="287">
        <f t="shared" ref="Q71:Q92" si="118">IFERROR(P71/$B71,0)</f>
        <v>0</v>
      </c>
      <c r="R71" s="286">
        <f t="shared" ref="R71" si="119">B71-SUM(D71,F71,H71,J71,L71,N71,P71)</f>
        <v>0</v>
      </c>
    </row>
    <row r="72" spans="1:18" x14ac:dyDescent="0.3">
      <c r="A72" s="30" t="s">
        <v>269</v>
      </c>
      <c r="B72" s="457">
        <f>D72+F72+H72+J72+L72+N72+P72</f>
        <v>0</v>
      </c>
      <c r="C72" s="287">
        <f t="shared" ref="C72:C94" si="120">IFERROR(B72/$B$94,0)</f>
        <v>0</v>
      </c>
      <c r="D72" s="36"/>
      <c r="E72" s="287">
        <f>IFERROR(D72/$B72,0)</f>
        <v>0</v>
      </c>
      <c r="F72" s="36"/>
      <c r="G72" s="287">
        <f>IFERROR(F72/$B72,0)</f>
        <v>0</v>
      </c>
      <c r="H72" s="36"/>
      <c r="I72" s="287">
        <f t="shared" si="114"/>
        <v>0</v>
      </c>
      <c r="J72" s="36"/>
      <c r="K72" s="287">
        <f t="shared" si="115"/>
        <v>0</v>
      </c>
      <c r="L72" s="36"/>
      <c r="M72" s="287">
        <f t="shared" si="116"/>
        <v>0</v>
      </c>
      <c r="N72" s="36"/>
      <c r="O72" s="287">
        <f t="shared" si="117"/>
        <v>0</v>
      </c>
      <c r="P72" s="36"/>
      <c r="Q72" s="287">
        <f t="shared" si="118"/>
        <v>0</v>
      </c>
      <c r="R72" s="286">
        <f>B72-SUM(D72,F72,H72,J72,L72,N72,P72)</f>
        <v>0</v>
      </c>
    </row>
    <row r="73" spans="1:18" x14ac:dyDescent="0.3">
      <c r="A73" s="30" t="s">
        <v>78</v>
      </c>
      <c r="B73" s="457">
        <f t="shared" ref="B73:B74" si="121">D73+F73+H73+J73+L73+N73+P73</f>
        <v>0</v>
      </c>
      <c r="C73" s="287">
        <f t="shared" si="120"/>
        <v>0</v>
      </c>
      <c r="D73" s="36"/>
      <c r="E73" s="287">
        <f>IFERROR(D73/$B73,0)</f>
        <v>0</v>
      </c>
      <c r="F73" s="36"/>
      <c r="G73" s="287">
        <f>IFERROR(F73/$B73,0)</f>
        <v>0</v>
      </c>
      <c r="H73" s="36"/>
      <c r="I73" s="287">
        <f t="shared" si="114"/>
        <v>0</v>
      </c>
      <c r="J73" s="36"/>
      <c r="K73" s="287">
        <f t="shared" si="115"/>
        <v>0</v>
      </c>
      <c r="L73" s="36"/>
      <c r="M73" s="287">
        <f t="shared" si="116"/>
        <v>0</v>
      </c>
      <c r="N73" s="36"/>
      <c r="O73" s="287">
        <f t="shared" si="117"/>
        <v>0</v>
      </c>
      <c r="P73" s="188"/>
      <c r="Q73" s="287">
        <f t="shared" si="118"/>
        <v>0</v>
      </c>
      <c r="R73" s="286">
        <f>B73-SUM(D73,F73,H73,J73,L73,N73,P73)</f>
        <v>0</v>
      </c>
    </row>
    <row r="74" spans="1:18" x14ac:dyDescent="0.3">
      <c r="A74" s="30" t="s">
        <v>270</v>
      </c>
      <c r="B74" s="457">
        <f t="shared" si="121"/>
        <v>0</v>
      </c>
      <c r="C74" s="287">
        <f t="shared" si="120"/>
        <v>0</v>
      </c>
      <c r="D74" s="36"/>
      <c r="E74" s="287">
        <f>IFERROR(D74/$B74,0)</f>
        <v>0</v>
      </c>
      <c r="F74" s="36"/>
      <c r="G74" s="287">
        <f t="shared" ref="G74:G92" si="122">IFERROR(F74/$B74,0)</f>
        <v>0</v>
      </c>
      <c r="H74" s="36"/>
      <c r="I74" s="287">
        <f t="shared" si="114"/>
        <v>0</v>
      </c>
      <c r="J74" s="36"/>
      <c r="K74" s="287">
        <f t="shared" si="115"/>
        <v>0</v>
      </c>
      <c r="L74" s="36"/>
      <c r="M74" s="287">
        <f t="shared" si="116"/>
        <v>0</v>
      </c>
      <c r="N74" s="36"/>
      <c r="O74" s="287">
        <f t="shared" si="117"/>
        <v>0</v>
      </c>
      <c r="P74" s="36"/>
      <c r="Q74" s="287">
        <f t="shared" si="118"/>
        <v>0</v>
      </c>
      <c r="R74" s="286">
        <f>B74-SUM(D74,F74,H74,J74,L74,N74,P74)</f>
        <v>0</v>
      </c>
    </row>
    <row r="75" spans="1:18" x14ac:dyDescent="0.3">
      <c r="A75" s="29" t="s">
        <v>151</v>
      </c>
      <c r="B75" s="458">
        <f>SUM(B76,B83)</f>
        <v>0</v>
      </c>
      <c r="C75" s="287">
        <f t="shared" si="120"/>
        <v>0</v>
      </c>
      <c r="D75" s="289">
        <f>SUM(D76,D83)</f>
        <v>0</v>
      </c>
      <c r="E75" s="287">
        <f t="shared" ref="E75:E92" si="123">IFERROR(D75/$B75,0)</f>
        <v>0</v>
      </c>
      <c r="F75" s="289">
        <f>SUM(F76,F83)</f>
        <v>0</v>
      </c>
      <c r="G75" s="287">
        <f t="shared" si="122"/>
        <v>0</v>
      </c>
      <c r="H75" s="289">
        <f>SUM(H76,H83)</f>
        <v>0</v>
      </c>
      <c r="I75" s="287">
        <f t="shared" si="114"/>
        <v>0</v>
      </c>
      <c r="J75" s="289">
        <f>SUM(J76,J83)</f>
        <v>0</v>
      </c>
      <c r="K75" s="287">
        <f t="shared" si="115"/>
        <v>0</v>
      </c>
      <c r="L75" s="289">
        <f>SUM(L76,L83)</f>
        <v>0</v>
      </c>
      <c r="M75" s="287">
        <f t="shared" si="116"/>
        <v>0</v>
      </c>
      <c r="N75" s="289">
        <f>SUM(N76,N83)</f>
        <v>0</v>
      </c>
      <c r="O75" s="287">
        <f t="shared" si="117"/>
        <v>0</v>
      </c>
      <c r="P75" s="289">
        <f>SUM(P76,P83)</f>
        <v>0</v>
      </c>
      <c r="Q75" s="287">
        <f t="shared" si="118"/>
        <v>0</v>
      </c>
      <c r="R75" s="286">
        <f t="shared" ref="R75:R92" si="124">B75-SUM(D75,F75,H75,J75,L75,N75,P75)</f>
        <v>0</v>
      </c>
    </row>
    <row r="76" spans="1:18" x14ac:dyDescent="0.3">
      <c r="A76" s="31" t="s">
        <v>79</v>
      </c>
      <c r="B76" s="458">
        <f>SUM(B77:B82)</f>
        <v>0</v>
      </c>
      <c r="C76" s="287">
        <f t="shared" si="120"/>
        <v>0</v>
      </c>
      <c r="D76" s="289">
        <f>SUM(D77:D82)</f>
        <v>0</v>
      </c>
      <c r="E76" s="287">
        <f t="shared" si="123"/>
        <v>0</v>
      </c>
      <c r="F76" s="289">
        <f>SUM(F77:F82)</f>
        <v>0</v>
      </c>
      <c r="G76" s="287">
        <f t="shared" si="122"/>
        <v>0</v>
      </c>
      <c r="H76" s="289">
        <f>SUM(H77:H82)</f>
        <v>0</v>
      </c>
      <c r="I76" s="287">
        <f>IFERROR(H76/$B76,0)</f>
        <v>0</v>
      </c>
      <c r="J76" s="289">
        <f>SUM(J77:J82)</f>
        <v>0</v>
      </c>
      <c r="K76" s="287">
        <f t="shared" si="115"/>
        <v>0</v>
      </c>
      <c r="L76" s="289">
        <f>SUM(L77:L82)</f>
        <v>0</v>
      </c>
      <c r="M76" s="287">
        <f t="shared" si="116"/>
        <v>0</v>
      </c>
      <c r="N76" s="289">
        <f>SUM(N77:N82)</f>
        <v>0</v>
      </c>
      <c r="O76" s="287">
        <f t="shared" si="117"/>
        <v>0</v>
      </c>
      <c r="P76" s="289">
        <f>SUM(P77:P82)</f>
        <v>0</v>
      </c>
      <c r="Q76" s="287">
        <f t="shared" si="118"/>
        <v>0</v>
      </c>
      <c r="R76" s="286">
        <f t="shared" si="124"/>
        <v>0</v>
      </c>
    </row>
    <row r="77" spans="1:18" ht="27" x14ac:dyDescent="0.3">
      <c r="A77" s="288" t="s">
        <v>271</v>
      </c>
      <c r="B77" s="457">
        <f t="shared" ref="B77:B82" si="125">D77+F77+H77+J77+L77+N77+P77</f>
        <v>0</v>
      </c>
      <c r="C77" s="287">
        <f t="shared" si="120"/>
        <v>0</v>
      </c>
      <c r="D77" s="36"/>
      <c r="E77" s="287">
        <f t="shared" si="123"/>
        <v>0</v>
      </c>
      <c r="F77" s="36"/>
      <c r="G77" s="287">
        <f t="shared" si="122"/>
        <v>0</v>
      </c>
      <c r="H77" s="36"/>
      <c r="I77" s="287">
        <f t="shared" ref="I77:I92" si="126">IFERROR(H77/$B77,0)</f>
        <v>0</v>
      </c>
      <c r="J77" s="36"/>
      <c r="K77" s="287">
        <f t="shared" si="115"/>
        <v>0</v>
      </c>
      <c r="L77" s="36"/>
      <c r="M77" s="287">
        <f t="shared" si="116"/>
        <v>0</v>
      </c>
      <c r="N77" s="36"/>
      <c r="O77" s="287">
        <f t="shared" si="117"/>
        <v>0</v>
      </c>
      <c r="P77" s="36"/>
      <c r="Q77" s="287">
        <f t="shared" si="118"/>
        <v>0</v>
      </c>
      <c r="R77" s="286">
        <f t="shared" si="124"/>
        <v>0</v>
      </c>
    </row>
    <row r="78" spans="1:18" x14ac:dyDescent="0.3">
      <c r="A78" s="288" t="s">
        <v>81</v>
      </c>
      <c r="B78" s="457">
        <f t="shared" si="125"/>
        <v>0</v>
      </c>
      <c r="C78" s="287">
        <f t="shared" si="120"/>
        <v>0</v>
      </c>
      <c r="D78" s="36"/>
      <c r="E78" s="287">
        <f t="shared" si="123"/>
        <v>0</v>
      </c>
      <c r="F78" s="36"/>
      <c r="G78" s="287">
        <f t="shared" si="122"/>
        <v>0</v>
      </c>
      <c r="H78" s="36"/>
      <c r="I78" s="287">
        <f t="shared" si="126"/>
        <v>0</v>
      </c>
      <c r="J78" s="36"/>
      <c r="K78" s="287">
        <f t="shared" si="115"/>
        <v>0</v>
      </c>
      <c r="L78" s="36"/>
      <c r="M78" s="287">
        <f t="shared" si="116"/>
        <v>0</v>
      </c>
      <c r="N78" s="36"/>
      <c r="O78" s="287">
        <f t="shared" si="117"/>
        <v>0</v>
      </c>
      <c r="P78" s="36"/>
      <c r="Q78" s="287">
        <f t="shared" si="118"/>
        <v>0</v>
      </c>
      <c r="R78" s="286">
        <f t="shared" si="124"/>
        <v>0</v>
      </c>
    </row>
    <row r="79" spans="1:18" x14ac:dyDescent="0.3">
      <c r="A79" s="288" t="s">
        <v>272</v>
      </c>
      <c r="B79" s="457">
        <f t="shared" si="125"/>
        <v>0</v>
      </c>
      <c r="C79" s="287">
        <f t="shared" si="120"/>
        <v>0</v>
      </c>
      <c r="D79" s="36"/>
      <c r="E79" s="287">
        <f t="shared" si="123"/>
        <v>0</v>
      </c>
      <c r="F79" s="36"/>
      <c r="G79" s="287">
        <f t="shared" si="122"/>
        <v>0</v>
      </c>
      <c r="H79" s="36"/>
      <c r="I79" s="287">
        <f t="shared" si="126"/>
        <v>0</v>
      </c>
      <c r="J79" s="36"/>
      <c r="K79" s="287">
        <f t="shared" si="115"/>
        <v>0</v>
      </c>
      <c r="L79" s="36"/>
      <c r="M79" s="287">
        <f t="shared" si="116"/>
        <v>0</v>
      </c>
      <c r="N79" s="36"/>
      <c r="O79" s="287">
        <f t="shared" si="117"/>
        <v>0</v>
      </c>
      <c r="P79" s="36"/>
      <c r="Q79" s="287">
        <f t="shared" si="118"/>
        <v>0</v>
      </c>
      <c r="R79" s="286">
        <f t="shared" si="124"/>
        <v>0</v>
      </c>
    </row>
    <row r="80" spans="1:18" ht="27" x14ac:dyDescent="0.3">
      <c r="A80" s="288" t="s">
        <v>152</v>
      </c>
      <c r="B80" s="457">
        <f t="shared" si="125"/>
        <v>0</v>
      </c>
      <c r="C80" s="287">
        <f t="shared" si="120"/>
        <v>0</v>
      </c>
      <c r="D80" s="36"/>
      <c r="E80" s="287">
        <f t="shared" si="123"/>
        <v>0</v>
      </c>
      <c r="F80" s="36"/>
      <c r="G80" s="287">
        <f t="shared" si="122"/>
        <v>0</v>
      </c>
      <c r="H80" s="36"/>
      <c r="I80" s="287">
        <f t="shared" si="126"/>
        <v>0</v>
      </c>
      <c r="J80" s="36"/>
      <c r="K80" s="287">
        <f t="shared" si="115"/>
        <v>0</v>
      </c>
      <c r="L80" s="36"/>
      <c r="M80" s="287">
        <f t="shared" si="116"/>
        <v>0</v>
      </c>
      <c r="N80" s="36"/>
      <c r="O80" s="287">
        <f t="shared" si="117"/>
        <v>0</v>
      </c>
      <c r="P80" s="36"/>
      <c r="Q80" s="287">
        <f t="shared" si="118"/>
        <v>0</v>
      </c>
      <c r="R80" s="286">
        <f t="shared" si="124"/>
        <v>0</v>
      </c>
    </row>
    <row r="81" spans="1:18" x14ac:dyDescent="0.3">
      <c r="A81" s="288" t="s">
        <v>153</v>
      </c>
      <c r="B81" s="457">
        <f t="shared" si="125"/>
        <v>0</v>
      </c>
      <c r="C81" s="287">
        <f t="shared" si="120"/>
        <v>0</v>
      </c>
      <c r="D81" s="36"/>
      <c r="E81" s="287">
        <f t="shared" si="123"/>
        <v>0</v>
      </c>
      <c r="F81" s="36"/>
      <c r="G81" s="287">
        <f t="shared" si="122"/>
        <v>0</v>
      </c>
      <c r="H81" s="36"/>
      <c r="I81" s="287">
        <f t="shared" si="126"/>
        <v>0</v>
      </c>
      <c r="J81" s="36"/>
      <c r="K81" s="287">
        <f t="shared" si="115"/>
        <v>0</v>
      </c>
      <c r="L81" s="36"/>
      <c r="M81" s="287">
        <f t="shared" si="116"/>
        <v>0</v>
      </c>
      <c r="N81" s="36"/>
      <c r="O81" s="287">
        <f t="shared" si="117"/>
        <v>0</v>
      </c>
      <c r="P81" s="36"/>
      <c r="Q81" s="287">
        <f t="shared" si="118"/>
        <v>0</v>
      </c>
      <c r="R81" s="286">
        <f t="shared" si="124"/>
        <v>0</v>
      </c>
    </row>
    <row r="82" spans="1:18" x14ac:dyDescent="0.3">
      <c r="A82" s="288" t="s">
        <v>176</v>
      </c>
      <c r="B82" s="457">
        <f t="shared" si="125"/>
        <v>0</v>
      </c>
      <c r="C82" s="287">
        <f t="shared" si="120"/>
        <v>0</v>
      </c>
      <c r="D82" s="36"/>
      <c r="E82" s="287">
        <f t="shared" si="123"/>
        <v>0</v>
      </c>
      <c r="F82" s="36"/>
      <c r="G82" s="287">
        <f t="shared" si="122"/>
        <v>0</v>
      </c>
      <c r="H82" s="36"/>
      <c r="I82" s="287">
        <f t="shared" si="126"/>
        <v>0</v>
      </c>
      <c r="J82" s="36"/>
      <c r="K82" s="287">
        <f t="shared" si="115"/>
        <v>0</v>
      </c>
      <c r="L82" s="36"/>
      <c r="M82" s="287">
        <f t="shared" si="116"/>
        <v>0</v>
      </c>
      <c r="N82" s="36"/>
      <c r="O82" s="287">
        <f t="shared" si="117"/>
        <v>0</v>
      </c>
      <c r="P82" s="36"/>
      <c r="Q82" s="287">
        <f t="shared" si="118"/>
        <v>0</v>
      </c>
      <c r="R82" s="286">
        <f t="shared" si="124"/>
        <v>0</v>
      </c>
    </row>
    <row r="83" spans="1:18" x14ac:dyDescent="0.3">
      <c r="A83" s="32" t="s">
        <v>80</v>
      </c>
      <c r="B83" s="458">
        <f>SUM(B84:B87)</f>
        <v>0</v>
      </c>
      <c r="C83" s="287">
        <f t="shared" si="120"/>
        <v>0</v>
      </c>
      <c r="D83" s="289">
        <f>SUM(D84:D87)</f>
        <v>0</v>
      </c>
      <c r="E83" s="287">
        <f t="shared" si="123"/>
        <v>0</v>
      </c>
      <c r="F83" s="289">
        <f>SUM(F84:F87)</f>
        <v>0</v>
      </c>
      <c r="G83" s="287">
        <f t="shared" si="122"/>
        <v>0</v>
      </c>
      <c r="H83" s="289">
        <f>SUM(H84:H87)</f>
        <v>0</v>
      </c>
      <c r="I83" s="287">
        <f t="shared" si="126"/>
        <v>0</v>
      </c>
      <c r="J83" s="289">
        <f>SUM(J84:J87)</f>
        <v>0</v>
      </c>
      <c r="K83" s="287">
        <f t="shared" si="115"/>
        <v>0</v>
      </c>
      <c r="L83" s="289">
        <f>SUM(L84:L87)</f>
        <v>0</v>
      </c>
      <c r="M83" s="287">
        <f t="shared" si="116"/>
        <v>0</v>
      </c>
      <c r="N83" s="289">
        <f>SUM(N84:N87)</f>
        <v>0</v>
      </c>
      <c r="O83" s="287">
        <f t="shared" si="117"/>
        <v>0</v>
      </c>
      <c r="P83" s="188"/>
      <c r="Q83" s="287">
        <f t="shared" si="118"/>
        <v>0</v>
      </c>
      <c r="R83" s="286">
        <f t="shared" si="124"/>
        <v>0</v>
      </c>
    </row>
    <row r="84" spans="1:18" ht="27" x14ac:dyDescent="0.3">
      <c r="A84" s="288" t="s">
        <v>154</v>
      </c>
      <c r="B84" s="457">
        <f t="shared" ref="B84:B87" si="127">D84+F84+H84+J84+L84+N84+P84</f>
        <v>0</v>
      </c>
      <c r="C84" s="287">
        <f t="shared" si="120"/>
        <v>0</v>
      </c>
      <c r="D84" s="36"/>
      <c r="E84" s="287">
        <f t="shared" si="123"/>
        <v>0</v>
      </c>
      <c r="F84" s="36"/>
      <c r="G84" s="287">
        <f t="shared" si="122"/>
        <v>0</v>
      </c>
      <c r="H84" s="36"/>
      <c r="I84" s="287">
        <f t="shared" si="126"/>
        <v>0</v>
      </c>
      <c r="J84" s="36"/>
      <c r="K84" s="287">
        <f t="shared" si="115"/>
        <v>0</v>
      </c>
      <c r="L84" s="36"/>
      <c r="M84" s="287">
        <f t="shared" si="116"/>
        <v>0</v>
      </c>
      <c r="N84" s="36"/>
      <c r="O84" s="287">
        <f t="shared" si="117"/>
        <v>0</v>
      </c>
      <c r="P84" s="188"/>
      <c r="Q84" s="287">
        <f t="shared" si="118"/>
        <v>0</v>
      </c>
      <c r="R84" s="286">
        <f t="shared" si="124"/>
        <v>0</v>
      </c>
    </row>
    <row r="85" spans="1:18" ht="27" x14ac:dyDescent="0.3">
      <c r="A85" s="288" t="s">
        <v>155</v>
      </c>
      <c r="B85" s="457">
        <f t="shared" si="127"/>
        <v>0</v>
      </c>
      <c r="C85" s="287">
        <f t="shared" si="120"/>
        <v>0</v>
      </c>
      <c r="D85" s="36"/>
      <c r="E85" s="287">
        <f t="shared" si="123"/>
        <v>0</v>
      </c>
      <c r="F85" s="36"/>
      <c r="G85" s="287">
        <f t="shared" si="122"/>
        <v>0</v>
      </c>
      <c r="H85" s="36"/>
      <c r="I85" s="287">
        <f t="shared" si="126"/>
        <v>0</v>
      </c>
      <c r="J85" s="36"/>
      <c r="K85" s="287">
        <f>IFERROR(J85/$B85,0)</f>
        <v>0</v>
      </c>
      <c r="L85" s="36"/>
      <c r="M85" s="287">
        <f t="shared" si="116"/>
        <v>0</v>
      </c>
      <c r="N85" s="36"/>
      <c r="O85" s="287">
        <f t="shared" si="117"/>
        <v>0</v>
      </c>
      <c r="P85" s="188"/>
      <c r="Q85" s="287">
        <f t="shared" si="118"/>
        <v>0</v>
      </c>
      <c r="R85" s="286">
        <f t="shared" si="124"/>
        <v>0</v>
      </c>
    </row>
    <row r="86" spans="1:18" ht="40.5" x14ac:dyDescent="0.3">
      <c r="A86" s="336" t="s">
        <v>273</v>
      </c>
      <c r="B86" s="457">
        <f t="shared" si="127"/>
        <v>0</v>
      </c>
      <c r="C86" s="287">
        <f t="shared" si="120"/>
        <v>0</v>
      </c>
      <c r="D86" s="36"/>
      <c r="E86" s="287">
        <f t="shared" si="123"/>
        <v>0</v>
      </c>
      <c r="F86" s="36"/>
      <c r="G86" s="287">
        <f t="shared" si="122"/>
        <v>0</v>
      </c>
      <c r="H86" s="36"/>
      <c r="I86" s="287">
        <f t="shared" si="126"/>
        <v>0</v>
      </c>
      <c r="J86" s="36"/>
      <c r="K86" s="287">
        <f t="shared" si="115"/>
        <v>0</v>
      </c>
      <c r="L86" s="36"/>
      <c r="M86" s="287">
        <f t="shared" si="116"/>
        <v>0</v>
      </c>
      <c r="N86" s="36"/>
      <c r="O86" s="287">
        <f t="shared" si="117"/>
        <v>0</v>
      </c>
      <c r="P86" s="188"/>
      <c r="Q86" s="287">
        <f t="shared" si="118"/>
        <v>0</v>
      </c>
      <c r="R86" s="286">
        <f t="shared" si="124"/>
        <v>0</v>
      </c>
    </row>
    <row r="87" spans="1:18" x14ac:dyDescent="0.3">
      <c r="A87" s="288" t="s">
        <v>156</v>
      </c>
      <c r="B87" s="457">
        <f t="shared" si="127"/>
        <v>0</v>
      </c>
      <c r="C87" s="287">
        <f t="shared" si="120"/>
        <v>0</v>
      </c>
      <c r="D87" s="36"/>
      <c r="E87" s="287">
        <f t="shared" si="123"/>
        <v>0</v>
      </c>
      <c r="F87" s="36"/>
      <c r="G87" s="287">
        <f t="shared" si="122"/>
        <v>0</v>
      </c>
      <c r="H87" s="36"/>
      <c r="I87" s="287">
        <f t="shared" si="126"/>
        <v>0</v>
      </c>
      <c r="J87" s="36"/>
      <c r="K87" s="287">
        <f t="shared" si="115"/>
        <v>0</v>
      </c>
      <c r="L87" s="36"/>
      <c r="M87" s="287">
        <f>IFERROR(L87/$B87,0)</f>
        <v>0</v>
      </c>
      <c r="N87" s="36"/>
      <c r="O87" s="287">
        <f t="shared" si="117"/>
        <v>0</v>
      </c>
      <c r="P87" s="188"/>
      <c r="Q87" s="287">
        <f t="shared" si="118"/>
        <v>0</v>
      </c>
      <c r="R87" s="286">
        <f t="shared" si="124"/>
        <v>0</v>
      </c>
    </row>
    <row r="88" spans="1:18" x14ac:dyDescent="0.3">
      <c r="A88" s="33" t="s">
        <v>1</v>
      </c>
      <c r="B88" s="458">
        <f>SUM(B89:B91)</f>
        <v>0</v>
      </c>
      <c r="C88" s="287">
        <f t="shared" ref="C88" si="128">IFERROR(B88/$B$31,0)</f>
        <v>0</v>
      </c>
      <c r="D88" s="289">
        <f>SUM(D89:D91)</f>
        <v>0</v>
      </c>
      <c r="E88" s="287">
        <f t="shared" si="123"/>
        <v>0</v>
      </c>
      <c r="F88" s="289">
        <f>SUM(F89:F91)</f>
        <v>0</v>
      </c>
      <c r="G88" s="287">
        <f t="shared" si="122"/>
        <v>0</v>
      </c>
      <c r="H88" s="289">
        <f>SUM(H89:H91)</f>
        <v>0</v>
      </c>
      <c r="I88" s="287">
        <f t="shared" si="126"/>
        <v>0</v>
      </c>
      <c r="J88" s="289">
        <f>SUM(J89:J91)</f>
        <v>0</v>
      </c>
      <c r="K88" s="287">
        <f t="shared" si="115"/>
        <v>0</v>
      </c>
      <c r="L88" s="289">
        <f>SUM(L89:L91)</f>
        <v>0</v>
      </c>
      <c r="M88" s="287">
        <f t="shared" ref="M88" si="129">IFERROR(L88/$B88,0)</f>
        <v>0</v>
      </c>
      <c r="N88" s="289">
        <f>SUM(N89:N91)</f>
        <v>0</v>
      </c>
      <c r="O88" s="287">
        <f t="shared" si="117"/>
        <v>0</v>
      </c>
      <c r="P88" s="289">
        <f>SUM(P89:P91)</f>
        <v>0</v>
      </c>
      <c r="Q88" s="287">
        <f t="shared" si="118"/>
        <v>0</v>
      </c>
      <c r="R88" s="286">
        <f t="shared" si="124"/>
        <v>0</v>
      </c>
    </row>
    <row r="89" spans="1:18" x14ac:dyDescent="0.3">
      <c r="A89" s="31" t="s">
        <v>206</v>
      </c>
      <c r="B89" s="457">
        <f t="shared" ref="B89:B91" si="130">D89+F89+H89+J89+L89+N89+P89</f>
        <v>0</v>
      </c>
      <c r="C89" s="287">
        <f t="shared" si="120"/>
        <v>0</v>
      </c>
      <c r="D89" s="36"/>
      <c r="E89" s="287">
        <f t="shared" si="123"/>
        <v>0</v>
      </c>
      <c r="F89" s="36"/>
      <c r="G89" s="287">
        <f t="shared" si="122"/>
        <v>0</v>
      </c>
      <c r="H89" s="36"/>
      <c r="I89" s="287">
        <f t="shared" si="126"/>
        <v>0</v>
      </c>
      <c r="J89" s="36"/>
      <c r="K89" s="287">
        <f t="shared" si="115"/>
        <v>0</v>
      </c>
      <c r="L89" s="36"/>
      <c r="M89" s="287">
        <f t="shared" ref="M88:M92" si="131">IFERROR(L89/$B89,0)</f>
        <v>0</v>
      </c>
      <c r="N89" s="36"/>
      <c r="O89" s="287">
        <f t="shared" si="117"/>
        <v>0</v>
      </c>
      <c r="P89" s="36"/>
      <c r="Q89" s="287">
        <f t="shared" si="118"/>
        <v>0</v>
      </c>
      <c r="R89" s="286">
        <f t="shared" si="124"/>
        <v>0</v>
      </c>
    </row>
    <row r="90" spans="1:18" x14ac:dyDescent="0.3">
      <c r="A90" s="32" t="s">
        <v>207</v>
      </c>
      <c r="B90" s="457">
        <f t="shared" si="130"/>
        <v>0</v>
      </c>
      <c r="C90" s="287">
        <f t="shared" si="120"/>
        <v>0</v>
      </c>
      <c r="D90" s="36"/>
      <c r="E90" s="287">
        <f t="shared" si="123"/>
        <v>0</v>
      </c>
      <c r="F90" s="36"/>
      <c r="G90" s="287">
        <f t="shared" si="122"/>
        <v>0</v>
      </c>
      <c r="H90" s="36"/>
      <c r="I90" s="287">
        <f t="shared" si="126"/>
        <v>0</v>
      </c>
      <c r="J90" s="36"/>
      <c r="K90" s="287">
        <f t="shared" si="115"/>
        <v>0</v>
      </c>
      <c r="L90" s="36"/>
      <c r="M90" s="287">
        <f t="shared" si="131"/>
        <v>0</v>
      </c>
      <c r="N90" s="36"/>
      <c r="O90" s="287">
        <f t="shared" si="117"/>
        <v>0</v>
      </c>
      <c r="P90" s="36"/>
      <c r="Q90" s="287">
        <f t="shared" si="118"/>
        <v>0</v>
      </c>
      <c r="R90" s="286">
        <f t="shared" si="124"/>
        <v>0</v>
      </c>
    </row>
    <row r="91" spans="1:18" x14ac:dyDescent="0.3">
      <c r="A91" s="32" t="s">
        <v>330</v>
      </c>
      <c r="B91" s="457">
        <f t="shared" si="130"/>
        <v>0</v>
      </c>
      <c r="C91" s="287"/>
      <c r="D91" s="36"/>
      <c r="E91" s="287"/>
      <c r="F91" s="36"/>
      <c r="G91" s="287"/>
      <c r="H91" s="36"/>
      <c r="I91" s="287"/>
      <c r="J91" s="36"/>
      <c r="K91" s="287"/>
      <c r="L91" s="36"/>
      <c r="M91" s="287"/>
      <c r="N91" s="36"/>
      <c r="O91" s="287"/>
      <c r="P91" s="188"/>
      <c r="Q91" s="287"/>
      <c r="R91" s="286"/>
    </row>
    <row r="92" spans="1:18" x14ac:dyDescent="0.3">
      <c r="A92" s="33" t="s">
        <v>280</v>
      </c>
      <c r="B92" s="458">
        <f>SUM(B93)</f>
        <v>0</v>
      </c>
      <c r="C92" s="287">
        <f t="shared" si="120"/>
        <v>0</v>
      </c>
      <c r="D92" s="289">
        <f>SUM(D93)</f>
        <v>0</v>
      </c>
      <c r="E92" s="287">
        <f t="shared" si="123"/>
        <v>0</v>
      </c>
      <c r="F92" s="289">
        <f>SUM(F93)</f>
        <v>0</v>
      </c>
      <c r="G92" s="287">
        <f t="shared" si="122"/>
        <v>0</v>
      </c>
      <c r="H92" s="289">
        <f>SUM(H93)</f>
        <v>0</v>
      </c>
      <c r="I92" s="287">
        <f t="shared" si="126"/>
        <v>0</v>
      </c>
      <c r="J92" s="289">
        <f>SUM(J93)</f>
        <v>0</v>
      </c>
      <c r="K92" s="287">
        <f t="shared" si="115"/>
        <v>0</v>
      </c>
      <c r="L92" s="289">
        <f>SUM(L93)</f>
        <v>0</v>
      </c>
      <c r="M92" s="287">
        <f t="shared" si="131"/>
        <v>0</v>
      </c>
      <c r="N92" s="289">
        <f>SUM(N93)</f>
        <v>0</v>
      </c>
      <c r="O92" s="287">
        <f t="shared" si="117"/>
        <v>0</v>
      </c>
      <c r="P92" s="289">
        <f>SUM(P93)</f>
        <v>0</v>
      </c>
      <c r="Q92" s="287">
        <f t="shared" si="118"/>
        <v>0</v>
      </c>
      <c r="R92" s="286">
        <f t="shared" si="124"/>
        <v>0</v>
      </c>
    </row>
    <row r="93" spans="1:18" x14ac:dyDescent="0.3">
      <c r="A93" s="32" t="s">
        <v>208</v>
      </c>
      <c r="B93" s="457">
        <f t="shared" ref="B93" si="132">D93+F93+H93+J93+L93+N93+P93</f>
        <v>0</v>
      </c>
      <c r="C93" s="287">
        <f t="shared" si="120"/>
        <v>0</v>
      </c>
      <c r="D93" s="36"/>
      <c r="E93" s="287"/>
      <c r="F93" s="36"/>
      <c r="G93" s="287"/>
      <c r="H93" s="36"/>
      <c r="I93" s="287"/>
      <c r="J93" s="36"/>
      <c r="K93" s="287"/>
      <c r="L93" s="36"/>
      <c r="M93" s="287"/>
      <c r="N93" s="36"/>
      <c r="O93" s="287"/>
      <c r="P93" s="36"/>
      <c r="Q93" s="287"/>
      <c r="R93" s="286"/>
    </row>
    <row r="94" spans="1:18" x14ac:dyDescent="0.3">
      <c r="A94" s="34" t="s">
        <v>7</v>
      </c>
      <c r="B94" s="459">
        <f>SUM(B71,B75,B88,B92)</f>
        <v>0</v>
      </c>
      <c r="C94" s="287">
        <f t="shared" si="120"/>
        <v>0</v>
      </c>
      <c r="D94" s="289">
        <f>SUM(D71,D75,D88,D92)</f>
        <v>0</v>
      </c>
      <c r="E94" s="287">
        <f t="shared" ref="E94" si="133">IFERROR(D94/$B94,0)</f>
        <v>0</v>
      </c>
      <c r="F94" s="289">
        <f>SUM(F71,F75,F88,F92)</f>
        <v>0</v>
      </c>
      <c r="G94" s="287">
        <f t="shared" ref="G94" si="134">IFERROR(F94/$B94,0)</f>
        <v>0</v>
      </c>
      <c r="H94" s="289">
        <f>SUM(H71,H75,H88,H92)</f>
        <v>0</v>
      </c>
      <c r="I94" s="287">
        <f t="shared" ref="I94" si="135">IFERROR(H94/$B94,0)</f>
        <v>0</v>
      </c>
      <c r="J94" s="289">
        <f>SUM(J71,J75,J88,J92)</f>
        <v>0</v>
      </c>
      <c r="K94" s="287">
        <f t="shared" ref="K94" si="136">IFERROR(J94/$B94,0)</f>
        <v>0</v>
      </c>
      <c r="L94" s="289">
        <f>SUM(L71,L75,L88,L92)</f>
        <v>0</v>
      </c>
      <c r="M94" s="287">
        <f t="shared" ref="M94" si="137">IFERROR(L94/$B94,0)</f>
        <v>0</v>
      </c>
      <c r="N94" s="289">
        <f>SUM(N71,N75,N88,N92)</f>
        <v>0</v>
      </c>
      <c r="O94" s="287">
        <f t="shared" ref="O94" si="138">IFERROR(N94/$B94,0)</f>
        <v>0</v>
      </c>
      <c r="P94" s="289">
        <f>SUM(P71,P75,P88,P92)</f>
        <v>0</v>
      </c>
      <c r="Q94" s="287">
        <f t="shared" ref="Q94" si="139">IFERROR(P94/$B94,0)</f>
        <v>0</v>
      </c>
      <c r="R94" s="286">
        <f>B94-SUM(D94,F94,H94,J94,L94,N94,P94)</f>
        <v>0</v>
      </c>
    </row>
    <row r="95" spans="1:18" ht="15.75" thickBot="1" x14ac:dyDescent="0.35">
      <c r="B95" s="292"/>
      <c r="C95" s="293"/>
      <c r="D95" s="292"/>
      <c r="E95" s="293"/>
      <c r="F95" s="292"/>
      <c r="G95" s="293"/>
      <c r="H95" s="292"/>
      <c r="I95" s="293"/>
      <c r="J95" s="292"/>
      <c r="K95" s="293"/>
      <c r="L95" s="292"/>
      <c r="M95" s="287"/>
      <c r="N95" s="289"/>
      <c r="O95" s="287"/>
      <c r="P95" s="289"/>
      <c r="Q95" s="287"/>
      <c r="R95" s="286"/>
    </row>
    <row r="96" spans="1:18" ht="15.75" thickBot="1" x14ac:dyDescent="0.35">
      <c r="A96" s="294" t="s">
        <v>209</v>
      </c>
      <c r="B96" s="334">
        <f>'TAB1.1'!$N$47</f>
        <v>0</v>
      </c>
      <c r="C96" s="293">
        <f>IFERROR(B96/$B$97,0)</f>
        <v>0</v>
      </c>
      <c r="D96" s="295"/>
      <c r="E96" s="293">
        <f t="shared" ref="E96:E97" si="140">IFERROR(D96/$B96,0)</f>
        <v>0</v>
      </c>
      <c r="F96" s="295"/>
      <c r="G96" s="293">
        <f t="shared" ref="G96:G97" si="141">IFERROR(F96/$B96,0)</f>
        <v>0</v>
      </c>
      <c r="H96" s="295"/>
      <c r="I96" s="293">
        <f t="shared" ref="I96:I97" si="142">IFERROR(H96/$B96,0)</f>
        <v>0</v>
      </c>
      <c r="J96" s="295"/>
      <c r="K96" s="293">
        <f>IFERROR(J96/$B96,0)</f>
        <v>0</v>
      </c>
      <c r="L96" s="295"/>
      <c r="M96" s="293">
        <f>IFERROR(L96/$B96,0)</f>
        <v>0</v>
      </c>
      <c r="N96" s="295"/>
      <c r="O96" s="293">
        <f>IFERROR(N96/$B96,0)</f>
        <v>0</v>
      </c>
      <c r="P96" s="295"/>
      <c r="Q96" s="293">
        <f>IFERROR(P96/$B96,0)</f>
        <v>0</v>
      </c>
      <c r="R96" s="286">
        <f t="shared" ref="R96:R97" si="143">B96-SUM(D96,F96,H96,J96,L96,N96,P96)</f>
        <v>0</v>
      </c>
    </row>
    <row r="97" spans="1:18" ht="15.75" thickBot="1" x14ac:dyDescent="0.35">
      <c r="A97" s="296" t="s">
        <v>7</v>
      </c>
      <c r="B97" s="297">
        <f>B94+B96</f>
        <v>0</v>
      </c>
      <c r="C97" s="293">
        <f>IFERROR(B97/$B$97,0)</f>
        <v>0</v>
      </c>
      <c r="D97" s="297">
        <f>D94+D96</f>
        <v>0</v>
      </c>
      <c r="E97" s="293">
        <f t="shared" si="140"/>
        <v>0</v>
      </c>
      <c r="F97" s="297">
        <f>F94+F96</f>
        <v>0</v>
      </c>
      <c r="G97" s="293">
        <f t="shared" si="141"/>
        <v>0</v>
      </c>
      <c r="H97" s="297">
        <f>H94+H96</f>
        <v>0</v>
      </c>
      <c r="I97" s="293">
        <f t="shared" si="142"/>
        <v>0</v>
      </c>
      <c r="J97" s="297">
        <f>J94+J96</f>
        <v>0</v>
      </c>
      <c r="K97" s="293">
        <f t="shared" ref="K97" si="144">IFERROR(J97/$B97,0)</f>
        <v>0</v>
      </c>
      <c r="L97" s="297">
        <f>L94+L96</f>
        <v>0</v>
      </c>
      <c r="M97" s="293">
        <f t="shared" ref="M97" si="145">IFERROR(L97/$B97,0)</f>
        <v>0</v>
      </c>
      <c r="N97" s="297">
        <f>N94+N96</f>
        <v>0</v>
      </c>
      <c r="O97" s="293">
        <f t="shared" ref="O97" si="146">IFERROR(N97/$B97,0)</f>
        <v>0</v>
      </c>
      <c r="P97" s="297">
        <f>P94+P96</f>
        <v>0</v>
      </c>
      <c r="Q97" s="293">
        <f t="shared" ref="Q97" si="147">IFERROR(P97/$B97,0)</f>
        <v>0</v>
      </c>
      <c r="R97" s="286">
        <f t="shared" si="143"/>
        <v>0</v>
      </c>
    </row>
    <row r="98" spans="1:18" x14ac:dyDescent="0.3">
      <c r="A98" s="290"/>
      <c r="B98" s="289"/>
      <c r="C98" s="202"/>
      <c r="D98" s="289"/>
      <c r="E98" s="202"/>
      <c r="F98" s="289"/>
      <c r="G98" s="202"/>
      <c r="H98" s="289"/>
      <c r="I98" s="202"/>
      <c r="J98" s="289"/>
      <c r="K98" s="202"/>
      <c r="L98" s="289"/>
      <c r="M98" s="202"/>
      <c r="N98" s="289"/>
      <c r="O98" s="202"/>
      <c r="P98" s="289"/>
      <c r="Q98" s="202"/>
      <c r="R98" s="289"/>
    </row>
    <row r="99" spans="1:18" ht="21" x14ac:dyDescent="0.35">
      <c r="A99" s="372" t="s">
        <v>205</v>
      </c>
      <c r="B99" s="373"/>
      <c r="C99" s="373"/>
      <c r="D99" s="373"/>
      <c r="E99" s="373"/>
      <c r="F99" s="373"/>
      <c r="G99" s="373"/>
      <c r="H99" s="373"/>
      <c r="I99" s="373"/>
      <c r="J99" s="373"/>
      <c r="K99" s="373"/>
      <c r="L99" s="373"/>
      <c r="M99" s="373"/>
      <c r="N99" s="373"/>
      <c r="O99" s="373"/>
      <c r="P99" s="373"/>
      <c r="Q99" s="373"/>
      <c r="R99" s="374"/>
    </row>
    <row r="100" spans="1:18" x14ac:dyDescent="0.3">
      <c r="A100" s="375" t="s">
        <v>0</v>
      </c>
      <c r="B100" s="377" t="s">
        <v>7</v>
      </c>
      <c r="C100" s="377"/>
      <c r="D100" s="377" t="s">
        <v>32</v>
      </c>
      <c r="E100" s="377"/>
      <c r="F100" s="377" t="s">
        <v>33</v>
      </c>
      <c r="G100" s="377"/>
      <c r="H100" s="377" t="s">
        <v>34</v>
      </c>
      <c r="I100" s="377"/>
      <c r="J100" s="377" t="s">
        <v>35</v>
      </c>
      <c r="K100" s="377"/>
      <c r="L100" s="377" t="s">
        <v>36</v>
      </c>
      <c r="M100" s="377"/>
      <c r="N100" s="377" t="s">
        <v>37</v>
      </c>
      <c r="O100" s="377"/>
      <c r="P100" s="377" t="s">
        <v>41</v>
      </c>
      <c r="Q100" s="377"/>
      <c r="R100" s="35" t="s">
        <v>82</v>
      </c>
    </row>
    <row r="101" spans="1:18" x14ac:dyDescent="0.3">
      <c r="A101" s="376"/>
      <c r="B101" s="35" t="s">
        <v>3</v>
      </c>
      <c r="C101" s="3" t="s">
        <v>4</v>
      </c>
      <c r="D101" s="35" t="s">
        <v>3</v>
      </c>
      <c r="E101" s="3" t="s">
        <v>4</v>
      </c>
      <c r="F101" s="35" t="s">
        <v>3</v>
      </c>
      <c r="G101" s="3" t="s">
        <v>4</v>
      </c>
      <c r="H101" s="35" t="s">
        <v>3</v>
      </c>
      <c r="I101" s="3" t="s">
        <v>4</v>
      </c>
      <c r="J101" s="35" t="s">
        <v>3</v>
      </c>
      <c r="K101" s="3" t="s">
        <v>4</v>
      </c>
      <c r="L101" s="35" t="s">
        <v>3</v>
      </c>
      <c r="M101" s="3" t="s">
        <v>4</v>
      </c>
      <c r="N101" s="35" t="s">
        <v>3</v>
      </c>
      <c r="O101" s="3" t="s">
        <v>4</v>
      </c>
      <c r="P101" s="35" t="s">
        <v>3</v>
      </c>
      <c r="Q101" s="3" t="s">
        <v>4</v>
      </c>
      <c r="R101" s="35" t="s">
        <v>3</v>
      </c>
    </row>
    <row r="102" spans="1:18" x14ac:dyDescent="0.3">
      <c r="A102" s="29" t="s">
        <v>77</v>
      </c>
      <c r="B102" s="456">
        <f>SUM(B103:B105)</f>
        <v>0</v>
      </c>
      <c r="C102" s="287">
        <f>IFERROR(B102/$B$125,0)</f>
        <v>0</v>
      </c>
      <c r="D102" s="286">
        <f>SUM(D103,D105)</f>
        <v>0</v>
      </c>
      <c r="E102" s="287">
        <f>IFERROR(D102/$B102,0)</f>
        <v>0</v>
      </c>
      <c r="F102" s="286">
        <f>SUM(F103,F105)</f>
        <v>0</v>
      </c>
      <c r="G102" s="287">
        <f>IFERROR(F102/$B102,0)</f>
        <v>0</v>
      </c>
      <c r="H102" s="286">
        <f>SUM(H103,H105)</f>
        <v>0</v>
      </c>
      <c r="I102" s="287">
        <f t="shared" ref="I102:I123" si="148">IFERROR(H102/$B102,0)</f>
        <v>0</v>
      </c>
      <c r="J102" s="286">
        <f>SUM(J103,J105)</f>
        <v>0</v>
      </c>
      <c r="K102" s="287">
        <f t="shared" ref="K102:K123" si="149">IFERROR(J102/$B102,0)</f>
        <v>0</v>
      </c>
      <c r="L102" s="286">
        <f>SUM(L103,L105)</f>
        <v>0</v>
      </c>
      <c r="M102" s="287">
        <f t="shared" ref="M102:M123" si="150">IFERROR(L102/$B102,0)</f>
        <v>0</v>
      </c>
      <c r="N102" s="286">
        <f>SUM(N103,N105)</f>
        <v>0</v>
      </c>
      <c r="O102" s="287">
        <f t="shared" ref="O102:O123" si="151">IFERROR(N102/$B102,0)</f>
        <v>0</v>
      </c>
      <c r="P102" s="286">
        <f>SUM(P103,P105)</f>
        <v>0</v>
      </c>
      <c r="Q102" s="287">
        <f t="shared" ref="Q102:Q123" si="152">IFERROR(P102/$B102,0)</f>
        <v>0</v>
      </c>
      <c r="R102" s="286">
        <f t="shared" ref="R102" si="153">B102-SUM(D102,F102,H102,J102,L102,N102,P102)</f>
        <v>0</v>
      </c>
    </row>
    <row r="103" spans="1:18" x14ac:dyDescent="0.3">
      <c r="A103" s="30" t="s">
        <v>269</v>
      </c>
      <c r="B103" s="457">
        <f>D103+F103+H103+J103+L103+N103+P103</f>
        <v>0</v>
      </c>
      <c r="C103" s="287">
        <f t="shared" ref="C103:C128" si="154">IFERROR(B103/$B$125,0)</f>
        <v>0</v>
      </c>
      <c r="D103" s="36"/>
      <c r="E103" s="287">
        <f t="shared" ref="E103:E123" si="155">IFERROR(D103/$B103,0)</f>
        <v>0</v>
      </c>
      <c r="F103" s="36"/>
      <c r="G103" s="287">
        <f t="shared" ref="G103:G123" si="156">IFERROR(F103/$B103,0)</f>
        <v>0</v>
      </c>
      <c r="H103" s="36"/>
      <c r="I103" s="287">
        <f t="shared" si="148"/>
        <v>0</v>
      </c>
      <c r="J103" s="36"/>
      <c r="K103" s="287">
        <f t="shared" si="149"/>
        <v>0</v>
      </c>
      <c r="L103" s="36"/>
      <c r="M103" s="287">
        <f t="shared" si="150"/>
        <v>0</v>
      </c>
      <c r="N103" s="36"/>
      <c r="O103" s="287">
        <f t="shared" si="151"/>
        <v>0</v>
      </c>
      <c r="P103" s="36"/>
      <c r="Q103" s="287">
        <f t="shared" si="152"/>
        <v>0</v>
      </c>
      <c r="R103" s="286">
        <f>B103-SUM(D103,F103,H103,J103,L103,N103,P103)</f>
        <v>0</v>
      </c>
    </row>
    <row r="104" spans="1:18" x14ac:dyDescent="0.3">
      <c r="A104" s="30" t="s">
        <v>78</v>
      </c>
      <c r="B104" s="457">
        <f t="shared" ref="B104:B105" si="157">D104+F104+H104+J104+L104+N104+P104</f>
        <v>0</v>
      </c>
      <c r="C104" s="287">
        <f t="shared" si="154"/>
        <v>0</v>
      </c>
      <c r="D104" s="36"/>
      <c r="E104" s="287">
        <f t="shared" ref="E104" si="158">IFERROR(D104/$B104,0)</f>
        <v>0</v>
      </c>
      <c r="F104" s="36"/>
      <c r="G104" s="287">
        <f t="shared" ref="G104" si="159">IFERROR(F104/$B104,0)</f>
        <v>0</v>
      </c>
      <c r="H104" s="36"/>
      <c r="I104" s="287">
        <f t="shared" ref="I104" si="160">IFERROR(H104/$B104,0)</f>
        <v>0</v>
      </c>
      <c r="J104" s="36"/>
      <c r="K104" s="287">
        <f t="shared" ref="K104" si="161">IFERROR(J104/$B104,0)</f>
        <v>0</v>
      </c>
      <c r="L104" s="36"/>
      <c r="M104" s="287">
        <f t="shared" ref="M104" si="162">IFERROR(L104/$B104,0)</f>
        <v>0</v>
      </c>
      <c r="N104" s="36"/>
      <c r="O104" s="287">
        <f t="shared" ref="O104" si="163">IFERROR(N104/$B104,0)</f>
        <v>0</v>
      </c>
      <c r="P104" s="188"/>
      <c r="Q104" s="287">
        <f t="shared" ref="Q104" si="164">IFERROR(P104/$B104,0)</f>
        <v>0</v>
      </c>
      <c r="R104" s="286">
        <f>B104-SUM(D104,F104,H104,J104,L104,N104,P104)</f>
        <v>0</v>
      </c>
    </row>
    <row r="105" spans="1:18" x14ac:dyDescent="0.3">
      <c r="A105" s="30" t="s">
        <v>270</v>
      </c>
      <c r="B105" s="457">
        <f t="shared" si="157"/>
        <v>0</v>
      </c>
      <c r="C105" s="287">
        <f t="shared" si="154"/>
        <v>0</v>
      </c>
      <c r="D105" s="36"/>
      <c r="E105" s="287">
        <f t="shared" si="155"/>
        <v>0</v>
      </c>
      <c r="F105" s="36"/>
      <c r="G105" s="287">
        <f t="shared" si="156"/>
        <v>0</v>
      </c>
      <c r="H105" s="36"/>
      <c r="I105" s="287">
        <f t="shared" si="148"/>
        <v>0</v>
      </c>
      <c r="J105" s="36"/>
      <c r="K105" s="287">
        <f t="shared" si="149"/>
        <v>0</v>
      </c>
      <c r="L105" s="36"/>
      <c r="M105" s="287">
        <f t="shared" si="150"/>
        <v>0</v>
      </c>
      <c r="N105" s="36"/>
      <c r="O105" s="287">
        <f t="shared" si="151"/>
        <v>0</v>
      </c>
      <c r="P105" s="36"/>
      <c r="Q105" s="287">
        <f t="shared" si="152"/>
        <v>0</v>
      </c>
      <c r="R105" s="286">
        <f>B105-SUM(D105,F105,H105,J105,L105,N105,P105)</f>
        <v>0</v>
      </c>
    </row>
    <row r="106" spans="1:18" x14ac:dyDescent="0.3">
      <c r="A106" s="29" t="s">
        <v>151</v>
      </c>
      <c r="B106" s="458">
        <f>SUM(B107,B114)</f>
        <v>0</v>
      </c>
      <c r="C106" s="287">
        <f t="shared" si="154"/>
        <v>0</v>
      </c>
      <c r="D106" s="289">
        <f>SUM(D107,D114)</f>
        <v>0</v>
      </c>
      <c r="E106" s="287">
        <f t="shared" si="155"/>
        <v>0</v>
      </c>
      <c r="F106" s="289">
        <f>SUM(F107,F114)</f>
        <v>0</v>
      </c>
      <c r="G106" s="287">
        <f t="shared" si="156"/>
        <v>0</v>
      </c>
      <c r="H106" s="289">
        <f>SUM(H107,H114)</f>
        <v>0</v>
      </c>
      <c r="I106" s="287">
        <f t="shared" si="148"/>
        <v>0</v>
      </c>
      <c r="J106" s="289">
        <f>SUM(J107,J114)</f>
        <v>0</v>
      </c>
      <c r="K106" s="287">
        <f t="shared" si="149"/>
        <v>0</v>
      </c>
      <c r="L106" s="289">
        <f>SUM(L107,L114)</f>
        <v>0</v>
      </c>
      <c r="M106" s="287">
        <f t="shared" si="150"/>
        <v>0</v>
      </c>
      <c r="N106" s="289">
        <f>SUM(N107,N114)</f>
        <v>0</v>
      </c>
      <c r="O106" s="287">
        <f t="shared" si="151"/>
        <v>0</v>
      </c>
      <c r="P106" s="289">
        <f>SUM(P107,P114)</f>
        <v>0</v>
      </c>
      <c r="Q106" s="287">
        <f t="shared" si="152"/>
        <v>0</v>
      </c>
      <c r="R106" s="286">
        <f t="shared" ref="R106:R123" si="165">B106-SUM(D106,F106,H106,J106,L106,N106,P106)</f>
        <v>0</v>
      </c>
    </row>
    <row r="107" spans="1:18" x14ac:dyDescent="0.3">
      <c r="A107" s="31" t="s">
        <v>79</v>
      </c>
      <c r="B107" s="458">
        <f>SUM(B108:B113)</f>
        <v>0</v>
      </c>
      <c r="C107" s="287">
        <f t="shared" si="154"/>
        <v>0</v>
      </c>
      <c r="D107" s="289">
        <f>SUM(D108:D113)</f>
        <v>0</v>
      </c>
      <c r="E107" s="287">
        <f t="shared" si="155"/>
        <v>0</v>
      </c>
      <c r="F107" s="289">
        <f>SUM(F108:F113)</f>
        <v>0</v>
      </c>
      <c r="G107" s="287">
        <f t="shared" si="156"/>
        <v>0</v>
      </c>
      <c r="H107" s="289">
        <f>SUM(H108:H113)</f>
        <v>0</v>
      </c>
      <c r="I107" s="287">
        <f t="shared" si="148"/>
        <v>0</v>
      </c>
      <c r="J107" s="289">
        <f>SUM(J108:J113)</f>
        <v>0</v>
      </c>
      <c r="K107" s="287">
        <f t="shared" si="149"/>
        <v>0</v>
      </c>
      <c r="L107" s="289">
        <f>SUM(L108:L113)</f>
        <v>0</v>
      </c>
      <c r="M107" s="287">
        <f t="shared" si="150"/>
        <v>0</v>
      </c>
      <c r="N107" s="289">
        <f>SUM(N108:N113)</f>
        <v>0</v>
      </c>
      <c r="O107" s="287">
        <f t="shared" si="151"/>
        <v>0</v>
      </c>
      <c r="P107" s="289">
        <f>SUM(P108:P113)</f>
        <v>0</v>
      </c>
      <c r="Q107" s="287">
        <f t="shared" si="152"/>
        <v>0</v>
      </c>
      <c r="R107" s="286">
        <f t="shared" si="165"/>
        <v>0</v>
      </c>
    </row>
    <row r="108" spans="1:18" ht="27" x14ac:dyDescent="0.3">
      <c r="A108" s="288" t="s">
        <v>271</v>
      </c>
      <c r="B108" s="457">
        <f t="shared" ref="B108:B113" si="166">D108+F108+H108+J108+L108+N108+P108</f>
        <v>0</v>
      </c>
      <c r="C108" s="287">
        <f t="shared" si="154"/>
        <v>0</v>
      </c>
      <c r="D108" s="36"/>
      <c r="E108" s="287">
        <f t="shared" si="155"/>
        <v>0</v>
      </c>
      <c r="F108" s="36"/>
      <c r="G108" s="287">
        <f t="shared" si="156"/>
        <v>0</v>
      </c>
      <c r="H108" s="36"/>
      <c r="I108" s="287">
        <f t="shared" si="148"/>
        <v>0</v>
      </c>
      <c r="J108" s="36"/>
      <c r="K108" s="287">
        <f t="shared" si="149"/>
        <v>0</v>
      </c>
      <c r="L108" s="36"/>
      <c r="M108" s="287">
        <f t="shared" si="150"/>
        <v>0</v>
      </c>
      <c r="N108" s="36"/>
      <c r="O108" s="287">
        <f t="shared" si="151"/>
        <v>0</v>
      </c>
      <c r="P108" s="36"/>
      <c r="Q108" s="287">
        <f t="shared" si="152"/>
        <v>0</v>
      </c>
      <c r="R108" s="286">
        <f t="shared" si="165"/>
        <v>0</v>
      </c>
    </row>
    <row r="109" spans="1:18" x14ac:dyDescent="0.3">
      <c r="A109" s="288" t="s">
        <v>81</v>
      </c>
      <c r="B109" s="457">
        <f t="shared" si="166"/>
        <v>0</v>
      </c>
      <c r="C109" s="287">
        <f t="shared" si="154"/>
        <v>0</v>
      </c>
      <c r="D109" s="36"/>
      <c r="E109" s="287">
        <f t="shared" si="155"/>
        <v>0</v>
      </c>
      <c r="F109" s="36"/>
      <c r="G109" s="287">
        <f t="shared" si="156"/>
        <v>0</v>
      </c>
      <c r="H109" s="36"/>
      <c r="I109" s="287">
        <f t="shared" si="148"/>
        <v>0</v>
      </c>
      <c r="J109" s="36"/>
      <c r="K109" s="287">
        <f t="shared" si="149"/>
        <v>0</v>
      </c>
      <c r="L109" s="36"/>
      <c r="M109" s="287">
        <f t="shared" si="150"/>
        <v>0</v>
      </c>
      <c r="N109" s="36"/>
      <c r="O109" s="287">
        <f t="shared" si="151"/>
        <v>0</v>
      </c>
      <c r="P109" s="36"/>
      <c r="Q109" s="287">
        <f t="shared" si="152"/>
        <v>0</v>
      </c>
      <c r="R109" s="286">
        <f t="shared" si="165"/>
        <v>0</v>
      </c>
    </row>
    <row r="110" spans="1:18" x14ac:dyDescent="0.3">
      <c r="A110" s="288" t="s">
        <v>272</v>
      </c>
      <c r="B110" s="457">
        <f t="shared" si="166"/>
        <v>0</v>
      </c>
      <c r="C110" s="287">
        <f t="shared" si="154"/>
        <v>0</v>
      </c>
      <c r="D110" s="36"/>
      <c r="E110" s="287">
        <f t="shared" si="155"/>
        <v>0</v>
      </c>
      <c r="F110" s="36"/>
      <c r="G110" s="287">
        <f t="shared" si="156"/>
        <v>0</v>
      </c>
      <c r="H110" s="36"/>
      <c r="I110" s="287">
        <f t="shared" si="148"/>
        <v>0</v>
      </c>
      <c r="J110" s="36"/>
      <c r="K110" s="287">
        <f t="shared" si="149"/>
        <v>0</v>
      </c>
      <c r="L110" s="36"/>
      <c r="M110" s="287">
        <f t="shared" si="150"/>
        <v>0</v>
      </c>
      <c r="N110" s="36"/>
      <c r="O110" s="287">
        <f t="shared" si="151"/>
        <v>0</v>
      </c>
      <c r="P110" s="36"/>
      <c r="Q110" s="287">
        <f t="shared" si="152"/>
        <v>0</v>
      </c>
      <c r="R110" s="286">
        <f t="shared" si="165"/>
        <v>0</v>
      </c>
    </row>
    <row r="111" spans="1:18" ht="27" x14ac:dyDescent="0.3">
      <c r="A111" s="288" t="s">
        <v>152</v>
      </c>
      <c r="B111" s="457">
        <f t="shared" si="166"/>
        <v>0</v>
      </c>
      <c r="C111" s="287">
        <f t="shared" si="154"/>
        <v>0</v>
      </c>
      <c r="D111" s="36"/>
      <c r="E111" s="287">
        <f t="shared" si="155"/>
        <v>0</v>
      </c>
      <c r="F111" s="36"/>
      <c r="G111" s="287">
        <f t="shared" si="156"/>
        <v>0</v>
      </c>
      <c r="H111" s="36"/>
      <c r="I111" s="287">
        <f t="shared" si="148"/>
        <v>0</v>
      </c>
      <c r="J111" s="36"/>
      <c r="K111" s="287">
        <f t="shared" si="149"/>
        <v>0</v>
      </c>
      <c r="L111" s="36"/>
      <c r="M111" s="287">
        <f t="shared" si="150"/>
        <v>0</v>
      </c>
      <c r="N111" s="36"/>
      <c r="O111" s="287">
        <f t="shared" si="151"/>
        <v>0</v>
      </c>
      <c r="P111" s="36"/>
      <c r="Q111" s="287">
        <f t="shared" si="152"/>
        <v>0</v>
      </c>
      <c r="R111" s="286">
        <f t="shared" si="165"/>
        <v>0</v>
      </c>
    </row>
    <row r="112" spans="1:18" x14ac:dyDescent="0.3">
      <c r="A112" s="288" t="s">
        <v>153</v>
      </c>
      <c r="B112" s="457">
        <f t="shared" si="166"/>
        <v>0</v>
      </c>
      <c r="C112" s="287">
        <f t="shared" si="154"/>
        <v>0</v>
      </c>
      <c r="D112" s="36"/>
      <c r="E112" s="287">
        <f t="shared" si="155"/>
        <v>0</v>
      </c>
      <c r="F112" s="36"/>
      <c r="G112" s="287">
        <f t="shared" si="156"/>
        <v>0</v>
      </c>
      <c r="H112" s="36"/>
      <c r="I112" s="287">
        <f t="shared" si="148"/>
        <v>0</v>
      </c>
      <c r="J112" s="36"/>
      <c r="K112" s="287">
        <f t="shared" si="149"/>
        <v>0</v>
      </c>
      <c r="L112" s="36"/>
      <c r="M112" s="287">
        <f t="shared" si="150"/>
        <v>0</v>
      </c>
      <c r="N112" s="36"/>
      <c r="O112" s="287">
        <f t="shared" si="151"/>
        <v>0</v>
      </c>
      <c r="P112" s="36"/>
      <c r="Q112" s="287">
        <f t="shared" si="152"/>
        <v>0</v>
      </c>
      <c r="R112" s="286">
        <f t="shared" si="165"/>
        <v>0</v>
      </c>
    </row>
    <row r="113" spans="1:18" x14ac:dyDescent="0.3">
      <c r="A113" s="288" t="s">
        <v>176</v>
      </c>
      <c r="B113" s="457">
        <f t="shared" si="166"/>
        <v>0</v>
      </c>
      <c r="C113" s="287">
        <f t="shared" si="154"/>
        <v>0</v>
      </c>
      <c r="D113" s="36"/>
      <c r="E113" s="287">
        <f t="shared" si="155"/>
        <v>0</v>
      </c>
      <c r="F113" s="36"/>
      <c r="G113" s="287">
        <f t="shared" si="156"/>
        <v>0</v>
      </c>
      <c r="H113" s="36"/>
      <c r="I113" s="287">
        <f t="shared" si="148"/>
        <v>0</v>
      </c>
      <c r="J113" s="36"/>
      <c r="K113" s="287">
        <f t="shared" si="149"/>
        <v>0</v>
      </c>
      <c r="L113" s="36"/>
      <c r="M113" s="287">
        <f t="shared" si="150"/>
        <v>0</v>
      </c>
      <c r="N113" s="36"/>
      <c r="O113" s="287">
        <f t="shared" si="151"/>
        <v>0</v>
      </c>
      <c r="P113" s="36"/>
      <c r="Q113" s="287">
        <f t="shared" si="152"/>
        <v>0</v>
      </c>
      <c r="R113" s="286">
        <f t="shared" si="165"/>
        <v>0</v>
      </c>
    </row>
    <row r="114" spans="1:18" x14ac:dyDescent="0.3">
      <c r="A114" s="32" t="s">
        <v>80</v>
      </c>
      <c r="B114" s="458">
        <f>SUM(B115:B118)</f>
        <v>0</v>
      </c>
      <c r="C114" s="287">
        <f t="shared" si="154"/>
        <v>0</v>
      </c>
      <c r="D114" s="289">
        <f>SUM(D115:D118)</f>
        <v>0</v>
      </c>
      <c r="E114" s="287">
        <f t="shared" si="155"/>
        <v>0</v>
      </c>
      <c r="F114" s="289">
        <f>SUM(F115:F118)</f>
        <v>0</v>
      </c>
      <c r="G114" s="287">
        <f t="shared" si="156"/>
        <v>0</v>
      </c>
      <c r="H114" s="289">
        <f>SUM(H115:H118)</f>
        <v>0</v>
      </c>
      <c r="I114" s="287">
        <f t="shared" si="148"/>
        <v>0</v>
      </c>
      <c r="J114" s="289">
        <f>SUM(J115:J118)</f>
        <v>0</v>
      </c>
      <c r="K114" s="287">
        <f t="shared" si="149"/>
        <v>0</v>
      </c>
      <c r="L114" s="289">
        <f>SUM(L115:L118)</f>
        <v>0</v>
      </c>
      <c r="M114" s="287">
        <f t="shared" si="150"/>
        <v>0</v>
      </c>
      <c r="N114" s="289">
        <f>SUM(N115:N118)</f>
        <v>0</v>
      </c>
      <c r="O114" s="287">
        <f t="shared" si="151"/>
        <v>0</v>
      </c>
      <c r="P114" s="188"/>
      <c r="Q114" s="287">
        <f t="shared" si="152"/>
        <v>0</v>
      </c>
      <c r="R114" s="286">
        <f t="shared" si="165"/>
        <v>0</v>
      </c>
    </row>
    <row r="115" spans="1:18" ht="27" x14ac:dyDescent="0.3">
      <c r="A115" s="288" t="s">
        <v>154</v>
      </c>
      <c r="B115" s="457">
        <f t="shared" ref="B115:B118" si="167">D115+F115+H115+J115+L115+N115+P115</f>
        <v>0</v>
      </c>
      <c r="C115" s="287">
        <f t="shared" si="154"/>
        <v>0</v>
      </c>
      <c r="D115" s="36"/>
      <c r="E115" s="287">
        <f t="shared" si="155"/>
        <v>0</v>
      </c>
      <c r="F115" s="36"/>
      <c r="G115" s="287">
        <f t="shared" si="156"/>
        <v>0</v>
      </c>
      <c r="H115" s="36"/>
      <c r="I115" s="287">
        <f t="shared" si="148"/>
        <v>0</v>
      </c>
      <c r="J115" s="36"/>
      <c r="K115" s="287">
        <f t="shared" si="149"/>
        <v>0</v>
      </c>
      <c r="L115" s="36"/>
      <c r="M115" s="287">
        <f t="shared" si="150"/>
        <v>0</v>
      </c>
      <c r="N115" s="36"/>
      <c r="O115" s="287">
        <f t="shared" si="151"/>
        <v>0</v>
      </c>
      <c r="P115" s="188"/>
      <c r="Q115" s="287">
        <f t="shared" si="152"/>
        <v>0</v>
      </c>
      <c r="R115" s="286">
        <f t="shared" si="165"/>
        <v>0</v>
      </c>
    </row>
    <row r="116" spans="1:18" ht="27" x14ac:dyDescent="0.3">
      <c r="A116" s="288" t="s">
        <v>155</v>
      </c>
      <c r="B116" s="457">
        <f t="shared" si="167"/>
        <v>0</v>
      </c>
      <c r="C116" s="287">
        <f t="shared" si="154"/>
        <v>0</v>
      </c>
      <c r="D116" s="36"/>
      <c r="E116" s="287">
        <f t="shared" si="155"/>
        <v>0</v>
      </c>
      <c r="F116" s="36"/>
      <c r="G116" s="287">
        <f t="shared" si="156"/>
        <v>0</v>
      </c>
      <c r="H116" s="36"/>
      <c r="I116" s="287">
        <f t="shared" si="148"/>
        <v>0</v>
      </c>
      <c r="J116" s="36"/>
      <c r="K116" s="287">
        <f t="shared" si="149"/>
        <v>0</v>
      </c>
      <c r="L116" s="36"/>
      <c r="M116" s="287">
        <f t="shared" si="150"/>
        <v>0</v>
      </c>
      <c r="N116" s="36"/>
      <c r="O116" s="287">
        <f t="shared" si="151"/>
        <v>0</v>
      </c>
      <c r="P116" s="188"/>
      <c r="Q116" s="287">
        <f t="shared" si="152"/>
        <v>0</v>
      </c>
      <c r="R116" s="286">
        <f t="shared" si="165"/>
        <v>0</v>
      </c>
    </row>
    <row r="117" spans="1:18" ht="40.5" x14ac:dyDescent="0.3">
      <c r="A117" s="336" t="s">
        <v>273</v>
      </c>
      <c r="B117" s="457">
        <f t="shared" si="167"/>
        <v>0</v>
      </c>
      <c r="C117" s="287">
        <f t="shared" si="154"/>
        <v>0</v>
      </c>
      <c r="D117" s="36"/>
      <c r="E117" s="287">
        <f t="shared" si="155"/>
        <v>0</v>
      </c>
      <c r="F117" s="36"/>
      <c r="G117" s="287">
        <f t="shared" si="156"/>
        <v>0</v>
      </c>
      <c r="H117" s="36"/>
      <c r="I117" s="287">
        <f t="shared" si="148"/>
        <v>0</v>
      </c>
      <c r="J117" s="36"/>
      <c r="K117" s="287">
        <f t="shared" si="149"/>
        <v>0</v>
      </c>
      <c r="L117" s="36"/>
      <c r="M117" s="287">
        <f t="shared" si="150"/>
        <v>0</v>
      </c>
      <c r="N117" s="36"/>
      <c r="O117" s="287">
        <f t="shared" si="151"/>
        <v>0</v>
      </c>
      <c r="P117" s="188"/>
      <c r="Q117" s="287">
        <f t="shared" si="152"/>
        <v>0</v>
      </c>
      <c r="R117" s="286">
        <f t="shared" si="165"/>
        <v>0</v>
      </c>
    </row>
    <row r="118" spans="1:18" x14ac:dyDescent="0.3">
      <c r="A118" s="288" t="s">
        <v>156</v>
      </c>
      <c r="B118" s="457">
        <f t="shared" si="167"/>
        <v>0</v>
      </c>
      <c r="C118" s="287">
        <f t="shared" si="154"/>
        <v>0</v>
      </c>
      <c r="D118" s="36"/>
      <c r="E118" s="287">
        <f t="shared" si="155"/>
        <v>0</v>
      </c>
      <c r="F118" s="36"/>
      <c r="G118" s="287">
        <f t="shared" si="156"/>
        <v>0</v>
      </c>
      <c r="H118" s="36"/>
      <c r="I118" s="287">
        <f t="shared" si="148"/>
        <v>0</v>
      </c>
      <c r="J118" s="36"/>
      <c r="K118" s="287">
        <f t="shared" si="149"/>
        <v>0</v>
      </c>
      <c r="L118" s="36"/>
      <c r="M118" s="287">
        <f t="shared" si="150"/>
        <v>0</v>
      </c>
      <c r="N118" s="36"/>
      <c r="O118" s="287">
        <f t="shared" si="151"/>
        <v>0</v>
      </c>
      <c r="P118" s="188"/>
      <c r="Q118" s="287">
        <f t="shared" si="152"/>
        <v>0</v>
      </c>
      <c r="R118" s="286">
        <f t="shared" si="165"/>
        <v>0</v>
      </c>
    </row>
    <row r="119" spans="1:18" x14ac:dyDescent="0.3">
      <c r="A119" s="33" t="s">
        <v>1</v>
      </c>
      <c r="B119" s="458">
        <f>SUM(B120:B122)</f>
        <v>0</v>
      </c>
      <c r="C119" s="287">
        <f t="shared" ref="C119" si="168">IFERROR(B119/$B$31,0)</f>
        <v>0</v>
      </c>
      <c r="D119" s="289">
        <f>SUM(D120:D122)</f>
        <v>0</v>
      </c>
      <c r="E119" s="287">
        <f t="shared" si="155"/>
        <v>0</v>
      </c>
      <c r="F119" s="289">
        <f>SUM(F120:F122)</f>
        <v>0</v>
      </c>
      <c r="G119" s="287">
        <f t="shared" si="156"/>
        <v>0</v>
      </c>
      <c r="H119" s="289">
        <f>SUM(H120:H122)</f>
        <v>0</v>
      </c>
      <c r="I119" s="287">
        <f t="shared" si="148"/>
        <v>0</v>
      </c>
      <c r="J119" s="289">
        <f>SUM(J120:J122)</f>
        <v>0</v>
      </c>
      <c r="K119" s="287">
        <f t="shared" si="149"/>
        <v>0</v>
      </c>
      <c r="L119" s="289">
        <f>SUM(L120:L122)</f>
        <v>0</v>
      </c>
      <c r="M119" s="287">
        <f t="shared" si="150"/>
        <v>0</v>
      </c>
      <c r="N119" s="289">
        <f>SUM(N120:N122)</f>
        <v>0</v>
      </c>
      <c r="O119" s="287">
        <f t="shared" si="151"/>
        <v>0</v>
      </c>
      <c r="P119" s="289">
        <f>SUM(P120:P122)</f>
        <v>0</v>
      </c>
      <c r="Q119" s="287">
        <f t="shared" si="152"/>
        <v>0</v>
      </c>
      <c r="R119" s="286">
        <f t="shared" si="165"/>
        <v>0</v>
      </c>
    </row>
    <row r="120" spans="1:18" x14ac:dyDescent="0.3">
      <c r="A120" s="31" t="s">
        <v>206</v>
      </c>
      <c r="B120" s="457">
        <f t="shared" ref="B120:B122" si="169">D120+F120+H120+J120+L120+N120+P120</f>
        <v>0</v>
      </c>
      <c r="C120" s="287">
        <f t="shared" si="154"/>
        <v>0</v>
      </c>
      <c r="D120" s="36"/>
      <c r="E120" s="287">
        <f t="shared" si="155"/>
        <v>0</v>
      </c>
      <c r="F120" s="36"/>
      <c r="G120" s="287">
        <f t="shared" si="156"/>
        <v>0</v>
      </c>
      <c r="H120" s="36"/>
      <c r="I120" s="287">
        <f t="shared" si="148"/>
        <v>0</v>
      </c>
      <c r="J120" s="36"/>
      <c r="K120" s="287">
        <f t="shared" si="149"/>
        <v>0</v>
      </c>
      <c r="L120" s="36"/>
      <c r="M120" s="287">
        <f t="shared" si="150"/>
        <v>0</v>
      </c>
      <c r="N120" s="36"/>
      <c r="O120" s="287">
        <f t="shared" si="151"/>
        <v>0</v>
      </c>
      <c r="P120" s="36"/>
      <c r="Q120" s="287">
        <f t="shared" si="152"/>
        <v>0</v>
      </c>
      <c r="R120" s="286">
        <f t="shared" si="165"/>
        <v>0</v>
      </c>
    </row>
    <row r="121" spans="1:18" x14ac:dyDescent="0.3">
      <c r="A121" s="32" t="s">
        <v>207</v>
      </c>
      <c r="B121" s="457">
        <f t="shared" si="169"/>
        <v>0</v>
      </c>
      <c r="C121" s="287">
        <f t="shared" si="154"/>
        <v>0</v>
      </c>
      <c r="D121" s="36"/>
      <c r="E121" s="287">
        <f t="shared" si="155"/>
        <v>0</v>
      </c>
      <c r="F121" s="36"/>
      <c r="G121" s="287">
        <f t="shared" si="156"/>
        <v>0</v>
      </c>
      <c r="H121" s="36"/>
      <c r="I121" s="287">
        <f t="shared" si="148"/>
        <v>0</v>
      </c>
      <c r="J121" s="36"/>
      <c r="K121" s="287">
        <f t="shared" si="149"/>
        <v>0</v>
      </c>
      <c r="L121" s="36"/>
      <c r="M121" s="287">
        <f t="shared" si="150"/>
        <v>0</v>
      </c>
      <c r="N121" s="36"/>
      <c r="O121" s="287">
        <f t="shared" si="151"/>
        <v>0</v>
      </c>
      <c r="P121" s="36"/>
      <c r="Q121" s="287">
        <f t="shared" si="152"/>
        <v>0</v>
      </c>
      <c r="R121" s="286">
        <f t="shared" si="165"/>
        <v>0</v>
      </c>
    </row>
    <row r="122" spans="1:18" x14ac:dyDescent="0.3">
      <c r="A122" s="32" t="s">
        <v>330</v>
      </c>
      <c r="B122" s="457">
        <f t="shared" si="169"/>
        <v>0</v>
      </c>
      <c r="C122" s="287"/>
      <c r="D122" s="36"/>
      <c r="E122" s="287"/>
      <c r="F122" s="36"/>
      <c r="G122" s="287"/>
      <c r="H122" s="36"/>
      <c r="I122" s="287"/>
      <c r="J122" s="36"/>
      <c r="K122" s="287"/>
      <c r="L122" s="36"/>
      <c r="M122" s="287"/>
      <c r="N122" s="36"/>
      <c r="O122" s="287"/>
      <c r="P122" s="188"/>
      <c r="Q122" s="287"/>
      <c r="R122" s="286"/>
    </row>
    <row r="123" spans="1:18" x14ac:dyDescent="0.3">
      <c r="A123" s="33" t="s">
        <v>280</v>
      </c>
      <c r="B123" s="458">
        <f>SUM(B124)</f>
        <v>0</v>
      </c>
      <c r="C123" s="287">
        <f t="shared" si="154"/>
        <v>0</v>
      </c>
      <c r="D123" s="289">
        <f>SUM(D124)</f>
        <v>0</v>
      </c>
      <c r="E123" s="287">
        <f t="shared" si="155"/>
        <v>0</v>
      </c>
      <c r="F123" s="289">
        <f>SUM(F124)</f>
        <v>0</v>
      </c>
      <c r="G123" s="287">
        <f t="shared" si="156"/>
        <v>0</v>
      </c>
      <c r="H123" s="289">
        <f>SUM(H124)</f>
        <v>0</v>
      </c>
      <c r="I123" s="287">
        <f t="shared" si="148"/>
        <v>0</v>
      </c>
      <c r="J123" s="289">
        <f>SUM(J124)</f>
        <v>0</v>
      </c>
      <c r="K123" s="287">
        <f t="shared" si="149"/>
        <v>0</v>
      </c>
      <c r="L123" s="289">
        <f>SUM(L124)</f>
        <v>0</v>
      </c>
      <c r="M123" s="287">
        <f t="shared" si="150"/>
        <v>0</v>
      </c>
      <c r="N123" s="289">
        <f>SUM(N124)</f>
        <v>0</v>
      </c>
      <c r="O123" s="287">
        <f t="shared" si="151"/>
        <v>0</v>
      </c>
      <c r="P123" s="289">
        <f>SUM(P124)</f>
        <v>0</v>
      </c>
      <c r="Q123" s="287">
        <f t="shared" si="152"/>
        <v>0</v>
      </c>
      <c r="R123" s="286">
        <f t="shared" si="165"/>
        <v>0</v>
      </c>
    </row>
    <row r="124" spans="1:18" x14ac:dyDescent="0.3">
      <c r="A124" s="32" t="s">
        <v>208</v>
      </c>
      <c r="B124" s="457">
        <f t="shared" ref="B124" si="170">D124+F124+H124+J124+L124+N124+P124</f>
        <v>0</v>
      </c>
      <c r="C124" s="287">
        <f t="shared" si="154"/>
        <v>0</v>
      </c>
      <c r="D124" s="36"/>
      <c r="E124" s="287"/>
      <c r="F124" s="36"/>
      <c r="G124" s="287"/>
      <c r="H124" s="36"/>
      <c r="I124" s="287"/>
      <c r="J124" s="36"/>
      <c r="K124" s="287"/>
      <c r="L124" s="36"/>
      <c r="M124" s="287"/>
      <c r="N124" s="36"/>
      <c r="O124" s="287"/>
      <c r="P124" s="36"/>
      <c r="Q124" s="287"/>
      <c r="R124" s="286"/>
    </row>
    <row r="125" spans="1:18" x14ac:dyDescent="0.3">
      <c r="A125" s="34" t="s">
        <v>7</v>
      </c>
      <c r="B125" s="459">
        <f>SUM(B102,B106,B119,B123)</f>
        <v>0</v>
      </c>
      <c r="C125" s="287">
        <f t="shared" si="154"/>
        <v>0</v>
      </c>
      <c r="D125" s="289">
        <f>SUM(D102,D106,D119,D123)</f>
        <v>0</v>
      </c>
      <c r="E125" s="287">
        <f t="shared" ref="E125" si="171">IFERROR(D125/$B125,0)</f>
        <v>0</v>
      </c>
      <c r="F125" s="289">
        <f>SUM(F102,F106,F119,F123)</f>
        <v>0</v>
      </c>
      <c r="G125" s="287">
        <f t="shared" ref="G125" si="172">IFERROR(F125/$B125,0)</f>
        <v>0</v>
      </c>
      <c r="H125" s="289">
        <f>SUM(H102,H106,H119,H123)</f>
        <v>0</v>
      </c>
      <c r="I125" s="287">
        <f t="shared" ref="I125" si="173">IFERROR(H125/$B125,0)</f>
        <v>0</v>
      </c>
      <c r="J125" s="289">
        <f>SUM(J102,J106,J119,J123)</f>
        <v>0</v>
      </c>
      <c r="K125" s="287">
        <f t="shared" ref="K125" si="174">IFERROR(J125/$B125,0)</f>
        <v>0</v>
      </c>
      <c r="L125" s="289">
        <f>SUM(L102,L106,L119,L123)</f>
        <v>0</v>
      </c>
      <c r="M125" s="287">
        <f t="shared" ref="M125" si="175">IFERROR(L125/$B125,0)</f>
        <v>0</v>
      </c>
      <c r="N125" s="289">
        <f>SUM(N102,N106,N119,N123)</f>
        <v>0</v>
      </c>
      <c r="O125" s="287">
        <f t="shared" ref="O125" si="176">IFERROR(N125/$B125,0)</f>
        <v>0</v>
      </c>
      <c r="P125" s="289">
        <f>SUM(P102,P106,P119,P123)</f>
        <v>0</v>
      </c>
      <c r="Q125" s="287">
        <f t="shared" ref="Q125" si="177">IFERROR(P125/$B125,0)</f>
        <v>0</v>
      </c>
      <c r="R125" s="286">
        <f>B125-SUM(D125,F125,H125,J125,L125,N125,P125)</f>
        <v>0</v>
      </c>
    </row>
    <row r="126" spans="1:18" ht="15.75" thickBot="1" x14ac:dyDescent="0.35">
      <c r="B126" s="292"/>
      <c r="C126" s="287">
        <f t="shared" si="154"/>
        <v>0</v>
      </c>
      <c r="D126" s="292"/>
      <c r="E126" s="293"/>
      <c r="F126" s="292"/>
      <c r="G126" s="293"/>
      <c r="H126" s="292"/>
      <c r="I126" s="293"/>
      <c r="J126" s="292"/>
      <c r="K126" s="293"/>
      <c r="L126" s="292"/>
      <c r="M126" s="287"/>
      <c r="N126" s="289"/>
      <c r="O126" s="287"/>
      <c r="P126" s="289"/>
      <c r="Q126" s="287"/>
      <c r="R126" s="286"/>
    </row>
    <row r="127" spans="1:18" ht="15.75" thickBot="1" x14ac:dyDescent="0.35">
      <c r="A127" s="294" t="s">
        <v>209</v>
      </c>
      <c r="B127" s="334">
        <f>'TAB1.1'!$N$47</f>
        <v>0</v>
      </c>
      <c r="C127" s="287">
        <f t="shared" si="154"/>
        <v>0</v>
      </c>
      <c r="D127" s="295"/>
      <c r="E127" s="293">
        <f t="shared" ref="E127:E128" si="178">IFERROR(D127/$B127,0)</f>
        <v>0</v>
      </c>
      <c r="F127" s="295"/>
      <c r="G127" s="293">
        <f t="shared" ref="G127:G128" si="179">IFERROR(F127/$B127,0)</f>
        <v>0</v>
      </c>
      <c r="H127" s="295"/>
      <c r="I127" s="293">
        <f t="shared" ref="I127:I128" si="180">IFERROR(H127/$B127,0)</f>
        <v>0</v>
      </c>
      <c r="J127" s="295"/>
      <c r="K127" s="293">
        <f>IFERROR(J127/$B127,0)</f>
        <v>0</v>
      </c>
      <c r="L127" s="295"/>
      <c r="M127" s="293">
        <f>IFERROR(L127/$B127,0)</f>
        <v>0</v>
      </c>
      <c r="N127" s="295"/>
      <c r="O127" s="293">
        <f>IFERROR(N127/$B127,0)</f>
        <v>0</v>
      </c>
      <c r="P127" s="295"/>
      <c r="Q127" s="293">
        <f>IFERROR(P127/$B127,0)</f>
        <v>0</v>
      </c>
      <c r="R127" s="286">
        <f t="shared" ref="R127:R128" si="181">B127-SUM(D127,F127,H127,J127,L127,N127,P127)</f>
        <v>0</v>
      </c>
    </row>
    <row r="128" spans="1:18" ht="15.75" thickBot="1" x14ac:dyDescent="0.35">
      <c r="A128" s="296" t="s">
        <v>7</v>
      </c>
      <c r="B128" s="297">
        <f>B125+B127</f>
        <v>0</v>
      </c>
      <c r="C128" s="287">
        <f t="shared" si="154"/>
        <v>0</v>
      </c>
      <c r="D128" s="297">
        <f>D125+D127</f>
        <v>0</v>
      </c>
      <c r="E128" s="293">
        <f t="shared" si="178"/>
        <v>0</v>
      </c>
      <c r="F128" s="297">
        <f>F125+F127</f>
        <v>0</v>
      </c>
      <c r="G128" s="293">
        <f t="shared" si="179"/>
        <v>0</v>
      </c>
      <c r="H128" s="297">
        <f>H125+H127</f>
        <v>0</v>
      </c>
      <c r="I128" s="293">
        <f t="shared" si="180"/>
        <v>0</v>
      </c>
      <c r="J128" s="297">
        <f>J125+J127</f>
        <v>0</v>
      </c>
      <c r="K128" s="293">
        <f t="shared" ref="K128" si="182">IFERROR(J128/$B128,0)</f>
        <v>0</v>
      </c>
      <c r="L128" s="297">
        <f>L125+L127</f>
        <v>0</v>
      </c>
      <c r="M128" s="293">
        <f t="shared" ref="M128" si="183">IFERROR(L128/$B128,0)</f>
        <v>0</v>
      </c>
      <c r="N128" s="297">
        <f>N125+N127</f>
        <v>0</v>
      </c>
      <c r="O128" s="293">
        <f t="shared" ref="O128" si="184">IFERROR(N128/$B128,0)</f>
        <v>0</v>
      </c>
      <c r="P128" s="297">
        <f>P125+P127</f>
        <v>0</v>
      </c>
      <c r="Q128" s="293">
        <f t="shared" ref="Q128" si="185">IFERROR(P128/$B128,0)</f>
        <v>0</v>
      </c>
      <c r="R128" s="286">
        <f t="shared" si="181"/>
        <v>0</v>
      </c>
    </row>
    <row r="129" spans="1:18" x14ac:dyDescent="0.3">
      <c r="A129" s="290"/>
      <c r="B129" s="289"/>
      <c r="C129" s="202"/>
      <c r="D129" s="289"/>
      <c r="E129" s="202"/>
      <c r="F129" s="289"/>
      <c r="G129" s="202"/>
      <c r="H129" s="289"/>
      <c r="I129" s="202"/>
      <c r="J129" s="289"/>
      <c r="K129" s="202"/>
      <c r="L129" s="289"/>
      <c r="M129" s="202"/>
      <c r="N129" s="289"/>
      <c r="O129" s="202"/>
      <c r="P129" s="289"/>
      <c r="Q129" s="202"/>
      <c r="R129" s="289"/>
    </row>
    <row r="130" spans="1:18" ht="21" x14ac:dyDescent="0.35">
      <c r="A130" s="372" t="s">
        <v>268</v>
      </c>
      <c r="B130" s="373"/>
      <c r="C130" s="373"/>
      <c r="D130" s="373"/>
      <c r="E130" s="373"/>
      <c r="F130" s="373"/>
      <c r="G130" s="373"/>
      <c r="H130" s="373"/>
      <c r="I130" s="373"/>
      <c r="J130" s="373"/>
      <c r="K130" s="373"/>
      <c r="L130" s="373"/>
      <c r="M130" s="373"/>
      <c r="N130" s="373"/>
      <c r="O130" s="373"/>
      <c r="P130" s="373"/>
      <c r="Q130" s="373"/>
      <c r="R130" s="374"/>
    </row>
    <row r="131" spans="1:18" x14ac:dyDescent="0.3">
      <c r="A131" s="375" t="s">
        <v>0</v>
      </c>
      <c r="B131" s="377" t="s">
        <v>7</v>
      </c>
      <c r="C131" s="377"/>
      <c r="D131" s="377" t="s">
        <v>32</v>
      </c>
      <c r="E131" s="377"/>
      <c r="F131" s="377" t="s">
        <v>33</v>
      </c>
      <c r="G131" s="377"/>
      <c r="H131" s="377" t="s">
        <v>34</v>
      </c>
      <c r="I131" s="377"/>
      <c r="J131" s="377" t="s">
        <v>35</v>
      </c>
      <c r="K131" s="377"/>
      <c r="L131" s="377" t="s">
        <v>36</v>
      </c>
      <c r="M131" s="377"/>
      <c r="N131" s="377" t="s">
        <v>37</v>
      </c>
      <c r="O131" s="377"/>
      <c r="P131" s="377" t="s">
        <v>41</v>
      </c>
      <c r="Q131" s="377"/>
      <c r="R131" s="35" t="s">
        <v>82</v>
      </c>
    </row>
    <row r="132" spans="1:18" x14ac:dyDescent="0.3">
      <c r="A132" s="376"/>
      <c r="B132" s="35" t="s">
        <v>3</v>
      </c>
      <c r="C132" s="3" t="s">
        <v>4</v>
      </c>
      <c r="D132" s="35" t="s">
        <v>3</v>
      </c>
      <c r="E132" s="3" t="s">
        <v>4</v>
      </c>
      <c r="F132" s="35" t="s">
        <v>3</v>
      </c>
      <c r="G132" s="3" t="s">
        <v>4</v>
      </c>
      <c r="H132" s="35" t="s">
        <v>3</v>
      </c>
      <c r="I132" s="3" t="s">
        <v>4</v>
      </c>
      <c r="J132" s="35" t="s">
        <v>3</v>
      </c>
      <c r="K132" s="3" t="s">
        <v>4</v>
      </c>
      <c r="L132" s="35" t="s">
        <v>3</v>
      </c>
      <c r="M132" s="3" t="s">
        <v>4</v>
      </c>
      <c r="N132" s="35" t="s">
        <v>3</v>
      </c>
      <c r="O132" s="3" t="s">
        <v>4</v>
      </c>
      <c r="P132" s="35" t="s">
        <v>3</v>
      </c>
      <c r="Q132" s="3" t="s">
        <v>4</v>
      </c>
      <c r="R132" s="35" t="s">
        <v>3</v>
      </c>
    </row>
    <row r="133" spans="1:18" x14ac:dyDescent="0.3">
      <c r="A133" s="29" t="s">
        <v>77</v>
      </c>
      <c r="B133" s="456">
        <f>SUM(B134:B136)</f>
        <v>0</v>
      </c>
      <c r="C133" s="287">
        <f>IFERROR(B133/$B$156,0)</f>
        <v>0</v>
      </c>
      <c r="D133" s="286">
        <f>SUM(D134,D136)</f>
        <v>0</v>
      </c>
      <c r="E133" s="287">
        <f>IFERROR(D133/$B133,0)</f>
        <v>0</v>
      </c>
      <c r="F133" s="286">
        <f>SUM(F134,F136)</f>
        <v>0</v>
      </c>
      <c r="G133" s="287">
        <f>IFERROR(F133/$B133,0)</f>
        <v>0</v>
      </c>
      <c r="H133" s="286">
        <f>SUM(H134,H136)</f>
        <v>0</v>
      </c>
      <c r="I133" s="287">
        <f t="shared" ref="I133:I154" si="186">IFERROR(H133/$B133,0)</f>
        <v>0</v>
      </c>
      <c r="J133" s="286">
        <f>SUM(J134,J136)</f>
        <v>0</v>
      </c>
      <c r="K133" s="287">
        <f t="shared" ref="K133:K154" si="187">IFERROR(J133/$B133,0)</f>
        <v>0</v>
      </c>
      <c r="L133" s="286">
        <f>SUM(L134,L136)</f>
        <v>0</v>
      </c>
      <c r="M133" s="287">
        <f t="shared" ref="M133:M154" si="188">IFERROR(L133/$B133,0)</f>
        <v>0</v>
      </c>
      <c r="N133" s="286">
        <f>SUM(N134,N136)</f>
        <v>0</v>
      </c>
      <c r="O133" s="287">
        <f t="shared" ref="O133:O154" si="189">IFERROR(N133/$B133,0)</f>
        <v>0</v>
      </c>
      <c r="P133" s="286">
        <f>SUM(P134,P136)</f>
        <v>0</v>
      </c>
      <c r="Q133" s="287">
        <f t="shared" ref="Q133:Q154" si="190">IFERROR(P133/$B133,0)</f>
        <v>0</v>
      </c>
      <c r="R133" s="286">
        <f t="shared" ref="R133" si="191">B133-SUM(D133,F133,H133,J133,L133,N133,P133)</f>
        <v>0</v>
      </c>
    </row>
    <row r="134" spans="1:18" x14ac:dyDescent="0.3">
      <c r="A134" s="30" t="s">
        <v>269</v>
      </c>
      <c r="B134" s="457">
        <f>D134+F134+H134+J134+L134+N134+P134</f>
        <v>0</v>
      </c>
      <c r="C134" s="287">
        <f t="shared" ref="C134:C159" si="192">IFERROR(B134/$B$156,0)</f>
        <v>0</v>
      </c>
      <c r="D134" s="36"/>
      <c r="E134" s="287">
        <f t="shared" ref="E134:E154" si="193">IFERROR(D134/$B134,0)</f>
        <v>0</v>
      </c>
      <c r="F134" s="36"/>
      <c r="G134" s="287">
        <f t="shared" ref="G134:G154" si="194">IFERROR(F134/$B134,0)</f>
        <v>0</v>
      </c>
      <c r="H134" s="36"/>
      <c r="I134" s="287">
        <f t="shared" si="186"/>
        <v>0</v>
      </c>
      <c r="J134" s="36"/>
      <c r="K134" s="287">
        <f t="shared" si="187"/>
        <v>0</v>
      </c>
      <c r="L134" s="36"/>
      <c r="M134" s="287">
        <f t="shared" si="188"/>
        <v>0</v>
      </c>
      <c r="N134" s="36"/>
      <c r="O134" s="287">
        <f t="shared" si="189"/>
        <v>0</v>
      </c>
      <c r="P134" s="36"/>
      <c r="Q134" s="287">
        <f t="shared" si="190"/>
        <v>0</v>
      </c>
      <c r="R134" s="286">
        <f>B134-SUM(D134,F134,H134,J134,L134,N134,P134)</f>
        <v>0</v>
      </c>
    </row>
    <row r="135" spans="1:18" x14ac:dyDescent="0.3">
      <c r="A135" s="30" t="s">
        <v>78</v>
      </c>
      <c r="B135" s="457">
        <f t="shared" ref="B135:B136" si="195">D135+F135+H135+J135+L135+N135+P135</f>
        <v>0</v>
      </c>
      <c r="C135" s="287">
        <f t="shared" si="192"/>
        <v>0</v>
      </c>
      <c r="D135" s="36"/>
      <c r="E135" s="287">
        <f t="shared" ref="E135" si="196">IFERROR(D135/$B135,0)</f>
        <v>0</v>
      </c>
      <c r="F135" s="36"/>
      <c r="G135" s="287">
        <f t="shared" ref="G135" si="197">IFERROR(F135/$B135,0)</f>
        <v>0</v>
      </c>
      <c r="H135" s="36"/>
      <c r="I135" s="287">
        <f t="shared" ref="I135" si="198">IFERROR(H135/$B135,0)</f>
        <v>0</v>
      </c>
      <c r="J135" s="36"/>
      <c r="K135" s="287">
        <f t="shared" ref="K135" si="199">IFERROR(J135/$B135,0)</f>
        <v>0</v>
      </c>
      <c r="L135" s="36"/>
      <c r="M135" s="287">
        <f t="shared" ref="M135" si="200">IFERROR(L135/$B135,0)</f>
        <v>0</v>
      </c>
      <c r="N135" s="36"/>
      <c r="O135" s="287">
        <f t="shared" ref="O135" si="201">IFERROR(N135/$B135,0)</f>
        <v>0</v>
      </c>
      <c r="P135" s="188"/>
      <c r="Q135" s="287">
        <f t="shared" ref="Q135" si="202">IFERROR(P135/$B135,0)</f>
        <v>0</v>
      </c>
      <c r="R135" s="286">
        <f>B135-SUM(D135,F135,H135,J135,L135,N135,P135)</f>
        <v>0</v>
      </c>
    </row>
    <row r="136" spans="1:18" x14ac:dyDescent="0.3">
      <c r="A136" s="30" t="s">
        <v>270</v>
      </c>
      <c r="B136" s="457">
        <f t="shared" si="195"/>
        <v>0</v>
      </c>
      <c r="C136" s="287">
        <f t="shared" si="192"/>
        <v>0</v>
      </c>
      <c r="D136" s="36"/>
      <c r="E136" s="287">
        <f t="shared" si="193"/>
        <v>0</v>
      </c>
      <c r="F136" s="36"/>
      <c r="G136" s="287">
        <f t="shared" si="194"/>
        <v>0</v>
      </c>
      <c r="H136" s="36"/>
      <c r="I136" s="287">
        <f t="shared" si="186"/>
        <v>0</v>
      </c>
      <c r="J136" s="36"/>
      <c r="K136" s="287">
        <f t="shared" si="187"/>
        <v>0</v>
      </c>
      <c r="L136" s="36"/>
      <c r="M136" s="287">
        <f t="shared" si="188"/>
        <v>0</v>
      </c>
      <c r="N136" s="36"/>
      <c r="O136" s="287">
        <f t="shared" si="189"/>
        <v>0</v>
      </c>
      <c r="P136" s="36"/>
      <c r="Q136" s="287">
        <f t="shared" si="190"/>
        <v>0</v>
      </c>
      <c r="R136" s="286">
        <f>B136-SUM(D136,F136,H136,J136,L136,N136,P136)</f>
        <v>0</v>
      </c>
    </row>
    <row r="137" spans="1:18" x14ac:dyDescent="0.3">
      <c r="A137" s="29" t="s">
        <v>151</v>
      </c>
      <c r="B137" s="458">
        <f>SUM(B138,B145)</f>
        <v>0</v>
      </c>
      <c r="C137" s="287">
        <f t="shared" si="192"/>
        <v>0</v>
      </c>
      <c r="D137" s="289">
        <f>SUM(D138,D145)</f>
        <v>0</v>
      </c>
      <c r="E137" s="287">
        <f t="shared" si="193"/>
        <v>0</v>
      </c>
      <c r="F137" s="289">
        <f>SUM(F138,F145)</f>
        <v>0</v>
      </c>
      <c r="G137" s="287">
        <f t="shared" si="194"/>
        <v>0</v>
      </c>
      <c r="H137" s="289">
        <f>SUM(H138,H145)</f>
        <v>0</v>
      </c>
      <c r="I137" s="287">
        <f t="shared" si="186"/>
        <v>0</v>
      </c>
      <c r="J137" s="289">
        <f>SUM(J138,J145)</f>
        <v>0</v>
      </c>
      <c r="K137" s="287">
        <f t="shared" si="187"/>
        <v>0</v>
      </c>
      <c r="L137" s="289">
        <f>SUM(L138,L145)</f>
        <v>0</v>
      </c>
      <c r="M137" s="287">
        <f t="shared" si="188"/>
        <v>0</v>
      </c>
      <c r="N137" s="289">
        <f>SUM(N138,N145)</f>
        <v>0</v>
      </c>
      <c r="O137" s="287">
        <f t="shared" si="189"/>
        <v>0</v>
      </c>
      <c r="P137" s="289">
        <f>SUM(P138,P145)</f>
        <v>0</v>
      </c>
      <c r="Q137" s="287">
        <f t="shared" si="190"/>
        <v>0</v>
      </c>
      <c r="R137" s="286">
        <f t="shared" ref="R137:R154" si="203">B137-SUM(D137,F137,H137,J137,L137,N137,P137)</f>
        <v>0</v>
      </c>
    </row>
    <row r="138" spans="1:18" x14ac:dyDescent="0.3">
      <c r="A138" s="31" t="s">
        <v>79</v>
      </c>
      <c r="B138" s="458">
        <f>SUM(B139:B144)</f>
        <v>0</v>
      </c>
      <c r="C138" s="287">
        <f t="shared" si="192"/>
        <v>0</v>
      </c>
      <c r="D138" s="289">
        <f>SUM(D139:D144)</f>
        <v>0</v>
      </c>
      <c r="E138" s="287">
        <f t="shared" si="193"/>
        <v>0</v>
      </c>
      <c r="F138" s="289">
        <f>SUM(F139:F144)</f>
        <v>0</v>
      </c>
      <c r="G138" s="287">
        <f t="shared" si="194"/>
        <v>0</v>
      </c>
      <c r="H138" s="289">
        <f>SUM(H139:H144)</f>
        <v>0</v>
      </c>
      <c r="I138" s="287">
        <f t="shared" si="186"/>
        <v>0</v>
      </c>
      <c r="J138" s="289">
        <f>SUM(J139:J144)</f>
        <v>0</v>
      </c>
      <c r="K138" s="287">
        <f t="shared" si="187"/>
        <v>0</v>
      </c>
      <c r="L138" s="289">
        <f>SUM(L139:L144)</f>
        <v>0</v>
      </c>
      <c r="M138" s="287">
        <f t="shared" si="188"/>
        <v>0</v>
      </c>
      <c r="N138" s="289">
        <f>SUM(N139:N144)</f>
        <v>0</v>
      </c>
      <c r="O138" s="287">
        <f t="shared" si="189"/>
        <v>0</v>
      </c>
      <c r="P138" s="289">
        <f>SUM(P139:P144)</f>
        <v>0</v>
      </c>
      <c r="Q138" s="287">
        <f t="shared" si="190"/>
        <v>0</v>
      </c>
      <c r="R138" s="286">
        <f t="shared" si="203"/>
        <v>0</v>
      </c>
    </row>
    <row r="139" spans="1:18" ht="27" x14ac:dyDescent="0.3">
      <c r="A139" s="288" t="s">
        <v>271</v>
      </c>
      <c r="B139" s="457">
        <f t="shared" ref="B139:B144" si="204">D139+F139+H139+J139+L139+N139+P139</f>
        <v>0</v>
      </c>
      <c r="C139" s="287">
        <f t="shared" si="192"/>
        <v>0</v>
      </c>
      <c r="D139" s="36"/>
      <c r="E139" s="287">
        <f t="shared" si="193"/>
        <v>0</v>
      </c>
      <c r="F139" s="36"/>
      <c r="G139" s="287">
        <f t="shared" si="194"/>
        <v>0</v>
      </c>
      <c r="H139" s="36"/>
      <c r="I139" s="287">
        <f t="shared" si="186"/>
        <v>0</v>
      </c>
      <c r="J139" s="36"/>
      <c r="K139" s="287">
        <f t="shared" si="187"/>
        <v>0</v>
      </c>
      <c r="L139" s="36"/>
      <c r="M139" s="287">
        <f t="shared" si="188"/>
        <v>0</v>
      </c>
      <c r="N139" s="36"/>
      <c r="O139" s="287">
        <f t="shared" si="189"/>
        <v>0</v>
      </c>
      <c r="P139" s="36"/>
      <c r="Q139" s="287">
        <f t="shared" si="190"/>
        <v>0</v>
      </c>
      <c r="R139" s="286">
        <f t="shared" si="203"/>
        <v>0</v>
      </c>
    </row>
    <row r="140" spans="1:18" x14ac:dyDescent="0.3">
      <c r="A140" s="288" t="s">
        <v>81</v>
      </c>
      <c r="B140" s="457">
        <f t="shared" si="204"/>
        <v>0</v>
      </c>
      <c r="C140" s="287">
        <f t="shared" si="192"/>
        <v>0</v>
      </c>
      <c r="D140" s="36"/>
      <c r="E140" s="287">
        <f t="shared" si="193"/>
        <v>0</v>
      </c>
      <c r="F140" s="36"/>
      <c r="G140" s="287">
        <f t="shared" si="194"/>
        <v>0</v>
      </c>
      <c r="H140" s="36"/>
      <c r="I140" s="287">
        <f t="shared" si="186"/>
        <v>0</v>
      </c>
      <c r="J140" s="36"/>
      <c r="K140" s="287">
        <f t="shared" si="187"/>
        <v>0</v>
      </c>
      <c r="L140" s="36"/>
      <c r="M140" s="287">
        <f t="shared" si="188"/>
        <v>0</v>
      </c>
      <c r="N140" s="36"/>
      <c r="O140" s="287">
        <f t="shared" si="189"/>
        <v>0</v>
      </c>
      <c r="P140" s="36"/>
      <c r="Q140" s="287">
        <f t="shared" si="190"/>
        <v>0</v>
      </c>
      <c r="R140" s="286">
        <f t="shared" si="203"/>
        <v>0</v>
      </c>
    </row>
    <row r="141" spans="1:18" x14ac:dyDescent="0.3">
      <c r="A141" s="288" t="s">
        <v>272</v>
      </c>
      <c r="B141" s="457">
        <f t="shared" si="204"/>
        <v>0</v>
      </c>
      <c r="C141" s="287">
        <f t="shared" si="192"/>
        <v>0</v>
      </c>
      <c r="D141" s="36"/>
      <c r="E141" s="287">
        <f t="shared" si="193"/>
        <v>0</v>
      </c>
      <c r="F141" s="36"/>
      <c r="G141" s="287">
        <f t="shared" si="194"/>
        <v>0</v>
      </c>
      <c r="H141" s="36"/>
      <c r="I141" s="287">
        <f t="shared" si="186"/>
        <v>0</v>
      </c>
      <c r="J141" s="36"/>
      <c r="K141" s="287">
        <f t="shared" si="187"/>
        <v>0</v>
      </c>
      <c r="L141" s="36"/>
      <c r="M141" s="287">
        <f t="shared" si="188"/>
        <v>0</v>
      </c>
      <c r="N141" s="36"/>
      <c r="O141" s="287">
        <f t="shared" si="189"/>
        <v>0</v>
      </c>
      <c r="P141" s="36"/>
      <c r="Q141" s="287">
        <f t="shared" si="190"/>
        <v>0</v>
      </c>
      <c r="R141" s="286">
        <f t="shared" si="203"/>
        <v>0</v>
      </c>
    </row>
    <row r="142" spans="1:18" ht="27" x14ac:dyDescent="0.3">
      <c r="A142" s="288" t="s">
        <v>152</v>
      </c>
      <c r="B142" s="457">
        <f t="shared" si="204"/>
        <v>0</v>
      </c>
      <c r="C142" s="287">
        <f t="shared" si="192"/>
        <v>0</v>
      </c>
      <c r="D142" s="36"/>
      <c r="E142" s="287">
        <f t="shared" si="193"/>
        <v>0</v>
      </c>
      <c r="F142" s="36"/>
      <c r="G142" s="287">
        <f t="shared" si="194"/>
        <v>0</v>
      </c>
      <c r="H142" s="36"/>
      <c r="I142" s="287">
        <f t="shared" si="186"/>
        <v>0</v>
      </c>
      <c r="J142" s="36"/>
      <c r="K142" s="287">
        <f t="shared" si="187"/>
        <v>0</v>
      </c>
      <c r="L142" s="36"/>
      <c r="M142" s="287">
        <f t="shared" si="188"/>
        <v>0</v>
      </c>
      <c r="N142" s="36"/>
      <c r="O142" s="287">
        <f t="shared" si="189"/>
        <v>0</v>
      </c>
      <c r="P142" s="36"/>
      <c r="Q142" s="287">
        <f t="shared" si="190"/>
        <v>0</v>
      </c>
      <c r="R142" s="286">
        <f t="shared" si="203"/>
        <v>0</v>
      </c>
    </row>
    <row r="143" spans="1:18" x14ac:dyDescent="0.3">
      <c r="A143" s="288" t="s">
        <v>153</v>
      </c>
      <c r="B143" s="457">
        <f t="shared" si="204"/>
        <v>0</v>
      </c>
      <c r="C143" s="287">
        <f t="shared" si="192"/>
        <v>0</v>
      </c>
      <c r="D143" s="36"/>
      <c r="E143" s="287">
        <f t="shared" si="193"/>
        <v>0</v>
      </c>
      <c r="F143" s="36"/>
      <c r="G143" s="287">
        <f t="shared" si="194"/>
        <v>0</v>
      </c>
      <c r="H143" s="36"/>
      <c r="I143" s="287">
        <f t="shared" si="186"/>
        <v>0</v>
      </c>
      <c r="J143" s="36"/>
      <c r="K143" s="287">
        <f t="shared" si="187"/>
        <v>0</v>
      </c>
      <c r="L143" s="36"/>
      <c r="M143" s="287">
        <f t="shared" si="188"/>
        <v>0</v>
      </c>
      <c r="N143" s="36"/>
      <c r="O143" s="287">
        <f t="shared" si="189"/>
        <v>0</v>
      </c>
      <c r="P143" s="36"/>
      <c r="Q143" s="287">
        <f t="shared" si="190"/>
        <v>0</v>
      </c>
      <c r="R143" s="286">
        <f t="shared" si="203"/>
        <v>0</v>
      </c>
    </row>
    <row r="144" spans="1:18" x14ac:dyDescent="0.3">
      <c r="A144" s="288" t="s">
        <v>176</v>
      </c>
      <c r="B144" s="457">
        <f t="shared" si="204"/>
        <v>0</v>
      </c>
      <c r="C144" s="287">
        <f t="shared" si="192"/>
        <v>0</v>
      </c>
      <c r="D144" s="36"/>
      <c r="E144" s="287">
        <f t="shared" si="193"/>
        <v>0</v>
      </c>
      <c r="F144" s="36"/>
      <c r="G144" s="287">
        <f t="shared" si="194"/>
        <v>0</v>
      </c>
      <c r="H144" s="36"/>
      <c r="I144" s="287">
        <f t="shared" si="186"/>
        <v>0</v>
      </c>
      <c r="J144" s="36"/>
      <c r="K144" s="287">
        <f t="shared" si="187"/>
        <v>0</v>
      </c>
      <c r="L144" s="36"/>
      <c r="M144" s="287">
        <f t="shared" si="188"/>
        <v>0</v>
      </c>
      <c r="N144" s="36"/>
      <c r="O144" s="287">
        <f t="shared" si="189"/>
        <v>0</v>
      </c>
      <c r="P144" s="36"/>
      <c r="Q144" s="287">
        <f t="shared" si="190"/>
        <v>0</v>
      </c>
      <c r="R144" s="286">
        <f t="shared" si="203"/>
        <v>0</v>
      </c>
    </row>
    <row r="145" spans="1:18" x14ac:dyDescent="0.3">
      <c r="A145" s="32" t="s">
        <v>80</v>
      </c>
      <c r="B145" s="458">
        <f>SUM(B146:B149)</f>
        <v>0</v>
      </c>
      <c r="C145" s="287">
        <f t="shared" si="192"/>
        <v>0</v>
      </c>
      <c r="D145" s="289">
        <f>SUM(D146:D149)</f>
        <v>0</v>
      </c>
      <c r="E145" s="287">
        <f t="shared" si="193"/>
        <v>0</v>
      </c>
      <c r="F145" s="289">
        <f>SUM(F146:F149)</f>
        <v>0</v>
      </c>
      <c r="G145" s="287">
        <f t="shared" si="194"/>
        <v>0</v>
      </c>
      <c r="H145" s="289">
        <f>SUM(H146:H149)</f>
        <v>0</v>
      </c>
      <c r="I145" s="287">
        <f t="shared" si="186"/>
        <v>0</v>
      </c>
      <c r="J145" s="289">
        <f>SUM(J146:J149)</f>
        <v>0</v>
      </c>
      <c r="K145" s="287">
        <f t="shared" si="187"/>
        <v>0</v>
      </c>
      <c r="L145" s="289">
        <f>SUM(L146:L149)</f>
        <v>0</v>
      </c>
      <c r="M145" s="287">
        <f t="shared" si="188"/>
        <v>0</v>
      </c>
      <c r="N145" s="289">
        <f>SUM(N146:N149)</f>
        <v>0</v>
      </c>
      <c r="O145" s="287">
        <f t="shared" si="189"/>
        <v>0</v>
      </c>
      <c r="P145" s="188"/>
      <c r="Q145" s="287">
        <f t="shared" si="190"/>
        <v>0</v>
      </c>
      <c r="R145" s="286">
        <f t="shared" si="203"/>
        <v>0</v>
      </c>
    </row>
    <row r="146" spans="1:18" ht="27" x14ac:dyDescent="0.3">
      <c r="A146" s="288" t="s">
        <v>154</v>
      </c>
      <c r="B146" s="457">
        <f t="shared" ref="B146:B149" si="205">D146+F146+H146+J146+L146+N146+P146</f>
        <v>0</v>
      </c>
      <c r="C146" s="287">
        <f t="shared" si="192"/>
        <v>0</v>
      </c>
      <c r="D146" s="36"/>
      <c r="E146" s="287">
        <f t="shared" si="193"/>
        <v>0</v>
      </c>
      <c r="F146" s="36"/>
      <c r="G146" s="287">
        <f t="shared" si="194"/>
        <v>0</v>
      </c>
      <c r="H146" s="36"/>
      <c r="I146" s="287">
        <f t="shared" si="186"/>
        <v>0</v>
      </c>
      <c r="J146" s="36"/>
      <c r="K146" s="287">
        <f t="shared" si="187"/>
        <v>0</v>
      </c>
      <c r="L146" s="36"/>
      <c r="M146" s="287">
        <f t="shared" si="188"/>
        <v>0</v>
      </c>
      <c r="N146" s="36"/>
      <c r="O146" s="287">
        <f t="shared" si="189"/>
        <v>0</v>
      </c>
      <c r="P146" s="188"/>
      <c r="Q146" s="287">
        <f t="shared" si="190"/>
        <v>0</v>
      </c>
      <c r="R146" s="286">
        <f t="shared" si="203"/>
        <v>0</v>
      </c>
    </row>
    <row r="147" spans="1:18" ht="27" x14ac:dyDescent="0.3">
      <c r="A147" s="288" t="s">
        <v>155</v>
      </c>
      <c r="B147" s="457">
        <f t="shared" si="205"/>
        <v>0</v>
      </c>
      <c r="C147" s="287">
        <f t="shared" si="192"/>
        <v>0</v>
      </c>
      <c r="D147" s="36"/>
      <c r="E147" s="287">
        <f t="shared" si="193"/>
        <v>0</v>
      </c>
      <c r="F147" s="36"/>
      <c r="G147" s="287">
        <f t="shared" si="194"/>
        <v>0</v>
      </c>
      <c r="H147" s="36"/>
      <c r="I147" s="287">
        <f t="shared" si="186"/>
        <v>0</v>
      </c>
      <c r="J147" s="36"/>
      <c r="K147" s="287">
        <f t="shared" si="187"/>
        <v>0</v>
      </c>
      <c r="L147" s="36"/>
      <c r="M147" s="287">
        <f t="shared" si="188"/>
        <v>0</v>
      </c>
      <c r="N147" s="36"/>
      <c r="O147" s="287">
        <f t="shared" si="189"/>
        <v>0</v>
      </c>
      <c r="P147" s="188"/>
      <c r="Q147" s="287">
        <f t="shared" si="190"/>
        <v>0</v>
      </c>
      <c r="R147" s="286">
        <f t="shared" si="203"/>
        <v>0</v>
      </c>
    </row>
    <row r="148" spans="1:18" ht="40.5" x14ac:dyDescent="0.3">
      <c r="A148" s="336" t="s">
        <v>273</v>
      </c>
      <c r="B148" s="457">
        <f t="shared" si="205"/>
        <v>0</v>
      </c>
      <c r="C148" s="287">
        <f t="shared" si="192"/>
        <v>0</v>
      </c>
      <c r="D148" s="36"/>
      <c r="E148" s="287">
        <f t="shared" si="193"/>
        <v>0</v>
      </c>
      <c r="F148" s="36"/>
      <c r="G148" s="287">
        <f t="shared" si="194"/>
        <v>0</v>
      </c>
      <c r="H148" s="36"/>
      <c r="I148" s="287">
        <f t="shared" si="186"/>
        <v>0</v>
      </c>
      <c r="J148" s="36"/>
      <c r="K148" s="287">
        <f t="shared" si="187"/>
        <v>0</v>
      </c>
      <c r="L148" s="36"/>
      <c r="M148" s="287">
        <f t="shared" si="188"/>
        <v>0</v>
      </c>
      <c r="N148" s="36"/>
      <c r="O148" s="287">
        <f t="shared" si="189"/>
        <v>0</v>
      </c>
      <c r="P148" s="188"/>
      <c r="Q148" s="287">
        <f t="shared" si="190"/>
        <v>0</v>
      </c>
      <c r="R148" s="286">
        <f t="shared" si="203"/>
        <v>0</v>
      </c>
    </row>
    <row r="149" spans="1:18" x14ac:dyDescent="0.3">
      <c r="A149" s="288" t="s">
        <v>156</v>
      </c>
      <c r="B149" s="457">
        <f t="shared" si="205"/>
        <v>0</v>
      </c>
      <c r="C149" s="287">
        <f t="shared" si="192"/>
        <v>0</v>
      </c>
      <c r="D149" s="36"/>
      <c r="E149" s="287">
        <f t="shared" si="193"/>
        <v>0</v>
      </c>
      <c r="F149" s="36"/>
      <c r="G149" s="287">
        <f t="shared" si="194"/>
        <v>0</v>
      </c>
      <c r="H149" s="36"/>
      <c r="I149" s="287">
        <f t="shared" si="186"/>
        <v>0</v>
      </c>
      <c r="J149" s="36"/>
      <c r="K149" s="287">
        <f t="shared" si="187"/>
        <v>0</v>
      </c>
      <c r="L149" s="36"/>
      <c r="M149" s="287">
        <f t="shared" si="188"/>
        <v>0</v>
      </c>
      <c r="N149" s="36"/>
      <c r="O149" s="287">
        <f t="shared" si="189"/>
        <v>0</v>
      </c>
      <c r="P149" s="188"/>
      <c r="Q149" s="287">
        <f t="shared" si="190"/>
        <v>0</v>
      </c>
      <c r="R149" s="286">
        <f t="shared" si="203"/>
        <v>0</v>
      </c>
    </row>
    <row r="150" spans="1:18" x14ac:dyDescent="0.3">
      <c r="A150" s="33" t="s">
        <v>1</v>
      </c>
      <c r="B150" s="458">
        <f>SUM(B151:B153)</f>
        <v>0</v>
      </c>
      <c r="C150" s="287">
        <f t="shared" ref="C150" si="206">IFERROR(B150/$B$31,0)</f>
        <v>0</v>
      </c>
      <c r="D150" s="289">
        <f>SUM(D151:D153)</f>
        <v>0</v>
      </c>
      <c r="E150" s="287">
        <f t="shared" si="193"/>
        <v>0</v>
      </c>
      <c r="F150" s="289">
        <f>SUM(F151:F153)</f>
        <v>0</v>
      </c>
      <c r="G150" s="287">
        <f t="shared" si="194"/>
        <v>0</v>
      </c>
      <c r="H150" s="289">
        <f>SUM(H151:H153)</f>
        <v>0</v>
      </c>
      <c r="I150" s="287">
        <f t="shared" si="186"/>
        <v>0</v>
      </c>
      <c r="J150" s="289">
        <f>SUM(J151:J153)</f>
        <v>0</v>
      </c>
      <c r="K150" s="287">
        <f t="shared" si="187"/>
        <v>0</v>
      </c>
      <c r="L150" s="289">
        <f>SUM(L151:L153)</f>
        <v>0</v>
      </c>
      <c r="M150" s="287">
        <f t="shared" si="188"/>
        <v>0</v>
      </c>
      <c r="N150" s="289">
        <f>SUM(N151:N153)</f>
        <v>0</v>
      </c>
      <c r="O150" s="287">
        <f t="shared" si="189"/>
        <v>0</v>
      </c>
      <c r="P150" s="289">
        <f>SUM(P151:P153)</f>
        <v>0</v>
      </c>
      <c r="Q150" s="287">
        <f t="shared" si="190"/>
        <v>0</v>
      </c>
      <c r="R150" s="286">
        <f t="shared" si="203"/>
        <v>0</v>
      </c>
    </row>
    <row r="151" spans="1:18" x14ac:dyDescent="0.3">
      <c r="A151" s="31" t="s">
        <v>206</v>
      </c>
      <c r="B151" s="457">
        <f t="shared" ref="B151:B153" si="207">D151+F151+H151+J151+L151+N151+P151</f>
        <v>0</v>
      </c>
      <c r="C151" s="287">
        <f t="shared" si="192"/>
        <v>0</v>
      </c>
      <c r="D151" s="36"/>
      <c r="E151" s="287">
        <f t="shared" si="193"/>
        <v>0</v>
      </c>
      <c r="F151" s="36"/>
      <c r="G151" s="287">
        <f t="shared" si="194"/>
        <v>0</v>
      </c>
      <c r="H151" s="36"/>
      <c r="I151" s="287">
        <f t="shared" si="186"/>
        <v>0</v>
      </c>
      <c r="J151" s="36"/>
      <c r="K151" s="287">
        <f t="shared" si="187"/>
        <v>0</v>
      </c>
      <c r="L151" s="36"/>
      <c r="M151" s="287">
        <f t="shared" si="188"/>
        <v>0</v>
      </c>
      <c r="N151" s="36"/>
      <c r="O151" s="287">
        <f t="shared" si="189"/>
        <v>0</v>
      </c>
      <c r="P151" s="36"/>
      <c r="Q151" s="287">
        <f t="shared" si="190"/>
        <v>0</v>
      </c>
      <c r="R151" s="286">
        <f t="shared" si="203"/>
        <v>0</v>
      </c>
    </row>
    <row r="152" spans="1:18" x14ac:dyDescent="0.3">
      <c r="A152" s="32" t="s">
        <v>207</v>
      </c>
      <c r="B152" s="457">
        <f t="shared" si="207"/>
        <v>0</v>
      </c>
      <c r="C152" s="287">
        <f t="shared" si="192"/>
        <v>0</v>
      </c>
      <c r="D152" s="36"/>
      <c r="E152" s="287">
        <f t="shared" si="193"/>
        <v>0</v>
      </c>
      <c r="F152" s="36"/>
      <c r="G152" s="287">
        <f t="shared" si="194"/>
        <v>0</v>
      </c>
      <c r="H152" s="36"/>
      <c r="I152" s="287">
        <f t="shared" si="186"/>
        <v>0</v>
      </c>
      <c r="J152" s="36"/>
      <c r="K152" s="287">
        <f t="shared" si="187"/>
        <v>0</v>
      </c>
      <c r="L152" s="36"/>
      <c r="M152" s="287">
        <f t="shared" si="188"/>
        <v>0</v>
      </c>
      <c r="N152" s="36"/>
      <c r="O152" s="287">
        <f t="shared" si="189"/>
        <v>0</v>
      </c>
      <c r="P152" s="36"/>
      <c r="Q152" s="287">
        <f t="shared" si="190"/>
        <v>0</v>
      </c>
      <c r="R152" s="286">
        <f t="shared" si="203"/>
        <v>0</v>
      </c>
    </row>
    <row r="153" spans="1:18" x14ac:dyDescent="0.3">
      <c r="A153" s="32" t="s">
        <v>330</v>
      </c>
      <c r="B153" s="457">
        <f t="shared" si="207"/>
        <v>0</v>
      </c>
      <c r="C153" s="287"/>
      <c r="D153" s="36"/>
      <c r="E153" s="287"/>
      <c r="F153" s="36"/>
      <c r="G153" s="287"/>
      <c r="H153" s="36"/>
      <c r="I153" s="287"/>
      <c r="J153" s="36"/>
      <c r="K153" s="287"/>
      <c r="L153" s="36"/>
      <c r="M153" s="287"/>
      <c r="N153" s="36"/>
      <c r="O153" s="287"/>
      <c r="P153" s="188"/>
      <c r="Q153" s="287"/>
      <c r="R153" s="286"/>
    </row>
    <row r="154" spans="1:18" x14ac:dyDescent="0.3">
      <c r="A154" s="33" t="s">
        <v>280</v>
      </c>
      <c r="B154" s="458">
        <f>SUM(B155)</f>
        <v>0</v>
      </c>
      <c r="C154" s="287">
        <f t="shared" si="192"/>
        <v>0</v>
      </c>
      <c r="D154" s="289">
        <f>SUM(D155)</f>
        <v>0</v>
      </c>
      <c r="E154" s="287">
        <f t="shared" si="193"/>
        <v>0</v>
      </c>
      <c r="F154" s="289">
        <f>SUM(F155)</f>
        <v>0</v>
      </c>
      <c r="G154" s="287">
        <f t="shared" si="194"/>
        <v>0</v>
      </c>
      <c r="H154" s="289">
        <f>SUM(H155)</f>
        <v>0</v>
      </c>
      <c r="I154" s="287">
        <f t="shared" si="186"/>
        <v>0</v>
      </c>
      <c r="J154" s="289">
        <f>SUM(J155)</f>
        <v>0</v>
      </c>
      <c r="K154" s="287">
        <f t="shared" si="187"/>
        <v>0</v>
      </c>
      <c r="L154" s="289">
        <f>SUM(L155)</f>
        <v>0</v>
      </c>
      <c r="M154" s="287">
        <f t="shared" si="188"/>
        <v>0</v>
      </c>
      <c r="N154" s="289">
        <f>SUM(N155)</f>
        <v>0</v>
      </c>
      <c r="O154" s="287">
        <f t="shared" si="189"/>
        <v>0</v>
      </c>
      <c r="P154" s="289">
        <f>SUM(P155)</f>
        <v>0</v>
      </c>
      <c r="Q154" s="287">
        <f t="shared" si="190"/>
        <v>0</v>
      </c>
      <c r="R154" s="286">
        <f t="shared" si="203"/>
        <v>0</v>
      </c>
    </row>
    <row r="155" spans="1:18" x14ac:dyDescent="0.3">
      <c r="A155" s="32" t="s">
        <v>208</v>
      </c>
      <c r="B155" s="457">
        <f t="shared" ref="B155" si="208">D155+F155+H155+J155+L155+N155+P155</f>
        <v>0</v>
      </c>
      <c r="C155" s="287">
        <f t="shared" si="192"/>
        <v>0</v>
      </c>
      <c r="D155" s="36"/>
      <c r="E155" s="287"/>
      <c r="F155" s="36"/>
      <c r="G155" s="287"/>
      <c r="H155" s="36"/>
      <c r="I155" s="287"/>
      <c r="J155" s="36"/>
      <c r="K155" s="287"/>
      <c r="L155" s="36"/>
      <c r="M155" s="287"/>
      <c r="N155" s="36"/>
      <c r="O155" s="287"/>
      <c r="P155" s="36"/>
      <c r="Q155" s="287"/>
      <c r="R155" s="286"/>
    </row>
    <row r="156" spans="1:18" x14ac:dyDescent="0.3">
      <c r="A156" s="34" t="s">
        <v>7</v>
      </c>
      <c r="B156" s="459">
        <f>SUM(B133,B137,B150,B154)</f>
        <v>0</v>
      </c>
      <c r="C156" s="287">
        <f t="shared" si="192"/>
        <v>0</v>
      </c>
      <c r="D156" s="289">
        <f>SUM(D133,D137,D150,D154)</f>
        <v>0</v>
      </c>
      <c r="E156" s="287">
        <f t="shared" ref="E156" si="209">IFERROR(D156/$B156,0)</f>
        <v>0</v>
      </c>
      <c r="F156" s="289">
        <f>SUM(F133,F137,F150,F154)</f>
        <v>0</v>
      </c>
      <c r="G156" s="287">
        <f t="shared" ref="G156" si="210">IFERROR(F156/$B156,0)</f>
        <v>0</v>
      </c>
      <c r="H156" s="289">
        <f>SUM(H133,H137,H150,H154)</f>
        <v>0</v>
      </c>
      <c r="I156" s="287">
        <f t="shared" ref="I156" si="211">IFERROR(H156/$B156,0)</f>
        <v>0</v>
      </c>
      <c r="J156" s="289">
        <f>SUM(J133,J137,J150,J154)</f>
        <v>0</v>
      </c>
      <c r="K156" s="287">
        <f t="shared" ref="K156" si="212">IFERROR(J156/$B156,0)</f>
        <v>0</v>
      </c>
      <c r="L156" s="289">
        <f>SUM(L133,L137,L150,L154)</f>
        <v>0</v>
      </c>
      <c r="M156" s="287">
        <f t="shared" ref="M156" si="213">IFERROR(L156/$B156,0)</f>
        <v>0</v>
      </c>
      <c r="N156" s="289">
        <f>SUM(N133,N137,N150,N154)</f>
        <v>0</v>
      </c>
      <c r="O156" s="287">
        <f t="shared" ref="O156" si="214">IFERROR(N156/$B156,0)</f>
        <v>0</v>
      </c>
      <c r="P156" s="289">
        <f>SUM(P133,P137,P150,P154)</f>
        <v>0</v>
      </c>
      <c r="Q156" s="287">
        <f t="shared" ref="Q156" si="215">IFERROR(P156/$B156,0)</f>
        <v>0</v>
      </c>
      <c r="R156" s="286">
        <f>B156-SUM(D156,F156,H156,J156,L156,N156,P156)</f>
        <v>0</v>
      </c>
    </row>
    <row r="157" spans="1:18" ht="15.75" thickBot="1" x14ac:dyDescent="0.35">
      <c r="B157" s="292"/>
      <c r="C157" s="287">
        <f t="shared" si="192"/>
        <v>0</v>
      </c>
      <c r="D157" s="292"/>
      <c r="E157" s="293"/>
      <c r="F157" s="292"/>
      <c r="G157" s="293"/>
      <c r="H157" s="292"/>
      <c r="I157" s="293"/>
      <c r="J157" s="292"/>
      <c r="K157" s="293"/>
      <c r="L157" s="292"/>
      <c r="M157" s="287"/>
      <c r="N157" s="289"/>
      <c r="O157" s="287"/>
      <c r="P157" s="289"/>
      <c r="Q157" s="287"/>
      <c r="R157" s="286"/>
    </row>
    <row r="158" spans="1:18" ht="15.75" thickBot="1" x14ac:dyDescent="0.35">
      <c r="A158" s="294" t="s">
        <v>209</v>
      </c>
      <c r="B158" s="334">
        <f>'TAB1.1'!$N$47</f>
        <v>0</v>
      </c>
      <c r="C158" s="287">
        <f t="shared" si="192"/>
        <v>0</v>
      </c>
      <c r="D158" s="295"/>
      <c r="E158" s="293">
        <f t="shared" ref="E158:E159" si="216">IFERROR(D158/$B158,0)</f>
        <v>0</v>
      </c>
      <c r="F158" s="295"/>
      <c r="G158" s="293">
        <f t="shared" ref="G158:G159" si="217">IFERROR(F158/$B158,0)</f>
        <v>0</v>
      </c>
      <c r="H158" s="295"/>
      <c r="I158" s="293">
        <f t="shared" ref="I158:I159" si="218">IFERROR(H158/$B158,0)</f>
        <v>0</v>
      </c>
      <c r="J158" s="295"/>
      <c r="K158" s="293">
        <f>IFERROR(J158/$B158,0)</f>
        <v>0</v>
      </c>
      <c r="L158" s="295"/>
      <c r="M158" s="293">
        <f>IFERROR(L158/$B158,0)</f>
        <v>0</v>
      </c>
      <c r="N158" s="295"/>
      <c r="O158" s="293">
        <f>IFERROR(N158/$B158,0)</f>
        <v>0</v>
      </c>
      <c r="P158" s="295"/>
      <c r="Q158" s="293">
        <f>IFERROR(P158/$B158,0)</f>
        <v>0</v>
      </c>
      <c r="R158" s="286">
        <f t="shared" ref="R158:R159" si="219">B158-SUM(D158,F158,H158,J158,L158,N158,P158)</f>
        <v>0</v>
      </c>
    </row>
    <row r="159" spans="1:18" ht="15.75" thickBot="1" x14ac:dyDescent="0.35">
      <c r="A159" s="296" t="s">
        <v>7</v>
      </c>
      <c r="B159" s="297">
        <f>B156+B158</f>
        <v>0</v>
      </c>
      <c r="C159" s="287">
        <f t="shared" si="192"/>
        <v>0</v>
      </c>
      <c r="D159" s="297">
        <f>D156+D158</f>
        <v>0</v>
      </c>
      <c r="E159" s="293">
        <f t="shared" si="216"/>
        <v>0</v>
      </c>
      <c r="F159" s="297">
        <f>F156+F158</f>
        <v>0</v>
      </c>
      <c r="G159" s="293">
        <f t="shared" si="217"/>
        <v>0</v>
      </c>
      <c r="H159" s="297">
        <f>H156+H158</f>
        <v>0</v>
      </c>
      <c r="I159" s="293">
        <f t="shared" si="218"/>
        <v>0</v>
      </c>
      <c r="J159" s="297">
        <f>J156+J158</f>
        <v>0</v>
      </c>
      <c r="K159" s="293">
        <f t="shared" ref="K159" si="220">IFERROR(J159/$B159,0)</f>
        <v>0</v>
      </c>
      <c r="L159" s="297">
        <f>L156+L158</f>
        <v>0</v>
      </c>
      <c r="M159" s="293">
        <f t="shared" ref="M159" si="221">IFERROR(L159/$B159,0)</f>
        <v>0</v>
      </c>
      <c r="N159" s="297">
        <f>N156+N158</f>
        <v>0</v>
      </c>
      <c r="O159" s="293">
        <f t="shared" ref="O159" si="222">IFERROR(N159/$B159,0)</f>
        <v>0</v>
      </c>
      <c r="P159" s="297">
        <f>P156+P158</f>
        <v>0</v>
      </c>
      <c r="Q159" s="293">
        <f t="shared" ref="Q159" si="223">IFERROR(P159/$B159,0)</f>
        <v>0</v>
      </c>
      <c r="R159" s="286">
        <f t="shared" si="219"/>
        <v>0</v>
      </c>
    </row>
  </sheetData>
  <mergeCells count="50">
    <mergeCell ref="A130:R130"/>
    <mergeCell ref="A131:A132"/>
    <mergeCell ref="B131:C131"/>
    <mergeCell ref="D131:E131"/>
    <mergeCell ref="F131:G131"/>
    <mergeCell ref="H131:I131"/>
    <mergeCell ref="J131:K131"/>
    <mergeCell ref="L131:M131"/>
    <mergeCell ref="N131:O131"/>
    <mergeCell ref="P131:Q131"/>
    <mergeCell ref="A99:R99"/>
    <mergeCell ref="A100:A101"/>
    <mergeCell ref="B100:C100"/>
    <mergeCell ref="D100:E100"/>
    <mergeCell ref="F100:G100"/>
    <mergeCell ref="H100:I100"/>
    <mergeCell ref="J100:K100"/>
    <mergeCell ref="L100:M100"/>
    <mergeCell ref="N100:O100"/>
    <mergeCell ref="P100:Q100"/>
    <mergeCell ref="A5:R5"/>
    <mergeCell ref="A37:R37"/>
    <mergeCell ref="A38:A39"/>
    <mergeCell ref="B38:C38"/>
    <mergeCell ref="D38:E38"/>
    <mergeCell ref="F38:G38"/>
    <mergeCell ref="H38:I38"/>
    <mergeCell ref="J38:K38"/>
    <mergeCell ref="L38:M38"/>
    <mergeCell ref="N38:O38"/>
    <mergeCell ref="P38:Q38"/>
    <mergeCell ref="B6:C6"/>
    <mergeCell ref="J6:K6"/>
    <mergeCell ref="P6:Q6"/>
    <mergeCell ref="L6:M6"/>
    <mergeCell ref="N6:O6"/>
    <mergeCell ref="A68:R68"/>
    <mergeCell ref="A69:A70"/>
    <mergeCell ref="B69:C69"/>
    <mergeCell ref="A6:A7"/>
    <mergeCell ref="H6:I6"/>
    <mergeCell ref="F6:G6"/>
    <mergeCell ref="D6:E6"/>
    <mergeCell ref="L69:M69"/>
    <mergeCell ref="N69:O69"/>
    <mergeCell ref="P69:Q69"/>
    <mergeCell ref="D69:E69"/>
    <mergeCell ref="F69:G69"/>
    <mergeCell ref="H69:I69"/>
    <mergeCell ref="J69:K69"/>
  </mergeCells>
  <conditionalFormatting sqref="D21:D24 F21:F24 H21:H24 J21:J24 L21:L24 N21:N24 D53:D56 F53:F56 H53:H56 J53:J56 L53:L56 N53:N56 D115:D118 F115:F118 H115:H118 J115:J118 L115:L118 N115:N118 D146:D149 F146:F149 H146:H149 J146:J149 L146:L149 N146:N149 D9:D11 F9:F11 H9:H11 J9:J11 L9:L11 N9:N11 P9 D41:D43 F41:F43 H41:H43 J41:J43 L41:L43 N41:N43 P41 D84:D87 F84:F87 H84:H87 J84:J87 L84:L87 N84:N87 D72:D74 F72:F74 H72:H74 J72:J74 L72:L74 N72:N74 P72 D103:D105 F103:F105 H103:H105 J103:J105 L103:L105 N103:N105 P103 D134:D136 F134:F136 H134:H136 J134:J136 L134:L136 N134:N136 P134 P11 P43 P74 P105 P136 B9:B11 B21:B24 B41:B43 B53:B56 B72:B74 B84:B87 B103:B105 B115:B118 B134:B136 B146:B149">
    <cfRule type="containsText" dxfId="491" priority="675" operator="containsText" text="ntitulé">
      <formula>NOT(ISERROR(SEARCH("ntitulé",B9)))</formula>
    </cfRule>
    <cfRule type="containsBlanks" dxfId="490" priority="676">
      <formula>LEN(TRIM(B9))=0</formula>
    </cfRule>
  </conditionalFormatting>
  <conditionalFormatting sqref="D14:D19">
    <cfRule type="containsText" dxfId="473" priority="635" operator="containsText" text="ntitulé">
      <formula>NOT(ISERROR(SEARCH("ntitulé",D14)))</formula>
    </cfRule>
    <cfRule type="containsBlanks" dxfId="472" priority="636">
      <formula>LEN(TRIM(D14))=0</formula>
    </cfRule>
  </conditionalFormatting>
  <conditionalFormatting sqref="D26:D28 D30">
    <cfRule type="containsText" dxfId="471" priority="633" operator="containsText" text="ntitulé">
      <formula>NOT(ISERROR(SEARCH("ntitulé",D26)))</formula>
    </cfRule>
    <cfRule type="containsBlanks" dxfId="470" priority="634">
      <formula>LEN(TRIM(D26))=0</formula>
    </cfRule>
  </conditionalFormatting>
  <conditionalFormatting sqref="D46:D51">
    <cfRule type="containsText" dxfId="469" priority="269" operator="containsText" text="ntitulé">
      <formula>NOT(ISERROR(SEARCH("ntitulé",D46)))</formula>
    </cfRule>
    <cfRule type="containsBlanks" dxfId="468" priority="270">
      <formula>LEN(TRIM(D46))=0</formula>
    </cfRule>
  </conditionalFormatting>
  <conditionalFormatting sqref="D58:D59 D62">
    <cfRule type="containsText" dxfId="467" priority="267" operator="containsText" text="ntitulé">
      <formula>NOT(ISERROR(SEARCH("ntitulé",D58)))</formula>
    </cfRule>
    <cfRule type="containsBlanks" dxfId="466" priority="268">
      <formula>LEN(TRIM(D58))=0</formula>
    </cfRule>
  </conditionalFormatting>
  <conditionalFormatting sqref="D108:D113">
    <cfRule type="containsText" dxfId="465" priority="201" operator="containsText" text="ntitulé">
      <formula>NOT(ISERROR(SEARCH("ntitulé",D108)))</formula>
    </cfRule>
    <cfRule type="containsBlanks" dxfId="464" priority="202">
      <formula>LEN(TRIM(D108))=0</formula>
    </cfRule>
  </conditionalFormatting>
  <conditionalFormatting sqref="D120:D121 D124">
    <cfRule type="containsText" dxfId="463" priority="199" operator="containsText" text="ntitulé">
      <formula>NOT(ISERROR(SEARCH("ntitulé",D120)))</formula>
    </cfRule>
    <cfRule type="containsBlanks" dxfId="462" priority="200">
      <formula>LEN(TRIM(D120))=0</formula>
    </cfRule>
  </conditionalFormatting>
  <conditionalFormatting sqref="D139:D144">
    <cfRule type="containsText" dxfId="461" priority="167" operator="containsText" text="ntitulé">
      <formula>NOT(ISERROR(SEARCH("ntitulé",D139)))</formula>
    </cfRule>
    <cfRule type="containsBlanks" dxfId="460" priority="168">
      <formula>LEN(TRIM(D139))=0</formula>
    </cfRule>
  </conditionalFormatting>
  <conditionalFormatting sqref="D151:D152 D155">
    <cfRule type="containsText" dxfId="459" priority="165" operator="containsText" text="ntitulé">
      <formula>NOT(ISERROR(SEARCH("ntitulé",D151)))</formula>
    </cfRule>
    <cfRule type="containsBlanks" dxfId="458" priority="166">
      <formula>LEN(TRIM(D151))=0</formula>
    </cfRule>
  </conditionalFormatting>
  <conditionalFormatting sqref="F14:F19">
    <cfRule type="containsText" dxfId="457" priority="627" operator="containsText" text="ntitulé">
      <formula>NOT(ISERROR(SEARCH("ntitulé",F14)))</formula>
    </cfRule>
    <cfRule type="containsBlanks" dxfId="456" priority="628">
      <formula>LEN(TRIM(F14))=0</formula>
    </cfRule>
  </conditionalFormatting>
  <conditionalFormatting sqref="F26:F28 F30">
    <cfRule type="containsText" dxfId="455" priority="625" operator="containsText" text="ntitulé">
      <formula>NOT(ISERROR(SEARCH("ntitulé",F26)))</formula>
    </cfRule>
    <cfRule type="containsBlanks" dxfId="454" priority="626">
      <formula>LEN(TRIM(F26))=0</formula>
    </cfRule>
  </conditionalFormatting>
  <conditionalFormatting sqref="F46:F51">
    <cfRule type="containsText" dxfId="453" priority="265" operator="containsText" text="ntitulé">
      <formula>NOT(ISERROR(SEARCH("ntitulé",F46)))</formula>
    </cfRule>
    <cfRule type="containsBlanks" dxfId="452" priority="266">
      <formula>LEN(TRIM(F46))=0</formula>
    </cfRule>
  </conditionalFormatting>
  <conditionalFormatting sqref="F58:F59 F62">
    <cfRule type="containsText" dxfId="451" priority="263" operator="containsText" text="ntitulé">
      <formula>NOT(ISERROR(SEARCH("ntitulé",F58)))</formula>
    </cfRule>
    <cfRule type="containsBlanks" dxfId="450" priority="264">
      <formula>LEN(TRIM(F58))=0</formula>
    </cfRule>
  </conditionalFormatting>
  <conditionalFormatting sqref="F108:F113">
    <cfRule type="containsText" dxfId="449" priority="197" operator="containsText" text="ntitulé">
      <formula>NOT(ISERROR(SEARCH("ntitulé",F108)))</formula>
    </cfRule>
    <cfRule type="containsBlanks" dxfId="448" priority="198">
      <formula>LEN(TRIM(F108))=0</formula>
    </cfRule>
  </conditionalFormatting>
  <conditionalFormatting sqref="F120:F121 F124">
    <cfRule type="containsText" dxfId="447" priority="195" operator="containsText" text="ntitulé">
      <formula>NOT(ISERROR(SEARCH("ntitulé",F120)))</formula>
    </cfRule>
    <cfRule type="containsBlanks" dxfId="446" priority="196">
      <formula>LEN(TRIM(F120))=0</formula>
    </cfRule>
  </conditionalFormatting>
  <conditionalFormatting sqref="F139:F144">
    <cfRule type="containsText" dxfId="445" priority="163" operator="containsText" text="ntitulé">
      <formula>NOT(ISERROR(SEARCH("ntitulé",F139)))</formula>
    </cfRule>
    <cfRule type="containsBlanks" dxfId="444" priority="164">
      <formula>LEN(TRIM(F139))=0</formula>
    </cfRule>
  </conditionalFormatting>
  <conditionalFormatting sqref="F151:F152 F155">
    <cfRule type="containsText" dxfId="443" priority="161" operator="containsText" text="ntitulé">
      <formula>NOT(ISERROR(SEARCH("ntitulé",F151)))</formula>
    </cfRule>
    <cfRule type="containsBlanks" dxfId="442" priority="162">
      <formula>LEN(TRIM(F151))=0</formula>
    </cfRule>
  </conditionalFormatting>
  <conditionalFormatting sqref="H14:H19">
    <cfRule type="containsText" dxfId="441" priority="619" operator="containsText" text="ntitulé">
      <formula>NOT(ISERROR(SEARCH("ntitulé",H14)))</formula>
    </cfRule>
    <cfRule type="containsBlanks" dxfId="440" priority="620">
      <formula>LEN(TRIM(H14))=0</formula>
    </cfRule>
  </conditionalFormatting>
  <conditionalFormatting sqref="H26:H28 H30">
    <cfRule type="containsText" dxfId="439" priority="617" operator="containsText" text="ntitulé">
      <formula>NOT(ISERROR(SEARCH("ntitulé",H26)))</formula>
    </cfRule>
    <cfRule type="containsBlanks" dxfId="438" priority="618">
      <formula>LEN(TRIM(H26))=0</formula>
    </cfRule>
  </conditionalFormatting>
  <conditionalFormatting sqref="H46:H51">
    <cfRule type="containsText" dxfId="437" priority="261" operator="containsText" text="ntitulé">
      <formula>NOT(ISERROR(SEARCH("ntitulé",H46)))</formula>
    </cfRule>
    <cfRule type="containsBlanks" dxfId="436" priority="262">
      <formula>LEN(TRIM(H46))=0</formula>
    </cfRule>
  </conditionalFormatting>
  <conditionalFormatting sqref="H58:H59 H62">
    <cfRule type="containsText" dxfId="435" priority="259" operator="containsText" text="ntitulé">
      <formula>NOT(ISERROR(SEARCH("ntitulé",H58)))</formula>
    </cfRule>
    <cfRule type="containsBlanks" dxfId="434" priority="260">
      <formula>LEN(TRIM(H58))=0</formula>
    </cfRule>
  </conditionalFormatting>
  <conditionalFormatting sqref="H108:H113">
    <cfRule type="containsText" dxfId="433" priority="193" operator="containsText" text="ntitulé">
      <formula>NOT(ISERROR(SEARCH("ntitulé",H108)))</formula>
    </cfRule>
    <cfRule type="containsBlanks" dxfId="432" priority="194">
      <formula>LEN(TRIM(H108))=0</formula>
    </cfRule>
  </conditionalFormatting>
  <conditionalFormatting sqref="H120:H121 H124">
    <cfRule type="containsText" dxfId="431" priority="191" operator="containsText" text="ntitulé">
      <formula>NOT(ISERROR(SEARCH("ntitulé",H120)))</formula>
    </cfRule>
    <cfRule type="containsBlanks" dxfId="430" priority="192">
      <formula>LEN(TRIM(H120))=0</formula>
    </cfRule>
  </conditionalFormatting>
  <conditionalFormatting sqref="H139:H144">
    <cfRule type="containsText" dxfId="429" priority="159" operator="containsText" text="ntitulé">
      <formula>NOT(ISERROR(SEARCH("ntitulé",H139)))</formula>
    </cfRule>
    <cfRule type="containsBlanks" dxfId="428" priority="160">
      <formula>LEN(TRIM(H139))=0</formula>
    </cfRule>
  </conditionalFormatting>
  <conditionalFormatting sqref="H151:H152 H155">
    <cfRule type="containsText" dxfId="427" priority="157" operator="containsText" text="ntitulé">
      <formula>NOT(ISERROR(SEARCH("ntitulé",H151)))</formula>
    </cfRule>
    <cfRule type="containsBlanks" dxfId="426" priority="158">
      <formula>LEN(TRIM(H151))=0</formula>
    </cfRule>
  </conditionalFormatting>
  <conditionalFormatting sqref="J14:J19">
    <cfRule type="containsText" dxfId="425" priority="611" operator="containsText" text="ntitulé">
      <formula>NOT(ISERROR(SEARCH("ntitulé",J14)))</formula>
    </cfRule>
    <cfRule type="containsBlanks" dxfId="424" priority="612">
      <formula>LEN(TRIM(J14))=0</formula>
    </cfRule>
  </conditionalFormatting>
  <conditionalFormatting sqref="J26:J28 J30">
    <cfRule type="containsText" dxfId="423" priority="609" operator="containsText" text="ntitulé">
      <formula>NOT(ISERROR(SEARCH("ntitulé",J26)))</formula>
    </cfRule>
    <cfRule type="containsBlanks" dxfId="422" priority="610">
      <formula>LEN(TRIM(J26))=0</formula>
    </cfRule>
  </conditionalFormatting>
  <conditionalFormatting sqref="J46:J51">
    <cfRule type="containsText" dxfId="421" priority="257" operator="containsText" text="ntitulé">
      <formula>NOT(ISERROR(SEARCH("ntitulé",J46)))</formula>
    </cfRule>
    <cfRule type="containsBlanks" dxfId="420" priority="258">
      <formula>LEN(TRIM(J46))=0</formula>
    </cfRule>
  </conditionalFormatting>
  <conditionalFormatting sqref="J58:J59 J62">
    <cfRule type="containsText" dxfId="419" priority="255" operator="containsText" text="ntitulé">
      <formula>NOT(ISERROR(SEARCH("ntitulé",J58)))</formula>
    </cfRule>
    <cfRule type="containsBlanks" dxfId="418" priority="256">
      <formula>LEN(TRIM(J58))=0</formula>
    </cfRule>
  </conditionalFormatting>
  <conditionalFormatting sqref="J108:J113">
    <cfRule type="containsText" dxfId="417" priority="189" operator="containsText" text="ntitulé">
      <formula>NOT(ISERROR(SEARCH("ntitulé",J108)))</formula>
    </cfRule>
    <cfRule type="containsBlanks" dxfId="416" priority="190">
      <formula>LEN(TRIM(J108))=0</formula>
    </cfRule>
  </conditionalFormatting>
  <conditionalFormatting sqref="J120:J121 J124">
    <cfRule type="containsText" dxfId="415" priority="187" operator="containsText" text="ntitulé">
      <formula>NOT(ISERROR(SEARCH("ntitulé",J120)))</formula>
    </cfRule>
    <cfRule type="containsBlanks" dxfId="414" priority="188">
      <formula>LEN(TRIM(J120))=0</formula>
    </cfRule>
  </conditionalFormatting>
  <conditionalFormatting sqref="J139:J144">
    <cfRule type="containsText" dxfId="413" priority="155" operator="containsText" text="ntitulé">
      <formula>NOT(ISERROR(SEARCH("ntitulé",J139)))</formula>
    </cfRule>
    <cfRule type="containsBlanks" dxfId="412" priority="156">
      <formula>LEN(TRIM(J139))=0</formula>
    </cfRule>
  </conditionalFormatting>
  <conditionalFormatting sqref="J151:J152 J155">
    <cfRule type="containsText" dxfId="411" priority="153" operator="containsText" text="ntitulé">
      <formula>NOT(ISERROR(SEARCH("ntitulé",J151)))</formula>
    </cfRule>
    <cfRule type="containsBlanks" dxfId="410" priority="154">
      <formula>LEN(TRIM(J151))=0</formula>
    </cfRule>
  </conditionalFormatting>
  <conditionalFormatting sqref="L14:L19">
    <cfRule type="containsText" dxfId="409" priority="603" operator="containsText" text="ntitulé">
      <formula>NOT(ISERROR(SEARCH("ntitulé",L14)))</formula>
    </cfRule>
    <cfRule type="containsBlanks" dxfId="408" priority="604">
      <formula>LEN(TRIM(L14))=0</formula>
    </cfRule>
  </conditionalFormatting>
  <conditionalFormatting sqref="L26:L28 L30">
    <cfRule type="containsText" dxfId="407" priority="601" operator="containsText" text="ntitulé">
      <formula>NOT(ISERROR(SEARCH("ntitulé",L26)))</formula>
    </cfRule>
    <cfRule type="containsBlanks" dxfId="406" priority="602">
      <formula>LEN(TRIM(L26))=0</formula>
    </cfRule>
  </conditionalFormatting>
  <conditionalFormatting sqref="L46:L51">
    <cfRule type="containsText" dxfId="405" priority="253" operator="containsText" text="ntitulé">
      <formula>NOT(ISERROR(SEARCH("ntitulé",L46)))</formula>
    </cfRule>
    <cfRule type="containsBlanks" dxfId="404" priority="254">
      <formula>LEN(TRIM(L46))=0</formula>
    </cfRule>
  </conditionalFormatting>
  <conditionalFormatting sqref="L58:L59 L62">
    <cfRule type="containsText" dxfId="403" priority="251" operator="containsText" text="ntitulé">
      <formula>NOT(ISERROR(SEARCH("ntitulé",L58)))</formula>
    </cfRule>
    <cfRule type="containsBlanks" dxfId="402" priority="252">
      <formula>LEN(TRIM(L58))=0</formula>
    </cfRule>
  </conditionalFormatting>
  <conditionalFormatting sqref="L108:L113">
    <cfRule type="containsText" dxfId="401" priority="185" operator="containsText" text="ntitulé">
      <formula>NOT(ISERROR(SEARCH("ntitulé",L108)))</formula>
    </cfRule>
    <cfRule type="containsBlanks" dxfId="400" priority="186">
      <formula>LEN(TRIM(L108))=0</formula>
    </cfRule>
  </conditionalFormatting>
  <conditionalFormatting sqref="L120:L121 L124">
    <cfRule type="containsText" dxfId="399" priority="183" operator="containsText" text="ntitulé">
      <formula>NOT(ISERROR(SEARCH("ntitulé",L120)))</formula>
    </cfRule>
    <cfRule type="containsBlanks" dxfId="398" priority="184">
      <formula>LEN(TRIM(L120))=0</formula>
    </cfRule>
  </conditionalFormatting>
  <conditionalFormatting sqref="L139:L144">
    <cfRule type="containsText" dxfId="397" priority="151" operator="containsText" text="ntitulé">
      <formula>NOT(ISERROR(SEARCH("ntitulé",L139)))</formula>
    </cfRule>
    <cfRule type="containsBlanks" dxfId="396" priority="152">
      <formula>LEN(TRIM(L139))=0</formula>
    </cfRule>
  </conditionalFormatting>
  <conditionalFormatting sqref="L151:L152 L155">
    <cfRule type="containsText" dxfId="395" priority="149" operator="containsText" text="ntitulé">
      <formula>NOT(ISERROR(SEARCH("ntitulé",L151)))</formula>
    </cfRule>
    <cfRule type="containsBlanks" dxfId="394" priority="150">
      <formula>LEN(TRIM(L151))=0</formula>
    </cfRule>
  </conditionalFormatting>
  <conditionalFormatting sqref="N14:N19">
    <cfRule type="containsText" dxfId="393" priority="595" operator="containsText" text="ntitulé">
      <formula>NOT(ISERROR(SEARCH("ntitulé",N14)))</formula>
    </cfRule>
    <cfRule type="containsBlanks" dxfId="392" priority="596">
      <formula>LEN(TRIM(N14))=0</formula>
    </cfRule>
  </conditionalFormatting>
  <conditionalFormatting sqref="N26:N28 N30">
    <cfRule type="containsText" dxfId="391" priority="593" operator="containsText" text="ntitulé">
      <formula>NOT(ISERROR(SEARCH("ntitulé",N26)))</formula>
    </cfRule>
    <cfRule type="containsBlanks" dxfId="390" priority="594">
      <formula>LEN(TRIM(N26))=0</formula>
    </cfRule>
  </conditionalFormatting>
  <conditionalFormatting sqref="N46:N51">
    <cfRule type="containsText" dxfId="389" priority="249" operator="containsText" text="ntitulé">
      <formula>NOT(ISERROR(SEARCH("ntitulé",N46)))</formula>
    </cfRule>
    <cfRule type="containsBlanks" dxfId="388" priority="250">
      <formula>LEN(TRIM(N46))=0</formula>
    </cfRule>
  </conditionalFormatting>
  <conditionalFormatting sqref="N58:N59 N62">
    <cfRule type="containsText" dxfId="387" priority="247" operator="containsText" text="ntitulé">
      <formula>NOT(ISERROR(SEARCH("ntitulé",N58)))</formula>
    </cfRule>
    <cfRule type="containsBlanks" dxfId="386" priority="248">
      <formula>LEN(TRIM(N58))=0</formula>
    </cfRule>
  </conditionalFormatting>
  <conditionalFormatting sqref="N108:N113">
    <cfRule type="containsText" dxfId="385" priority="181" operator="containsText" text="ntitulé">
      <formula>NOT(ISERROR(SEARCH("ntitulé",N108)))</formula>
    </cfRule>
    <cfRule type="containsBlanks" dxfId="384" priority="182">
      <formula>LEN(TRIM(N108))=0</formula>
    </cfRule>
  </conditionalFormatting>
  <conditionalFormatting sqref="N120:N121 N124">
    <cfRule type="containsText" dxfId="383" priority="179" operator="containsText" text="ntitulé">
      <formula>NOT(ISERROR(SEARCH("ntitulé",N120)))</formula>
    </cfRule>
    <cfRule type="containsBlanks" dxfId="382" priority="180">
      <formula>LEN(TRIM(N120))=0</formula>
    </cfRule>
  </conditionalFormatting>
  <conditionalFormatting sqref="N139:N144">
    <cfRule type="containsText" dxfId="381" priority="147" operator="containsText" text="ntitulé">
      <formula>NOT(ISERROR(SEARCH("ntitulé",N139)))</formula>
    </cfRule>
    <cfRule type="containsBlanks" dxfId="380" priority="148">
      <formula>LEN(TRIM(N139))=0</formula>
    </cfRule>
  </conditionalFormatting>
  <conditionalFormatting sqref="N151:N152 N155">
    <cfRule type="containsText" dxfId="379" priority="145" operator="containsText" text="ntitulé">
      <formula>NOT(ISERROR(SEARCH("ntitulé",N151)))</formula>
    </cfRule>
    <cfRule type="containsBlanks" dxfId="378" priority="146">
      <formula>LEN(TRIM(N151))=0</formula>
    </cfRule>
  </conditionalFormatting>
  <conditionalFormatting sqref="P14:P24">
    <cfRule type="containsText" dxfId="377" priority="323" operator="containsText" text="ntitulé">
      <formula>NOT(ISERROR(SEARCH("ntitulé",P14)))</formula>
    </cfRule>
    <cfRule type="containsBlanks" dxfId="376" priority="324">
      <formula>LEN(TRIM(P14))=0</formula>
    </cfRule>
  </conditionalFormatting>
  <conditionalFormatting sqref="P26:P27 P30">
    <cfRule type="containsText" dxfId="375" priority="585" operator="containsText" text="ntitulé">
      <formula>NOT(ISERROR(SEARCH("ntitulé",P26)))</formula>
    </cfRule>
    <cfRule type="containsBlanks" dxfId="374" priority="586">
      <formula>LEN(TRIM(P26))=0</formula>
    </cfRule>
  </conditionalFormatting>
  <conditionalFormatting sqref="P46:P56">
    <cfRule type="containsText" dxfId="373" priority="241" operator="containsText" text="ntitulé">
      <formula>NOT(ISERROR(SEARCH("ntitulé",P46)))</formula>
    </cfRule>
    <cfRule type="containsBlanks" dxfId="372" priority="242">
      <formula>LEN(TRIM(P46))=0</formula>
    </cfRule>
  </conditionalFormatting>
  <conditionalFormatting sqref="P58:P59 P62">
    <cfRule type="containsText" dxfId="371" priority="243" operator="containsText" text="ntitulé">
      <formula>NOT(ISERROR(SEARCH("ntitulé",P58)))</formula>
    </cfRule>
    <cfRule type="containsBlanks" dxfId="370" priority="244">
      <formula>LEN(TRIM(P58))=0</formula>
    </cfRule>
  </conditionalFormatting>
  <conditionalFormatting sqref="P108:P118">
    <cfRule type="containsText" dxfId="369" priority="173" operator="containsText" text="ntitulé">
      <formula>NOT(ISERROR(SEARCH("ntitulé",P108)))</formula>
    </cfRule>
    <cfRule type="containsBlanks" dxfId="368" priority="174">
      <formula>LEN(TRIM(P108))=0</formula>
    </cfRule>
  </conditionalFormatting>
  <conditionalFormatting sqref="P120:P121 P124">
    <cfRule type="containsText" dxfId="367" priority="175" operator="containsText" text="ntitulé">
      <formula>NOT(ISERROR(SEARCH("ntitulé",P120)))</formula>
    </cfRule>
    <cfRule type="containsBlanks" dxfId="366" priority="176">
      <formula>LEN(TRIM(P120))=0</formula>
    </cfRule>
  </conditionalFormatting>
  <conditionalFormatting sqref="P139:P149">
    <cfRule type="containsText" dxfId="365" priority="139" operator="containsText" text="ntitulé">
      <formula>NOT(ISERROR(SEARCH("ntitulé",P139)))</formula>
    </cfRule>
    <cfRule type="containsBlanks" dxfId="364" priority="140">
      <formula>LEN(TRIM(P139))=0</formula>
    </cfRule>
  </conditionalFormatting>
  <conditionalFormatting sqref="P151:P152 P155">
    <cfRule type="containsText" dxfId="363" priority="141" operator="containsText" text="ntitulé">
      <formula>NOT(ISERROR(SEARCH("ntitulé",P151)))</formula>
    </cfRule>
    <cfRule type="containsBlanks" dxfId="362" priority="142">
      <formula>LEN(TRIM(P151))=0</formula>
    </cfRule>
  </conditionalFormatting>
  <conditionalFormatting sqref="D77:D82">
    <cfRule type="containsText" dxfId="357" priority="133" operator="containsText" text="ntitulé">
      <formula>NOT(ISERROR(SEARCH("ntitulé",D77)))</formula>
    </cfRule>
    <cfRule type="containsBlanks" dxfId="356" priority="134">
      <formula>LEN(TRIM(D77))=0</formula>
    </cfRule>
  </conditionalFormatting>
  <conditionalFormatting sqref="D89:D90 D93">
    <cfRule type="containsText" dxfId="355" priority="131" operator="containsText" text="ntitulé">
      <formula>NOT(ISERROR(SEARCH("ntitulé",D89)))</formula>
    </cfRule>
    <cfRule type="containsBlanks" dxfId="354" priority="132">
      <formula>LEN(TRIM(D89))=0</formula>
    </cfRule>
  </conditionalFormatting>
  <conditionalFormatting sqref="F77:F82">
    <cfRule type="containsText" dxfId="353" priority="129" operator="containsText" text="ntitulé">
      <formula>NOT(ISERROR(SEARCH("ntitulé",F77)))</formula>
    </cfRule>
    <cfRule type="containsBlanks" dxfId="352" priority="130">
      <formula>LEN(TRIM(F77))=0</formula>
    </cfRule>
  </conditionalFormatting>
  <conditionalFormatting sqref="F89:F90 F93">
    <cfRule type="containsText" dxfId="351" priority="127" operator="containsText" text="ntitulé">
      <formula>NOT(ISERROR(SEARCH("ntitulé",F89)))</formula>
    </cfRule>
    <cfRule type="containsBlanks" dxfId="350" priority="128">
      <formula>LEN(TRIM(F89))=0</formula>
    </cfRule>
  </conditionalFormatting>
  <conditionalFormatting sqref="H77:H82">
    <cfRule type="containsText" dxfId="349" priority="125" operator="containsText" text="ntitulé">
      <formula>NOT(ISERROR(SEARCH("ntitulé",H77)))</formula>
    </cfRule>
    <cfRule type="containsBlanks" dxfId="348" priority="126">
      <formula>LEN(TRIM(H77))=0</formula>
    </cfRule>
  </conditionalFormatting>
  <conditionalFormatting sqref="H89:H90 H93">
    <cfRule type="containsText" dxfId="347" priority="123" operator="containsText" text="ntitulé">
      <formula>NOT(ISERROR(SEARCH("ntitulé",H89)))</formula>
    </cfRule>
    <cfRule type="containsBlanks" dxfId="346" priority="124">
      <formula>LEN(TRIM(H89))=0</formula>
    </cfRule>
  </conditionalFormatting>
  <conditionalFormatting sqref="J77:J82">
    <cfRule type="containsText" dxfId="345" priority="121" operator="containsText" text="ntitulé">
      <formula>NOT(ISERROR(SEARCH("ntitulé",J77)))</formula>
    </cfRule>
    <cfRule type="containsBlanks" dxfId="344" priority="122">
      <formula>LEN(TRIM(J77))=0</formula>
    </cfRule>
  </conditionalFormatting>
  <conditionalFormatting sqref="J89:J90 J93">
    <cfRule type="containsText" dxfId="343" priority="119" operator="containsText" text="ntitulé">
      <formula>NOT(ISERROR(SEARCH("ntitulé",J89)))</formula>
    </cfRule>
    <cfRule type="containsBlanks" dxfId="342" priority="120">
      <formula>LEN(TRIM(J89))=0</formula>
    </cfRule>
  </conditionalFormatting>
  <conditionalFormatting sqref="L77:L82">
    <cfRule type="containsText" dxfId="341" priority="117" operator="containsText" text="ntitulé">
      <formula>NOT(ISERROR(SEARCH("ntitulé",L77)))</formula>
    </cfRule>
    <cfRule type="containsBlanks" dxfId="340" priority="118">
      <formula>LEN(TRIM(L77))=0</formula>
    </cfRule>
  </conditionalFormatting>
  <conditionalFormatting sqref="L89:L90 L93">
    <cfRule type="containsText" dxfId="339" priority="115" operator="containsText" text="ntitulé">
      <formula>NOT(ISERROR(SEARCH("ntitulé",L89)))</formula>
    </cfRule>
    <cfRule type="containsBlanks" dxfId="338" priority="116">
      <formula>LEN(TRIM(L89))=0</formula>
    </cfRule>
  </conditionalFormatting>
  <conditionalFormatting sqref="N77:N82">
    <cfRule type="containsText" dxfId="337" priority="113" operator="containsText" text="ntitulé">
      <formula>NOT(ISERROR(SEARCH("ntitulé",N77)))</formula>
    </cfRule>
    <cfRule type="containsBlanks" dxfId="336" priority="114">
      <formula>LEN(TRIM(N77))=0</formula>
    </cfRule>
  </conditionalFormatting>
  <conditionalFormatting sqref="N89:N90 N93">
    <cfRule type="containsText" dxfId="335" priority="111" operator="containsText" text="ntitulé">
      <formula>NOT(ISERROR(SEARCH("ntitulé",N89)))</formula>
    </cfRule>
    <cfRule type="containsBlanks" dxfId="334" priority="112">
      <formula>LEN(TRIM(N89))=0</formula>
    </cfRule>
  </conditionalFormatting>
  <conditionalFormatting sqref="P77:P87">
    <cfRule type="containsText" dxfId="333" priority="107" operator="containsText" text="ntitulé">
      <formula>NOT(ISERROR(SEARCH("ntitulé",P77)))</formula>
    </cfRule>
    <cfRule type="containsBlanks" dxfId="332" priority="108">
      <formula>LEN(TRIM(P77))=0</formula>
    </cfRule>
  </conditionalFormatting>
  <conditionalFormatting sqref="P89:P90 P93">
    <cfRule type="containsText" dxfId="331" priority="109" operator="containsText" text="ntitulé">
      <formula>NOT(ISERROR(SEARCH("ntitulé",P89)))</formula>
    </cfRule>
    <cfRule type="containsBlanks" dxfId="330" priority="110">
      <formula>LEN(TRIM(P89))=0</formula>
    </cfRule>
  </conditionalFormatting>
  <conditionalFormatting sqref="P10">
    <cfRule type="containsText" dxfId="329" priority="105" operator="containsText" text="ntitulé">
      <formula>NOT(ISERROR(SEARCH("ntitulé",P10)))</formula>
    </cfRule>
    <cfRule type="containsBlanks" dxfId="328" priority="106">
      <formula>LEN(TRIM(P10))=0</formula>
    </cfRule>
  </conditionalFormatting>
  <conditionalFormatting sqref="P28">
    <cfRule type="containsText" dxfId="327" priority="103" operator="containsText" text="ntitulé">
      <formula>NOT(ISERROR(SEARCH("ntitulé",P28)))</formula>
    </cfRule>
    <cfRule type="containsBlanks" dxfId="326" priority="104">
      <formula>LEN(TRIM(P28))=0</formula>
    </cfRule>
  </conditionalFormatting>
  <conditionalFormatting sqref="D60">
    <cfRule type="containsText" dxfId="323" priority="99" operator="containsText" text="ntitulé">
      <formula>NOT(ISERROR(SEARCH("ntitulé",D60)))</formula>
    </cfRule>
    <cfRule type="containsBlanks" dxfId="322" priority="100">
      <formula>LEN(TRIM(D60))=0</formula>
    </cfRule>
  </conditionalFormatting>
  <conditionalFormatting sqref="F60">
    <cfRule type="containsText" dxfId="321" priority="97" operator="containsText" text="ntitulé">
      <formula>NOT(ISERROR(SEARCH("ntitulé",F60)))</formula>
    </cfRule>
    <cfRule type="containsBlanks" dxfId="320" priority="98">
      <formula>LEN(TRIM(F60))=0</formula>
    </cfRule>
  </conditionalFormatting>
  <conditionalFormatting sqref="H60">
    <cfRule type="containsText" dxfId="319" priority="95" operator="containsText" text="ntitulé">
      <formula>NOT(ISERROR(SEARCH("ntitulé",H60)))</formula>
    </cfRule>
    <cfRule type="containsBlanks" dxfId="318" priority="96">
      <formula>LEN(TRIM(H60))=0</formula>
    </cfRule>
  </conditionalFormatting>
  <conditionalFormatting sqref="J60">
    <cfRule type="containsText" dxfId="317" priority="93" operator="containsText" text="ntitulé">
      <formula>NOT(ISERROR(SEARCH("ntitulé",J60)))</formula>
    </cfRule>
    <cfRule type="containsBlanks" dxfId="316" priority="94">
      <formula>LEN(TRIM(J60))=0</formula>
    </cfRule>
  </conditionalFormatting>
  <conditionalFormatting sqref="L60">
    <cfRule type="containsText" dxfId="315" priority="91" operator="containsText" text="ntitulé">
      <formula>NOT(ISERROR(SEARCH("ntitulé",L60)))</formula>
    </cfRule>
    <cfRule type="containsBlanks" dxfId="314" priority="92">
      <formula>LEN(TRIM(L60))=0</formula>
    </cfRule>
  </conditionalFormatting>
  <conditionalFormatting sqref="N60">
    <cfRule type="containsText" dxfId="313" priority="89" operator="containsText" text="ntitulé">
      <formula>NOT(ISERROR(SEARCH("ntitulé",N60)))</formula>
    </cfRule>
    <cfRule type="containsBlanks" dxfId="312" priority="90">
      <formula>LEN(TRIM(N60))=0</formula>
    </cfRule>
  </conditionalFormatting>
  <conditionalFormatting sqref="P60">
    <cfRule type="containsText" dxfId="311" priority="87" operator="containsText" text="ntitulé">
      <formula>NOT(ISERROR(SEARCH("ntitulé",P60)))</formula>
    </cfRule>
    <cfRule type="containsBlanks" dxfId="310" priority="88">
      <formula>LEN(TRIM(P60))=0</formula>
    </cfRule>
  </conditionalFormatting>
  <conditionalFormatting sqref="D91">
    <cfRule type="containsText" dxfId="307" priority="83" operator="containsText" text="ntitulé">
      <formula>NOT(ISERROR(SEARCH("ntitulé",D91)))</formula>
    </cfRule>
    <cfRule type="containsBlanks" dxfId="306" priority="84">
      <formula>LEN(TRIM(D91))=0</formula>
    </cfRule>
  </conditionalFormatting>
  <conditionalFormatting sqref="F91">
    <cfRule type="containsText" dxfId="305" priority="81" operator="containsText" text="ntitulé">
      <formula>NOT(ISERROR(SEARCH("ntitulé",F91)))</formula>
    </cfRule>
    <cfRule type="containsBlanks" dxfId="304" priority="82">
      <formula>LEN(TRIM(F91))=0</formula>
    </cfRule>
  </conditionalFormatting>
  <conditionalFormatting sqref="H91">
    <cfRule type="containsText" dxfId="303" priority="79" operator="containsText" text="ntitulé">
      <formula>NOT(ISERROR(SEARCH("ntitulé",H91)))</formula>
    </cfRule>
    <cfRule type="containsBlanks" dxfId="302" priority="80">
      <formula>LEN(TRIM(H91))=0</formula>
    </cfRule>
  </conditionalFormatting>
  <conditionalFormatting sqref="J91">
    <cfRule type="containsText" dxfId="301" priority="77" operator="containsText" text="ntitulé">
      <formula>NOT(ISERROR(SEARCH("ntitulé",J91)))</formula>
    </cfRule>
    <cfRule type="containsBlanks" dxfId="300" priority="78">
      <formula>LEN(TRIM(J91))=0</formula>
    </cfRule>
  </conditionalFormatting>
  <conditionalFormatting sqref="L91">
    <cfRule type="containsText" dxfId="299" priority="75" operator="containsText" text="ntitulé">
      <formula>NOT(ISERROR(SEARCH("ntitulé",L91)))</formula>
    </cfRule>
    <cfRule type="containsBlanks" dxfId="298" priority="76">
      <formula>LEN(TRIM(L91))=0</formula>
    </cfRule>
  </conditionalFormatting>
  <conditionalFormatting sqref="N91">
    <cfRule type="containsText" dxfId="297" priority="73" operator="containsText" text="ntitulé">
      <formula>NOT(ISERROR(SEARCH("ntitulé",N91)))</formula>
    </cfRule>
    <cfRule type="containsBlanks" dxfId="296" priority="74">
      <formula>LEN(TRIM(N91))=0</formula>
    </cfRule>
  </conditionalFormatting>
  <conditionalFormatting sqref="P91">
    <cfRule type="containsText" dxfId="295" priority="71" operator="containsText" text="ntitulé">
      <formula>NOT(ISERROR(SEARCH("ntitulé",P91)))</formula>
    </cfRule>
    <cfRule type="containsBlanks" dxfId="294" priority="72">
      <formula>LEN(TRIM(P91))=0</formula>
    </cfRule>
  </conditionalFormatting>
  <conditionalFormatting sqref="P42">
    <cfRule type="containsText" dxfId="293" priority="69" operator="containsText" text="ntitulé">
      <formula>NOT(ISERROR(SEARCH("ntitulé",P42)))</formula>
    </cfRule>
    <cfRule type="containsBlanks" dxfId="292" priority="70">
      <formula>LEN(TRIM(P42))=0</formula>
    </cfRule>
  </conditionalFormatting>
  <conditionalFormatting sqref="P73">
    <cfRule type="containsText" dxfId="291" priority="67" operator="containsText" text="ntitulé">
      <formula>NOT(ISERROR(SEARCH("ntitulé",P73)))</formula>
    </cfRule>
    <cfRule type="containsBlanks" dxfId="290" priority="68">
      <formula>LEN(TRIM(P73))=0</formula>
    </cfRule>
  </conditionalFormatting>
  <conditionalFormatting sqref="D122">
    <cfRule type="containsText" dxfId="287" priority="63" operator="containsText" text="ntitulé">
      <formula>NOT(ISERROR(SEARCH("ntitulé",D122)))</formula>
    </cfRule>
    <cfRule type="containsBlanks" dxfId="286" priority="64">
      <formula>LEN(TRIM(D122))=0</formula>
    </cfRule>
  </conditionalFormatting>
  <conditionalFormatting sqref="F122">
    <cfRule type="containsText" dxfId="285" priority="61" operator="containsText" text="ntitulé">
      <formula>NOT(ISERROR(SEARCH("ntitulé",F122)))</formula>
    </cfRule>
    <cfRule type="containsBlanks" dxfId="284" priority="62">
      <formula>LEN(TRIM(F122))=0</formula>
    </cfRule>
  </conditionalFormatting>
  <conditionalFormatting sqref="H122">
    <cfRule type="containsText" dxfId="283" priority="59" operator="containsText" text="ntitulé">
      <formula>NOT(ISERROR(SEARCH("ntitulé",H122)))</formula>
    </cfRule>
    <cfRule type="containsBlanks" dxfId="282" priority="60">
      <formula>LEN(TRIM(H122))=0</formula>
    </cfRule>
  </conditionalFormatting>
  <conditionalFormatting sqref="J122">
    <cfRule type="containsText" dxfId="281" priority="57" operator="containsText" text="ntitulé">
      <formula>NOT(ISERROR(SEARCH("ntitulé",J122)))</formula>
    </cfRule>
    <cfRule type="containsBlanks" dxfId="280" priority="58">
      <formula>LEN(TRIM(J122))=0</formula>
    </cfRule>
  </conditionalFormatting>
  <conditionalFormatting sqref="L122">
    <cfRule type="containsText" dxfId="279" priority="55" operator="containsText" text="ntitulé">
      <formula>NOT(ISERROR(SEARCH("ntitulé",L122)))</formula>
    </cfRule>
    <cfRule type="containsBlanks" dxfId="278" priority="56">
      <formula>LEN(TRIM(L122))=0</formula>
    </cfRule>
  </conditionalFormatting>
  <conditionalFormatting sqref="N122">
    <cfRule type="containsText" dxfId="277" priority="53" operator="containsText" text="ntitulé">
      <formula>NOT(ISERROR(SEARCH("ntitulé",N122)))</formula>
    </cfRule>
    <cfRule type="containsBlanks" dxfId="276" priority="54">
      <formula>LEN(TRIM(N122))=0</formula>
    </cfRule>
  </conditionalFormatting>
  <conditionalFormatting sqref="P122">
    <cfRule type="containsText" dxfId="275" priority="51" operator="containsText" text="ntitulé">
      <formula>NOT(ISERROR(SEARCH("ntitulé",P122)))</formula>
    </cfRule>
    <cfRule type="containsBlanks" dxfId="274" priority="52">
      <formula>LEN(TRIM(P122))=0</formula>
    </cfRule>
  </conditionalFormatting>
  <conditionalFormatting sqref="P104">
    <cfRule type="containsText" dxfId="273" priority="49" operator="containsText" text="ntitulé">
      <formula>NOT(ISERROR(SEARCH("ntitulé",P104)))</formula>
    </cfRule>
    <cfRule type="containsBlanks" dxfId="272" priority="50">
      <formula>LEN(TRIM(P104))=0</formula>
    </cfRule>
  </conditionalFormatting>
  <conditionalFormatting sqref="D153">
    <cfRule type="containsText" dxfId="45" priority="45" operator="containsText" text="ntitulé">
      <formula>NOT(ISERROR(SEARCH("ntitulé",D153)))</formula>
    </cfRule>
    <cfRule type="containsBlanks" dxfId="44" priority="46">
      <formula>LEN(TRIM(D153))=0</formula>
    </cfRule>
  </conditionalFormatting>
  <conditionalFormatting sqref="F153">
    <cfRule type="containsText" dxfId="43" priority="43" operator="containsText" text="ntitulé">
      <formula>NOT(ISERROR(SEARCH("ntitulé",F153)))</formula>
    </cfRule>
    <cfRule type="containsBlanks" dxfId="42" priority="44">
      <formula>LEN(TRIM(F153))=0</formula>
    </cfRule>
  </conditionalFormatting>
  <conditionalFormatting sqref="H153">
    <cfRule type="containsText" dxfId="41" priority="41" operator="containsText" text="ntitulé">
      <formula>NOT(ISERROR(SEARCH("ntitulé",H153)))</formula>
    </cfRule>
    <cfRule type="containsBlanks" dxfId="40" priority="42">
      <formula>LEN(TRIM(H153))=0</formula>
    </cfRule>
  </conditionalFormatting>
  <conditionalFormatting sqref="J153">
    <cfRule type="containsText" dxfId="39" priority="39" operator="containsText" text="ntitulé">
      <formula>NOT(ISERROR(SEARCH("ntitulé",J153)))</formula>
    </cfRule>
    <cfRule type="containsBlanks" dxfId="38" priority="40">
      <formula>LEN(TRIM(J153))=0</formula>
    </cfRule>
  </conditionalFormatting>
  <conditionalFormatting sqref="L153">
    <cfRule type="containsText" dxfId="37" priority="37" operator="containsText" text="ntitulé">
      <formula>NOT(ISERROR(SEARCH("ntitulé",L153)))</formula>
    </cfRule>
    <cfRule type="containsBlanks" dxfId="36" priority="38">
      <formula>LEN(TRIM(L153))=0</formula>
    </cfRule>
  </conditionalFormatting>
  <conditionalFormatting sqref="N153">
    <cfRule type="containsText" dxfId="35" priority="35" operator="containsText" text="ntitulé">
      <formula>NOT(ISERROR(SEARCH("ntitulé",N153)))</formula>
    </cfRule>
    <cfRule type="containsBlanks" dxfId="34" priority="36">
      <formula>LEN(TRIM(N153))=0</formula>
    </cfRule>
  </conditionalFormatting>
  <conditionalFormatting sqref="P153">
    <cfRule type="containsText" dxfId="33" priority="33" operator="containsText" text="ntitulé">
      <formula>NOT(ISERROR(SEARCH("ntitulé",P153)))</formula>
    </cfRule>
    <cfRule type="containsBlanks" dxfId="32" priority="34">
      <formula>LEN(TRIM(P153))=0</formula>
    </cfRule>
  </conditionalFormatting>
  <conditionalFormatting sqref="P135">
    <cfRule type="containsText" dxfId="31" priority="31" operator="containsText" text="ntitulé">
      <formula>NOT(ISERROR(SEARCH("ntitulé",P135)))</formula>
    </cfRule>
    <cfRule type="containsBlanks" dxfId="30" priority="32">
      <formula>LEN(TRIM(P135))=0</formula>
    </cfRule>
  </conditionalFormatting>
  <conditionalFormatting sqref="B14:B19">
    <cfRule type="containsText" dxfId="29" priority="29" operator="containsText" text="ntitulé">
      <formula>NOT(ISERROR(SEARCH("ntitulé",B14)))</formula>
    </cfRule>
    <cfRule type="containsBlanks" dxfId="28" priority="30">
      <formula>LEN(TRIM(B14))=0</formula>
    </cfRule>
  </conditionalFormatting>
  <conditionalFormatting sqref="B26:B28">
    <cfRule type="containsText" dxfId="27" priority="27" operator="containsText" text="ntitulé">
      <formula>NOT(ISERROR(SEARCH("ntitulé",B26)))</formula>
    </cfRule>
    <cfRule type="containsBlanks" dxfId="26" priority="28">
      <formula>LEN(TRIM(B26))=0</formula>
    </cfRule>
  </conditionalFormatting>
  <conditionalFormatting sqref="B30">
    <cfRule type="containsText" dxfId="25" priority="25" operator="containsText" text="ntitulé">
      <formula>NOT(ISERROR(SEARCH("ntitulé",B30)))</formula>
    </cfRule>
    <cfRule type="containsBlanks" dxfId="24" priority="26">
      <formula>LEN(TRIM(B30))=0</formula>
    </cfRule>
  </conditionalFormatting>
  <conditionalFormatting sqref="B46:B51">
    <cfRule type="containsText" dxfId="23" priority="23" operator="containsText" text="ntitulé">
      <formula>NOT(ISERROR(SEARCH("ntitulé",B46)))</formula>
    </cfRule>
    <cfRule type="containsBlanks" dxfId="22" priority="24">
      <formula>LEN(TRIM(B46))=0</formula>
    </cfRule>
  </conditionalFormatting>
  <conditionalFormatting sqref="B58:B60">
    <cfRule type="containsText" dxfId="21" priority="21" operator="containsText" text="ntitulé">
      <formula>NOT(ISERROR(SEARCH("ntitulé",B58)))</formula>
    </cfRule>
    <cfRule type="containsBlanks" dxfId="20" priority="22">
      <formula>LEN(TRIM(B58))=0</formula>
    </cfRule>
  </conditionalFormatting>
  <conditionalFormatting sqref="B62">
    <cfRule type="containsText" dxfId="19" priority="19" operator="containsText" text="ntitulé">
      <formula>NOT(ISERROR(SEARCH("ntitulé",B62)))</formula>
    </cfRule>
    <cfRule type="containsBlanks" dxfId="18" priority="20">
      <formula>LEN(TRIM(B62))=0</formula>
    </cfRule>
  </conditionalFormatting>
  <conditionalFormatting sqref="B77:B82">
    <cfRule type="containsText" dxfId="17" priority="17" operator="containsText" text="ntitulé">
      <formula>NOT(ISERROR(SEARCH("ntitulé",B77)))</formula>
    </cfRule>
    <cfRule type="containsBlanks" dxfId="16" priority="18">
      <formula>LEN(TRIM(B77))=0</formula>
    </cfRule>
  </conditionalFormatting>
  <conditionalFormatting sqref="B89:B91">
    <cfRule type="containsText" dxfId="15" priority="15" operator="containsText" text="ntitulé">
      <formula>NOT(ISERROR(SEARCH("ntitulé",B89)))</formula>
    </cfRule>
    <cfRule type="containsBlanks" dxfId="14" priority="16">
      <formula>LEN(TRIM(B89))=0</formula>
    </cfRule>
  </conditionalFormatting>
  <conditionalFormatting sqref="B93">
    <cfRule type="containsText" dxfId="13" priority="13" operator="containsText" text="ntitulé">
      <formula>NOT(ISERROR(SEARCH("ntitulé",B93)))</formula>
    </cfRule>
    <cfRule type="containsBlanks" dxfId="12" priority="14">
      <formula>LEN(TRIM(B93))=0</formula>
    </cfRule>
  </conditionalFormatting>
  <conditionalFormatting sqref="B108:B113">
    <cfRule type="containsText" dxfId="11" priority="11" operator="containsText" text="ntitulé">
      <formula>NOT(ISERROR(SEARCH("ntitulé",B108)))</formula>
    </cfRule>
    <cfRule type="containsBlanks" dxfId="10" priority="12">
      <formula>LEN(TRIM(B108))=0</formula>
    </cfRule>
  </conditionalFormatting>
  <conditionalFormatting sqref="B120:B122">
    <cfRule type="containsText" dxfId="9" priority="9" operator="containsText" text="ntitulé">
      <formula>NOT(ISERROR(SEARCH("ntitulé",B120)))</formula>
    </cfRule>
    <cfRule type="containsBlanks" dxfId="8" priority="10">
      <formula>LEN(TRIM(B120))=0</formula>
    </cfRule>
  </conditionalFormatting>
  <conditionalFormatting sqref="B124">
    <cfRule type="containsText" dxfId="7" priority="7" operator="containsText" text="ntitulé">
      <formula>NOT(ISERROR(SEARCH("ntitulé",B124)))</formula>
    </cfRule>
    <cfRule type="containsBlanks" dxfId="6" priority="8">
      <formula>LEN(TRIM(B124))=0</formula>
    </cfRule>
  </conditionalFormatting>
  <conditionalFormatting sqref="B139:B144">
    <cfRule type="containsText" dxfId="5" priority="5" operator="containsText" text="ntitulé">
      <formula>NOT(ISERROR(SEARCH("ntitulé",B139)))</formula>
    </cfRule>
    <cfRule type="containsBlanks" dxfId="4" priority="6">
      <formula>LEN(TRIM(B139))=0</formula>
    </cfRule>
  </conditionalFormatting>
  <conditionalFormatting sqref="B151:B153">
    <cfRule type="containsText" dxfId="3" priority="3" operator="containsText" text="ntitulé">
      <formula>NOT(ISERROR(SEARCH("ntitulé",B151)))</formula>
    </cfRule>
    <cfRule type="containsBlanks" dxfId="2" priority="4">
      <formula>LEN(TRIM(B151))=0</formula>
    </cfRule>
  </conditionalFormatting>
  <conditionalFormatting sqref="B155">
    <cfRule type="containsText" dxfId="1" priority="1" operator="containsText" text="ntitulé">
      <formula>NOT(ISERROR(SEARCH("ntitulé",B155)))</formula>
    </cfRule>
    <cfRule type="containsBlanks" dxfId="0" priority="2">
      <formula>LEN(TRIM(B155))=0</formula>
    </cfRule>
  </conditionalFormatting>
  <pageMargins left="0.7" right="0.7" top="0.75" bottom="0.75" header="0.3" footer="0.3"/>
  <pageSetup paperSize="9" scale="60" orientation="landscape" verticalDpi="300" r:id="rId1"/>
  <rowBreaks count="4" manualBreakCount="4">
    <brk id="36" max="17" man="1"/>
    <brk id="67" max="17" man="1"/>
    <brk id="98" max="17" man="1"/>
    <brk id="129" max="17" man="1"/>
  </rowBreaks>
  <colBreaks count="2" manualBreakCount="2">
    <brk id="18" max="177" man="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4C40E-B9FC-4A77-A103-6F286F444578}">
  <dimension ref="A1:S51"/>
  <sheetViews>
    <sheetView zoomScale="115" zoomScaleNormal="115" workbookViewId="0">
      <selection activeCell="B7" sqref="B7"/>
    </sheetView>
  </sheetViews>
  <sheetFormatPr baseColWidth="10" defaultColWidth="7.140625" defaultRowHeight="13.5" x14ac:dyDescent="0.3"/>
  <cols>
    <col min="1" max="1" width="4.42578125" style="306" customWidth="1"/>
    <col min="2" max="2" width="38.7109375" style="306" customWidth="1"/>
    <col min="3" max="10" width="9.42578125" style="306" customWidth="1"/>
    <col min="11" max="18" width="9.42578125" style="329" customWidth="1"/>
    <col min="19" max="19" width="9.42578125" style="306" customWidth="1"/>
    <col min="20" max="20" width="7.28515625" style="306" customWidth="1"/>
    <col min="21" max="16384" width="7.140625" style="306"/>
  </cols>
  <sheetData>
    <row r="1" spans="1:19" s="304" customFormat="1" ht="15" x14ac:dyDescent="0.3">
      <c r="B1" s="305"/>
    </row>
    <row r="2" spans="1:19" x14ac:dyDescent="0.3">
      <c r="B2" s="307"/>
      <c r="C2" s="308"/>
      <c r="D2" s="307"/>
      <c r="E2" s="307"/>
      <c r="F2" s="304"/>
      <c r="H2" s="309"/>
      <c r="K2" s="306"/>
      <c r="L2" s="306"/>
      <c r="M2" s="306"/>
      <c r="N2" s="306"/>
      <c r="O2" s="306"/>
      <c r="P2" s="306"/>
      <c r="Q2" s="306"/>
      <c r="R2" s="306"/>
    </row>
    <row r="3" spans="1:19" ht="22.15" customHeight="1" x14ac:dyDescent="0.3">
      <c r="A3" s="10" t="str">
        <f>TAB00!B39&amp;" : "&amp;TAB00!C39</f>
        <v>TAB1.1 : Proposition d'affectation des soldes régulatoires approuvés et non-affectés</v>
      </c>
      <c r="B3" s="333"/>
      <c r="C3" s="333"/>
      <c r="D3" s="333"/>
      <c r="E3" s="333"/>
      <c r="F3" s="333"/>
      <c r="G3" s="333"/>
      <c r="H3" s="333"/>
      <c r="I3" s="333"/>
      <c r="J3" s="333"/>
      <c r="K3" s="333"/>
      <c r="L3" s="333"/>
      <c r="M3" s="333"/>
      <c r="N3" s="333"/>
      <c r="O3" s="333"/>
      <c r="P3" s="333"/>
      <c r="Q3" s="333"/>
      <c r="R3" s="333"/>
      <c r="S3" s="333"/>
    </row>
    <row r="4" spans="1:19" ht="14.25" thickBot="1" x14ac:dyDescent="0.35">
      <c r="B4" s="307"/>
      <c r="C4" s="308"/>
      <c r="D4" s="307"/>
      <c r="E4" s="307"/>
      <c r="F4" s="304"/>
      <c r="H4" s="309"/>
      <c r="K4" s="306"/>
      <c r="L4" s="306"/>
      <c r="M4" s="306"/>
      <c r="N4" s="306"/>
      <c r="O4" s="306"/>
      <c r="P4" s="306"/>
      <c r="Q4" s="306"/>
      <c r="R4" s="306"/>
    </row>
    <row r="5" spans="1:19" ht="15" x14ac:dyDescent="0.3">
      <c r="B5" s="310" t="s">
        <v>244</v>
      </c>
      <c r="C5" s="308"/>
      <c r="D5" s="307"/>
      <c r="E5" s="307"/>
      <c r="F5" s="304"/>
      <c r="H5" s="309"/>
      <c r="K5" s="306"/>
      <c r="L5" s="306"/>
      <c r="M5" s="306"/>
      <c r="N5" s="306"/>
      <c r="O5" s="306"/>
      <c r="P5" s="306"/>
      <c r="Q5" s="306"/>
      <c r="R5" s="306"/>
    </row>
    <row r="6" spans="1:19" ht="15.75" thickBot="1" x14ac:dyDescent="0.35">
      <c r="B6" s="311" t="s">
        <v>245</v>
      </c>
      <c r="C6" s="308"/>
      <c r="D6" s="307"/>
      <c r="E6" s="307"/>
      <c r="F6" s="304"/>
      <c r="H6" s="309"/>
      <c r="K6" s="306"/>
      <c r="L6" s="306"/>
      <c r="M6" s="306"/>
      <c r="N6" s="306"/>
      <c r="O6" s="306"/>
      <c r="P6" s="306"/>
      <c r="Q6" s="306"/>
      <c r="R6" s="306"/>
    </row>
    <row r="7" spans="1:19" x14ac:dyDescent="0.3">
      <c r="B7" s="304"/>
      <c r="C7" s="308"/>
      <c r="D7" s="307"/>
      <c r="E7" s="307"/>
      <c r="F7" s="304"/>
      <c r="H7" s="309"/>
      <c r="K7" s="306"/>
      <c r="L7" s="306"/>
      <c r="M7" s="306"/>
      <c r="N7" s="306"/>
      <c r="O7" s="306"/>
      <c r="P7" s="306"/>
      <c r="Q7" s="306"/>
      <c r="R7" s="306"/>
    </row>
    <row r="8" spans="1:19" ht="15" x14ac:dyDescent="0.3">
      <c r="B8" s="383" t="s">
        <v>274</v>
      </c>
      <c r="C8" s="384"/>
      <c r="D8" s="384"/>
      <c r="E8" s="384"/>
      <c r="F8" s="384"/>
      <c r="G8" s="384"/>
      <c r="H8" s="384"/>
      <c r="I8" s="384"/>
      <c r="J8" s="384"/>
      <c r="K8" s="384"/>
      <c r="L8" s="384"/>
      <c r="M8" s="384"/>
      <c r="N8" s="384"/>
      <c r="O8" s="384"/>
      <c r="P8" s="384"/>
      <c r="Q8" s="384"/>
      <c r="R8" s="384"/>
      <c r="S8" s="384"/>
    </row>
    <row r="9" spans="1:19" x14ac:dyDescent="0.3">
      <c r="B9" s="312"/>
      <c r="C9" s="313">
        <v>2015</v>
      </c>
      <c r="D9" s="313">
        <v>2016</v>
      </c>
      <c r="E9" s="313">
        <v>2017</v>
      </c>
      <c r="F9" s="313">
        <v>2018</v>
      </c>
      <c r="G9" s="313">
        <v>2019</v>
      </c>
      <c r="H9" s="313">
        <v>2020</v>
      </c>
      <c r="I9" s="313">
        <v>2021</v>
      </c>
      <c r="J9" s="313">
        <v>2022</v>
      </c>
      <c r="K9" s="313">
        <v>2023</v>
      </c>
      <c r="L9" s="313">
        <v>2024</v>
      </c>
      <c r="M9" s="313">
        <v>2025</v>
      </c>
      <c r="N9" s="313">
        <v>2026</v>
      </c>
      <c r="O9" s="313">
        <v>2027</v>
      </c>
      <c r="P9" s="313">
        <v>2028</v>
      </c>
      <c r="Q9" s="313">
        <v>2029</v>
      </c>
      <c r="R9" s="313">
        <v>2030</v>
      </c>
      <c r="S9" s="313" t="s">
        <v>7</v>
      </c>
    </row>
    <row r="10" spans="1:19" x14ac:dyDescent="0.3">
      <c r="B10" s="312" t="s">
        <v>246</v>
      </c>
      <c r="C10" s="36"/>
      <c r="D10" s="36"/>
      <c r="E10" s="36"/>
      <c r="F10" s="36"/>
      <c r="G10" s="36"/>
      <c r="H10" s="36"/>
      <c r="I10" s="36"/>
      <c r="J10" s="36"/>
      <c r="K10" s="36"/>
      <c r="L10" s="36"/>
      <c r="M10" s="36"/>
      <c r="N10" s="36"/>
      <c r="O10" s="36"/>
      <c r="P10" s="36"/>
      <c r="Q10" s="36"/>
      <c r="R10" s="36"/>
      <c r="S10" s="314">
        <f>SUM(C10:R10)</f>
        <v>0</v>
      </c>
    </row>
    <row r="11" spans="1:19" x14ac:dyDescent="0.3">
      <c r="B11" s="312" t="s">
        <v>247</v>
      </c>
      <c r="C11" s="315"/>
      <c r="D11" s="315"/>
      <c r="E11" s="315"/>
      <c r="F11" s="315"/>
      <c r="G11" s="315"/>
      <c r="H11" s="315"/>
      <c r="I11" s="315"/>
      <c r="J11" s="315"/>
      <c r="K11" s="315"/>
      <c r="L11" s="315"/>
      <c r="M11" s="36"/>
      <c r="N11" s="36"/>
      <c r="O11" s="36"/>
      <c r="P11" s="36"/>
      <c r="Q11" s="36"/>
      <c r="R11" s="36"/>
      <c r="S11" s="314">
        <f>SUM(C11:R11)</f>
        <v>0</v>
      </c>
    </row>
    <row r="12" spans="1:19" x14ac:dyDescent="0.3">
      <c r="B12" s="316" t="s">
        <v>248</v>
      </c>
      <c r="C12" s="317">
        <f>+C10+C11</f>
        <v>0</v>
      </c>
      <c r="D12" s="317">
        <f t="shared" ref="D12:R12" si="0">+D10+D11</f>
        <v>0</v>
      </c>
      <c r="E12" s="317">
        <f t="shared" si="0"/>
        <v>0</v>
      </c>
      <c r="F12" s="317">
        <f t="shared" si="0"/>
        <v>0</v>
      </c>
      <c r="G12" s="317">
        <f t="shared" si="0"/>
        <v>0</v>
      </c>
      <c r="H12" s="317">
        <f t="shared" si="0"/>
        <v>0</v>
      </c>
      <c r="I12" s="317">
        <f t="shared" si="0"/>
        <v>0</v>
      </c>
      <c r="J12" s="317">
        <f t="shared" si="0"/>
        <v>0</v>
      </c>
      <c r="K12" s="317">
        <f>+K10+K11</f>
        <v>0</v>
      </c>
      <c r="L12" s="317">
        <f>+L10+L11</f>
        <v>0</v>
      </c>
      <c r="M12" s="317">
        <f t="shared" si="0"/>
        <v>0</v>
      </c>
      <c r="N12" s="317">
        <f t="shared" si="0"/>
        <v>0</v>
      </c>
      <c r="O12" s="317">
        <f t="shared" si="0"/>
        <v>0</v>
      </c>
      <c r="P12" s="317">
        <f t="shared" si="0"/>
        <v>0</v>
      </c>
      <c r="Q12" s="317">
        <f t="shared" si="0"/>
        <v>0</v>
      </c>
      <c r="R12" s="317">
        <f t="shared" si="0"/>
        <v>0</v>
      </c>
      <c r="S12" s="314">
        <f>SUM(C12:R12)</f>
        <v>0</v>
      </c>
    </row>
    <row r="13" spans="1:19" x14ac:dyDescent="0.3">
      <c r="B13" s="304"/>
      <c r="C13" s="308"/>
      <c r="D13" s="307"/>
      <c r="E13" s="307"/>
      <c r="F13" s="304"/>
      <c r="H13" s="309"/>
      <c r="K13" s="306"/>
      <c r="L13" s="306"/>
      <c r="M13" s="306"/>
      <c r="N13" s="306"/>
      <c r="O13" s="306"/>
      <c r="P13" s="306"/>
      <c r="Q13" s="306"/>
      <c r="R13" s="306"/>
    </row>
    <row r="14" spans="1:19" x14ac:dyDescent="0.3">
      <c r="B14" s="385" t="s">
        <v>249</v>
      </c>
      <c r="C14" s="386"/>
      <c r="D14" s="386"/>
      <c r="E14" s="386"/>
      <c r="F14" s="386"/>
      <c r="G14" s="386"/>
      <c r="H14" s="386"/>
      <c r="I14" s="386"/>
      <c r="J14" s="386"/>
      <c r="K14" s="386"/>
      <c r="L14" s="386"/>
      <c r="M14" s="386"/>
      <c r="N14" s="386"/>
      <c r="O14" s="386"/>
      <c r="P14" s="386"/>
      <c r="Q14" s="386"/>
      <c r="R14" s="386"/>
      <c r="S14" s="386"/>
    </row>
    <row r="15" spans="1:19" ht="13.5" customHeight="1" x14ac:dyDescent="0.3">
      <c r="A15" s="387" t="s">
        <v>250</v>
      </c>
      <c r="B15" s="312">
        <v>2015</v>
      </c>
      <c r="C15" s="315"/>
      <c r="D15" s="315"/>
      <c r="E15" s="315"/>
      <c r="F15" s="315"/>
      <c r="G15" s="315"/>
      <c r="H15" s="315"/>
      <c r="I15" s="315"/>
      <c r="J15" s="315"/>
      <c r="K15" s="315"/>
      <c r="L15" s="315"/>
      <c r="M15" s="315"/>
      <c r="N15" s="315"/>
      <c r="O15" s="315"/>
      <c r="P15" s="315"/>
      <c r="Q15" s="315"/>
      <c r="R15" s="315"/>
      <c r="S15" s="318">
        <f>SUM(C15:R15)</f>
        <v>0</v>
      </c>
    </row>
    <row r="16" spans="1:19" x14ac:dyDescent="0.3">
      <c r="A16" s="388"/>
      <c r="B16" s="312">
        <v>2016</v>
      </c>
      <c r="C16" s="315"/>
      <c r="D16" s="315"/>
      <c r="E16" s="315"/>
      <c r="F16" s="315"/>
      <c r="G16" s="315"/>
      <c r="H16" s="315"/>
      <c r="I16" s="315"/>
      <c r="J16" s="315"/>
      <c r="K16" s="315"/>
      <c r="L16" s="315"/>
      <c r="M16" s="315"/>
      <c r="N16" s="315"/>
      <c r="O16" s="315"/>
      <c r="P16" s="315"/>
      <c r="Q16" s="315"/>
      <c r="R16" s="315"/>
      <c r="S16" s="318">
        <f t="shared" ref="S16:S30" si="1">SUM(C16:R16)</f>
        <v>0</v>
      </c>
    </row>
    <row r="17" spans="1:19" x14ac:dyDescent="0.3">
      <c r="A17" s="388"/>
      <c r="B17" s="312">
        <v>2017</v>
      </c>
      <c r="C17" s="36"/>
      <c r="D17" s="315"/>
      <c r="E17" s="315"/>
      <c r="F17" s="315"/>
      <c r="G17" s="315"/>
      <c r="H17" s="315"/>
      <c r="I17" s="315"/>
      <c r="J17" s="315"/>
      <c r="K17" s="315"/>
      <c r="L17" s="315"/>
      <c r="M17" s="315"/>
      <c r="N17" s="315"/>
      <c r="O17" s="315"/>
      <c r="P17" s="315"/>
      <c r="Q17" s="315"/>
      <c r="R17" s="315"/>
      <c r="S17" s="318">
        <f t="shared" si="1"/>
        <v>0</v>
      </c>
    </row>
    <row r="18" spans="1:19" x14ac:dyDescent="0.3">
      <c r="A18" s="388"/>
      <c r="B18" s="312">
        <v>2018</v>
      </c>
      <c r="C18" s="36"/>
      <c r="D18" s="36"/>
      <c r="E18" s="315"/>
      <c r="F18" s="315"/>
      <c r="G18" s="315"/>
      <c r="H18" s="315"/>
      <c r="I18" s="315"/>
      <c r="J18" s="315"/>
      <c r="K18" s="315"/>
      <c r="L18" s="315"/>
      <c r="M18" s="315"/>
      <c r="N18" s="315"/>
      <c r="O18" s="315"/>
      <c r="P18" s="315"/>
      <c r="Q18" s="315"/>
      <c r="R18" s="315"/>
      <c r="S18" s="318">
        <f t="shared" si="1"/>
        <v>0</v>
      </c>
    </row>
    <row r="19" spans="1:19" x14ac:dyDescent="0.3">
      <c r="A19" s="388"/>
      <c r="B19" s="312">
        <v>2019</v>
      </c>
      <c r="C19" s="36"/>
      <c r="D19" s="36"/>
      <c r="E19" s="36"/>
      <c r="F19" s="315"/>
      <c r="G19" s="315"/>
      <c r="H19" s="315"/>
      <c r="I19" s="315"/>
      <c r="J19" s="315"/>
      <c r="K19" s="315"/>
      <c r="L19" s="315"/>
      <c r="M19" s="315"/>
      <c r="N19" s="315"/>
      <c r="O19" s="315"/>
      <c r="P19" s="315"/>
      <c r="Q19" s="315"/>
      <c r="R19" s="315"/>
      <c r="S19" s="318">
        <f t="shared" si="1"/>
        <v>0</v>
      </c>
    </row>
    <row r="20" spans="1:19" x14ac:dyDescent="0.3">
      <c r="A20" s="388"/>
      <c r="B20" s="312">
        <v>2020</v>
      </c>
      <c r="C20" s="36"/>
      <c r="D20" s="36"/>
      <c r="E20" s="36"/>
      <c r="F20" s="36"/>
      <c r="G20" s="315"/>
      <c r="H20" s="315"/>
      <c r="I20" s="315"/>
      <c r="J20" s="315"/>
      <c r="K20" s="315"/>
      <c r="L20" s="315"/>
      <c r="M20" s="315"/>
      <c r="N20" s="315"/>
      <c r="O20" s="315"/>
      <c r="P20" s="315"/>
      <c r="Q20" s="315"/>
      <c r="R20" s="315"/>
      <c r="S20" s="318">
        <f t="shared" si="1"/>
        <v>0</v>
      </c>
    </row>
    <row r="21" spans="1:19" x14ac:dyDescent="0.3">
      <c r="A21" s="388"/>
      <c r="B21" s="312">
        <v>2021</v>
      </c>
      <c r="C21" s="36"/>
      <c r="D21" s="36"/>
      <c r="E21" s="36"/>
      <c r="F21" s="36"/>
      <c r="G21" s="36"/>
      <c r="H21" s="315"/>
      <c r="I21" s="315"/>
      <c r="J21" s="315"/>
      <c r="K21" s="315"/>
      <c r="L21" s="315"/>
      <c r="M21" s="315"/>
      <c r="N21" s="315"/>
      <c r="O21" s="315"/>
      <c r="P21" s="315"/>
      <c r="Q21" s="315"/>
      <c r="R21" s="315"/>
      <c r="S21" s="318">
        <f t="shared" si="1"/>
        <v>0</v>
      </c>
    </row>
    <row r="22" spans="1:19" x14ac:dyDescent="0.3">
      <c r="A22" s="388"/>
      <c r="B22" s="312">
        <v>2022</v>
      </c>
      <c r="C22" s="36"/>
      <c r="D22" s="36"/>
      <c r="E22" s="36"/>
      <c r="F22" s="36"/>
      <c r="G22" s="36"/>
      <c r="H22" s="36"/>
      <c r="I22" s="315"/>
      <c r="J22" s="315"/>
      <c r="K22" s="315"/>
      <c r="L22" s="315"/>
      <c r="M22" s="315"/>
      <c r="N22" s="315"/>
      <c r="O22" s="315"/>
      <c r="P22" s="315"/>
      <c r="Q22" s="315"/>
      <c r="R22" s="315"/>
      <c r="S22" s="318">
        <f t="shared" si="1"/>
        <v>0</v>
      </c>
    </row>
    <row r="23" spans="1:19" x14ac:dyDescent="0.3">
      <c r="A23" s="388"/>
      <c r="B23" s="312">
        <v>2023</v>
      </c>
      <c r="C23" s="36"/>
      <c r="D23" s="36"/>
      <c r="E23" s="36"/>
      <c r="F23" s="36"/>
      <c r="G23" s="36"/>
      <c r="H23" s="36"/>
      <c r="I23" s="36"/>
      <c r="J23" s="315"/>
      <c r="K23" s="315"/>
      <c r="L23" s="315"/>
      <c r="M23" s="315"/>
      <c r="N23" s="315"/>
      <c r="O23" s="315"/>
      <c r="P23" s="315"/>
      <c r="Q23" s="315"/>
      <c r="R23" s="315"/>
      <c r="S23" s="318">
        <f>SUM(C23:R23)</f>
        <v>0</v>
      </c>
    </row>
    <row r="24" spans="1:19" x14ac:dyDescent="0.3">
      <c r="A24" s="388"/>
      <c r="B24" s="312">
        <v>2024</v>
      </c>
      <c r="C24" s="36"/>
      <c r="D24" s="36"/>
      <c r="E24" s="36"/>
      <c r="F24" s="36"/>
      <c r="G24" s="36"/>
      <c r="H24" s="36"/>
      <c r="I24" s="36"/>
      <c r="J24" s="36"/>
      <c r="K24" s="315"/>
      <c r="L24" s="315"/>
      <c r="M24" s="315"/>
      <c r="N24" s="315"/>
      <c r="O24" s="315"/>
      <c r="P24" s="315"/>
      <c r="Q24" s="315"/>
      <c r="R24" s="315"/>
      <c r="S24" s="318">
        <f t="shared" si="1"/>
        <v>0</v>
      </c>
    </row>
    <row r="25" spans="1:19" x14ac:dyDescent="0.3">
      <c r="A25" s="388"/>
      <c r="B25" s="312">
        <v>2025</v>
      </c>
      <c r="C25" s="36"/>
      <c r="D25" s="36"/>
      <c r="E25" s="36"/>
      <c r="F25" s="36"/>
      <c r="G25" s="36"/>
      <c r="H25" s="36"/>
      <c r="I25" s="36"/>
      <c r="J25" s="36"/>
      <c r="K25" s="36"/>
      <c r="L25" s="315"/>
      <c r="M25" s="315"/>
      <c r="N25" s="315"/>
      <c r="O25" s="315"/>
      <c r="P25" s="315"/>
      <c r="Q25" s="315"/>
      <c r="R25" s="315"/>
      <c r="S25" s="318">
        <f t="shared" si="1"/>
        <v>0</v>
      </c>
    </row>
    <row r="26" spans="1:19" x14ac:dyDescent="0.3">
      <c r="A26" s="388"/>
      <c r="B26" s="312">
        <v>2026</v>
      </c>
      <c r="C26" s="36"/>
      <c r="D26" s="36"/>
      <c r="E26" s="36"/>
      <c r="F26" s="36"/>
      <c r="G26" s="36"/>
      <c r="H26" s="36"/>
      <c r="I26" s="36"/>
      <c r="J26" s="36"/>
      <c r="K26" s="36"/>
      <c r="L26" s="36"/>
      <c r="M26" s="315"/>
      <c r="N26" s="315"/>
      <c r="O26" s="315"/>
      <c r="P26" s="315"/>
      <c r="Q26" s="315"/>
      <c r="R26" s="315"/>
      <c r="S26" s="318">
        <f t="shared" si="1"/>
        <v>0</v>
      </c>
    </row>
    <row r="27" spans="1:19" x14ac:dyDescent="0.3">
      <c r="A27" s="388"/>
      <c r="B27" s="312">
        <v>2027</v>
      </c>
      <c r="C27" s="36"/>
      <c r="D27" s="36"/>
      <c r="E27" s="36"/>
      <c r="F27" s="36"/>
      <c r="G27" s="36"/>
      <c r="H27" s="36"/>
      <c r="I27" s="36"/>
      <c r="J27" s="36"/>
      <c r="K27" s="36"/>
      <c r="L27" s="36"/>
      <c r="M27" s="36"/>
      <c r="N27" s="315"/>
      <c r="O27" s="315"/>
      <c r="P27" s="315"/>
      <c r="Q27" s="315"/>
      <c r="R27" s="315"/>
      <c r="S27" s="318">
        <f t="shared" si="1"/>
        <v>0</v>
      </c>
    </row>
    <row r="28" spans="1:19" x14ac:dyDescent="0.3">
      <c r="A28" s="388"/>
      <c r="B28" s="312">
        <v>2028</v>
      </c>
      <c r="C28" s="36"/>
      <c r="D28" s="36"/>
      <c r="E28" s="36"/>
      <c r="F28" s="36"/>
      <c r="G28" s="36"/>
      <c r="H28" s="36"/>
      <c r="I28" s="36"/>
      <c r="J28" s="36"/>
      <c r="K28" s="36"/>
      <c r="L28" s="36"/>
      <c r="M28" s="36"/>
      <c r="N28" s="36"/>
      <c r="O28" s="315"/>
      <c r="P28" s="315"/>
      <c r="Q28" s="315"/>
      <c r="R28" s="315"/>
      <c r="S28" s="318">
        <f t="shared" si="1"/>
        <v>0</v>
      </c>
    </row>
    <row r="29" spans="1:19" x14ac:dyDescent="0.3">
      <c r="A29" s="388"/>
      <c r="B29" s="312">
        <v>2029</v>
      </c>
      <c r="C29" s="36"/>
      <c r="D29" s="36"/>
      <c r="E29" s="36"/>
      <c r="F29" s="36"/>
      <c r="G29" s="36"/>
      <c r="H29" s="36"/>
      <c r="I29" s="36"/>
      <c r="J29" s="36"/>
      <c r="K29" s="36"/>
      <c r="L29" s="36"/>
      <c r="M29" s="36"/>
      <c r="N29" s="36"/>
      <c r="O29" s="36"/>
      <c r="P29" s="315"/>
      <c r="Q29" s="315"/>
      <c r="R29" s="315"/>
      <c r="S29" s="318">
        <f>SUM(C29:R29)</f>
        <v>0</v>
      </c>
    </row>
    <row r="30" spans="1:19" x14ac:dyDescent="0.3">
      <c r="A30" s="388"/>
      <c r="B30" s="312">
        <v>2030</v>
      </c>
      <c r="C30" s="36"/>
      <c r="D30" s="36"/>
      <c r="E30" s="36"/>
      <c r="F30" s="36"/>
      <c r="G30" s="36"/>
      <c r="H30" s="36"/>
      <c r="I30" s="36"/>
      <c r="J30" s="36"/>
      <c r="K30" s="36"/>
      <c r="L30" s="36"/>
      <c r="M30" s="36"/>
      <c r="N30" s="36"/>
      <c r="O30" s="36"/>
      <c r="P30" s="36"/>
      <c r="Q30" s="315"/>
      <c r="R30" s="315"/>
      <c r="S30" s="318">
        <f t="shared" si="1"/>
        <v>0</v>
      </c>
    </row>
    <row r="31" spans="1:19" ht="15" x14ac:dyDescent="0.3">
      <c r="B31" s="319" t="s">
        <v>251</v>
      </c>
      <c r="C31" s="320">
        <f>C12+SUM(C15:C30)</f>
        <v>0</v>
      </c>
      <c r="D31" s="320">
        <f t="shared" ref="D31:Q31" si="2">D12+SUM(D15:D30)</f>
        <v>0</v>
      </c>
      <c r="E31" s="320">
        <f t="shared" si="2"/>
        <v>0</v>
      </c>
      <c r="F31" s="320">
        <f t="shared" si="2"/>
        <v>0</v>
      </c>
      <c r="G31" s="320">
        <f t="shared" si="2"/>
        <v>0</v>
      </c>
      <c r="H31" s="320">
        <f t="shared" si="2"/>
        <v>0</v>
      </c>
      <c r="I31" s="320">
        <f t="shared" si="2"/>
        <v>0</v>
      </c>
      <c r="J31" s="320">
        <f t="shared" si="2"/>
        <v>0</v>
      </c>
      <c r="K31" s="320">
        <f t="shared" si="2"/>
        <v>0</v>
      </c>
      <c r="L31" s="320">
        <f t="shared" si="2"/>
        <v>0</v>
      </c>
      <c r="M31" s="320">
        <f t="shared" si="2"/>
        <v>0</v>
      </c>
      <c r="N31" s="320">
        <f t="shared" si="2"/>
        <v>0</v>
      </c>
      <c r="O31" s="320">
        <f t="shared" si="2"/>
        <v>0</v>
      </c>
      <c r="P31" s="320">
        <f t="shared" si="2"/>
        <v>0</v>
      </c>
      <c r="Q31" s="320">
        <f t="shared" si="2"/>
        <v>0</v>
      </c>
      <c r="R31" s="320">
        <f>R12+SUM(R15:R30)</f>
        <v>0</v>
      </c>
      <c r="S31" s="320">
        <f>S12+SUM(S15:S30)</f>
        <v>0</v>
      </c>
    </row>
    <row r="33" spans="1:19" x14ac:dyDescent="0.3">
      <c r="B33" s="321" t="s">
        <v>252</v>
      </c>
      <c r="C33" s="321"/>
      <c r="D33" s="321"/>
      <c r="E33" s="321"/>
      <c r="F33" s="321"/>
      <c r="G33" s="321"/>
      <c r="H33" s="321"/>
      <c r="I33" s="321"/>
      <c r="J33" s="321"/>
      <c r="K33" s="322"/>
      <c r="L33" s="322"/>
      <c r="M33" s="322"/>
      <c r="N33" s="323"/>
      <c r="O33" s="323"/>
      <c r="P33" s="323"/>
      <c r="Q33" s="323"/>
      <c r="R33" s="323"/>
    </row>
    <row r="34" spans="1:19" x14ac:dyDescent="0.3">
      <c r="B34" s="324" t="s">
        <v>253</v>
      </c>
      <c r="C34" s="324"/>
      <c r="D34" s="324"/>
      <c r="E34" s="324"/>
      <c r="F34" s="324"/>
      <c r="G34" s="36"/>
      <c r="H34" s="36"/>
      <c r="I34" s="36"/>
      <c r="J34" s="36"/>
      <c r="K34" s="36"/>
      <c r="L34" s="36"/>
      <c r="M34" s="36"/>
      <c r="N34" s="36"/>
      <c r="O34" s="36"/>
      <c r="P34" s="36"/>
      <c r="Q34" s="36"/>
      <c r="R34" s="315"/>
    </row>
    <row r="36" spans="1:19" x14ac:dyDescent="0.3">
      <c r="B36" s="325" t="s">
        <v>254</v>
      </c>
      <c r="C36" s="325"/>
      <c r="D36" s="325"/>
      <c r="E36" s="325"/>
      <c r="F36" s="325"/>
      <c r="G36" s="325"/>
      <c r="H36" s="325"/>
      <c r="I36" s="325"/>
      <c r="J36" s="325"/>
      <c r="K36" s="326"/>
      <c r="L36" s="326"/>
      <c r="M36" s="326"/>
      <c r="N36" s="326"/>
      <c r="O36" s="326"/>
      <c r="P36" s="326"/>
      <c r="Q36" s="326"/>
      <c r="R36" s="326"/>
    </row>
    <row r="38" spans="1:19" x14ac:dyDescent="0.3">
      <c r="A38" s="389" t="s">
        <v>250</v>
      </c>
      <c r="B38" s="312">
        <v>2025</v>
      </c>
      <c r="G38" s="36"/>
      <c r="H38" s="36"/>
      <c r="I38" s="36"/>
      <c r="J38" s="36"/>
      <c r="K38" s="36"/>
      <c r="L38" s="315"/>
      <c r="M38" s="315"/>
      <c r="N38" s="315"/>
      <c r="O38" s="315"/>
      <c r="P38" s="315"/>
      <c r="Q38" s="315"/>
      <c r="R38" s="315"/>
      <c r="S38" s="327"/>
    </row>
    <row r="39" spans="1:19" x14ac:dyDescent="0.3">
      <c r="A39" s="390"/>
      <c r="B39" s="312">
        <f>+B38+1</f>
        <v>2026</v>
      </c>
      <c r="G39" s="36"/>
      <c r="H39" s="36"/>
      <c r="I39" s="36"/>
      <c r="J39" s="36"/>
      <c r="K39" s="36"/>
      <c r="L39" s="36"/>
      <c r="M39" s="315"/>
      <c r="N39" s="315"/>
      <c r="O39" s="315"/>
      <c r="P39" s="315"/>
      <c r="Q39" s="315"/>
      <c r="R39" s="315"/>
      <c r="S39" s="327"/>
    </row>
    <row r="40" spans="1:19" x14ac:dyDescent="0.3">
      <c r="A40" s="390"/>
      <c r="B40" s="312">
        <f t="shared" ref="B40:B42" si="3">+B39+1</f>
        <v>2027</v>
      </c>
      <c r="G40" s="36"/>
      <c r="H40" s="36"/>
      <c r="I40" s="36"/>
      <c r="J40" s="36"/>
      <c r="K40" s="36"/>
      <c r="L40" s="36"/>
      <c r="M40" s="36"/>
      <c r="N40" s="315"/>
      <c r="O40" s="315"/>
      <c r="P40" s="315"/>
      <c r="Q40" s="315"/>
      <c r="R40" s="315"/>
      <c r="S40" s="327"/>
    </row>
    <row r="41" spans="1:19" x14ac:dyDescent="0.3">
      <c r="A41" s="390"/>
      <c r="B41" s="312">
        <f t="shared" si="3"/>
        <v>2028</v>
      </c>
      <c r="G41" s="36"/>
      <c r="H41" s="36"/>
      <c r="I41" s="36"/>
      <c r="J41" s="36"/>
      <c r="K41" s="36"/>
      <c r="L41" s="36"/>
      <c r="M41" s="36"/>
      <c r="N41" s="36"/>
      <c r="O41" s="315"/>
      <c r="P41" s="315"/>
      <c r="Q41" s="315"/>
      <c r="R41" s="315"/>
      <c r="S41" s="327"/>
    </row>
    <row r="42" spans="1:19" x14ac:dyDescent="0.3">
      <c r="A42" s="390"/>
      <c r="B42" s="312">
        <f t="shared" si="3"/>
        <v>2029</v>
      </c>
      <c r="G42" s="36"/>
      <c r="H42" s="36"/>
      <c r="I42" s="36"/>
      <c r="J42" s="36"/>
      <c r="K42" s="36"/>
      <c r="L42" s="36"/>
      <c r="M42" s="36"/>
      <c r="N42" s="36"/>
      <c r="O42" s="36"/>
      <c r="P42" s="315"/>
      <c r="Q42" s="315"/>
      <c r="R42" s="315"/>
      <c r="S42" s="327"/>
    </row>
    <row r="43" spans="1:19" x14ac:dyDescent="0.3">
      <c r="B43" s="328" t="s">
        <v>255</v>
      </c>
      <c r="G43" s="318">
        <f>G34-SUM(G38:G42)</f>
        <v>0</v>
      </c>
      <c r="H43" s="318">
        <f t="shared" ref="H43:N43" si="4">H34-SUM(H38:H42)</f>
        <v>0</v>
      </c>
      <c r="I43" s="318">
        <f t="shared" si="4"/>
        <v>0</v>
      </c>
      <c r="J43" s="318">
        <f t="shared" si="4"/>
        <v>0</v>
      </c>
      <c r="K43" s="318">
        <f>K34-SUM(K38:K42)</f>
        <v>0</v>
      </c>
      <c r="L43" s="318">
        <f t="shared" si="4"/>
        <v>0</v>
      </c>
      <c r="M43" s="318">
        <f>M34-SUM(M38:M42)</f>
        <v>0</v>
      </c>
      <c r="N43" s="318">
        <f t="shared" si="4"/>
        <v>0</v>
      </c>
      <c r="O43" s="318">
        <f>O34-SUM(O38:O42)</f>
        <v>0</v>
      </c>
      <c r="P43" s="318">
        <f>P34-SUM(P38:P42)</f>
        <v>0</v>
      </c>
      <c r="Q43" s="318"/>
      <c r="R43" s="318"/>
    </row>
    <row r="44" spans="1:19" x14ac:dyDescent="0.3">
      <c r="N44" s="327"/>
      <c r="O44" s="327"/>
      <c r="P44" s="327"/>
      <c r="Q44" s="327"/>
      <c r="R44" s="327"/>
    </row>
    <row r="45" spans="1:19" x14ac:dyDescent="0.3">
      <c r="N45" s="313">
        <v>2025</v>
      </c>
      <c r="O45" s="313">
        <f>N45+1</f>
        <v>2026</v>
      </c>
      <c r="P45" s="313">
        <f t="shared" ref="P45:R45" si="5">O45+1</f>
        <v>2027</v>
      </c>
      <c r="Q45" s="313">
        <f t="shared" si="5"/>
        <v>2028</v>
      </c>
      <c r="R45" s="313">
        <f t="shared" si="5"/>
        <v>2029</v>
      </c>
    </row>
    <row r="46" spans="1:19" ht="12" customHeight="1" x14ac:dyDescent="0.3">
      <c r="B46" s="381" t="s">
        <v>275</v>
      </c>
      <c r="C46" s="381"/>
      <c r="D46" s="381"/>
      <c r="E46" s="381"/>
      <c r="F46" s="381"/>
      <c r="G46" s="381"/>
      <c r="H46" s="381"/>
      <c r="I46" s="381"/>
      <c r="J46" s="381"/>
      <c r="K46" s="381"/>
      <c r="L46" s="381"/>
      <c r="M46" s="381"/>
      <c r="N46" s="330">
        <f>+S25</f>
        <v>0</v>
      </c>
      <c r="O46" s="330">
        <f>+S26</f>
        <v>0</v>
      </c>
      <c r="P46" s="330">
        <f>+S27</f>
        <v>0</v>
      </c>
      <c r="Q46" s="330">
        <f>+S28</f>
        <v>0</v>
      </c>
      <c r="R46" s="330">
        <f>+S29</f>
        <v>0</v>
      </c>
      <c r="S46" s="331"/>
    </row>
    <row r="47" spans="1:19" ht="12" customHeight="1" x14ac:dyDescent="0.3">
      <c r="B47" s="381" t="s">
        <v>276</v>
      </c>
      <c r="C47" s="381"/>
      <c r="D47" s="381"/>
      <c r="E47" s="381"/>
      <c r="F47" s="381"/>
      <c r="G47" s="381"/>
      <c r="H47" s="381"/>
      <c r="I47" s="381"/>
      <c r="J47" s="381"/>
      <c r="K47" s="381"/>
      <c r="L47" s="381"/>
      <c r="M47" s="381"/>
      <c r="N47" s="330">
        <f>SUM(G38:K38)</f>
        <v>0</v>
      </c>
      <c r="O47" s="330">
        <f>+SUM(G39:L39)</f>
        <v>0</v>
      </c>
      <c r="P47" s="330">
        <f>+SUM(G40:M40)</f>
        <v>0</v>
      </c>
      <c r="Q47" s="330">
        <f>+SUM(G41:N41)</f>
        <v>0</v>
      </c>
      <c r="R47" s="330">
        <f>+SUM(G42:O42)</f>
        <v>0</v>
      </c>
    </row>
    <row r="48" spans="1:19" ht="12" customHeight="1" x14ac:dyDescent="0.3">
      <c r="B48" s="382" t="s">
        <v>277</v>
      </c>
      <c r="C48" s="382"/>
      <c r="D48" s="382"/>
      <c r="E48" s="382"/>
      <c r="F48" s="382"/>
      <c r="G48" s="382"/>
      <c r="H48" s="382"/>
      <c r="I48" s="382"/>
      <c r="J48" s="382"/>
      <c r="K48" s="382"/>
      <c r="L48" s="382"/>
      <c r="M48" s="382"/>
      <c r="N48" s="323">
        <f>N47+N46</f>
        <v>0</v>
      </c>
      <c r="O48" s="323">
        <f>O47+O46</f>
        <v>0</v>
      </c>
      <c r="P48" s="323">
        <f t="shared" ref="P48" si="6">P47+P46</f>
        <v>0</v>
      </c>
      <c r="Q48" s="323">
        <f>Q47+Q46</f>
        <v>0</v>
      </c>
      <c r="R48" s="323">
        <f>R47+R46</f>
        <v>0</v>
      </c>
    </row>
    <row r="50" spans="2:18" x14ac:dyDescent="0.3">
      <c r="B50" s="306" t="s">
        <v>278</v>
      </c>
      <c r="N50" s="289">
        <f>'TAB1'!$B$31</f>
        <v>0</v>
      </c>
      <c r="O50" s="289">
        <f>'TAB1'!$B$63</f>
        <v>0</v>
      </c>
      <c r="P50" s="289">
        <f>'TAB1'!$B$94</f>
        <v>0</v>
      </c>
      <c r="Q50" s="289">
        <f>'TAB1'!$B$125</f>
        <v>0</v>
      </c>
      <c r="R50" s="289">
        <f>'TAB1'!$B$156</f>
        <v>0</v>
      </c>
    </row>
    <row r="51" spans="2:18" x14ac:dyDescent="0.3">
      <c r="B51" s="306" t="s">
        <v>256</v>
      </c>
      <c r="N51" s="332">
        <f>IFERROR(N47/N50,0)</f>
        <v>0</v>
      </c>
      <c r="O51" s="332">
        <f t="shared" ref="O51:R51" si="7">IFERROR(O47/O50,0)</f>
        <v>0</v>
      </c>
      <c r="P51" s="332">
        <f t="shared" si="7"/>
        <v>0</v>
      </c>
      <c r="Q51" s="332">
        <f t="shared" si="7"/>
        <v>0</v>
      </c>
      <c r="R51" s="332">
        <f t="shared" si="7"/>
        <v>0</v>
      </c>
    </row>
  </sheetData>
  <mergeCells count="7">
    <mergeCell ref="B47:M47"/>
    <mergeCell ref="B48:M48"/>
    <mergeCell ref="B8:S8"/>
    <mergeCell ref="B14:S14"/>
    <mergeCell ref="A15:A30"/>
    <mergeCell ref="A38:A42"/>
    <mergeCell ref="B46:M46"/>
  </mergeCells>
  <conditionalFormatting sqref="C17:C29 D18 D19:E19 D20:F20 D21:G21 D22:H22 D23:I23 D24:J24 D25:K25 D26:L29">
    <cfRule type="containsText" dxfId="271" priority="199" operator="containsText" text="libre">
      <formula>NOT(ISERROR(SEARCH("libre",C17)))</formula>
    </cfRule>
    <cfRule type="containsText" dxfId="270" priority="200" operator="containsText" text="ntitulé">
      <formula>NOT(ISERROR(SEARCH("ntitulé",C17)))</formula>
    </cfRule>
    <cfRule type="containsBlanks" dxfId="269" priority="201">
      <formula>LEN(TRIM(C17))=0</formula>
    </cfRule>
  </conditionalFormatting>
  <conditionalFormatting sqref="C10:L10">
    <cfRule type="containsText" dxfId="268" priority="223" operator="containsText" text="libre">
      <formula>NOT(ISERROR(SEARCH("libre",C10)))</formula>
    </cfRule>
    <cfRule type="containsText" dxfId="267" priority="224" operator="containsText" text="ntitulé">
      <formula>NOT(ISERROR(SEARCH("ntitulé",C10)))</formula>
    </cfRule>
    <cfRule type="containsBlanks" dxfId="266" priority="225">
      <formula>LEN(TRIM(C10))=0</formula>
    </cfRule>
  </conditionalFormatting>
  <conditionalFormatting sqref="C30:M30">
    <cfRule type="containsText" dxfId="265" priority="187" operator="containsText" text="libre">
      <formula>NOT(ISERROR(SEARCH("libre",C30)))</formula>
    </cfRule>
    <cfRule type="containsText" dxfId="264" priority="188" operator="containsText" text="ntitulé">
      <formula>NOT(ISERROR(SEARCH("ntitulé",C30)))</formula>
    </cfRule>
    <cfRule type="containsBlanks" dxfId="263" priority="189">
      <formula>LEN(TRIM(C30))=0</formula>
    </cfRule>
  </conditionalFormatting>
  <conditionalFormatting sqref="C12:R12">
    <cfRule type="containsText" dxfId="262" priority="211" operator="containsText" text="libre">
      <formula>NOT(ISERROR(SEARCH("libre",C12)))</formula>
    </cfRule>
    <cfRule type="containsText" dxfId="261" priority="212" operator="containsText" text="ntitulé">
      <formula>NOT(ISERROR(SEARCH("ntitulé",C12)))</formula>
    </cfRule>
    <cfRule type="containsBlanks" dxfId="260" priority="213">
      <formula>LEN(TRIM(C12))=0</formula>
    </cfRule>
  </conditionalFormatting>
  <conditionalFormatting sqref="G38:J42">
    <cfRule type="containsText" dxfId="259" priority="40" operator="containsText" text="libre">
      <formula>NOT(ISERROR(SEARCH("libre",G38)))</formula>
    </cfRule>
    <cfRule type="containsText" dxfId="258" priority="41" operator="containsText" text="ntitulé">
      <formula>NOT(ISERROR(SEARCH("ntitulé",G38)))</formula>
    </cfRule>
    <cfRule type="containsBlanks" dxfId="257" priority="42">
      <formula>LEN(TRIM(G38))=0</formula>
    </cfRule>
  </conditionalFormatting>
  <conditionalFormatting sqref="G34:Q34">
    <cfRule type="containsText" dxfId="256" priority="175" operator="containsText" text="libre">
      <formula>NOT(ISERROR(SEARCH("libre",G34)))</formula>
    </cfRule>
    <cfRule type="containsText" dxfId="255" priority="176" operator="containsText" text="ntitulé">
      <formula>NOT(ISERROR(SEARCH("ntitulé",G34)))</formula>
    </cfRule>
    <cfRule type="containsBlanks" dxfId="254" priority="177">
      <formula>LEN(TRIM(G34))=0</formula>
    </cfRule>
  </conditionalFormatting>
  <conditionalFormatting sqref="K39:K42">
    <cfRule type="containsText" dxfId="253" priority="157" operator="containsText" text="libre">
      <formula>NOT(ISERROR(SEARCH("libre",K39)))</formula>
    </cfRule>
    <cfRule type="containsText" dxfId="252" priority="158" operator="containsText" text="ntitulé">
      <formula>NOT(ISERROR(SEARCH("ntitulé",K39)))</formula>
    </cfRule>
    <cfRule type="containsBlanks" dxfId="251" priority="159">
      <formula>LEN(TRIM(K39))=0</formula>
    </cfRule>
  </conditionalFormatting>
  <conditionalFormatting sqref="L40:L42">
    <cfRule type="containsText" dxfId="250" priority="139" operator="containsText" text="libre">
      <formula>NOT(ISERROR(SEARCH("libre",L40)))</formula>
    </cfRule>
    <cfRule type="containsText" dxfId="249" priority="140" operator="containsText" text="ntitulé">
      <formula>NOT(ISERROR(SEARCH("ntitulé",L40)))</formula>
    </cfRule>
    <cfRule type="containsBlanks" dxfId="248" priority="141">
      <formula>LEN(TRIM(L40))=0</formula>
    </cfRule>
  </conditionalFormatting>
  <conditionalFormatting sqref="M27:M29">
    <cfRule type="containsText" dxfId="247" priority="196" operator="containsText" text="libre">
      <formula>NOT(ISERROR(SEARCH("libre",M27)))</formula>
    </cfRule>
    <cfRule type="containsText" dxfId="246" priority="197" operator="containsText" text="ntitulé">
      <formula>NOT(ISERROR(SEARCH("ntitulé",M27)))</formula>
    </cfRule>
    <cfRule type="containsBlanks" dxfId="245" priority="198">
      <formula>LEN(TRIM(M27))=0</formula>
    </cfRule>
  </conditionalFormatting>
  <conditionalFormatting sqref="M41:M42">
    <cfRule type="containsText" dxfId="244" priority="124" operator="containsText" text="libre">
      <formula>NOT(ISERROR(SEARCH("libre",M41)))</formula>
    </cfRule>
    <cfRule type="containsText" dxfId="243" priority="125" operator="containsText" text="ntitulé">
      <formula>NOT(ISERROR(SEARCH("ntitulé",M41)))</formula>
    </cfRule>
    <cfRule type="containsBlanks" dxfId="242" priority="126">
      <formula>LEN(TRIM(M41))=0</formula>
    </cfRule>
  </conditionalFormatting>
  <conditionalFormatting sqref="M10:R11">
    <cfRule type="containsText" dxfId="241" priority="202" operator="containsText" text="libre">
      <formula>NOT(ISERROR(SEARCH("libre",M10)))</formula>
    </cfRule>
    <cfRule type="containsText" dxfId="240" priority="203" operator="containsText" text="ntitulé">
      <formula>NOT(ISERROR(SEARCH("ntitulé",M10)))</formula>
    </cfRule>
    <cfRule type="containsBlanks" dxfId="239" priority="204">
      <formula>LEN(TRIM(M10))=0</formula>
    </cfRule>
  </conditionalFormatting>
  <conditionalFormatting sqref="N28:N30">
    <cfRule type="containsText" dxfId="238" priority="190" operator="containsText" text="libre">
      <formula>NOT(ISERROR(SEARCH("libre",N28)))</formula>
    </cfRule>
    <cfRule type="containsText" dxfId="237" priority="191" operator="containsText" text="ntitulé">
      <formula>NOT(ISERROR(SEARCH("ntitulé",N28)))</formula>
    </cfRule>
    <cfRule type="containsBlanks" dxfId="236" priority="192">
      <formula>LEN(TRIM(N28))=0</formula>
    </cfRule>
  </conditionalFormatting>
  <conditionalFormatting sqref="N42">
    <cfRule type="containsText" dxfId="235" priority="112" operator="containsText" text="libre">
      <formula>NOT(ISERROR(SEARCH("libre",N42)))</formula>
    </cfRule>
    <cfRule type="containsText" dxfId="234" priority="113" operator="containsText" text="ntitulé">
      <formula>NOT(ISERROR(SEARCH("ntitulé",N42)))</formula>
    </cfRule>
    <cfRule type="containsBlanks" dxfId="233" priority="114">
      <formula>LEN(TRIM(N42))=0</formula>
    </cfRule>
  </conditionalFormatting>
  <conditionalFormatting sqref="O29:O30">
    <cfRule type="containsText" dxfId="232" priority="181" operator="containsText" text="libre">
      <formula>NOT(ISERROR(SEARCH("libre",O29)))</formula>
    </cfRule>
    <cfRule type="containsText" dxfId="231" priority="182" operator="containsText" text="ntitulé">
      <formula>NOT(ISERROR(SEARCH("ntitulé",O29)))</formula>
    </cfRule>
    <cfRule type="containsBlanks" dxfId="230" priority="183">
      <formula>LEN(TRIM(O29))=0</formula>
    </cfRule>
  </conditionalFormatting>
  <conditionalFormatting sqref="P30">
    <cfRule type="containsText" dxfId="229" priority="178" operator="containsText" text="libre">
      <formula>NOT(ISERROR(SEARCH("libre",P30)))</formula>
    </cfRule>
    <cfRule type="containsText" dxfId="228" priority="179" operator="containsText" text="ntitulé">
      <formula>NOT(ISERROR(SEARCH("ntitulé",P30)))</formula>
    </cfRule>
    <cfRule type="containsBlanks" dxfId="227" priority="180">
      <formula>LEN(TRIM(P30))=0</formula>
    </cfRule>
  </conditionalFormatting>
  <conditionalFormatting sqref="K38">
    <cfRule type="containsText" dxfId="226" priority="13" operator="containsText" text="libre">
      <formula>NOT(ISERROR(SEARCH("libre",K38)))</formula>
    </cfRule>
    <cfRule type="containsText" dxfId="225" priority="14" operator="containsText" text="ntitulé">
      <formula>NOT(ISERROR(SEARCH("ntitulé",K38)))</formula>
    </cfRule>
    <cfRule type="containsBlanks" dxfId="224" priority="15">
      <formula>LEN(TRIM(K38))=0</formula>
    </cfRule>
  </conditionalFormatting>
  <conditionalFormatting sqref="L39">
    <cfRule type="containsText" dxfId="223" priority="10" operator="containsText" text="libre">
      <formula>NOT(ISERROR(SEARCH("libre",L39)))</formula>
    </cfRule>
    <cfRule type="containsText" dxfId="222" priority="11" operator="containsText" text="ntitulé">
      <formula>NOT(ISERROR(SEARCH("ntitulé",L39)))</formula>
    </cfRule>
    <cfRule type="containsBlanks" dxfId="221" priority="12">
      <formula>LEN(TRIM(L39))=0</formula>
    </cfRule>
  </conditionalFormatting>
  <conditionalFormatting sqref="M40">
    <cfRule type="containsText" dxfId="220" priority="7" operator="containsText" text="libre">
      <formula>NOT(ISERROR(SEARCH("libre",M40)))</formula>
    </cfRule>
    <cfRule type="containsText" dxfId="219" priority="8" operator="containsText" text="ntitulé">
      <formula>NOT(ISERROR(SEARCH("ntitulé",M40)))</formula>
    </cfRule>
    <cfRule type="containsBlanks" dxfId="218" priority="9">
      <formula>LEN(TRIM(M40))=0</formula>
    </cfRule>
  </conditionalFormatting>
  <conditionalFormatting sqref="N41">
    <cfRule type="containsText" dxfId="217" priority="4" operator="containsText" text="libre">
      <formula>NOT(ISERROR(SEARCH("libre",N41)))</formula>
    </cfRule>
    <cfRule type="containsText" dxfId="216" priority="5" operator="containsText" text="ntitulé">
      <formula>NOT(ISERROR(SEARCH("ntitulé",N41)))</formula>
    </cfRule>
    <cfRule type="containsBlanks" dxfId="215" priority="6">
      <formula>LEN(TRIM(N41))=0</formula>
    </cfRule>
  </conditionalFormatting>
  <conditionalFormatting sqref="O42">
    <cfRule type="containsText" dxfId="214" priority="1" operator="containsText" text="libre">
      <formula>NOT(ISERROR(SEARCH("libre",O42)))</formula>
    </cfRule>
    <cfRule type="containsText" dxfId="213" priority="2" operator="containsText" text="ntitulé">
      <formula>NOT(ISERROR(SEARCH("ntitulé",O42)))</formula>
    </cfRule>
    <cfRule type="containsBlanks" dxfId="212" priority="3">
      <formula>LEN(TRIM(O42))=0</formula>
    </cfRule>
  </conditionalFormatting>
  <pageMargins left="0.7" right="0.7" top="0.75" bottom="0.75" header="0.3" footer="0.3"/>
  <pageSetup paperSize="9"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R78"/>
  <sheetViews>
    <sheetView topLeftCell="A58" zoomScaleNormal="100" workbookViewId="0">
      <selection activeCell="L72" sqref="L72"/>
    </sheetView>
  </sheetViews>
  <sheetFormatPr baseColWidth="10" defaultColWidth="8.85546875" defaultRowHeight="15" x14ac:dyDescent="0.3"/>
  <cols>
    <col min="1" max="1" width="48.28515625" style="1" customWidth="1"/>
    <col min="2" max="2" width="14.7109375" style="1" customWidth="1"/>
    <col min="3" max="3" width="5.7109375" style="1" customWidth="1"/>
    <col min="4" max="4" width="14.7109375" style="1" customWidth="1"/>
    <col min="5" max="5" width="5.7109375" style="1" customWidth="1"/>
    <col min="6" max="6" width="14.7109375" style="1" customWidth="1"/>
    <col min="7" max="7" width="5.7109375" style="1" customWidth="1"/>
    <col min="8" max="8" width="14.7109375" style="1" customWidth="1"/>
    <col min="9" max="9" width="5.7109375" style="1" customWidth="1"/>
    <col min="10" max="10" width="14.7109375" style="1" customWidth="1"/>
    <col min="11" max="11" width="5.7109375" style="1" customWidth="1"/>
    <col min="12" max="12" width="14.7109375" style="1" customWidth="1"/>
    <col min="13" max="13" width="5.7109375" style="1" customWidth="1"/>
    <col min="14" max="14" width="14.7109375" style="1" customWidth="1"/>
    <col min="15" max="15" width="5.7109375" style="1" customWidth="1"/>
    <col min="16" max="16" width="14.7109375" style="1" customWidth="1"/>
    <col min="17" max="17" width="5.7109375" style="1" customWidth="1"/>
    <col min="18" max="16384" width="8.85546875" style="1"/>
  </cols>
  <sheetData>
    <row r="3" spans="1:18" ht="29.45" customHeight="1" x14ac:dyDescent="0.3">
      <c r="A3" s="10" t="str">
        <f>TAB00!B40&amp;" : "&amp;TAB00!C40</f>
        <v>TAB2.1 : Synthèse du revenu autorisé par tarif et par catégorie tarifaire</v>
      </c>
      <c r="B3" s="10"/>
      <c r="C3" s="10"/>
      <c r="D3" s="10"/>
      <c r="E3" s="10"/>
      <c r="F3" s="10"/>
      <c r="G3" s="10"/>
      <c r="H3" s="10"/>
      <c r="I3" s="10"/>
      <c r="J3" s="10"/>
      <c r="K3" s="10"/>
      <c r="L3" s="10"/>
      <c r="M3" s="10"/>
      <c r="N3" s="10"/>
      <c r="O3" s="10"/>
      <c r="P3" s="10"/>
      <c r="Q3" s="10"/>
    </row>
    <row r="5" spans="1:18" ht="25.15" customHeight="1" x14ac:dyDescent="0.35">
      <c r="A5" s="378" t="s">
        <v>202</v>
      </c>
      <c r="B5" s="379"/>
      <c r="C5" s="379"/>
      <c r="D5" s="379"/>
      <c r="E5" s="379"/>
      <c r="F5" s="379"/>
      <c r="G5" s="379"/>
      <c r="H5" s="379"/>
      <c r="I5" s="379"/>
      <c r="J5" s="379"/>
      <c r="K5" s="379"/>
      <c r="L5" s="379"/>
      <c r="M5" s="379"/>
      <c r="N5" s="379"/>
      <c r="O5" s="379"/>
      <c r="P5" s="379"/>
      <c r="Q5" s="380"/>
    </row>
    <row r="6" spans="1:18" ht="14.45" customHeight="1" x14ac:dyDescent="0.3">
      <c r="A6" s="393" t="s">
        <v>0</v>
      </c>
      <c r="B6" s="391" t="str">
        <f>'TAB1'!B6</f>
        <v>TOTAL</v>
      </c>
      <c r="C6" s="392"/>
      <c r="D6" s="391" t="str">
        <f>'TAB1'!D6</f>
        <v>T1</v>
      </c>
      <c r="E6" s="392"/>
      <c r="F6" s="391" t="str">
        <f>'TAB1'!F6</f>
        <v>T2</v>
      </c>
      <c r="G6" s="392"/>
      <c r="H6" s="391" t="str">
        <f>'TAB1'!H6</f>
        <v>T3</v>
      </c>
      <c r="I6" s="392"/>
      <c r="J6" s="391" t="str">
        <f>'TAB1'!J6</f>
        <v>T4</v>
      </c>
      <c r="K6" s="392"/>
      <c r="L6" s="391" t="str">
        <f>'TAB1'!L6</f>
        <v>T5</v>
      </c>
      <c r="M6" s="392"/>
      <c r="N6" s="391" t="str">
        <f>'TAB1'!N6</f>
        <v>T6</v>
      </c>
      <c r="O6" s="392"/>
      <c r="P6" s="391" t="str">
        <f>'TAB1'!P6</f>
        <v>CNG</v>
      </c>
      <c r="Q6" s="392"/>
    </row>
    <row r="7" spans="1:18" ht="14.45" customHeight="1" x14ac:dyDescent="0.3">
      <c r="A7" s="394"/>
      <c r="B7" s="5" t="s">
        <v>3</v>
      </c>
      <c r="C7" s="5" t="s">
        <v>4</v>
      </c>
      <c r="D7" s="5" t="s">
        <v>3</v>
      </c>
      <c r="E7" s="5" t="s">
        <v>4</v>
      </c>
      <c r="F7" s="5" t="s">
        <v>3</v>
      </c>
      <c r="G7" s="5" t="s">
        <v>4</v>
      </c>
      <c r="H7" s="5" t="s">
        <v>3</v>
      </c>
      <c r="I7" s="5" t="s">
        <v>4</v>
      </c>
      <c r="J7" s="5" t="s">
        <v>3</v>
      </c>
      <c r="K7" s="5" t="s">
        <v>4</v>
      </c>
      <c r="L7" s="5" t="s">
        <v>3</v>
      </c>
      <c r="M7" s="5" t="s">
        <v>4</v>
      </c>
      <c r="N7" s="5" t="s">
        <v>3</v>
      </c>
      <c r="O7" s="5" t="s">
        <v>4</v>
      </c>
      <c r="P7" s="5" t="s">
        <v>3</v>
      </c>
      <c r="Q7" s="43" t="s">
        <v>4</v>
      </c>
      <c r="R7" s="44"/>
    </row>
    <row r="8" spans="1:18" ht="14.45" customHeight="1" x14ac:dyDescent="0.3">
      <c r="A8" s="42" t="s">
        <v>11</v>
      </c>
      <c r="B8" s="278">
        <f>D8+F8+H8+J8+L8+N8+P8</f>
        <v>0</v>
      </c>
      <c r="C8" s="279"/>
      <c r="D8" s="278">
        <f>'TAB1'!D34</f>
        <v>0</v>
      </c>
      <c r="E8" s="280"/>
      <c r="F8" s="278">
        <f>'TAB1'!F34</f>
        <v>0</v>
      </c>
      <c r="G8" s="280"/>
      <c r="H8" s="278">
        <f>'TAB1'!H34</f>
        <v>0</v>
      </c>
      <c r="I8" s="280"/>
      <c r="J8" s="278">
        <f>'TAB1'!J34</f>
        <v>0</v>
      </c>
      <c r="K8" s="280"/>
      <c r="L8" s="278">
        <f>'TAB1'!L34</f>
        <v>0</v>
      </c>
      <c r="M8" s="280"/>
      <c r="N8" s="278">
        <f>'TAB1'!N34</f>
        <v>0</v>
      </c>
      <c r="O8" s="280"/>
      <c r="P8" s="278">
        <f>'TAB1'!P34</f>
        <v>0</v>
      </c>
      <c r="Q8" s="280"/>
      <c r="R8" s="45"/>
    </row>
    <row r="9" spans="1:18" x14ac:dyDescent="0.3">
      <c r="A9" s="40" t="s">
        <v>175</v>
      </c>
      <c r="B9" s="6">
        <f>D9+F9+H9+J9+L9+N9+P9</f>
        <v>0</v>
      </c>
      <c r="C9" s="7">
        <f>IFERROR(B9/B8,0)</f>
        <v>0</v>
      </c>
      <c r="D9" s="36"/>
      <c r="E9" s="7">
        <f>IFERROR(D9/D8,0)</f>
        <v>0</v>
      </c>
      <c r="F9" s="36"/>
      <c r="G9" s="7">
        <f>IFERROR(F9/F8,0)</f>
        <v>0</v>
      </c>
      <c r="H9" s="36"/>
      <c r="I9" s="7">
        <f>IFERROR(H9/H8,0)</f>
        <v>0</v>
      </c>
      <c r="J9" s="36"/>
      <c r="K9" s="7">
        <f>IFERROR(J9/J8,0)</f>
        <v>0</v>
      </c>
      <c r="L9" s="36"/>
      <c r="M9" s="7">
        <f>IFERROR(L9/L8,0)</f>
        <v>0</v>
      </c>
      <c r="N9" s="36"/>
      <c r="O9" s="7">
        <f>IFERROR(N9/N8,0)</f>
        <v>0</v>
      </c>
      <c r="P9" s="36"/>
      <c r="Q9" s="7">
        <f>IFERROR(P9/P8,0)</f>
        <v>0</v>
      </c>
      <c r="R9" s="45"/>
    </row>
    <row r="10" spans="1:18" s="169" customFormat="1" ht="27" x14ac:dyDescent="0.3">
      <c r="A10" s="277" t="s">
        <v>174</v>
      </c>
      <c r="B10" s="283">
        <f>D10+F10+H10+J10+L10+N10+P10</f>
        <v>0</v>
      </c>
      <c r="C10" s="284">
        <f>IFERROR(B10/B8,0)</f>
        <v>0</v>
      </c>
      <c r="D10" s="283">
        <f>D8-D9</f>
        <v>0</v>
      </c>
      <c r="E10" s="284">
        <f>IFERROR(D10/D8,0)</f>
        <v>0</v>
      </c>
      <c r="F10" s="283">
        <f>F8-F9</f>
        <v>0</v>
      </c>
      <c r="G10" s="284">
        <f>IFERROR(F10/F8,0)</f>
        <v>0</v>
      </c>
      <c r="H10" s="283">
        <f>H8-H9</f>
        <v>0</v>
      </c>
      <c r="I10" s="284">
        <f>IFERROR(H10/H8,0)</f>
        <v>0</v>
      </c>
      <c r="J10" s="283">
        <f>J8-J9</f>
        <v>0</v>
      </c>
      <c r="K10" s="284">
        <f>IFERROR(J10/J8,0)</f>
        <v>0</v>
      </c>
      <c r="L10" s="283">
        <f>L8-L9</f>
        <v>0</v>
      </c>
      <c r="M10" s="284">
        <f>IFERROR(L10/L8,0)</f>
        <v>0</v>
      </c>
      <c r="N10" s="283">
        <f>N8-N9</f>
        <v>0</v>
      </c>
      <c r="O10" s="284">
        <f>IFERROR(N10/N8,0)</f>
        <v>0</v>
      </c>
      <c r="P10" s="283">
        <f>P8-P9</f>
        <v>0</v>
      </c>
      <c r="Q10" s="284">
        <f>IFERROR(P10/P8,0)</f>
        <v>0</v>
      </c>
      <c r="R10" s="285"/>
    </row>
    <row r="11" spans="1:18" ht="14.45" customHeight="1" x14ac:dyDescent="0.3">
      <c r="A11" s="40" t="s">
        <v>83</v>
      </c>
      <c r="B11" s="6">
        <f t="shared" ref="B11:B17" si="0">D11+F11+H11+J11+L11+N11+P11</f>
        <v>0</v>
      </c>
      <c r="C11" s="7">
        <f>IFERROR(B11/$B$10,0)</f>
        <v>0</v>
      </c>
      <c r="D11" s="6">
        <f>D10-D12-D13-D17</f>
        <v>0</v>
      </c>
      <c r="E11" s="7">
        <f t="shared" ref="E11:E17" si="1">IFERROR(D11/$B11,0)</f>
        <v>0</v>
      </c>
      <c r="F11" s="6">
        <f>F10-F12-F13-F17</f>
        <v>0</v>
      </c>
      <c r="G11" s="7">
        <f t="shared" ref="G11:I11" si="2">IFERROR(F11/$B11,0)</f>
        <v>0</v>
      </c>
      <c r="H11" s="6">
        <f>H10-H12-H13-H17</f>
        <v>0</v>
      </c>
      <c r="I11" s="7">
        <f t="shared" si="2"/>
        <v>0</v>
      </c>
      <c r="J11" s="6">
        <f>J10-J12-J13-J17</f>
        <v>0</v>
      </c>
      <c r="K11" s="7">
        <f t="shared" ref="K11:M18" si="3">IFERROR(J11/$B11,0)</f>
        <v>0</v>
      </c>
      <c r="L11" s="6">
        <f>L10-L12-L13-L17</f>
        <v>0</v>
      </c>
      <c r="M11" s="7">
        <f t="shared" si="3"/>
        <v>0</v>
      </c>
      <c r="N11" s="6">
        <f>N10-N12-N13-N17</f>
        <v>0</v>
      </c>
      <c r="O11" s="7">
        <f>IFERROR(N11/$B11,0)</f>
        <v>0</v>
      </c>
      <c r="P11" s="6">
        <f>P10-P12-P13-P17</f>
        <v>0</v>
      </c>
      <c r="Q11" s="7">
        <f>IFERROR(P11/$B11,0)</f>
        <v>0</v>
      </c>
      <c r="R11" s="45"/>
    </row>
    <row r="12" spans="1:18" ht="14.45" customHeight="1" x14ac:dyDescent="0.3">
      <c r="A12" s="40" t="s">
        <v>84</v>
      </c>
      <c r="B12" s="6">
        <f>D12+F12+H12+J12+L12+N12+P12</f>
        <v>0</v>
      </c>
      <c r="C12" s="7">
        <f>IFERROR(B12/$B$10,0)</f>
        <v>0</v>
      </c>
      <c r="D12" s="6">
        <f>SUM('TAB1'!D10,'TAB1'!D20,'TAB1'!D28)</f>
        <v>0</v>
      </c>
      <c r="E12" s="7">
        <f t="shared" si="1"/>
        <v>0</v>
      </c>
      <c r="F12" s="6">
        <f>SUM('TAB1'!F10,'TAB1'!F20,'TAB1'!F28)</f>
        <v>0</v>
      </c>
      <c r="G12" s="7">
        <f t="shared" ref="G12:I12" si="4">IFERROR(F12/$B12,0)</f>
        <v>0</v>
      </c>
      <c r="H12" s="6">
        <f>SUM('TAB1'!H10,'TAB1'!H20,'TAB1'!H28)</f>
        <v>0</v>
      </c>
      <c r="I12" s="7">
        <f t="shared" si="4"/>
        <v>0</v>
      </c>
      <c r="J12" s="6">
        <f>SUM('TAB1'!J10,'TAB1'!J20,'TAB1'!J28)</f>
        <v>0</v>
      </c>
      <c r="K12" s="7">
        <f t="shared" si="3"/>
        <v>0</v>
      </c>
      <c r="L12" s="6">
        <f>SUM('TAB1'!L10,'TAB1'!L20,'TAB1'!L28)</f>
        <v>0</v>
      </c>
      <c r="M12" s="7">
        <f t="shared" si="3"/>
        <v>0</v>
      </c>
      <c r="N12" s="6">
        <f>SUM('TAB1'!N10,'TAB1'!N20,'TAB1'!N28)</f>
        <v>0</v>
      </c>
      <c r="O12" s="7">
        <f t="shared" ref="O12" si="5">IFERROR(N12/$B12,0)</f>
        <v>0</v>
      </c>
      <c r="P12" s="188"/>
      <c r="Q12" s="7">
        <f t="shared" ref="Q12" si="6">IFERROR(P12/$B12,0)</f>
        <v>0</v>
      </c>
      <c r="R12" s="45"/>
    </row>
    <row r="13" spans="1:18" x14ac:dyDescent="0.3">
      <c r="A13" s="40" t="s">
        <v>85</v>
      </c>
      <c r="B13" s="6">
        <f t="shared" si="0"/>
        <v>0</v>
      </c>
      <c r="C13" s="7">
        <f t="shared" ref="C13:C17" si="7">IFERROR(B13/$B$10,0)</f>
        <v>0</v>
      </c>
      <c r="D13" s="6">
        <f>SUM(D14:D16)</f>
        <v>0</v>
      </c>
      <c r="E13" s="7">
        <f t="shared" si="1"/>
        <v>0</v>
      </c>
      <c r="F13" s="6">
        <f>SUM(F14:F16)</f>
        <v>0</v>
      </c>
      <c r="G13" s="7">
        <f t="shared" ref="G13:I13" si="8">IFERROR(F13/$B13,0)</f>
        <v>0</v>
      </c>
      <c r="H13" s="6">
        <f>SUM(H14:H16)</f>
        <v>0</v>
      </c>
      <c r="I13" s="7">
        <f t="shared" si="8"/>
        <v>0</v>
      </c>
      <c r="J13" s="6">
        <f>SUM(J14:J16)</f>
        <v>0</v>
      </c>
      <c r="K13" s="7">
        <f t="shared" si="3"/>
        <v>0</v>
      </c>
      <c r="L13" s="6">
        <f>SUM(L14:L16)</f>
        <v>0</v>
      </c>
      <c r="M13" s="7">
        <f t="shared" si="3"/>
        <v>0</v>
      </c>
      <c r="N13" s="6">
        <f>SUM(N14:N16)</f>
        <v>0</v>
      </c>
      <c r="O13" s="7">
        <f>IFERROR(N13/$B13,0)</f>
        <v>0</v>
      </c>
      <c r="P13" s="6">
        <f>SUM(P14:P16)</f>
        <v>0</v>
      </c>
      <c r="Q13" s="7">
        <f t="shared" ref="Q13" si="9">IFERROR(P13/$B13,0)</f>
        <v>0</v>
      </c>
      <c r="R13" s="45"/>
    </row>
    <row r="14" spans="1:18" x14ac:dyDescent="0.3">
      <c r="A14" s="41" t="s">
        <v>2</v>
      </c>
      <c r="B14" s="6">
        <f t="shared" si="0"/>
        <v>0</v>
      </c>
      <c r="C14" s="7">
        <f>IFERROR(B14/$B$10,0)</f>
        <v>0</v>
      </c>
      <c r="D14" s="6">
        <f>'TAB1'!D15</f>
        <v>0</v>
      </c>
      <c r="E14" s="7">
        <f t="shared" si="1"/>
        <v>0</v>
      </c>
      <c r="F14" s="6">
        <f>'TAB1'!F15</f>
        <v>0</v>
      </c>
      <c r="G14" s="7">
        <f t="shared" ref="G14:I14" si="10">IFERROR(F14/$B14,0)</f>
        <v>0</v>
      </c>
      <c r="H14" s="6">
        <f>'TAB1'!H15</f>
        <v>0</v>
      </c>
      <c r="I14" s="7">
        <f t="shared" si="10"/>
        <v>0</v>
      </c>
      <c r="J14" s="6">
        <f>'TAB1'!J15</f>
        <v>0</v>
      </c>
      <c r="K14" s="7">
        <f t="shared" si="3"/>
        <v>0</v>
      </c>
      <c r="L14" s="6">
        <f>'TAB1'!L15</f>
        <v>0</v>
      </c>
      <c r="M14" s="7">
        <f t="shared" si="3"/>
        <v>0</v>
      </c>
      <c r="N14" s="6">
        <f>'TAB1'!N15</f>
        <v>0</v>
      </c>
      <c r="O14" s="7">
        <f t="shared" ref="O14" si="11">IFERROR(N14/$B14,0)</f>
        <v>0</v>
      </c>
      <c r="P14" s="6">
        <f>'TAB1'!P15</f>
        <v>0</v>
      </c>
      <c r="Q14" s="7">
        <f t="shared" ref="Q14" si="12">IFERROR(P14/$B14,0)</f>
        <v>0</v>
      </c>
      <c r="R14" s="45"/>
    </row>
    <row r="15" spans="1:18" ht="14.45" customHeight="1" x14ac:dyDescent="0.3">
      <c r="A15" s="41" t="s">
        <v>6</v>
      </c>
      <c r="B15" s="6">
        <f t="shared" si="0"/>
        <v>0</v>
      </c>
      <c r="C15" s="7">
        <f t="shared" si="7"/>
        <v>0</v>
      </c>
      <c r="D15" s="6">
        <f>'TAB1'!D16</f>
        <v>0</v>
      </c>
      <c r="E15" s="7">
        <f t="shared" si="1"/>
        <v>0</v>
      </c>
      <c r="F15" s="6">
        <f>'TAB1'!F16</f>
        <v>0</v>
      </c>
      <c r="G15" s="7">
        <f t="shared" ref="G15:I15" si="13">IFERROR(F15/$B15,0)</f>
        <v>0</v>
      </c>
      <c r="H15" s="6">
        <f>'TAB1'!H16</f>
        <v>0</v>
      </c>
      <c r="I15" s="7">
        <f t="shared" si="13"/>
        <v>0</v>
      </c>
      <c r="J15" s="6">
        <f>'TAB1'!J16</f>
        <v>0</v>
      </c>
      <c r="K15" s="7">
        <f t="shared" si="3"/>
        <v>0</v>
      </c>
      <c r="L15" s="6">
        <f>'TAB1'!L16</f>
        <v>0</v>
      </c>
      <c r="M15" s="7">
        <f t="shared" si="3"/>
        <v>0</v>
      </c>
      <c r="N15" s="6">
        <f>'TAB1'!N16</f>
        <v>0</v>
      </c>
      <c r="O15" s="7">
        <f t="shared" ref="O15" si="14">IFERROR(N15/$B15,0)</f>
        <v>0</v>
      </c>
      <c r="P15" s="6">
        <f>'TAB1'!P16</f>
        <v>0</v>
      </c>
      <c r="Q15" s="7">
        <f t="shared" ref="Q15" si="15">IFERROR(P15/$B15,0)</f>
        <v>0</v>
      </c>
      <c r="R15" s="45"/>
    </row>
    <row r="16" spans="1:18" ht="14.45" customHeight="1" x14ac:dyDescent="0.3">
      <c r="A16" s="41" t="s">
        <v>10</v>
      </c>
      <c r="B16" s="6">
        <f>D16+F16+H16+J16+L16+N16+P16</f>
        <v>0</v>
      </c>
      <c r="C16" s="7">
        <f>IFERROR(B16/$B$10,0)</f>
        <v>0</v>
      </c>
      <c r="D16" s="6">
        <f>'TAB1'!D17</f>
        <v>0</v>
      </c>
      <c r="E16" s="7">
        <f t="shared" si="1"/>
        <v>0</v>
      </c>
      <c r="F16" s="6">
        <f>'TAB1'!F17</f>
        <v>0</v>
      </c>
      <c r="G16" s="7">
        <f t="shared" ref="G16:I16" si="16">IFERROR(F16/$B16,0)</f>
        <v>0</v>
      </c>
      <c r="H16" s="6">
        <f>'TAB1'!H17</f>
        <v>0</v>
      </c>
      <c r="I16" s="7">
        <f t="shared" si="16"/>
        <v>0</v>
      </c>
      <c r="J16" s="6">
        <f>'TAB1'!J17</f>
        <v>0</v>
      </c>
      <c r="K16" s="7">
        <f t="shared" si="3"/>
        <v>0</v>
      </c>
      <c r="L16" s="6">
        <f>'TAB1'!L17</f>
        <v>0</v>
      </c>
      <c r="M16" s="7">
        <f t="shared" si="3"/>
        <v>0</v>
      </c>
      <c r="N16" s="6">
        <f>'TAB1'!N17</f>
        <v>0</v>
      </c>
      <c r="O16" s="7">
        <f t="shared" ref="O16" si="17">IFERROR(N16/$B16,0)</f>
        <v>0</v>
      </c>
      <c r="P16" s="6">
        <f>'TAB1'!P17</f>
        <v>0</v>
      </c>
      <c r="Q16" s="7">
        <f t="shared" ref="Q16" si="18">IFERROR(P16/$B16,0)</f>
        <v>0</v>
      </c>
      <c r="R16" s="45"/>
    </row>
    <row r="17" spans="1:18" ht="14.45" customHeight="1" x14ac:dyDescent="0.3">
      <c r="A17" s="40" t="s">
        <v>86</v>
      </c>
      <c r="B17" s="6">
        <f t="shared" si="0"/>
        <v>0</v>
      </c>
      <c r="C17" s="7">
        <f t="shared" si="7"/>
        <v>0</v>
      </c>
      <c r="D17" s="6">
        <f>'TAB1'!D29+'TAB1'!D33</f>
        <v>0</v>
      </c>
      <c r="E17" s="7">
        <f t="shared" si="1"/>
        <v>0</v>
      </c>
      <c r="F17" s="6">
        <f>'TAB1'!F29+'TAB1'!F33</f>
        <v>0</v>
      </c>
      <c r="G17" s="7">
        <f t="shared" ref="G17:I18" si="19">IFERROR(F17/$B17,0)</f>
        <v>0</v>
      </c>
      <c r="H17" s="6">
        <f>'TAB1'!H29+'TAB1'!H33</f>
        <v>0</v>
      </c>
      <c r="I17" s="7">
        <f t="shared" si="19"/>
        <v>0</v>
      </c>
      <c r="J17" s="6">
        <f>'TAB1'!J29+'TAB1'!J33</f>
        <v>0</v>
      </c>
      <c r="K17" s="7">
        <f t="shared" si="3"/>
        <v>0</v>
      </c>
      <c r="L17" s="6">
        <f>'TAB1'!L29+'TAB1'!L33</f>
        <v>0</v>
      </c>
      <c r="M17" s="7">
        <f t="shared" si="3"/>
        <v>0</v>
      </c>
      <c r="N17" s="6">
        <f>'TAB1'!N29+'TAB1'!N33</f>
        <v>0</v>
      </c>
      <c r="O17" s="7">
        <f t="shared" ref="O17:O18" si="20">IFERROR(N17/$B17,0)</f>
        <v>0</v>
      </c>
      <c r="P17" s="6">
        <f>'TAB1'!P29+'TAB1'!P33</f>
        <v>0</v>
      </c>
      <c r="Q17" s="7">
        <f t="shared" ref="Q17:Q18" si="21">IFERROR(P17/$B17,0)</f>
        <v>0</v>
      </c>
      <c r="R17" s="45"/>
    </row>
    <row r="18" spans="1:18" x14ac:dyDescent="0.3">
      <c r="A18" s="42" t="s">
        <v>173</v>
      </c>
      <c r="B18" s="283">
        <f>D18+F18+H18+J18+L18+N18+P18</f>
        <v>0</v>
      </c>
      <c r="C18" s="9">
        <f>IFERROR(B18/B18,0)</f>
        <v>0</v>
      </c>
      <c r="D18" s="8">
        <f>D11+D12+D13+D17</f>
        <v>0</v>
      </c>
      <c r="E18" s="9">
        <f>IFERROR(D18/$B18,0)</f>
        <v>0</v>
      </c>
      <c r="F18" s="8">
        <f>F11+F12+F13+F17</f>
        <v>0</v>
      </c>
      <c r="G18" s="9">
        <f t="shared" si="19"/>
        <v>0</v>
      </c>
      <c r="H18" s="8">
        <f>H11+H12+H13+H17</f>
        <v>0</v>
      </c>
      <c r="I18" s="9">
        <f t="shared" si="19"/>
        <v>0</v>
      </c>
      <c r="J18" s="8">
        <f>J11+J12+J13+J17</f>
        <v>0</v>
      </c>
      <c r="K18" s="9">
        <f>IFERROR(J18/$B18,0)</f>
        <v>0</v>
      </c>
      <c r="L18" s="8">
        <f>L11+L12+L13+L17</f>
        <v>0</v>
      </c>
      <c r="M18" s="9">
        <f t="shared" si="3"/>
        <v>0</v>
      </c>
      <c r="N18" s="8">
        <f>N11+N12+N13+N17</f>
        <v>0</v>
      </c>
      <c r="O18" s="9">
        <f t="shared" si="20"/>
        <v>0</v>
      </c>
      <c r="P18" s="8">
        <f>P11+P12+P13+P17</f>
        <v>0</v>
      </c>
      <c r="Q18" s="9">
        <f t="shared" si="21"/>
        <v>0</v>
      </c>
    </row>
    <row r="19" spans="1:18" x14ac:dyDescent="0.3">
      <c r="R19" s="46"/>
    </row>
    <row r="20" spans="1:18" ht="21" x14ac:dyDescent="0.35">
      <c r="A20" s="378" t="s">
        <v>203</v>
      </c>
      <c r="B20" s="379"/>
      <c r="C20" s="379"/>
      <c r="D20" s="379"/>
      <c r="E20" s="379"/>
      <c r="F20" s="379"/>
      <c r="G20" s="379"/>
      <c r="H20" s="379"/>
      <c r="I20" s="379"/>
      <c r="J20" s="379"/>
      <c r="K20" s="379"/>
      <c r="L20" s="379"/>
      <c r="M20" s="379"/>
      <c r="N20" s="379"/>
      <c r="O20" s="379"/>
      <c r="P20" s="379"/>
      <c r="Q20" s="380"/>
    </row>
    <row r="21" spans="1:18" x14ac:dyDescent="0.3">
      <c r="A21" s="393" t="s">
        <v>0</v>
      </c>
      <c r="B21" s="22" t="str">
        <f>B6</f>
        <v>TOTAL</v>
      </c>
      <c r="C21" s="23"/>
      <c r="D21" s="22" t="str">
        <f>D6</f>
        <v>T1</v>
      </c>
      <c r="E21" s="23"/>
      <c r="F21" s="22" t="str">
        <f>F6</f>
        <v>T2</v>
      </c>
      <c r="G21" s="23"/>
      <c r="H21" s="22" t="str">
        <f>H6</f>
        <v>T3</v>
      </c>
      <c r="I21" s="23"/>
      <c r="J21" s="22" t="str">
        <f>J6</f>
        <v>T4</v>
      </c>
      <c r="K21" s="23"/>
      <c r="L21" s="22" t="str">
        <f>L6</f>
        <v>T5</v>
      </c>
      <c r="M21" s="23"/>
      <c r="N21" s="22" t="str">
        <f>N6</f>
        <v>T6</v>
      </c>
      <c r="O21" s="23"/>
      <c r="P21" s="22" t="str">
        <f>P6</f>
        <v>CNG</v>
      </c>
      <c r="Q21" s="23"/>
    </row>
    <row r="22" spans="1:18" x14ac:dyDescent="0.3">
      <c r="A22" s="394"/>
      <c r="B22" s="5" t="s">
        <v>3</v>
      </c>
      <c r="C22" s="5" t="s">
        <v>4</v>
      </c>
      <c r="D22" s="5" t="s">
        <v>3</v>
      </c>
      <c r="E22" s="5" t="s">
        <v>4</v>
      </c>
      <c r="F22" s="5" t="s">
        <v>3</v>
      </c>
      <c r="G22" s="5" t="s">
        <v>4</v>
      </c>
      <c r="H22" s="5" t="s">
        <v>3</v>
      </c>
      <c r="I22" s="5" t="s">
        <v>4</v>
      </c>
      <c r="J22" s="5" t="s">
        <v>3</v>
      </c>
      <c r="K22" s="5" t="s">
        <v>4</v>
      </c>
      <c r="L22" s="5" t="s">
        <v>3</v>
      </c>
      <c r="M22" s="5" t="s">
        <v>4</v>
      </c>
      <c r="N22" s="5" t="s">
        <v>3</v>
      </c>
      <c r="O22" s="5" t="s">
        <v>4</v>
      </c>
      <c r="P22" s="5" t="s">
        <v>3</v>
      </c>
      <c r="Q22" s="43" t="s">
        <v>4</v>
      </c>
    </row>
    <row r="23" spans="1:18" x14ac:dyDescent="0.3">
      <c r="A23" s="42" t="s">
        <v>11</v>
      </c>
      <c r="B23" s="278">
        <f>D23+F23+H23+J23+L23+N23+P23</f>
        <v>0</v>
      </c>
      <c r="C23" s="279"/>
      <c r="D23" s="278">
        <f>'TAB1'!D66</f>
        <v>0</v>
      </c>
      <c r="E23" s="280"/>
      <c r="F23" s="278">
        <f>'TAB1'!F66</f>
        <v>0</v>
      </c>
      <c r="G23" s="280"/>
      <c r="H23" s="278">
        <f>'TAB1'!H66</f>
        <v>0</v>
      </c>
      <c r="I23" s="280"/>
      <c r="J23" s="278">
        <f>'TAB1'!J66</f>
        <v>0</v>
      </c>
      <c r="K23" s="280"/>
      <c r="L23" s="278">
        <f>'TAB1'!L66</f>
        <v>0</v>
      </c>
      <c r="M23" s="280"/>
      <c r="N23" s="278">
        <f>'TAB1'!N66</f>
        <v>0</v>
      </c>
      <c r="O23" s="280"/>
      <c r="P23" s="278">
        <f>'TAB1'!P66</f>
        <v>0</v>
      </c>
      <c r="Q23" s="280"/>
    </row>
    <row r="24" spans="1:18" x14ac:dyDescent="0.3">
      <c r="A24" s="40" t="s">
        <v>175</v>
      </c>
      <c r="B24" s="6">
        <f>D24+F24+H24+J24+L24+N24+P24</f>
        <v>0</v>
      </c>
      <c r="C24" s="7">
        <f>IFERROR(B24/B23,0)</f>
        <v>0</v>
      </c>
      <c r="D24" s="36"/>
      <c r="E24" s="7">
        <f>IFERROR(D24/D23,0)</f>
        <v>0</v>
      </c>
      <c r="F24" s="36"/>
      <c r="G24" s="7">
        <f>IFERROR(F24/F23,0)</f>
        <v>0</v>
      </c>
      <c r="H24" s="36"/>
      <c r="I24" s="7">
        <f>IFERROR(H24/H23,0)</f>
        <v>0</v>
      </c>
      <c r="J24" s="36"/>
      <c r="K24" s="7">
        <f>IFERROR(J24/J23,0)</f>
        <v>0</v>
      </c>
      <c r="L24" s="36"/>
      <c r="M24" s="7">
        <f>IFERROR(L24/L23,0)</f>
        <v>0</v>
      </c>
      <c r="N24" s="36"/>
      <c r="O24" s="7">
        <f>IFERROR(N24/N23,0)</f>
        <v>0</v>
      </c>
      <c r="P24" s="36"/>
      <c r="Q24" s="7">
        <f>IFERROR(P24/P23,0)</f>
        <v>0</v>
      </c>
    </row>
    <row r="25" spans="1:18" s="169" customFormat="1" ht="27" x14ac:dyDescent="0.3">
      <c r="A25" s="277" t="s">
        <v>174</v>
      </c>
      <c r="B25" s="283">
        <f>D25+F25+H25+J25+L25+N25+P25</f>
        <v>0</v>
      </c>
      <c r="C25" s="284">
        <f>IFERROR(B25/B23,0)</f>
        <v>0</v>
      </c>
      <c r="D25" s="283">
        <f>D23-D24</f>
        <v>0</v>
      </c>
      <c r="E25" s="284">
        <f>IFERROR(D25/D23,0)</f>
        <v>0</v>
      </c>
      <c r="F25" s="283">
        <f>F23-F24</f>
        <v>0</v>
      </c>
      <c r="G25" s="284">
        <f>IFERROR(F25/F23,0)</f>
        <v>0</v>
      </c>
      <c r="H25" s="283">
        <f>H23-H24</f>
        <v>0</v>
      </c>
      <c r="I25" s="284">
        <f>IFERROR(H25/H23,0)</f>
        <v>0</v>
      </c>
      <c r="J25" s="283">
        <f>J23-J24</f>
        <v>0</v>
      </c>
      <c r="K25" s="284">
        <f>IFERROR(J25/J23,0)</f>
        <v>0</v>
      </c>
      <c r="L25" s="283">
        <f>L23-L24</f>
        <v>0</v>
      </c>
      <c r="M25" s="284">
        <f>IFERROR(L25/L23,0)</f>
        <v>0</v>
      </c>
      <c r="N25" s="283">
        <f>N23-N24</f>
        <v>0</v>
      </c>
      <c r="O25" s="284">
        <f>IFERROR(N25/N23,0)</f>
        <v>0</v>
      </c>
      <c r="P25" s="283">
        <f>P23-P24</f>
        <v>0</v>
      </c>
      <c r="Q25" s="284">
        <f>IFERROR(P25/P23,0)</f>
        <v>0</v>
      </c>
      <c r="R25" s="285"/>
    </row>
    <row r="26" spans="1:18" ht="14.45" customHeight="1" x14ac:dyDescent="0.3">
      <c r="A26" s="40" t="s">
        <v>83</v>
      </c>
      <c r="B26" s="6">
        <f t="shared" ref="B26:B32" si="22">D26+F26+H26+J26+L26+N26+P26</f>
        <v>0</v>
      </c>
      <c r="C26" s="7">
        <f>IFERROR(B26/$B$25,0)</f>
        <v>0</v>
      </c>
      <c r="D26" s="6">
        <f>D25-D27-D28-D32</f>
        <v>0</v>
      </c>
      <c r="E26" s="7">
        <f>IFERROR(D26/$B26,0)</f>
        <v>0</v>
      </c>
      <c r="F26" s="6">
        <f>F25-F27-F28-F32</f>
        <v>0</v>
      </c>
      <c r="G26" s="7">
        <f t="shared" ref="G26" si="23">IFERROR(F26/$B26,0)</f>
        <v>0</v>
      </c>
      <c r="H26" s="6">
        <f>H25-H27-H28-H32</f>
        <v>0</v>
      </c>
      <c r="I26" s="7">
        <f t="shared" ref="I26" si="24">IFERROR(H26/$B26,0)</f>
        <v>0</v>
      </c>
      <c r="J26" s="6">
        <f>J25-J27-J28-J32</f>
        <v>0</v>
      </c>
      <c r="K26" s="7">
        <f t="shared" ref="K26" si="25">IFERROR(J26/$B26,0)</f>
        <v>0</v>
      </c>
      <c r="L26" s="6">
        <f>L25-L27-L28-L32</f>
        <v>0</v>
      </c>
      <c r="M26" s="7">
        <f t="shared" ref="M26" si="26">IFERROR(L26/$B26,0)</f>
        <v>0</v>
      </c>
      <c r="N26" s="6">
        <f>N25-N27-N28-N32</f>
        <v>0</v>
      </c>
      <c r="O26" s="7">
        <f>IFERROR(N26/$B26,0)</f>
        <v>0</v>
      </c>
      <c r="P26" s="6">
        <f>P25-P27-P28-P32</f>
        <v>0</v>
      </c>
      <c r="Q26" s="7">
        <f>IFERROR(P26/$B26,0)</f>
        <v>0</v>
      </c>
      <c r="R26" s="45"/>
    </row>
    <row r="27" spans="1:18" x14ac:dyDescent="0.3">
      <c r="A27" s="40" t="s">
        <v>84</v>
      </c>
      <c r="B27" s="6">
        <f>D27+F27+H27+J27+L27+N27+P27</f>
        <v>0</v>
      </c>
      <c r="C27" s="7">
        <f>IFERROR(B27/B33,0)</f>
        <v>0</v>
      </c>
      <c r="D27" s="6">
        <f>SUM('TAB1'!D42,'TAB1'!D52,'TAB1'!D60)</f>
        <v>0</v>
      </c>
      <c r="E27" s="7">
        <f t="shared" ref="E27:E33" si="27">IFERROR(D27/$B27,0)</f>
        <v>0</v>
      </c>
      <c r="F27" s="6">
        <f>SUM('TAB1'!F42,'TAB1'!F52,'TAB1'!F60)</f>
        <v>0</v>
      </c>
      <c r="G27" s="7">
        <f t="shared" ref="G27:G33" si="28">IFERROR(F27/$B27,0)</f>
        <v>0</v>
      </c>
      <c r="H27" s="6">
        <f>SUM('TAB1'!H42,'TAB1'!H52,'TAB1'!H60)</f>
        <v>0</v>
      </c>
      <c r="I27" s="7">
        <f t="shared" ref="I27:I33" si="29">IFERROR(H27/$B27,0)</f>
        <v>0</v>
      </c>
      <c r="J27" s="6">
        <f>SUM('TAB1'!J42,'TAB1'!J52,'TAB1'!J60)</f>
        <v>0</v>
      </c>
      <c r="K27" s="7">
        <f t="shared" ref="K27:K33" si="30">IFERROR(J27/$B27,0)</f>
        <v>0</v>
      </c>
      <c r="L27" s="6">
        <f>SUM('TAB1'!L42,'TAB1'!L52,'TAB1'!L60)</f>
        <v>0</v>
      </c>
      <c r="M27" s="7">
        <f t="shared" ref="M27:M33" si="31">IFERROR(L27/$B27,0)</f>
        <v>0</v>
      </c>
      <c r="N27" s="6">
        <f>SUM('TAB1'!N42,'TAB1'!N52,'TAB1'!N60)</f>
        <v>0</v>
      </c>
      <c r="O27" s="7">
        <f t="shared" ref="O27:O33" si="32">IFERROR(N27/$B27,0)</f>
        <v>0</v>
      </c>
      <c r="P27" s="188"/>
      <c r="Q27" s="7">
        <f t="shared" ref="Q27:Q33" si="33">IFERROR(P27/$B27,0)</f>
        <v>0</v>
      </c>
    </row>
    <row r="28" spans="1:18" x14ac:dyDescent="0.3">
      <c r="A28" s="40" t="s">
        <v>85</v>
      </c>
      <c r="B28" s="6">
        <f t="shared" si="22"/>
        <v>0</v>
      </c>
      <c r="C28" s="7">
        <f>IFERROR(B28/B33,0)</f>
        <v>0</v>
      </c>
      <c r="D28" s="6">
        <f>SUM(D29:D31)</f>
        <v>0</v>
      </c>
      <c r="E28" s="7">
        <f t="shared" si="27"/>
        <v>0</v>
      </c>
      <c r="F28" s="6">
        <f>SUM(F29:F31)</f>
        <v>0</v>
      </c>
      <c r="G28" s="7">
        <f t="shared" si="28"/>
        <v>0</v>
      </c>
      <c r="H28" s="6">
        <f>SUM(H29:H31)</f>
        <v>0</v>
      </c>
      <c r="I28" s="7">
        <f t="shared" si="29"/>
        <v>0</v>
      </c>
      <c r="J28" s="6">
        <f>SUM(J29:J31)</f>
        <v>0</v>
      </c>
      <c r="K28" s="7">
        <f t="shared" si="30"/>
        <v>0</v>
      </c>
      <c r="L28" s="6">
        <f>SUM(L29:L31)</f>
        <v>0</v>
      </c>
      <c r="M28" s="7">
        <f t="shared" si="31"/>
        <v>0</v>
      </c>
      <c r="N28" s="6">
        <f>SUM(N29:N31)</f>
        <v>0</v>
      </c>
      <c r="O28" s="7">
        <f t="shared" si="32"/>
        <v>0</v>
      </c>
      <c r="P28" s="6">
        <f>SUM(P29:P31)</f>
        <v>0</v>
      </c>
      <c r="Q28" s="7">
        <f t="shared" si="33"/>
        <v>0</v>
      </c>
    </row>
    <row r="29" spans="1:18" x14ac:dyDescent="0.3">
      <c r="A29" s="41" t="s">
        <v>2</v>
      </c>
      <c r="B29" s="6">
        <f t="shared" si="22"/>
        <v>0</v>
      </c>
      <c r="C29" s="7">
        <f>IFERROR(B29/B33,0)</f>
        <v>0</v>
      </c>
      <c r="D29" s="6">
        <f>'TAB1'!D47</f>
        <v>0</v>
      </c>
      <c r="E29" s="7">
        <f t="shared" si="27"/>
        <v>0</v>
      </c>
      <c r="F29" s="6">
        <f>'TAB1'!F47</f>
        <v>0</v>
      </c>
      <c r="G29" s="7">
        <f t="shared" si="28"/>
        <v>0</v>
      </c>
      <c r="H29" s="6">
        <f>'TAB1'!H47</f>
        <v>0</v>
      </c>
      <c r="I29" s="7">
        <f t="shared" si="29"/>
        <v>0</v>
      </c>
      <c r="J29" s="6">
        <f>'TAB1'!J47</f>
        <v>0</v>
      </c>
      <c r="K29" s="7">
        <f t="shared" si="30"/>
        <v>0</v>
      </c>
      <c r="L29" s="6">
        <f>'TAB1'!L47</f>
        <v>0</v>
      </c>
      <c r="M29" s="7">
        <f t="shared" si="31"/>
        <v>0</v>
      </c>
      <c r="N29" s="6">
        <f>'TAB1'!N47</f>
        <v>0</v>
      </c>
      <c r="O29" s="7">
        <f t="shared" si="32"/>
        <v>0</v>
      </c>
      <c r="P29" s="6">
        <f>'TAB1'!P47</f>
        <v>0</v>
      </c>
      <c r="Q29" s="7">
        <f t="shared" si="33"/>
        <v>0</v>
      </c>
    </row>
    <row r="30" spans="1:18" x14ac:dyDescent="0.3">
      <c r="A30" s="41" t="s">
        <v>6</v>
      </c>
      <c r="B30" s="6">
        <f t="shared" si="22"/>
        <v>0</v>
      </c>
      <c r="C30" s="7">
        <f>IFERROR(B30/B33,0)</f>
        <v>0</v>
      </c>
      <c r="D30" s="6">
        <f>'TAB1'!D48</f>
        <v>0</v>
      </c>
      <c r="E30" s="7">
        <f t="shared" si="27"/>
        <v>0</v>
      </c>
      <c r="F30" s="6">
        <f>'TAB1'!F48</f>
        <v>0</v>
      </c>
      <c r="G30" s="7">
        <f t="shared" si="28"/>
        <v>0</v>
      </c>
      <c r="H30" s="6">
        <f>'TAB1'!H48</f>
        <v>0</v>
      </c>
      <c r="I30" s="7">
        <f t="shared" si="29"/>
        <v>0</v>
      </c>
      <c r="J30" s="6">
        <f>'TAB1'!J48</f>
        <v>0</v>
      </c>
      <c r="K30" s="7">
        <f t="shared" si="30"/>
        <v>0</v>
      </c>
      <c r="L30" s="6">
        <f>'TAB1'!L48</f>
        <v>0</v>
      </c>
      <c r="M30" s="7">
        <f t="shared" si="31"/>
        <v>0</v>
      </c>
      <c r="N30" s="6">
        <f>'TAB1'!N48</f>
        <v>0</v>
      </c>
      <c r="O30" s="7">
        <f t="shared" si="32"/>
        <v>0</v>
      </c>
      <c r="P30" s="6">
        <f>'TAB1'!P48</f>
        <v>0</v>
      </c>
      <c r="Q30" s="7">
        <f t="shared" si="33"/>
        <v>0</v>
      </c>
    </row>
    <row r="31" spans="1:18" x14ac:dyDescent="0.3">
      <c r="A31" s="41" t="s">
        <v>10</v>
      </c>
      <c r="B31" s="6">
        <f>D31+F31+H31+J31+L31+N31+P31</f>
        <v>0</v>
      </c>
      <c r="C31" s="7">
        <f>IFERROR(B31/B33,0)</f>
        <v>0</v>
      </c>
      <c r="D31" s="6">
        <f>'TAB1'!D49</f>
        <v>0</v>
      </c>
      <c r="E31" s="7">
        <f t="shared" si="27"/>
        <v>0</v>
      </c>
      <c r="F31" s="6">
        <f>'TAB1'!F49</f>
        <v>0</v>
      </c>
      <c r="G31" s="7">
        <f t="shared" si="28"/>
        <v>0</v>
      </c>
      <c r="H31" s="6">
        <f>'TAB1'!H49</f>
        <v>0</v>
      </c>
      <c r="I31" s="7">
        <f t="shared" si="29"/>
        <v>0</v>
      </c>
      <c r="J31" s="6">
        <f>'TAB1'!J49</f>
        <v>0</v>
      </c>
      <c r="K31" s="7">
        <f t="shared" si="30"/>
        <v>0</v>
      </c>
      <c r="L31" s="6">
        <f>'TAB1'!L49</f>
        <v>0</v>
      </c>
      <c r="M31" s="7">
        <f t="shared" si="31"/>
        <v>0</v>
      </c>
      <c r="N31" s="6">
        <f>'TAB1'!N49</f>
        <v>0</v>
      </c>
      <c r="O31" s="7">
        <f t="shared" si="32"/>
        <v>0</v>
      </c>
      <c r="P31" s="6">
        <f>'TAB1'!P49</f>
        <v>0</v>
      </c>
      <c r="Q31" s="7">
        <f t="shared" si="33"/>
        <v>0</v>
      </c>
    </row>
    <row r="32" spans="1:18" x14ac:dyDescent="0.3">
      <c r="A32" s="40" t="s">
        <v>86</v>
      </c>
      <c r="B32" s="6">
        <f t="shared" si="22"/>
        <v>0</v>
      </c>
      <c r="C32" s="7">
        <f>IFERROR(B32/B33,0)</f>
        <v>0</v>
      </c>
      <c r="D32" s="6">
        <f>'TAB1'!D61+'TAB1'!D65</f>
        <v>0</v>
      </c>
      <c r="E32" s="7">
        <f t="shared" si="27"/>
        <v>0</v>
      </c>
      <c r="F32" s="6">
        <f>'TAB1'!F61+'TAB1'!F65</f>
        <v>0</v>
      </c>
      <c r="G32" s="7">
        <f t="shared" si="28"/>
        <v>0</v>
      </c>
      <c r="H32" s="6">
        <f>'TAB1'!H61+'TAB1'!H65</f>
        <v>0</v>
      </c>
      <c r="I32" s="7">
        <f t="shared" si="29"/>
        <v>0</v>
      </c>
      <c r="J32" s="6">
        <f>'TAB1'!J61+'TAB1'!J65</f>
        <v>0</v>
      </c>
      <c r="K32" s="7">
        <f t="shared" si="30"/>
        <v>0</v>
      </c>
      <c r="L32" s="6">
        <f>'TAB1'!L61+'TAB1'!L65</f>
        <v>0</v>
      </c>
      <c r="M32" s="7">
        <f t="shared" si="31"/>
        <v>0</v>
      </c>
      <c r="N32" s="6">
        <f>'TAB1'!N61+'TAB1'!N65</f>
        <v>0</v>
      </c>
      <c r="O32" s="7">
        <f t="shared" si="32"/>
        <v>0</v>
      </c>
      <c r="P32" s="6">
        <f>'TAB1'!P61+'TAB1'!P65</f>
        <v>0</v>
      </c>
      <c r="Q32" s="7">
        <f t="shared" si="33"/>
        <v>0</v>
      </c>
    </row>
    <row r="33" spans="1:18" x14ac:dyDescent="0.3">
      <c r="A33" s="42" t="s">
        <v>173</v>
      </c>
      <c r="B33" s="283">
        <f>D33+F33+H33+J33+L33+N33+P33</f>
        <v>0</v>
      </c>
      <c r="C33" s="9">
        <f>IFERROR(B33/B33,0)</f>
        <v>0</v>
      </c>
      <c r="D33" s="8">
        <f>D26+D27+D28+D32</f>
        <v>0</v>
      </c>
      <c r="E33" s="9">
        <f t="shared" si="27"/>
        <v>0</v>
      </c>
      <c r="F33" s="8">
        <f>F26+F27+F28+F32</f>
        <v>0</v>
      </c>
      <c r="G33" s="9">
        <f t="shared" si="28"/>
        <v>0</v>
      </c>
      <c r="H33" s="8">
        <f>H26+H27+H28+H32</f>
        <v>0</v>
      </c>
      <c r="I33" s="9">
        <f t="shared" si="29"/>
        <v>0</v>
      </c>
      <c r="J33" s="8">
        <f>J26+J27+J28+J32</f>
        <v>0</v>
      </c>
      <c r="K33" s="9">
        <f t="shared" si="30"/>
        <v>0</v>
      </c>
      <c r="L33" s="8">
        <f>L26+L27+L28+L32</f>
        <v>0</v>
      </c>
      <c r="M33" s="9">
        <f t="shared" si="31"/>
        <v>0</v>
      </c>
      <c r="N33" s="8">
        <f>N26+N27+N28+N32</f>
        <v>0</v>
      </c>
      <c r="O33" s="9">
        <f t="shared" si="32"/>
        <v>0</v>
      </c>
      <c r="P33" s="8">
        <f>P26+P27+P28+P32</f>
        <v>0</v>
      </c>
      <c r="Q33" s="9">
        <f t="shared" si="33"/>
        <v>0</v>
      </c>
    </row>
    <row r="35" spans="1:18" ht="21" x14ac:dyDescent="0.35">
      <c r="A35" s="378" t="s">
        <v>204</v>
      </c>
      <c r="B35" s="379"/>
      <c r="C35" s="379"/>
      <c r="D35" s="379"/>
      <c r="E35" s="379"/>
      <c r="F35" s="379"/>
      <c r="G35" s="379"/>
      <c r="H35" s="379"/>
      <c r="I35" s="379"/>
      <c r="J35" s="379"/>
      <c r="K35" s="379"/>
      <c r="L35" s="379"/>
      <c r="M35" s="379"/>
      <c r="N35" s="379"/>
      <c r="O35" s="379"/>
      <c r="P35" s="379"/>
      <c r="Q35" s="380"/>
    </row>
    <row r="36" spans="1:18" x14ac:dyDescent="0.3">
      <c r="A36" s="393" t="s">
        <v>0</v>
      </c>
      <c r="B36" s="22" t="str">
        <f>B21</f>
        <v>TOTAL</v>
      </c>
      <c r="C36" s="23"/>
      <c r="D36" s="22" t="str">
        <f>D21</f>
        <v>T1</v>
      </c>
      <c r="E36" s="23"/>
      <c r="F36" s="22" t="str">
        <f>F21</f>
        <v>T2</v>
      </c>
      <c r="G36" s="23"/>
      <c r="H36" s="22" t="str">
        <f>H21</f>
        <v>T3</v>
      </c>
      <c r="I36" s="23"/>
      <c r="J36" s="22" t="str">
        <f>J21</f>
        <v>T4</v>
      </c>
      <c r="K36" s="23"/>
      <c r="L36" s="22" t="str">
        <f>L21</f>
        <v>T5</v>
      </c>
      <c r="M36" s="23"/>
      <c r="N36" s="22" t="str">
        <f>N21</f>
        <v>T6</v>
      </c>
      <c r="O36" s="23"/>
      <c r="P36" s="22" t="str">
        <f>P21</f>
        <v>CNG</v>
      </c>
      <c r="Q36" s="23"/>
    </row>
    <row r="37" spans="1:18" x14ac:dyDescent="0.3">
      <c r="A37" s="394"/>
      <c r="B37" s="5" t="s">
        <v>3</v>
      </c>
      <c r="C37" s="5" t="s">
        <v>4</v>
      </c>
      <c r="D37" s="5" t="s">
        <v>3</v>
      </c>
      <c r="E37" s="5" t="s">
        <v>4</v>
      </c>
      <c r="F37" s="5" t="s">
        <v>3</v>
      </c>
      <c r="G37" s="5" t="s">
        <v>4</v>
      </c>
      <c r="H37" s="5" t="s">
        <v>3</v>
      </c>
      <c r="I37" s="5" t="s">
        <v>4</v>
      </c>
      <c r="J37" s="5" t="s">
        <v>3</v>
      </c>
      <c r="K37" s="5" t="s">
        <v>4</v>
      </c>
      <c r="L37" s="5" t="s">
        <v>3</v>
      </c>
      <c r="M37" s="5" t="s">
        <v>4</v>
      </c>
      <c r="N37" s="5" t="s">
        <v>3</v>
      </c>
      <c r="O37" s="5" t="s">
        <v>4</v>
      </c>
      <c r="P37" s="5" t="s">
        <v>3</v>
      </c>
      <c r="Q37" s="43" t="s">
        <v>4</v>
      </c>
    </row>
    <row r="38" spans="1:18" x14ac:dyDescent="0.3">
      <c r="A38" s="42" t="s">
        <v>11</v>
      </c>
      <c r="B38" s="278">
        <f>D38+F38+H38+J38+L38+N38+P38</f>
        <v>0</v>
      </c>
      <c r="C38" s="279"/>
      <c r="D38" s="278">
        <f>'TAB1'!D97</f>
        <v>0</v>
      </c>
      <c r="E38" s="280"/>
      <c r="F38" s="278">
        <f>'TAB1'!F97</f>
        <v>0</v>
      </c>
      <c r="G38" s="280"/>
      <c r="H38" s="278">
        <f>'TAB1'!H97</f>
        <v>0</v>
      </c>
      <c r="I38" s="280"/>
      <c r="J38" s="278">
        <f>'TAB1'!J97</f>
        <v>0</v>
      </c>
      <c r="K38" s="280"/>
      <c r="L38" s="278">
        <f>'TAB1'!L97</f>
        <v>0</v>
      </c>
      <c r="M38" s="280"/>
      <c r="N38" s="278">
        <f>'TAB1'!N97</f>
        <v>0</v>
      </c>
      <c r="O38" s="280"/>
      <c r="P38" s="278">
        <f>'TAB1'!P97</f>
        <v>0</v>
      </c>
      <c r="Q38" s="280"/>
    </row>
    <row r="39" spans="1:18" x14ac:dyDescent="0.3">
      <c r="A39" s="40" t="s">
        <v>175</v>
      </c>
      <c r="B39" s="6">
        <f>D39+F39+H39+J39+L39+N39+P39</f>
        <v>0</v>
      </c>
      <c r="C39" s="7">
        <f>IFERROR(B39/B38,0)</f>
        <v>0</v>
      </c>
      <c r="D39" s="36"/>
      <c r="E39" s="7">
        <f>IFERROR(D39/D38,0)</f>
        <v>0</v>
      </c>
      <c r="F39" s="36"/>
      <c r="G39" s="7">
        <f>IFERROR(F39/F38,0)</f>
        <v>0</v>
      </c>
      <c r="H39" s="36"/>
      <c r="I39" s="7">
        <f>IFERROR(H39/H38,0)</f>
        <v>0</v>
      </c>
      <c r="J39" s="36"/>
      <c r="K39" s="7">
        <f>IFERROR(J39/J38,0)</f>
        <v>0</v>
      </c>
      <c r="L39" s="36"/>
      <c r="M39" s="7">
        <f>IFERROR(L39/L38,0)</f>
        <v>0</v>
      </c>
      <c r="N39" s="36"/>
      <c r="O39" s="7">
        <f>IFERROR(N39/N38,0)</f>
        <v>0</v>
      </c>
      <c r="P39" s="36"/>
      <c r="Q39" s="7">
        <f>IFERROR(P39/P38,0)</f>
        <v>0</v>
      </c>
    </row>
    <row r="40" spans="1:18" s="169" customFormat="1" ht="27" x14ac:dyDescent="0.3">
      <c r="A40" s="277" t="s">
        <v>174</v>
      </c>
      <c r="B40" s="283">
        <f>D40+F40+H40+J40+L40+N40+P40</f>
        <v>0</v>
      </c>
      <c r="C40" s="284">
        <f>IFERROR(B40/B38,0)</f>
        <v>0</v>
      </c>
      <c r="D40" s="283">
        <f>D38-D39</f>
        <v>0</v>
      </c>
      <c r="E40" s="284">
        <f>IFERROR(D40/D38,0)</f>
        <v>0</v>
      </c>
      <c r="F40" s="283">
        <f>F38-F39</f>
        <v>0</v>
      </c>
      <c r="G40" s="284">
        <f>IFERROR(F40/F38,0)</f>
        <v>0</v>
      </c>
      <c r="H40" s="283">
        <f>H38-H39</f>
        <v>0</v>
      </c>
      <c r="I40" s="284">
        <f>IFERROR(H40/H38,0)</f>
        <v>0</v>
      </c>
      <c r="J40" s="283">
        <f>J38-J39</f>
        <v>0</v>
      </c>
      <c r="K40" s="284">
        <f>IFERROR(J40/J38,0)</f>
        <v>0</v>
      </c>
      <c r="L40" s="283">
        <f>L38-L39</f>
        <v>0</v>
      </c>
      <c r="M40" s="284">
        <f>IFERROR(L40/L38,0)</f>
        <v>0</v>
      </c>
      <c r="N40" s="283">
        <f>N38-N39</f>
        <v>0</v>
      </c>
      <c r="O40" s="284">
        <f>IFERROR(N40/N38,0)</f>
        <v>0</v>
      </c>
      <c r="P40" s="283">
        <f>P38-P39</f>
        <v>0</v>
      </c>
      <c r="Q40" s="284">
        <f>IFERROR(P40/P38,0)</f>
        <v>0</v>
      </c>
      <c r="R40" s="285"/>
    </row>
    <row r="41" spans="1:18" ht="14.45" customHeight="1" x14ac:dyDescent="0.3">
      <c r="A41" s="40" t="s">
        <v>83</v>
      </c>
      <c r="B41" s="6">
        <f t="shared" ref="B41:B47" si="34">D41+F41+H41+J41+L41+N41+P41</f>
        <v>0</v>
      </c>
      <c r="C41" s="7">
        <f>IFERROR(B41/$B$40,0)</f>
        <v>0</v>
      </c>
      <c r="D41" s="6">
        <f>D40-D42-D43-D47</f>
        <v>0</v>
      </c>
      <c r="E41" s="7">
        <f t="shared" ref="E41" si="35">IFERROR(D41/$B41,0)</f>
        <v>0</v>
      </c>
      <c r="F41" s="6">
        <f>F40-F42-F43-F47</f>
        <v>0</v>
      </c>
      <c r="G41" s="7">
        <f t="shared" ref="G41" si="36">IFERROR(F41/$B41,0)</f>
        <v>0</v>
      </c>
      <c r="H41" s="6">
        <f>H40-H42-H43-H47</f>
        <v>0</v>
      </c>
      <c r="I41" s="7">
        <f t="shared" ref="I41" si="37">IFERROR(H41/$B41,0)</f>
        <v>0</v>
      </c>
      <c r="J41" s="6">
        <f>J40-J42-J43-J47</f>
        <v>0</v>
      </c>
      <c r="K41" s="7">
        <f t="shared" ref="K41" si="38">IFERROR(J41/$B41,0)</f>
        <v>0</v>
      </c>
      <c r="L41" s="6">
        <f>L40-L42-L43-L47</f>
        <v>0</v>
      </c>
      <c r="M41" s="7">
        <f t="shared" ref="M41" si="39">IFERROR(L41/$B41,0)</f>
        <v>0</v>
      </c>
      <c r="N41" s="6">
        <f>N40-N42-N43-N47</f>
        <v>0</v>
      </c>
      <c r="O41" s="7">
        <f>IFERROR(N41/$B41,0)</f>
        <v>0</v>
      </c>
      <c r="P41" s="6">
        <f>P40-P42-P43-P47</f>
        <v>0</v>
      </c>
      <c r="Q41" s="7">
        <f>IFERROR(P41/$B41,0)</f>
        <v>0</v>
      </c>
      <c r="R41" s="45"/>
    </row>
    <row r="42" spans="1:18" x14ac:dyDescent="0.3">
      <c r="A42" s="40" t="s">
        <v>84</v>
      </c>
      <c r="B42" s="6">
        <f t="shared" si="34"/>
        <v>0</v>
      </c>
      <c r="C42" s="7">
        <f>IFERROR(B42/B48,0)</f>
        <v>0</v>
      </c>
      <c r="D42" s="6">
        <f>SUM('TAB1'!D73,'TAB1'!D83,'TAB1'!D91)</f>
        <v>0</v>
      </c>
      <c r="E42" s="7">
        <f t="shared" ref="E42:E48" si="40">IFERROR(D42/$B42,0)</f>
        <v>0</v>
      </c>
      <c r="F42" s="6">
        <f>SUM('TAB1'!F73,'TAB1'!F83,,'TAB1'!F91)</f>
        <v>0</v>
      </c>
      <c r="G42" s="7">
        <f t="shared" ref="G42:G48" si="41">IFERROR(F42/$B42,0)</f>
        <v>0</v>
      </c>
      <c r="H42" s="6">
        <f>SUM('TAB1'!H73,'TAB1'!H83,'TAB1'!H91)</f>
        <v>0</v>
      </c>
      <c r="I42" s="7">
        <f t="shared" ref="I42:I48" si="42">IFERROR(H42/$B42,0)</f>
        <v>0</v>
      </c>
      <c r="J42" s="6">
        <f>SUM('TAB1'!J73,'TAB1'!J83,'TAB1'!J91)</f>
        <v>0</v>
      </c>
      <c r="K42" s="7">
        <f t="shared" ref="K42:K48" si="43">IFERROR(J42/$B42,0)</f>
        <v>0</v>
      </c>
      <c r="L42" s="6">
        <f>SUM('TAB1'!L73,'TAB1'!L83,'TAB1'!L91)</f>
        <v>0</v>
      </c>
      <c r="M42" s="7">
        <f t="shared" ref="M42:M48" si="44">IFERROR(L42/$B42,0)</f>
        <v>0</v>
      </c>
      <c r="N42" s="6">
        <f>SUM('TAB1'!N73,'TAB1'!N83,'TAB1'!N91)</f>
        <v>0</v>
      </c>
      <c r="O42" s="7">
        <f t="shared" ref="O42:O48" si="45">IFERROR(N42/$B42,0)</f>
        <v>0</v>
      </c>
      <c r="P42" s="188"/>
      <c r="Q42" s="7">
        <f t="shared" ref="Q42:Q48" si="46">IFERROR(P42/$B42,0)</f>
        <v>0</v>
      </c>
    </row>
    <row r="43" spans="1:18" x14ac:dyDescent="0.3">
      <c r="A43" s="40" t="s">
        <v>85</v>
      </c>
      <c r="B43" s="6">
        <f t="shared" si="34"/>
        <v>0</v>
      </c>
      <c r="C43" s="7">
        <f>IFERROR(B43/B48,0)</f>
        <v>0</v>
      </c>
      <c r="D43" s="6">
        <f>SUM(D44:D46)</f>
        <v>0</v>
      </c>
      <c r="E43" s="7">
        <f t="shared" si="40"/>
        <v>0</v>
      </c>
      <c r="F43" s="6">
        <f>SUM(F44:F46)</f>
        <v>0</v>
      </c>
      <c r="G43" s="7">
        <f t="shared" si="41"/>
        <v>0</v>
      </c>
      <c r="H43" s="6">
        <f>SUM(H44:H46)</f>
        <v>0</v>
      </c>
      <c r="I43" s="7">
        <f t="shared" si="42"/>
        <v>0</v>
      </c>
      <c r="J43" s="6">
        <f>SUM(J44:J46)</f>
        <v>0</v>
      </c>
      <c r="K43" s="7">
        <f t="shared" si="43"/>
        <v>0</v>
      </c>
      <c r="L43" s="6">
        <f>SUM(L44:L46)</f>
        <v>0</v>
      </c>
      <c r="M43" s="7">
        <f t="shared" si="44"/>
        <v>0</v>
      </c>
      <c r="N43" s="6">
        <f>SUM(N44:N46)</f>
        <v>0</v>
      </c>
      <c r="O43" s="7">
        <f t="shared" si="45"/>
        <v>0</v>
      </c>
      <c r="P43" s="6">
        <f>SUM(P44:P46)</f>
        <v>0</v>
      </c>
      <c r="Q43" s="7">
        <f t="shared" si="46"/>
        <v>0</v>
      </c>
    </row>
    <row r="44" spans="1:18" x14ac:dyDescent="0.3">
      <c r="A44" s="41" t="s">
        <v>2</v>
      </c>
      <c r="B44" s="6">
        <f t="shared" si="34"/>
        <v>0</v>
      </c>
      <c r="C44" s="7">
        <f>IFERROR(B44/B48,0)</f>
        <v>0</v>
      </c>
      <c r="D44" s="6">
        <f>'TAB1'!D78</f>
        <v>0</v>
      </c>
      <c r="E44" s="7">
        <f t="shared" si="40"/>
        <v>0</v>
      </c>
      <c r="F44" s="6">
        <f>'TAB1'!F78</f>
        <v>0</v>
      </c>
      <c r="G44" s="7">
        <f t="shared" si="41"/>
        <v>0</v>
      </c>
      <c r="H44" s="6">
        <f>'TAB1'!H78</f>
        <v>0</v>
      </c>
      <c r="I44" s="7">
        <f t="shared" si="42"/>
        <v>0</v>
      </c>
      <c r="J44" s="6">
        <f>'TAB1'!J78</f>
        <v>0</v>
      </c>
      <c r="K44" s="7">
        <f t="shared" si="43"/>
        <v>0</v>
      </c>
      <c r="L44" s="6">
        <f>'TAB1'!L78</f>
        <v>0</v>
      </c>
      <c r="M44" s="7">
        <f t="shared" si="44"/>
        <v>0</v>
      </c>
      <c r="N44" s="6">
        <f>'TAB1'!N78</f>
        <v>0</v>
      </c>
      <c r="O44" s="7">
        <f t="shared" si="45"/>
        <v>0</v>
      </c>
      <c r="P44" s="6">
        <f>'TAB1'!P78</f>
        <v>0</v>
      </c>
      <c r="Q44" s="7">
        <f t="shared" si="46"/>
        <v>0</v>
      </c>
    </row>
    <row r="45" spans="1:18" x14ac:dyDescent="0.3">
      <c r="A45" s="41" t="s">
        <v>6</v>
      </c>
      <c r="B45" s="6">
        <f t="shared" si="34"/>
        <v>0</v>
      </c>
      <c r="C45" s="7">
        <f>IFERROR(B45/B48,0)</f>
        <v>0</v>
      </c>
      <c r="D45" s="6">
        <f>'TAB1'!D79</f>
        <v>0</v>
      </c>
      <c r="E45" s="7">
        <f t="shared" si="40"/>
        <v>0</v>
      </c>
      <c r="F45" s="6">
        <f>'TAB1'!F79</f>
        <v>0</v>
      </c>
      <c r="G45" s="7">
        <f t="shared" si="41"/>
        <v>0</v>
      </c>
      <c r="H45" s="6">
        <f>'TAB1'!H79</f>
        <v>0</v>
      </c>
      <c r="I45" s="7">
        <f t="shared" si="42"/>
        <v>0</v>
      </c>
      <c r="J45" s="6">
        <f>'TAB1'!J79</f>
        <v>0</v>
      </c>
      <c r="K45" s="7">
        <f t="shared" si="43"/>
        <v>0</v>
      </c>
      <c r="L45" s="6">
        <f>'TAB1'!L79</f>
        <v>0</v>
      </c>
      <c r="M45" s="7">
        <f t="shared" si="44"/>
        <v>0</v>
      </c>
      <c r="N45" s="6">
        <f>'TAB1'!N79</f>
        <v>0</v>
      </c>
      <c r="O45" s="7">
        <f t="shared" si="45"/>
        <v>0</v>
      </c>
      <c r="P45" s="6">
        <f>'TAB1'!P79</f>
        <v>0</v>
      </c>
      <c r="Q45" s="7">
        <f t="shared" si="46"/>
        <v>0</v>
      </c>
    </row>
    <row r="46" spans="1:18" x14ac:dyDescent="0.3">
      <c r="A46" s="41" t="s">
        <v>10</v>
      </c>
      <c r="B46" s="6">
        <f>D46+F46+H46+J46+L46+N46+P46</f>
        <v>0</v>
      </c>
      <c r="C46" s="7">
        <f>IFERROR(B46/B48,0)</f>
        <v>0</v>
      </c>
      <c r="D46" s="6">
        <f>'TAB1'!D80</f>
        <v>0</v>
      </c>
      <c r="E46" s="7">
        <f t="shared" si="40"/>
        <v>0</v>
      </c>
      <c r="F46" s="6">
        <f>'TAB1'!F80</f>
        <v>0</v>
      </c>
      <c r="G46" s="7">
        <f t="shared" si="41"/>
        <v>0</v>
      </c>
      <c r="H46" s="6">
        <f>'TAB1'!H80</f>
        <v>0</v>
      </c>
      <c r="I46" s="7">
        <f t="shared" si="42"/>
        <v>0</v>
      </c>
      <c r="J46" s="6">
        <f>'TAB1'!J80</f>
        <v>0</v>
      </c>
      <c r="K46" s="7">
        <f t="shared" si="43"/>
        <v>0</v>
      </c>
      <c r="L46" s="6">
        <f>'TAB1'!L80</f>
        <v>0</v>
      </c>
      <c r="M46" s="7">
        <f t="shared" si="44"/>
        <v>0</v>
      </c>
      <c r="N46" s="6">
        <f>'TAB1'!N80</f>
        <v>0</v>
      </c>
      <c r="O46" s="7">
        <f t="shared" si="45"/>
        <v>0</v>
      </c>
      <c r="P46" s="6">
        <f>'TAB1'!P80</f>
        <v>0</v>
      </c>
      <c r="Q46" s="7">
        <f t="shared" si="46"/>
        <v>0</v>
      </c>
    </row>
    <row r="47" spans="1:18" x14ac:dyDescent="0.3">
      <c r="A47" s="40" t="s">
        <v>86</v>
      </c>
      <c r="B47" s="6">
        <f t="shared" si="34"/>
        <v>0</v>
      </c>
      <c r="C47" s="7">
        <f>IFERROR(B47/B48,0)</f>
        <v>0</v>
      </c>
      <c r="D47" s="6">
        <f>'TAB1'!D92+'TAB1'!D96</f>
        <v>0</v>
      </c>
      <c r="E47" s="7">
        <f t="shared" si="40"/>
        <v>0</v>
      </c>
      <c r="F47" s="6">
        <f>'TAB1'!F92+'TAB1'!F96</f>
        <v>0</v>
      </c>
      <c r="G47" s="7">
        <f t="shared" si="41"/>
        <v>0</v>
      </c>
      <c r="H47" s="6">
        <f>'TAB1'!H92+'TAB1'!H96</f>
        <v>0</v>
      </c>
      <c r="I47" s="7">
        <f t="shared" si="42"/>
        <v>0</v>
      </c>
      <c r="J47" s="6">
        <f>'TAB1'!J92+'TAB1'!J96</f>
        <v>0</v>
      </c>
      <c r="K47" s="7">
        <f t="shared" si="43"/>
        <v>0</v>
      </c>
      <c r="L47" s="6">
        <f>'TAB1'!L92+'TAB1'!L96</f>
        <v>0</v>
      </c>
      <c r="M47" s="7">
        <f t="shared" si="44"/>
        <v>0</v>
      </c>
      <c r="N47" s="6">
        <f>'TAB1'!N92+'TAB1'!N96</f>
        <v>0</v>
      </c>
      <c r="O47" s="7">
        <f t="shared" si="45"/>
        <v>0</v>
      </c>
      <c r="P47" s="6">
        <f>'TAB1'!P92+'TAB1'!P96</f>
        <v>0</v>
      </c>
      <c r="Q47" s="7">
        <f t="shared" si="46"/>
        <v>0</v>
      </c>
    </row>
    <row r="48" spans="1:18" x14ac:dyDescent="0.3">
      <c r="A48" s="42" t="s">
        <v>173</v>
      </c>
      <c r="B48" s="283">
        <f>D48+F48+H48+J48+L48+N48+P48</f>
        <v>0</v>
      </c>
      <c r="C48" s="9">
        <f>IFERROR(B48/B48,0)</f>
        <v>0</v>
      </c>
      <c r="D48" s="8">
        <f>D41+D42+D43+D47</f>
        <v>0</v>
      </c>
      <c r="E48" s="9">
        <f t="shared" si="40"/>
        <v>0</v>
      </c>
      <c r="F48" s="8">
        <f>F41+F42+F43+F47</f>
        <v>0</v>
      </c>
      <c r="G48" s="9">
        <f t="shared" si="41"/>
        <v>0</v>
      </c>
      <c r="H48" s="8">
        <f>H41+H42+H43+H47</f>
        <v>0</v>
      </c>
      <c r="I48" s="9">
        <f t="shared" si="42"/>
        <v>0</v>
      </c>
      <c r="J48" s="8">
        <f>J41+J42+J43+J47</f>
        <v>0</v>
      </c>
      <c r="K48" s="9">
        <f t="shared" si="43"/>
        <v>0</v>
      </c>
      <c r="L48" s="8">
        <f>L41+L42+L43+L47</f>
        <v>0</v>
      </c>
      <c r="M48" s="9">
        <f t="shared" si="44"/>
        <v>0</v>
      </c>
      <c r="N48" s="8">
        <f>N41+N42+N43+N47</f>
        <v>0</v>
      </c>
      <c r="O48" s="9">
        <f t="shared" si="45"/>
        <v>0</v>
      </c>
      <c r="P48" s="8">
        <f>P41+P42+P43+P47</f>
        <v>0</v>
      </c>
      <c r="Q48" s="9">
        <f t="shared" si="46"/>
        <v>0</v>
      </c>
    </row>
    <row r="50" spans="1:18" ht="21" x14ac:dyDescent="0.35">
      <c r="A50" s="378" t="s">
        <v>205</v>
      </c>
      <c r="B50" s="379"/>
      <c r="C50" s="379"/>
      <c r="D50" s="379"/>
      <c r="E50" s="379"/>
      <c r="F50" s="379"/>
      <c r="G50" s="379"/>
      <c r="H50" s="379"/>
      <c r="I50" s="379"/>
      <c r="J50" s="379"/>
      <c r="K50" s="379"/>
      <c r="L50" s="379"/>
      <c r="M50" s="379"/>
      <c r="N50" s="379"/>
      <c r="O50" s="379"/>
      <c r="P50" s="379"/>
      <c r="Q50" s="380"/>
    </row>
    <row r="51" spans="1:18" x14ac:dyDescent="0.3">
      <c r="A51" s="393" t="s">
        <v>0</v>
      </c>
      <c r="B51" s="22" t="str">
        <f>B36</f>
        <v>TOTAL</v>
      </c>
      <c r="C51" s="23"/>
      <c r="D51" s="22" t="str">
        <f>D36</f>
        <v>T1</v>
      </c>
      <c r="E51" s="23"/>
      <c r="F51" s="22" t="str">
        <f>F36</f>
        <v>T2</v>
      </c>
      <c r="G51" s="23"/>
      <c r="H51" s="22" t="str">
        <f>H36</f>
        <v>T3</v>
      </c>
      <c r="I51" s="23"/>
      <c r="J51" s="22" t="str">
        <f>J36</f>
        <v>T4</v>
      </c>
      <c r="K51" s="23"/>
      <c r="L51" s="22" t="str">
        <f>L36</f>
        <v>T5</v>
      </c>
      <c r="M51" s="23"/>
      <c r="N51" s="22" t="str">
        <f>N36</f>
        <v>T6</v>
      </c>
      <c r="O51" s="23"/>
      <c r="P51" s="22" t="str">
        <f>P36</f>
        <v>CNG</v>
      </c>
      <c r="Q51" s="23"/>
    </row>
    <row r="52" spans="1:18" x14ac:dyDescent="0.3">
      <c r="A52" s="394"/>
      <c r="B52" s="5" t="s">
        <v>3</v>
      </c>
      <c r="C52" s="5" t="s">
        <v>4</v>
      </c>
      <c r="D52" s="5" t="s">
        <v>3</v>
      </c>
      <c r="E52" s="5" t="s">
        <v>4</v>
      </c>
      <c r="F52" s="5" t="s">
        <v>3</v>
      </c>
      <c r="G52" s="5" t="s">
        <v>4</v>
      </c>
      <c r="H52" s="5" t="s">
        <v>3</v>
      </c>
      <c r="I52" s="5" t="s">
        <v>4</v>
      </c>
      <c r="J52" s="5" t="s">
        <v>3</v>
      </c>
      <c r="K52" s="5" t="s">
        <v>4</v>
      </c>
      <c r="L52" s="5" t="s">
        <v>3</v>
      </c>
      <c r="M52" s="5" t="s">
        <v>4</v>
      </c>
      <c r="N52" s="5" t="s">
        <v>3</v>
      </c>
      <c r="O52" s="5" t="s">
        <v>4</v>
      </c>
      <c r="P52" s="5" t="s">
        <v>3</v>
      </c>
      <c r="Q52" s="43" t="s">
        <v>4</v>
      </c>
    </row>
    <row r="53" spans="1:18" x14ac:dyDescent="0.3">
      <c r="A53" s="42" t="s">
        <v>11</v>
      </c>
      <c r="B53" s="278">
        <f>D53+F53+H53+J53+L53+N53+P53</f>
        <v>0</v>
      </c>
      <c r="C53" s="279"/>
      <c r="D53" s="278">
        <f>'TAB1'!D128</f>
        <v>0</v>
      </c>
      <c r="E53" s="280"/>
      <c r="F53" s="278">
        <f>'TAB1'!F128</f>
        <v>0</v>
      </c>
      <c r="G53" s="280"/>
      <c r="H53" s="278">
        <f>'TAB1'!H128</f>
        <v>0</v>
      </c>
      <c r="I53" s="280"/>
      <c r="J53" s="278">
        <f>'TAB1'!J128</f>
        <v>0</v>
      </c>
      <c r="K53" s="280"/>
      <c r="L53" s="278">
        <f>'TAB1'!L128</f>
        <v>0</v>
      </c>
      <c r="M53" s="280"/>
      <c r="N53" s="278">
        <f>'TAB1'!N128</f>
        <v>0</v>
      </c>
      <c r="O53" s="280"/>
      <c r="P53" s="278">
        <f>'TAB1'!P128</f>
        <v>0</v>
      </c>
      <c r="Q53" s="280"/>
    </row>
    <row r="54" spans="1:18" x14ac:dyDescent="0.3">
      <c r="A54" s="40" t="s">
        <v>175</v>
      </c>
      <c r="B54" s="6">
        <f>D54+F54+H54+J54+L54+N54+P54</f>
        <v>0</v>
      </c>
      <c r="C54" s="7">
        <f>IFERROR(B54/B53,0)</f>
        <v>0</v>
      </c>
      <c r="D54" s="36"/>
      <c r="E54" s="7">
        <f>IFERROR(D54/D53,0)</f>
        <v>0</v>
      </c>
      <c r="F54" s="36"/>
      <c r="G54" s="7">
        <f>IFERROR(F54/F53,0)</f>
        <v>0</v>
      </c>
      <c r="H54" s="36"/>
      <c r="I54" s="7">
        <f>IFERROR(H54/H53,0)</f>
        <v>0</v>
      </c>
      <c r="J54" s="36"/>
      <c r="K54" s="7">
        <f>IFERROR(J54/J53,0)</f>
        <v>0</v>
      </c>
      <c r="L54" s="36"/>
      <c r="M54" s="7">
        <f>IFERROR(L54/L53,0)</f>
        <v>0</v>
      </c>
      <c r="N54" s="36"/>
      <c r="O54" s="7">
        <f>IFERROR(N54/N53,0)</f>
        <v>0</v>
      </c>
      <c r="P54" s="36"/>
      <c r="Q54" s="7">
        <f>IFERROR(P54/P53,0)</f>
        <v>0</v>
      </c>
    </row>
    <row r="55" spans="1:18" s="169" customFormat="1" ht="27" x14ac:dyDescent="0.3">
      <c r="A55" s="277" t="s">
        <v>174</v>
      </c>
      <c r="B55" s="283">
        <f>D55+F55+H55+J55+L55+N55+P55</f>
        <v>0</v>
      </c>
      <c r="C55" s="284">
        <f>IFERROR(B55/B53,0)</f>
        <v>0</v>
      </c>
      <c r="D55" s="283">
        <f>D53-D54</f>
        <v>0</v>
      </c>
      <c r="E55" s="284">
        <f>IFERROR(D55/D53,0)</f>
        <v>0</v>
      </c>
      <c r="F55" s="283">
        <f>F53-F54</f>
        <v>0</v>
      </c>
      <c r="G55" s="284">
        <f>IFERROR(F55/F53,0)</f>
        <v>0</v>
      </c>
      <c r="H55" s="283">
        <f>H53-H54</f>
        <v>0</v>
      </c>
      <c r="I55" s="284">
        <f>IFERROR(H55/H53,0)</f>
        <v>0</v>
      </c>
      <c r="J55" s="283">
        <f>J53-J54</f>
        <v>0</v>
      </c>
      <c r="K55" s="284">
        <f>IFERROR(J55/J53,0)</f>
        <v>0</v>
      </c>
      <c r="L55" s="283">
        <f>L53-L54</f>
        <v>0</v>
      </c>
      <c r="M55" s="284">
        <f>IFERROR(L55/L53,0)</f>
        <v>0</v>
      </c>
      <c r="N55" s="283">
        <f>N53-N54</f>
        <v>0</v>
      </c>
      <c r="O55" s="284">
        <f>IFERROR(N55/N53,0)</f>
        <v>0</v>
      </c>
      <c r="P55" s="283">
        <f>P53-P54</f>
        <v>0</v>
      </c>
      <c r="Q55" s="284">
        <f>IFERROR(P55/P53,0)</f>
        <v>0</v>
      </c>
      <c r="R55" s="285"/>
    </row>
    <row r="56" spans="1:18" ht="14.45" customHeight="1" x14ac:dyDescent="0.3">
      <c r="A56" s="40" t="s">
        <v>83</v>
      </c>
      <c r="B56" s="6">
        <f t="shared" ref="B56:B62" si="47">D56+F56+H56+J56+L56+N56+P56</f>
        <v>0</v>
      </c>
      <c r="C56" s="7">
        <f>IFERROR(B56/$B$55,0)</f>
        <v>0</v>
      </c>
      <c r="D56" s="6">
        <f>D55-D57-D58-D62</f>
        <v>0</v>
      </c>
      <c r="E56" s="7">
        <f t="shared" ref="E56" si="48">IFERROR(D56/$B56,0)</f>
        <v>0</v>
      </c>
      <c r="F56" s="6">
        <f>F55-F57-F58-F62</f>
        <v>0</v>
      </c>
      <c r="G56" s="7">
        <f t="shared" ref="G56" si="49">IFERROR(F56/$B56,0)</f>
        <v>0</v>
      </c>
      <c r="H56" s="6">
        <f>H55-H57-H58-H62</f>
        <v>0</v>
      </c>
      <c r="I56" s="7">
        <f t="shared" ref="I56" si="50">IFERROR(H56/$B56,0)</f>
        <v>0</v>
      </c>
      <c r="J56" s="6">
        <f>J55-J57-J58-J62</f>
        <v>0</v>
      </c>
      <c r="K56" s="7">
        <f t="shared" ref="K56" si="51">IFERROR(J56/$B56,0)</f>
        <v>0</v>
      </c>
      <c r="L56" s="6">
        <f>L55-L57-L58-L62</f>
        <v>0</v>
      </c>
      <c r="M56" s="7">
        <f t="shared" ref="M56" si="52">IFERROR(L56/$B56,0)</f>
        <v>0</v>
      </c>
      <c r="N56" s="6">
        <f>N55-N57-N58-N62</f>
        <v>0</v>
      </c>
      <c r="O56" s="7">
        <f>IFERROR(N56/$B56,0)</f>
        <v>0</v>
      </c>
      <c r="P56" s="6">
        <f>P55-P57-P58-P62</f>
        <v>0</v>
      </c>
      <c r="Q56" s="7">
        <f>IFERROR(P56/$B56,0)</f>
        <v>0</v>
      </c>
      <c r="R56" s="45"/>
    </row>
    <row r="57" spans="1:18" x14ac:dyDescent="0.3">
      <c r="A57" s="40" t="s">
        <v>84</v>
      </c>
      <c r="B57" s="6">
        <f t="shared" si="47"/>
        <v>0</v>
      </c>
      <c r="C57" s="7">
        <f>IFERROR(B57/B63,0)</f>
        <v>0</v>
      </c>
      <c r="D57" s="6">
        <f>SUM('TAB1'!D104,'TAB1'!D114,'TAB1'!D122)</f>
        <v>0</v>
      </c>
      <c r="E57" s="7">
        <f t="shared" ref="E57:E63" si="53">IFERROR(D57/$B57,0)</f>
        <v>0</v>
      </c>
      <c r="F57" s="6">
        <f>SUM('TAB1'!F104,'TAB1'!F114,'TAB1'!F122)</f>
        <v>0</v>
      </c>
      <c r="G57" s="7">
        <f t="shared" ref="G57:G61" si="54">IFERROR(F57/$B57,0)</f>
        <v>0</v>
      </c>
      <c r="H57" s="6">
        <f>SUM('TAB1'!H104,'TAB1'!H114,'TAB1'!H122)</f>
        <v>0</v>
      </c>
      <c r="I57" s="7">
        <f t="shared" ref="I57:I63" si="55">IFERROR(H57/$B57,0)</f>
        <v>0</v>
      </c>
      <c r="J57" s="6">
        <f>SUM('TAB1'!J104,'TAB1'!J114,'TAB1'!J122)</f>
        <v>0</v>
      </c>
      <c r="K57" s="7">
        <f t="shared" ref="K57:K63" si="56">IFERROR(J57/$B57,0)</f>
        <v>0</v>
      </c>
      <c r="L57" s="6">
        <f>SUM('TAB1'!L104,'TAB1'!L114,'TAB1'!L122)</f>
        <v>0</v>
      </c>
      <c r="M57" s="7">
        <f t="shared" ref="M57:M63" si="57">IFERROR(L57/$B57,0)</f>
        <v>0</v>
      </c>
      <c r="N57" s="6">
        <f>SUM('TAB1'!N104,'TAB1'!N114,'TAB1'!N122)</f>
        <v>0</v>
      </c>
      <c r="O57" s="7">
        <f t="shared" ref="O57:O63" si="58">IFERROR(N57/$B57,0)</f>
        <v>0</v>
      </c>
      <c r="P57" s="188"/>
      <c r="Q57" s="7">
        <f t="shared" ref="Q57:Q63" si="59">IFERROR(P57/$B57,0)</f>
        <v>0</v>
      </c>
    </row>
    <row r="58" spans="1:18" x14ac:dyDescent="0.3">
      <c r="A58" s="40" t="s">
        <v>85</v>
      </c>
      <c r="B58" s="6">
        <f t="shared" si="47"/>
        <v>0</v>
      </c>
      <c r="C58" s="7">
        <f>IFERROR(B58/B63,0)</f>
        <v>0</v>
      </c>
      <c r="D58" s="6">
        <f>SUM(D59:D61)</f>
        <v>0</v>
      </c>
      <c r="E58" s="7">
        <f t="shared" si="53"/>
        <v>0</v>
      </c>
      <c r="F58" s="6">
        <f>SUM(F59:F61)</f>
        <v>0</v>
      </c>
      <c r="G58" s="7">
        <f t="shared" si="54"/>
        <v>0</v>
      </c>
      <c r="H58" s="6">
        <f>SUM(H59:H61)</f>
        <v>0</v>
      </c>
      <c r="I58" s="7">
        <f t="shared" si="55"/>
        <v>0</v>
      </c>
      <c r="J58" s="6">
        <f>SUM(J59:J61)</f>
        <v>0</v>
      </c>
      <c r="K58" s="7">
        <f t="shared" si="56"/>
        <v>0</v>
      </c>
      <c r="L58" s="6">
        <f>SUM(L59:L61)</f>
        <v>0</v>
      </c>
      <c r="M58" s="7">
        <f t="shared" si="57"/>
        <v>0</v>
      </c>
      <c r="N58" s="6">
        <f>SUM(N59:N61)</f>
        <v>0</v>
      </c>
      <c r="O58" s="7">
        <f t="shared" si="58"/>
        <v>0</v>
      </c>
      <c r="P58" s="6">
        <f>SUM(P59:P61)</f>
        <v>0</v>
      </c>
      <c r="Q58" s="7">
        <f t="shared" si="59"/>
        <v>0</v>
      </c>
    </row>
    <row r="59" spans="1:18" x14ac:dyDescent="0.3">
      <c r="A59" s="41" t="s">
        <v>2</v>
      </c>
      <c r="B59" s="6">
        <f t="shared" si="47"/>
        <v>0</v>
      </c>
      <c r="C59" s="7">
        <f>IFERROR(B59/B63,0)</f>
        <v>0</v>
      </c>
      <c r="D59" s="6">
        <f>'TAB1'!D109</f>
        <v>0</v>
      </c>
      <c r="E59" s="7">
        <f t="shared" si="53"/>
        <v>0</v>
      </c>
      <c r="F59" s="6">
        <f>'TAB1'!F109</f>
        <v>0</v>
      </c>
      <c r="G59" s="7">
        <f t="shared" si="54"/>
        <v>0</v>
      </c>
      <c r="H59" s="6">
        <f>'TAB1'!H109</f>
        <v>0</v>
      </c>
      <c r="I59" s="7">
        <f t="shared" si="55"/>
        <v>0</v>
      </c>
      <c r="J59" s="6">
        <f>'TAB1'!J109</f>
        <v>0</v>
      </c>
      <c r="K59" s="7">
        <f t="shared" si="56"/>
        <v>0</v>
      </c>
      <c r="L59" s="6">
        <f>'TAB1'!L109</f>
        <v>0</v>
      </c>
      <c r="M59" s="7">
        <f t="shared" si="57"/>
        <v>0</v>
      </c>
      <c r="N59" s="6">
        <f>'TAB1'!N109</f>
        <v>0</v>
      </c>
      <c r="O59" s="7">
        <f t="shared" si="58"/>
        <v>0</v>
      </c>
      <c r="P59" s="6">
        <f>'TAB1'!P109</f>
        <v>0</v>
      </c>
      <c r="Q59" s="7">
        <f t="shared" si="59"/>
        <v>0</v>
      </c>
    </row>
    <row r="60" spans="1:18" x14ac:dyDescent="0.3">
      <c r="A60" s="41" t="s">
        <v>6</v>
      </c>
      <c r="B60" s="6">
        <f t="shared" si="47"/>
        <v>0</v>
      </c>
      <c r="C60" s="7">
        <f>IFERROR(B60/B63,0)</f>
        <v>0</v>
      </c>
      <c r="D60" s="6">
        <f>'TAB1'!D110</f>
        <v>0</v>
      </c>
      <c r="E60" s="7">
        <f t="shared" si="53"/>
        <v>0</v>
      </c>
      <c r="F60" s="6">
        <f>'TAB1'!F110</f>
        <v>0</v>
      </c>
      <c r="G60" s="7">
        <f t="shared" si="54"/>
        <v>0</v>
      </c>
      <c r="H60" s="6">
        <f>'TAB1'!H110</f>
        <v>0</v>
      </c>
      <c r="I60" s="7">
        <f t="shared" si="55"/>
        <v>0</v>
      </c>
      <c r="J60" s="6">
        <f>'TAB1'!J110</f>
        <v>0</v>
      </c>
      <c r="K60" s="7">
        <f t="shared" si="56"/>
        <v>0</v>
      </c>
      <c r="L60" s="6">
        <f>'TAB1'!L110</f>
        <v>0</v>
      </c>
      <c r="M60" s="7">
        <f t="shared" si="57"/>
        <v>0</v>
      </c>
      <c r="N60" s="6">
        <f>'TAB1'!N110</f>
        <v>0</v>
      </c>
      <c r="O60" s="7">
        <f t="shared" si="58"/>
        <v>0</v>
      </c>
      <c r="P60" s="6">
        <f>'TAB1'!P110</f>
        <v>0</v>
      </c>
      <c r="Q60" s="7">
        <f t="shared" si="59"/>
        <v>0</v>
      </c>
    </row>
    <row r="61" spans="1:18" x14ac:dyDescent="0.3">
      <c r="A61" s="41" t="s">
        <v>10</v>
      </c>
      <c r="B61" s="6">
        <f>D61+F61+H61+J61+L61+N61+P61</f>
        <v>0</v>
      </c>
      <c r="C61" s="7">
        <f>IFERROR(B61/B63,0)</f>
        <v>0</v>
      </c>
      <c r="D61" s="6">
        <f>'TAB1'!D111</f>
        <v>0</v>
      </c>
      <c r="E61" s="7">
        <f t="shared" si="53"/>
        <v>0</v>
      </c>
      <c r="F61" s="6">
        <f>'TAB1'!F111</f>
        <v>0</v>
      </c>
      <c r="G61" s="7">
        <f t="shared" si="54"/>
        <v>0</v>
      </c>
      <c r="H61" s="6">
        <f>'TAB1'!H111</f>
        <v>0</v>
      </c>
      <c r="I61" s="7">
        <f t="shared" si="55"/>
        <v>0</v>
      </c>
      <c r="J61" s="6">
        <f>'TAB1'!J111</f>
        <v>0</v>
      </c>
      <c r="K61" s="7">
        <f t="shared" si="56"/>
        <v>0</v>
      </c>
      <c r="L61" s="6">
        <f>'TAB1'!L111</f>
        <v>0</v>
      </c>
      <c r="M61" s="7">
        <f t="shared" si="57"/>
        <v>0</v>
      </c>
      <c r="N61" s="6">
        <f>'TAB1'!N111</f>
        <v>0</v>
      </c>
      <c r="O61" s="7">
        <f t="shared" si="58"/>
        <v>0</v>
      </c>
      <c r="P61" s="6">
        <f>'TAB1'!P111</f>
        <v>0</v>
      </c>
      <c r="Q61" s="7">
        <f t="shared" si="59"/>
        <v>0</v>
      </c>
    </row>
    <row r="62" spans="1:18" x14ac:dyDescent="0.3">
      <c r="A62" s="40" t="s">
        <v>86</v>
      </c>
      <c r="B62" s="6">
        <f t="shared" si="47"/>
        <v>0</v>
      </c>
      <c r="C62" s="7">
        <f>IFERROR(B62/B63,0)</f>
        <v>0</v>
      </c>
      <c r="D62" s="6">
        <f>'TAB1'!D123+'TAB1'!B127</f>
        <v>0</v>
      </c>
      <c r="E62" s="7">
        <f t="shared" si="53"/>
        <v>0</v>
      </c>
      <c r="F62" s="6">
        <f>'TAB1'!F123+'TAB1'!D127</f>
        <v>0</v>
      </c>
      <c r="G62" s="7">
        <f>IFERROR(F62/$B62,0)</f>
        <v>0</v>
      </c>
      <c r="H62" s="6">
        <f>'TAB1'!H123+'TAB1'!F127</f>
        <v>0</v>
      </c>
      <c r="I62" s="7">
        <f t="shared" si="55"/>
        <v>0</v>
      </c>
      <c r="J62" s="6">
        <f>'TAB1'!J123+'TAB1'!H127</f>
        <v>0</v>
      </c>
      <c r="K62" s="7">
        <f t="shared" si="56"/>
        <v>0</v>
      </c>
      <c r="L62" s="6">
        <f>'TAB1'!L123+'TAB1'!J127</f>
        <v>0</v>
      </c>
      <c r="M62" s="7">
        <f t="shared" si="57"/>
        <v>0</v>
      </c>
      <c r="N62" s="6">
        <f>'TAB1'!N123+'TAB1'!L127</f>
        <v>0</v>
      </c>
      <c r="O62" s="7">
        <f t="shared" si="58"/>
        <v>0</v>
      </c>
      <c r="P62" s="6">
        <f>'TAB1'!P123+'TAB1'!N127</f>
        <v>0</v>
      </c>
      <c r="Q62" s="7">
        <f t="shared" si="59"/>
        <v>0</v>
      </c>
    </row>
    <row r="63" spans="1:18" x14ac:dyDescent="0.3">
      <c r="A63" s="42" t="s">
        <v>173</v>
      </c>
      <c r="B63" s="283">
        <f>D63+F63+H63+J63+L63+N63+P63</f>
        <v>0</v>
      </c>
      <c r="C63" s="9">
        <f>IFERROR(B63/B63,0)</f>
        <v>0</v>
      </c>
      <c r="D63" s="8">
        <f>D56+D57+D58+D62</f>
        <v>0</v>
      </c>
      <c r="E63" s="9">
        <f t="shared" si="53"/>
        <v>0</v>
      </c>
      <c r="F63" s="8">
        <f>F56+F57+F58+F62</f>
        <v>0</v>
      </c>
      <c r="G63" s="9">
        <f t="shared" ref="G63" si="60">IFERROR(F63/$B63,0)</f>
        <v>0</v>
      </c>
      <c r="H63" s="8">
        <f>H56+H57+H58+H62</f>
        <v>0</v>
      </c>
      <c r="I63" s="9">
        <f t="shared" si="55"/>
        <v>0</v>
      </c>
      <c r="J63" s="8">
        <f>J56+J57+J58+J62</f>
        <v>0</v>
      </c>
      <c r="K63" s="9">
        <f t="shared" si="56"/>
        <v>0</v>
      </c>
      <c r="L63" s="8">
        <f>L56+L57+L58+L62</f>
        <v>0</v>
      </c>
      <c r="M63" s="9">
        <f t="shared" si="57"/>
        <v>0</v>
      </c>
      <c r="N63" s="8">
        <f>N56+N57+N58+N62</f>
        <v>0</v>
      </c>
      <c r="O63" s="9">
        <f t="shared" si="58"/>
        <v>0</v>
      </c>
      <c r="P63" s="8">
        <f>P56+P57+P58+P62</f>
        <v>0</v>
      </c>
      <c r="Q63" s="9">
        <f t="shared" si="59"/>
        <v>0</v>
      </c>
    </row>
    <row r="65" spans="1:18" ht="21" x14ac:dyDescent="0.35">
      <c r="A65" s="378" t="s">
        <v>268</v>
      </c>
      <c r="B65" s="379"/>
      <c r="C65" s="379"/>
      <c r="D65" s="379"/>
      <c r="E65" s="379"/>
      <c r="F65" s="379"/>
      <c r="G65" s="379"/>
      <c r="H65" s="379"/>
      <c r="I65" s="379"/>
      <c r="J65" s="379"/>
      <c r="K65" s="379"/>
      <c r="L65" s="379"/>
      <c r="M65" s="379"/>
      <c r="N65" s="379"/>
      <c r="O65" s="379"/>
      <c r="P65" s="379"/>
      <c r="Q65" s="380"/>
    </row>
    <row r="66" spans="1:18" x14ac:dyDescent="0.3">
      <c r="A66" s="393" t="s">
        <v>0</v>
      </c>
      <c r="B66" s="22" t="str">
        <f>B51</f>
        <v>TOTAL</v>
      </c>
      <c r="C66" s="23"/>
      <c r="D66" s="22" t="str">
        <f>D51</f>
        <v>T1</v>
      </c>
      <c r="E66" s="23"/>
      <c r="F66" s="22" t="str">
        <f>F51</f>
        <v>T2</v>
      </c>
      <c r="G66" s="23"/>
      <c r="H66" s="22" t="str">
        <f>H51</f>
        <v>T3</v>
      </c>
      <c r="I66" s="23"/>
      <c r="J66" s="22" t="str">
        <f>J51</f>
        <v>T4</v>
      </c>
      <c r="K66" s="23"/>
      <c r="L66" s="22" t="str">
        <f>L51</f>
        <v>T5</v>
      </c>
      <c r="M66" s="23"/>
      <c r="N66" s="22" t="str">
        <f>N51</f>
        <v>T6</v>
      </c>
      <c r="O66" s="23"/>
      <c r="P66" s="22" t="str">
        <f>P51</f>
        <v>CNG</v>
      </c>
      <c r="Q66" s="23"/>
    </row>
    <row r="67" spans="1:18" x14ac:dyDescent="0.3">
      <c r="A67" s="394"/>
      <c r="B67" s="5" t="s">
        <v>3</v>
      </c>
      <c r="C67" s="5" t="s">
        <v>4</v>
      </c>
      <c r="D67" s="5" t="s">
        <v>3</v>
      </c>
      <c r="E67" s="5" t="s">
        <v>4</v>
      </c>
      <c r="F67" s="5" t="s">
        <v>3</v>
      </c>
      <c r="G67" s="5" t="s">
        <v>4</v>
      </c>
      <c r="H67" s="5" t="s">
        <v>3</v>
      </c>
      <c r="I67" s="5" t="s">
        <v>4</v>
      </c>
      <c r="J67" s="5" t="s">
        <v>3</v>
      </c>
      <c r="K67" s="5" t="s">
        <v>4</v>
      </c>
      <c r="L67" s="5" t="s">
        <v>3</v>
      </c>
      <c r="M67" s="5" t="s">
        <v>4</v>
      </c>
      <c r="N67" s="5" t="s">
        <v>3</v>
      </c>
      <c r="O67" s="5" t="s">
        <v>4</v>
      </c>
      <c r="P67" s="5" t="s">
        <v>3</v>
      </c>
      <c r="Q67" s="43" t="s">
        <v>4</v>
      </c>
    </row>
    <row r="68" spans="1:18" x14ac:dyDescent="0.3">
      <c r="A68" s="42" t="s">
        <v>11</v>
      </c>
      <c r="B68" s="278">
        <f>D68+F68+H68+J68+L68+N68+P68</f>
        <v>0</v>
      </c>
      <c r="C68" s="279"/>
      <c r="D68" s="278">
        <f>'TAB1'!D159</f>
        <v>0</v>
      </c>
      <c r="E68" s="280"/>
      <c r="F68" s="278">
        <f>'TAB1'!F159</f>
        <v>0</v>
      </c>
      <c r="G68" s="280"/>
      <c r="H68" s="278">
        <f>'TAB1'!H159</f>
        <v>0</v>
      </c>
      <c r="I68" s="280"/>
      <c r="J68" s="278">
        <f>'TAB1'!J159</f>
        <v>0</v>
      </c>
      <c r="K68" s="280"/>
      <c r="L68" s="278">
        <f>'TAB1'!L159</f>
        <v>0</v>
      </c>
      <c r="M68" s="280"/>
      <c r="N68" s="278">
        <f>'TAB1'!N159</f>
        <v>0</v>
      </c>
      <c r="O68" s="280"/>
      <c r="P68" s="278">
        <f>'TAB1'!P159</f>
        <v>0</v>
      </c>
      <c r="Q68" s="280"/>
    </row>
    <row r="69" spans="1:18" x14ac:dyDescent="0.3">
      <c r="A69" s="40" t="s">
        <v>175</v>
      </c>
      <c r="B69" s="6">
        <f>D69+F69+H69+J69+L69+N69+P69</f>
        <v>0</v>
      </c>
      <c r="C69" s="7">
        <f>IFERROR(B69/B68,0)</f>
        <v>0</v>
      </c>
      <c r="D69" s="36"/>
      <c r="E69" s="7">
        <f>IFERROR(D69/D68,0)</f>
        <v>0</v>
      </c>
      <c r="F69" s="36"/>
      <c r="G69" s="7">
        <f>IFERROR(F69/F68,0)</f>
        <v>0</v>
      </c>
      <c r="H69" s="36"/>
      <c r="I69" s="7">
        <f>IFERROR(H69/H68,0)</f>
        <v>0</v>
      </c>
      <c r="J69" s="36"/>
      <c r="K69" s="7">
        <f>IFERROR(J69/J68,0)</f>
        <v>0</v>
      </c>
      <c r="L69" s="36"/>
      <c r="M69" s="7">
        <f>IFERROR(L69/L68,0)</f>
        <v>0</v>
      </c>
      <c r="N69" s="36"/>
      <c r="O69" s="7">
        <f>IFERROR(N69/N68,0)</f>
        <v>0</v>
      </c>
      <c r="P69" s="36"/>
      <c r="Q69" s="7">
        <f>IFERROR(P69/P68,0)</f>
        <v>0</v>
      </c>
    </row>
    <row r="70" spans="1:18" s="169" customFormat="1" ht="27" x14ac:dyDescent="0.3">
      <c r="A70" s="277" t="s">
        <v>174</v>
      </c>
      <c r="B70" s="283">
        <f>D70+F70+H70+J70+L70+N70+P70</f>
        <v>0</v>
      </c>
      <c r="C70" s="284">
        <f>IFERROR(B70/B68,0)</f>
        <v>0</v>
      </c>
      <c r="D70" s="283">
        <f>D68-D69</f>
        <v>0</v>
      </c>
      <c r="E70" s="284">
        <f>IFERROR(D70/D68,0)</f>
        <v>0</v>
      </c>
      <c r="F70" s="283">
        <f>F68-F69</f>
        <v>0</v>
      </c>
      <c r="G70" s="284">
        <f>IFERROR(F70/F68,0)</f>
        <v>0</v>
      </c>
      <c r="H70" s="283">
        <f>H68-H69</f>
        <v>0</v>
      </c>
      <c r="I70" s="284">
        <f>IFERROR(H70/H68,0)</f>
        <v>0</v>
      </c>
      <c r="J70" s="283">
        <f>J68-J69</f>
        <v>0</v>
      </c>
      <c r="K70" s="284">
        <f>IFERROR(J70/J68,0)</f>
        <v>0</v>
      </c>
      <c r="L70" s="283">
        <f>L68-L69</f>
        <v>0</v>
      </c>
      <c r="M70" s="284">
        <f>IFERROR(L70/L68,0)</f>
        <v>0</v>
      </c>
      <c r="N70" s="283">
        <f>N68-N69</f>
        <v>0</v>
      </c>
      <c r="O70" s="284">
        <f>IFERROR(N70/N68,0)</f>
        <v>0</v>
      </c>
      <c r="P70" s="283">
        <f>P68-P69</f>
        <v>0</v>
      </c>
      <c r="Q70" s="284">
        <f>IFERROR(P70/P68,0)</f>
        <v>0</v>
      </c>
      <c r="R70" s="285"/>
    </row>
    <row r="71" spans="1:18" ht="14.45" customHeight="1" x14ac:dyDescent="0.3">
      <c r="A71" s="40" t="s">
        <v>83</v>
      </c>
      <c r="B71" s="6">
        <f>D71+F71+H71+J71+L71+N71+P71</f>
        <v>0</v>
      </c>
      <c r="C71" s="7">
        <f>IFERROR(B71/$B$70,0)</f>
        <v>0</v>
      </c>
      <c r="D71" s="6">
        <f>D70-D72-D73-D77</f>
        <v>0</v>
      </c>
      <c r="E71" s="7">
        <f t="shared" ref="E71" si="61">IFERROR(D71/$B71,0)</f>
        <v>0</v>
      </c>
      <c r="F71" s="6">
        <f>F70-F72-F73-F77</f>
        <v>0</v>
      </c>
      <c r="G71" s="7">
        <f t="shared" ref="G71" si="62">IFERROR(F71/$B71,0)</f>
        <v>0</v>
      </c>
      <c r="H71" s="6">
        <f>H70-H72-H73-H77</f>
        <v>0</v>
      </c>
      <c r="I71" s="7">
        <f t="shared" ref="I71" si="63">IFERROR(H71/$B71,0)</f>
        <v>0</v>
      </c>
      <c r="J71" s="6">
        <f>J70-J72-J73-J77</f>
        <v>0</v>
      </c>
      <c r="K71" s="7">
        <f t="shared" ref="K71" si="64">IFERROR(J71/$B71,0)</f>
        <v>0</v>
      </c>
      <c r="L71" s="6">
        <f>L70-L72-L73-L77</f>
        <v>0</v>
      </c>
      <c r="M71" s="7">
        <f t="shared" ref="M71" si="65">IFERROR(L71/$B71,0)</f>
        <v>0</v>
      </c>
      <c r="N71" s="6">
        <f>N70-N72-N73-N77</f>
        <v>0</v>
      </c>
      <c r="O71" s="7">
        <f>IFERROR(N71/$B71,0)</f>
        <v>0</v>
      </c>
      <c r="P71" s="6">
        <f>P70-P72-P73-P77</f>
        <v>0</v>
      </c>
      <c r="Q71" s="7">
        <f>IFERROR(P71/$B71,0)</f>
        <v>0</v>
      </c>
      <c r="R71" s="45"/>
    </row>
    <row r="72" spans="1:18" x14ac:dyDescent="0.3">
      <c r="A72" s="40" t="s">
        <v>84</v>
      </c>
      <c r="B72" s="6">
        <f t="shared" ref="B72:B77" si="66">D72+F72+H72+J72+L72+N72+P72</f>
        <v>0</v>
      </c>
      <c r="C72" s="7">
        <f>IFERROR(B72/B78,0)</f>
        <v>0</v>
      </c>
      <c r="D72" s="6">
        <f>SUM('TAB1'!D135,'TAB1'!D145,'TAB1'!D153)</f>
        <v>0</v>
      </c>
      <c r="E72" s="7">
        <f t="shared" ref="E72:E76" si="67">IFERROR(D72/$B72,0)</f>
        <v>0</v>
      </c>
      <c r="F72" s="6">
        <f>SUM('TAB1'!F135,'TAB1'!F145,'TAB1'!F153)</f>
        <v>0</v>
      </c>
      <c r="G72" s="7">
        <f t="shared" ref="G72:G78" si="68">IFERROR(F72/$B72,0)</f>
        <v>0</v>
      </c>
      <c r="H72" s="6">
        <f>SUM('TAB1'!H135,'TAB1'!H145,'TAB1'!H153)</f>
        <v>0</v>
      </c>
      <c r="I72" s="7">
        <f t="shared" ref="I72:I78" si="69">IFERROR(H72/$B72,0)</f>
        <v>0</v>
      </c>
      <c r="J72" s="6">
        <f>SUM('TAB1'!J135,'TAB1'!J145,'TAB1'!J153)</f>
        <v>0</v>
      </c>
      <c r="K72" s="7">
        <f t="shared" ref="K72:K78" si="70">IFERROR(J72/$B72,0)</f>
        <v>0</v>
      </c>
      <c r="L72" s="6">
        <f>SUM('TAB1'!L135,'TAB1'!L145,'TAB1'!L153)</f>
        <v>0</v>
      </c>
      <c r="M72" s="7">
        <f t="shared" ref="M72:M78" si="71">IFERROR(L72/$B72,0)</f>
        <v>0</v>
      </c>
      <c r="N72" s="6">
        <f>SUM('TAB1'!N135,'TAB1'!N145,'TAB1'!N153)</f>
        <v>0</v>
      </c>
      <c r="O72" s="7">
        <f t="shared" ref="O72:O78" si="72">IFERROR(N72/$B72,0)</f>
        <v>0</v>
      </c>
      <c r="P72" s="188"/>
      <c r="Q72" s="7">
        <f t="shared" ref="Q72:Q78" si="73">IFERROR(P72/$B72,0)</f>
        <v>0</v>
      </c>
    </row>
    <row r="73" spans="1:18" x14ac:dyDescent="0.3">
      <c r="A73" s="40" t="s">
        <v>85</v>
      </c>
      <c r="B73" s="6">
        <f t="shared" si="66"/>
        <v>0</v>
      </c>
      <c r="C73" s="7">
        <f>IFERROR(B73/B78,0)</f>
        <v>0</v>
      </c>
      <c r="D73" s="6">
        <f>SUM(D74:D76)</f>
        <v>0</v>
      </c>
      <c r="E73" s="7">
        <f t="shared" si="67"/>
        <v>0</v>
      </c>
      <c r="F73" s="6">
        <f>SUM(F74:F76)</f>
        <v>0</v>
      </c>
      <c r="G73" s="7">
        <f t="shared" si="68"/>
        <v>0</v>
      </c>
      <c r="H73" s="6">
        <f>SUM(H74:H76)</f>
        <v>0</v>
      </c>
      <c r="I73" s="7">
        <f t="shared" si="69"/>
        <v>0</v>
      </c>
      <c r="J73" s="6">
        <f>SUM(J74:J76)</f>
        <v>0</v>
      </c>
      <c r="K73" s="7">
        <f t="shared" si="70"/>
        <v>0</v>
      </c>
      <c r="L73" s="6">
        <f>SUM(L74:L76)</f>
        <v>0</v>
      </c>
      <c r="M73" s="7">
        <f t="shared" si="71"/>
        <v>0</v>
      </c>
      <c r="N73" s="6">
        <f>SUM(N74:N76)</f>
        <v>0</v>
      </c>
      <c r="O73" s="7">
        <f t="shared" si="72"/>
        <v>0</v>
      </c>
      <c r="P73" s="6">
        <f>SUM(P74:P76)</f>
        <v>0</v>
      </c>
      <c r="Q73" s="7">
        <f t="shared" si="73"/>
        <v>0</v>
      </c>
    </row>
    <row r="74" spans="1:18" x14ac:dyDescent="0.3">
      <c r="A74" s="41" t="s">
        <v>2</v>
      </c>
      <c r="B74" s="6">
        <f>D74+F74+H74+J74+L74+N74+P74</f>
        <v>0</v>
      </c>
      <c r="C74" s="7">
        <f>IFERROR(B74/B78,0)</f>
        <v>0</v>
      </c>
      <c r="D74" s="6">
        <f>'TAB1'!D140</f>
        <v>0</v>
      </c>
      <c r="E74" s="7">
        <f t="shared" si="67"/>
        <v>0</v>
      </c>
      <c r="F74" s="6">
        <f>'TAB1'!F140</f>
        <v>0</v>
      </c>
      <c r="G74" s="7">
        <f t="shared" si="68"/>
        <v>0</v>
      </c>
      <c r="H74" s="6">
        <f>'TAB1'!H140</f>
        <v>0</v>
      </c>
      <c r="I74" s="7">
        <f t="shared" si="69"/>
        <v>0</v>
      </c>
      <c r="J74" s="6">
        <f>'TAB1'!J140</f>
        <v>0</v>
      </c>
      <c r="K74" s="7">
        <f t="shared" si="70"/>
        <v>0</v>
      </c>
      <c r="L74" s="6">
        <f>'TAB1'!L140</f>
        <v>0</v>
      </c>
      <c r="M74" s="7">
        <f t="shared" si="71"/>
        <v>0</v>
      </c>
      <c r="N74" s="6">
        <f>'TAB1'!N140</f>
        <v>0</v>
      </c>
      <c r="O74" s="7">
        <f t="shared" si="72"/>
        <v>0</v>
      </c>
      <c r="P74" s="6">
        <f>'TAB1'!P140</f>
        <v>0</v>
      </c>
      <c r="Q74" s="7">
        <f t="shared" si="73"/>
        <v>0</v>
      </c>
    </row>
    <row r="75" spans="1:18" x14ac:dyDescent="0.3">
      <c r="A75" s="41" t="s">
        <v>6</v>
      </c>
      <c r="B75" s="6">
        <f t="shared" si="66"/>
        <v>0</v>
      </c>
      <c r="C75" s="7">
        <f>IFERROR(B75/B78,0)</f>
        <v>0</v>
      </c>
      <c r="D75" s="6">
        <f>'TAB1'!D141</f>
        <v>0</v>
      </c>
      <c r="E75" s="7">
        <f t="shared" si="67"/>
        <v>0</v>
      </c>
      <c r="F75" s="6">
        <f>'TAB1'!F141</f>
        <v>0</v>
      </c>
      <c r="G75" s="7">
        <f t="shared" si="68"/>
        <v>0</v>
      </c>
      <c r="H75" s="6">
        <f>'TAB1'!H141</f>
        <v>0</v>
      </c>
      <c r="I75" s="7">
        <f t="shared" si="69"/>
        <v>0</v>
      </c>
      <c r="J75" s="6">
        <f>'TAB1'!J141</f>
        <v>0</v>
      </c>
      <c r="K75" s="7">
        <f t="shared" si="70"/>
        <v>0</v>
      </c>
      <c r="L75" s="6">
        <f>'TAB1'!L141</f>
        <v>0</v>
      </c>
      <c r="M75" s="7">
        <f t="shared" si="71"/>
        <v>0</v>
      </c>
      <c r="N75" s="6">
        <f>'TAB1'!N141</f>
        <v>0</v>
      </c>
      <c r="O75" s="7">
        <f t="shared" si="72"/>
        <v>0</v>
      </c>
      <c r="P75" s="6">
        <f>'TAB1'!P141</f>
        <v>0</v>
      </c>
      <c r="Q75" s="7">
        <f t="shared" si="73"/>
        <v>0</v>
      </c>
    </row>
    <row r="76" spans="1:18" x14ac:dyDescent="0.3">
      <c r="A76" s="41" t="s">
        <v>10</v>
      </c>
      <c r="B76" s="6">
        <f>D76+F76+H76+J76+L76+N76+P76</f>
        <v>0</v>
      </c>
      <c r="C76" s="7">
        <f>IFERROR(B76/B78,0)</f>
        <v>0</v>
      </c>
      <c r="D76" s="6">
        <f>'TAB1'!D142</f>
        <v>0</v>
      </c>
      <c r="E76" s="7">
        <f t="shared" si="67"/>
        <v>0</v>
      </c>
      <c r="F76" s="6">
        <f>'TAB1'!F142</f>
        <v>0</v>
      </c>
      <c r="G76" s="7">
        <f t="shared" si="68"/>
        <v>0</v>
      </c>
      <c r="H76" s="6">
        <f>'TAB1'!H142</f>
        <v>0</v>
      </c>
      <c r="I76" s="7">
        <f t="shared" si="69"/>
        <v>0</v>
      </c>
      <c r="J76" s="6">
        <f>'TAB1'!J142</f>
        <v>0</v>
      </c>
      <c r="K76" s="7">
        <f t="shared" si="70"/>
        <v>0</v>
      </c>
      <c r="L76" s="6">
        <f>'TAB1'!L142</f>
        <v>0</v>
      </c>
      <c r="M76" s="7">
        <f t="shared" si="71"/>
        <v>0</v>
      </c>
      <c r="N76" s="6">
        <f>'TAB1'!N142</f>
        <v>0</v>
      </c>
      <c r="O76" s="7">
        <f t="shared" si="72"/>
        <v>0</v>
      </c>
      <c r="P76" s="6">
        <f>'TAB1'!P142</f>
        <v>0</v>
      </c>
      <c r="Q76" s="7">
        <f t="shared" si="73"/>
        <v>0</v>
      </c>
    </row>
    <row r="77" spans="1:18" x14ac:dyDescent="0.3">
      <c r="A77" s="40" t="s">
        <v>86</v>
      </c>
      <c r="B77" s="6">
        <f t="shared" si="66"/>
        <v>0</v>
      </c>
      <c r="C77" s="7">
        <f>IFERROR(B77/B78,0)</f>
        <v>0</v>
      </c>
      <c r="D77" s="6">
        <f>'TAB1'!D154+'TAB1'!D158</f>
        <v>0</v>
      </c>
      <c r="E77" s="7">
        <f>IFERROR(D77/$B77,0)</f>
        <v>0</v>
      </c>
      <c r="F77" s="6">
        <f>'TAB1'!F154+'TAB1'!F158</f>
        <v>0</v>
      </c>
      <c r="G77" s="7">
        <f t="shared" si="68"/>
        <v>0</v>
      </c>
      <c r="H77" s="6">
        <f>'TAB1'!H154+'TAB1'!H158</f>
        <v>0</v>
      </c>
      <c r="I77" s="7">
        <f t="shared" si="69"/>
        <v>0</v>
      </c>
      <c r="J77" s="6">
        <f>'TAB1'!J154+'TAB1'!J158</f>
        <v>0</v>
      </c>
      <c r="K77" s="7">
        <f t="shared" si="70"/>
        <v>0</v>
      </c>
      <c r="L77" s="6">
        <f>'TAB1'!L154+'TAB1'!L158</f>
        <v>0</v>
      </c>
      <c r="M77" s="7">
        <f t="shared" si="71"/>
        <v>0</v>
      </c>
      <c r="N77" s="6">
        <f>'TAB1'!N154+'TAB1'!N158</f>
        <v>0</v>
      </c>
      <c r="O77" s="7">
        <f t="shared" si="72"/>
        <v>0</v>
      </c>
      <c r="P77" s="6">
        <f>'TAB1'!P154+'TAB1'!P158</f>
        <v>0</v>
      </c>
      <c r="Q77" s="7">
        <f t="shared" si="73"/>
        <v>0</v>
      </c>
    </row>
    <row r="78" spans="1:18" x14ac:dyDescent="0.3">
      <c r="A78" s="42" t="s">
        <v>173</v>
      </c>
      <c r="B78" s="283">
        <f>D78+F78+H78+J78+L78+N78+P78</f>
        <v>0</v>
      </c>
      <c r="C78" s="9">
        <f>IFERROR(B78/B78,0)</f>
        <v>0</v>
      </c>
      <c r="D78" s="8">
        <f>D71+D72+D73+D77</f>
        <v>0</v>
      </c>
      <c r="E78" s="9">
        <f t="shared" ref="E78" si="74">IFERROR(D78/$B78,0)</f>
        <v>0</v>
      </c>
      <c r="F78" s="8">
        <f>F71+F72+F73+F77</f>
        <v>0</v>
      </c>
      <c r="G78" s="9">
        <f t="shared" si="68"/>
        <v>0</v>
      </c>
      <c r="H78" s="8">
        <f>H71+H72+H73+H77</f>
        <v>0</v>
      </c>
      <c r="I78" s="9">
        <f t="shared" si="69"/>
        <v>0</v>
      </c>
      <c r="J78" s="8">
        <f>J71+J72+J73+J77</f>
        <v>0</v>
      </c>
      <c r="K78" s="9">
        <f t="shared" si="70"/>
        <v>0</v>
      </c>
      <c r="L78" s="8">
        <f>L71+L72+L73+L77</f>
        <v>0</v>
      </c>
      <c r="M78" s="9">
        <f t="shared" si="71"/>
        <v>0</v>
      </c>
      <c r="N78" s="8">
        <f>N71+N72+N73+N77</f>
        <v>0</v>
      </c>
      <c r="O78" s="9">
        <f t="shared" si="72"/>
        <v>0</v>
      </c>
      <c r="P78" s="8">
        <f>P71+P72+P73+P77</f>
        <v>0</v>
      </c>
      <c r="Q78" s="9">
        <f t="shared" si="73"/>
        <v>0</v>
      </c>
    </row>
  </sheetData>
  <mergeCells count="18">
    <mergeCell ref="A50:Q50"/>
    <mergeCell ref="A51:A52"/>
    <mergeCell ref="A65:Q65"/>
    <mergeCell ref="A66:A67"/>
    <mergeCell ref="A20:Q20"/>
    <mergeCell ref="A21:A22"/>
    <mergeCell ref="F6:G6"/>
    <mergeCell ref="A35:Q35"/>
    <mergeCell ref="A36:A37"/>
    <mergeCell ref="A5:Q5"/>
    <mergeCell ref="B6:C6"/>
    <mergeCell ref="A6:A7"/>
    <mergeCell ref="D6:E6"/>
    <mergeCell ref="L6:M6"/>
    <mergeCell ref="N6:O6"/>
    <mergeCell ref="P6:Q6"/>
    <mergeCell ref="J6:K6"/>
    <mergeCell ref="H6:I6"/>
  </mergeCells>
  <conditionalFormatting sqref="D9">
    <cfRule type="containsText" dxfId="211" priority="69" operator="containsText" text="ntitulé">
      <formula>NOT(ISERROR(SEARCH("ntitulé",D9)))</formula>
    </cfRule>
    <cfRule type="containsBlanks" dxfId="210" priority="70">
      <formula>LEN(TRIM(D9))=0</formula>
    </cfRule>
  </conditionalFormatting>
  <conditionalFormatting sqref="D24">
    <cfRule type="containsText" dxfId="209" priority="55" operator="containsText" text="ntitulé">
      <formula>NOT(ISERROR(SEARCH("ntitulé",D24)))</formula>
    </cfRule>
    <cfRule type="containsBlanks" dxfId="208" priority="56">
      <formula>LEN(TRIM(D24))=0</formula>
    </cfRule>
  </conditionalFormatting>
  <conditionalFormatting sqref="D39">
    <cfRule type="containsText" dxfId="207" priority="41" operator="containsText" text="ntitulé">
      <formula>NOT(ISERROR(SEARCH("ntitulé",D39)))</formula>
    </cfRule>
    <cfRule type="containsBlanks" dxfId="206" priority="42">
      <formula>LEN(TRIM(D39))=0</formula>
    </cfRule>
  </conditionalFormatting>
  <conditionalFormatting sqref="D54">
    <cfRule type="containsText" dxfId="205" priority="27" operator="containsText" text="ntitulé">
      <formula>NOT(ISERROR(SEARCH("ntitulé",D54)))</formula>
    </cfRule>
    <cfRule type="containsBlanks" dxfId="204" priority="28">
      <formula>LEN(TRIM(D54))=0</formula>
    </cfRule>
  </conditionalFormatting>
  <conditionalFormatting sqref="D69">
    <cfRule type="containsText" dxfId="203" priority="13" operator="containsText" text="ntitulé">
      <formula>NOT(ISERROR(SEARCH("ntitulé",D69)))</formula>
    </cfRule>
    <cfRule type="containsBlanks" dxfId="202" priority="14">
      <formula>LEN(TRIM(D69))=0</formula>
    </cfRule>
  </conditionalFormatting>
  <conditionalFormatting sqref="F9">
    <cfRule type="containsText" dxfId="201" priority="67" operator="containsText" text="ntitulé">
      <formula>NOT(ISERROR(SEARCH("ntitulé",F9)))</formula>
    </cfRule>
    <cfRule type="containsBlanks" dxfId="200" priority="68">
      <formula>LEN(TRIM(F9))=0</formula>
    </cfRule>
  </conditionalFormatting>
  <conditionalFormatting sqref="F24">
    <cfRule type="containsText" dxfId="199" priority="53" operator="containsText" text="ntitulé">
      <formula>NOT(ISERROR(SEARCH("ntitulé",F24)))</formula>
    </cfRule>
    <cfRule type="containsBlanks" dxfId="198" priority="54">
      <formula>LEN(TRIM(F24))=0</formula>
    </cfRule>
  </conditionalFormatting>
  <conditionalFormatting sqref="F39">
    <cfRule type="containsText" dxfId="197" priority="39" operator="containsText" text="ntitulé">
      <formula>NOT(ISERROR(SEARCH("ntitulé",F39)))</formula>
    </cfRule>
    <cfRule type="containsBlanks" dxfId="196" priority="40">
      <formula>LEN(TRIM(F39))=0</formula>
    </cfRule>
  </conditionalFormatting>
  <conditionalFormatting sqref="F54">
    <cfRule type="containsText" dxfId="195" priority="25" operator="containsText" text="ntitulé">
      <formula>NOT(ISERROR(SEARCH("ntitulé",F54)))</formula>
    </cfRule>
    <cfRule type="containsBlanks" dxfId="194" priority="26">
      <formula>LEN(TRIM(F54))=0</formula>
    </cfRule>
  </conditionalFormatting>
  <conditionalFormatting sqref="F69">
    <cfRule type="containsText" dxfId="193" priority="11" operator="containsText" text="ntitulé">
      <formula>NOT(ISERROR(SEARCH("ntitulé",F69)))</formula>
    </cfRule>
    <cfRule type="containsBlanks" dxfId="192" priority="12">
      <formula>LEN(TRIM(F69))=0</formula>
    </cfRule>
  </conditionalFormatting>
  <conditionalFormatting sqref="H9">
    <cfRule type="containsText" dxfId="191" priority="65" operator="containsText" text="ntitulé">
      <formula>NOT(ISERROR(SEARCH("ntitulé",H9)))</formula>
    </cfRule>
    <cfRule type="containsBlanks" dxfId="190" priority="66">
      <formula>LEN(TRIM(H9))=0</formula>
    </cfRule>
  </conditionalFormatting>
  <conditionalFormatting sqref="H24">
    <cfRule type="containsText" dxfId="189" priority="51" operator="containsText" text="ntitulé">
      <formula>NOT(ISERROR(SEARCH("ntitulé",H24)))</formula>
    </cfRule>
    <cfRule type="containsBlanks" dxfId="188" priority="52">
      <formula>LEN(TRIM(H24))=0</formula>
    </cfRule>
  </conditionalFormatting>
  <conditionalFormatting sqref="H39">
    <cfRule type="containsText" dxfId="187" priority="37" operator="containsText" text="ntitulé">
      <formula>NOT(ISERROR(SEARCH("ntitulé",H39)))</formula>
    </cfRule>
    <cfRule type="containsBlanks" dxfId="186" priority="38">
      <formula>LEN(TRIM(H39))=0</formula>
    </cfRule>
  </conditionalFormatting>
  <conditionalFormatting sqref="H54">
    <cfRule type="containsText" dxfId="185" priority="23" operator="containsText" text="ntitulé">
      <formula>NOT(ISERROR(SEARCH("ntitulé",H54)))</formula>
    </cfRule>
    <cfRule type="containsBlanks" dxfId="184" priority="24">
      <formula>LEN(TRIM(H54))=0</formula>
    </cfRule>
  </conditionalFormatting>
  <conditionalFormatting sqref="H69">
    <cfRule type="containsText" dxfId="183" priority="9" operator="containsText" text="ntitulé">
      <formula>NOT(ISERROR(SEARCH("ntitulé",H69)))</formula>
    </cfRule>
    <cfRule type="containsBlanks" dxfId="182" priority="10">
      <formula>LEN(TRIM(H69))=0</formula>
    </cfRule>
  </conditionalFormatting>
  <conditionalFormatting sqref="J9">
    <cfRule type="containsText" dxfId="181" priority="63" operator="containsText" text="ntitulé">
      <formula>NOT(ISERROR(SEARCH("ntitulé",J9)))</formula>
    </cfRule>
    <cfRule type="containsBlanks" dxfId="180" priority="64">
      <formula>LEN(TRIM(J9))=0</formula>
    </cfRule>
  </conditionalFormatting>
  <conditionalFormatting sqref="J24">
    <cfRule type="containsText" dxfId="179" priority="49" operator="containsText" text="ntitulé">
      <formula>NOT(ISERROR(SEARCH("ntitulé",J24)))</formula>
    </cfRule>
    <cfRule type="containsBlanks" dxfId="178" priority="50">
      <formula>LEN(TRIM(J24))=0</formula>
    </cfRule>
  </conditionalFormatting>
  <conditionalFormatting sqref="J39">
    <cfRule type="containsText" dxfId="177" priority="35" operator="containsText" text="ntitulé">
      <formula>NOT(ISERROR(SEARCH("ntitulé",J39)))</formula>
    </cfRule>
    <cfRule type="containsBlanks" dxfId="176" priority="36">
      <formula>LEN(TRIM(J39))=0</formula>
    </cfRule>
  </conditionalFormatting>
  <conditionalFormatting sqref="J54">
    <cfRule type="containsText" dxfId="175" priority="21" operator="containsText" text="ntitulé">
      <formula>NOT(ISERROR(SEARCH("ntitulé",J54)))</formula>
    </cfRule>
    <cfRule type="containsBlanks" dxfId="174" priority="22">
      <formula>LEN(TRIM(J54))=0</formula>
    </cfRule>
  </conditionalFormatting>
  <conditionalFormatting sqref="J69">
    <cfRule type="containsText" dxfId="173" priority="7" operator="containsText" text="ntitulé">
      <formula>NOT(ISERROR(SEARCH("ntitulé",J69)))</formula>
    </cfRule>
    <cfRule type="containsBlanks" dxfId="172" priority="8">
      <formula>LEN(TRIM(J69))=0</formula>
    </cfRule>
  </conditionalFormatting>
  <conditionalFormatting sqref="L9">
    <cfRule type="containsText" dxfId="171" priority="61" operator="containsText" text="ntitulé">
      <formula>NOT(ISERROR(SEARCH("ntitulé",L9)))</formula>
    </cfRule>
    <cfRule type="containsBlanks" dxfId="170" priority="62">
      <formula>LEN(TRIM(L9))=0</formula>
    </cfRule>
  </conditionalFormatting>
  <conditionalFormatting sqref="L24">
    <cfRule type="containsText" dxfId="169" priority="47" operator="containsText" text="ntitulé">
      <formula>NOT(ISERROR(SEARCH("ntitulé",L24)))</formula>
    </cfRule>
    <cfRule type="containsBlanks" dxfId="168" priority="48">
      <formula>LEN(TRIM(L24))=0</formula>
    </cfRule>
  </conditionalFormatting>
  <conditionalFormatting sqref="L39">
    <cfRule type="containsText" dxfId="167" priority="33" operator="containsText" text="ntitulé">
      <formula>NOT(ISERROR(SEARCH("ntitulé",L39)))</formula>
    </cfRule>
    <cfRule type="containsBlanks" dxfId="166" priority="34">
      <formula>LEN(TRIM(L39))=0</formula>
    </cfRule>
  </conditionalFormatting>
  <conditionalFormatting sqref="L54">
    <cfRule type="containsText" dxfId="165" priority="19" operator="containsText" text="ntitulé">
      <formula>NOT(ISERROR(SEARCH("ntitulé",L54)))</formula>
    </cfRule>
    <cfRule type="containsBlanks" dxfId="164" priority="20">
      <formula>LEN(TRIM(L54))=0</formula>
    </cfRule>
  </conditionalFormatting>
  <conditionalFormatting sqref="L69">
    <cfRule type="containsText" dxfId="163" priority="5" operator="containsText" text="ntitulé">
      <formula>NOT(ISERROR(SEARCH("ntitulé",L69)))</formula>
    </cfRule>
    <cfRule type="containsBlanks" dxfId="162" priority="6">
      <formula>LEN(TRIM(L69))=0</formula>
    </cfRule>
  </conditionalFormatting>
  <conditionalFormatting sqref="N9">
    <cfRule type="containsText" dxfId="161" priority="59" operator="containsText" text="ntitulé">
      <formula>NOT(ISERROR(SEARCH("ntitulé",N9)))</formula>
    </cfRule>
    <cfRule type="containsBlanks" dxfId="160" priority="60">
      <formula>LEN(TRIM(N9))=0</formula>
    </cfRule>
  </conditionalFormatting>
  <conditionalFormatting sqref="N24">
    <cfRule type="containsText" dxfId="159" priority="45" operator="containsText" text="ntitulé">
      <formula>NOT(ISERROR(SEARCH("ntitulé",N24)))</formula>
    </cfRule>
    <cfRule type="containsBlanks" dxfId="158" priority="46">
      <formula>LEN(TRIM(N24))=0</formula>
    </cfRule>
  </conditionalFormatting>
  <conditionalFormatting sqref="N39">
    <cfRule type="containsText" dxfId="157" priority="31" operator="containsText" text="ntitulé">
      <formula>NOT(ISERROR(SEARCH("ntitulé",N39)))</formula>
    </cfRule>
    <cfRule type="containsBlanks" dxfId="156" priority="32">
      <formula>LEN(TRIM(N39))=0</formula>
    </cfRule>
  </conditionalFormatting>
  <conditionalFormatting sqref="N54">
    <cfRule type="containsText" dxfId="155" priority="17" operator="containsText" text="ntitulé">
      <formula>NOT(ISERROR(SEARCH("ntitulé",N54)))</formula>
    </cfRule>
    <cfRule type="containsBlanks" dxfId="154" priority="18">
      <formula>LEN(TRIM(N54))=0</formula>
    </cfRule>
  </conditionalFormatting>
  <conditionalFormatting sqref="N69">
    <cfRule type="containsText" dxfId="153" priority="3" operator="containsText" text="ntitulé">
      <formula>NOT(ISERROR(SEARCH("ntitulé",N69)))</formula>
    </cfRule>
    <cfRule type="containsBlanks" dxfId="152" priority="4">
      <formula>LEN(TRIM(N69))=0</formula>
    </cfRule>
  </conditionalFormatting>
  <conditionalFormatting sqref="P9">
    <cfRule type="containsText" dxfId="151" priority="57" operator="containsText" text="ntitulé">
      <formula>NOT(ISERROR(SEARCH("ntitulé",P9)))</formula>
    </cfRule>
    <cfRule type="containsBlanks" dxfId="150" priority="58">
      <formula>LEN(TRIM(P9))=0</formula>
    </cfRule>
  </conditionalFormatting>
  <conditionalFormatting sqref="P12">
    <cfRule type="containsText" dxfId="149" priority="79" operator="containsText" text="ntitulé">
      <formula>NOT(ISERROR(SEARCH("ntitulé",P12)))</formula>
    </cfRule>
    <cfRule type="containsBlanks" dxfId="148" priority="80">
      <formula>LEN(TRIM(P12))=0</formula>
    </cfRule>
  </conditionalFormatting>
  <conditionalFormatting sqref="P24">
    <cfRule type="containsText" dxfId="147" priority="43" operator="containsText" text="ntitulé">
      <formula>NOT(ISERROR(SEARCH("ntitulé",P24)))</formula>
    </cfRule>
    <cfRule type="containsBlanks" dxfId="146" priority="44">
      <formula>LEN(TRIM(P24))=0</formula>
    </cfRule>
  </conditionalFormatting>
  <conditionalFormatting sqref="P27">
    <cfRule type="containsText" dxfId="145" priority="77" operator="containsText" text="ntitulé">
      <formula>NOT(ISERROR(SEARCH("ntitulé",P27)))</formula>
    </cfRule>
    <cfRule type="containsBlanks" dxfId="144" priority="78">
      <formula>LEN(TRIM(P27))=0</formula>
    </cfRule>
  </conditionalFormatting>
  <conditionalFormatting sqref="P39">
    <cfRule type="containsText" dxfId="143" priority="29" operator="containsText" text="ntitulé">
      <formula>NOT(ISERROR(SEARCH("ntitulé",P39)))</formula>
    </cfRule>
    <cfRule type="containsBlanks" dxfId="142" priority="30">
      <formula>LEN(TRIM(P39))=0</formula>
    </cfRule>
  </conditionalFormatting>
  <conditionalFormatting sqref="P42">
    <cfRule type="containsText" dxfId="141" priority="75" operator="containsText" text="ntitulé">
      <formula>NOT(ISERROR(SEARCH("ntitulé",P42)))</formula>
    </cfRule>
    <cfRule type="containsBlanks" dxfId="140" priority="76">
      <formula>LEN(TRIM(P42))=0</formula>
    </cfRule>
  </conditionalFormatting>
  <conditionalFormatting sqref="P54">
    <cfRule type="containsText" dxfId="139" priority="15" operator="containsText" text="ntitulé">
      <formula>NOT(ISERROR(SEARCH("ntitulé",P54)))</formula>
    </cfRule>
    <cfRule type="containsBlanks" dxfId="138" priority="16">
      <formula>LEN(TRIM(P54))=0</formula>
    </cfRule>
  </conditionalFormatting>
  <conditionalFormatting sqref="P57">
    <cfRule type="containsText" dxfId="137" priority="73" operator="containsText" text="ntitulé">
      <formula>NOT(ISERROR(SEARCH("ntitulé",P57)))</formula>
    </cfRule>
    <cfRule type="containsBlanks" dxfId="136" priority="74">
      <formula>LEN(TRIM(P57))=0</formula>
    </cfRule>
  </conditionalFormatting>
  <conditionalFormatting sqref="P69">
    <cfRule type="containsText" dxfId="135" priority="1" operator="containsText" text="ntitulé">
      <formula>NOT(ISERROR(SEARCH("ntitulé",P69)))</formula>
    </cfRule>
    <cfRule type="containsBlanks" dxfId="134" priority="2">
      <formula>LEN(TRIM(P69))=0</formula>
    </cfRule>
  </conditionalFormatting>
  <conditionalFormatting sqref="P72">
    <cfRule type="containsText" dxfId="133" priority="71" operator="containsText" text="ntitulé">
      <formula>NOT(ISERROR(SEARCH("ntitulé",P72)))</formula>
    </cfRule>
    <cfRule type="containsBlanks" dxfId="132" priority="72">
      <formula>LEN(TRIM(P72))=0</formula>
    </cfRule>
  </conditionalFormatting>
  <pageMargins left="0.7" right="0.7" top="0.75" bottom="0.75" header="0.3" footer="0.3"/>
  <pageSetup paperSize="9" scale="66" orientation="landscape" verticalDpi="300" r:id="rId1"/>
  <rowBreaks count="1" manualBreakCount="1">
    <brk id="34"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8"/>
  <sheetViews>
    <sheetView zoomScaleNormal="100" workbookViewId="0">
      <selection activeCell="C30" sqref="C30"/>
    </sheetView>
  </sheetViews>
  <sheetFormatPr baseColWidth="10" defaultColWidth="8.85546875" defaultRowHeight="13.5" x14ac:dyDescent="0.3"/>
  <cols>
    <col min="1" max="1" width="50" style="4" customWidth="1"/>
    <col min="2" max="2" width="16.7109375" style="4" customWidth="1"/>
    <col min="3" max="3" width="5.7109375" style="4" bestFit="1" customWidth="1"/>
    <col min="4" max="4" width="16.7109375" style="4" customWidth="1"/>
    <col min="5" max="5" width="5.7109375" style="4" bestFit="1" customWidth="1"/>
    <col min="6" max="6" width="16.7109375" style="4" customWidth="1"/>
    <col min="7" max="7" width="4.5703125" style="4" bestFit="1" customWidth="1"/>
    <col min="8" max="16384" width="8.85546875" style="4"/>
  </cols>
  <sheetData>
    <row r="1" spans="1:7" s="1" customFormat="1" ht="15" x14ac:dyDescent="0.3"/>
    <row r="2" spans="1:7" s="1" customFormat="1" ht="15" x14ac:dyDescent="0.3"/>
    <row r="3" spans="1:7" s="1" customFormat="1" ht="18.75" x14ac:dyDescent="0.3">
      <c r="A3" s="10" t="str">
        <f>TAB00!B41&amp;" : "&amp;TAB00!C41</f>
        <v>TAB2.2 : Détail des coûts imputés aux tarifs d'injection</v>
      </c>
      <c r="B3" s="10"/>
      <c r="C3" s="10"/>
      <c r="D3" s="10"/>
      <c r="E3" s="10"/>
      <c r="F3" s="10"/>
      <c r="G3" s="10"/>
    </row>
    <row r="4" spans="1:7" s="1" customFormat="1" ht="15" x14ac:dyDescent="0.3"/>
    <row r="5" spans="1:7" s="1" customFormat="1" ht="21" x14ac:dyDescent="0.35">
      <c r="A5" s="398" t="s">
        <v>202</v>
      </c>
      <c r="B5" s="398"/>
      <c r="C5" s="398"/>
      <c r="D5" s="398"/>
      <c r="E5" s="398"/>
      <c r="F5" s="398"/>
      <c r="G5" s="398"/>
    </row>
    <row r="6" spans="1:7" s="1" customFormat="1" ht="27.6" customHeight="1" x14ac:dyDescent="0.3">
      <c r="A6" s="397" t="s">
        <v>0</v>
      </c>
      <c r="B6" s="400" t="s">
        <v>7</v>
      </c>
      <c r="C6" s="401"/>
      <c r="D6" s="399" t="s">
        <v>220</v>
      </c>
      <c r="E6" s="399"/>
      <c r="F6" s="399" t="s">
        <v>221</v>
      </c>
      <c r="G6" s="399"/>
    </row>
    <row r="7" spans="1:7" s="1" customFormat="1" ht="15" x14ac:dyDescent="0.3">
      <c r="A7" s="397"/>
      <c r="B7" s="223" t="s">
        <v>3</v>
      </c>
      <c r="C7" s="5" t="s">
        <v>4</v>
      </c>
      <c r="D7" s="223" t="s">
        <v>3</v>
      </c>
      <c r="E7" s="5" t="s">
        <v>4</v>
      </c>
      <c r="F7" s="223" t="s">
        <v>3</v>
      </c>
      <c r="G7" s="5" t="s">
        <v>4</v>
      </c>
    </row>
    <row r="8" spans="1:7" s="1" customFormat="1" ht="15" x14ac:dyDescent="0.3">
      <c r="A8" s="222" t="s">
        <v>157</v>
      </c>
      <c r="B8" s="261">
        <f>D8+F8</f>
        <v>0</v>
      </c>
      <c r="C8" s="263">
        <f>IFERROR(B8/B10,0)</f>
        <v>0</v>
      </c>
      <c r="D8" s="36"/>
      <c r="E8" s="263">
        <f>IFERROR(D8/$B8,0)</f>
        <v>0</v>
      </c>
      <c r="F8" s="36"/>
      <c r="G8" s="191">
        <f t="shared" ref="G8:G10" si="0">IFERROR(F8/$B8,0)</f>
        <v>0</v>
      </c>
    </row>
    <row r="9" spans="1:7" s="1" customFormat="1" ht="15" x14ac:dyDescent="0.3">
      <c r="A9" s="185" t="s">
        <v>158</v>
      </c>
      <c r="B9" s="262">
        <f>D9+F9</f>
        <v>0</v>
      </c>
      <c r="C9" s="264">
        <f>IFERROR(B9/B10,0)</f>
        <v>0</v>
      </c>
      <c r="D9" s="36"/>
      <c r="E9" s="263">
        <f t="shared" ref="E9:E10" si="1">IFERROR(D9/$B9,0)</f>
        <v>0</v>
      </c>
      <c r="F9" s="36"/>
      <c r="G9" s="191">
        <f t="shared" si="0"/>
        <v>0</v>
      </c>
    </row>
    <row r="10" spans="1:7" s="1" customFormat="1" ht="15" x14ac:dyDescent="0.3">
      <c r="A10" s="42" t="s">
        <v>7</v>
      </c>
      <c r="B10" s="8">
        <f>SUM(D10,F10)</f>
        <v>0</v>
      </c>
      <c r="C10" s="190">
        <f>IFERROR(B10/B10,0)</f>
        <v>0</v>
      </c>
      <c r="D10" s="265">
        <f>SUM(D8:D9)</f>
        <v>0</v>
      </c>
      <c r="E10" s="190">
        <f t="shared" si="1"/>
        <v>0</v>
      </c>
      <c r="F10" s="265">
        <f>SUM(F8:F9)</f>
        <v>0</v>
      </c>
      <c r="G10" s="190">
        <f t="shared" si="0"/>
        <v>0</v>
      </c>
    </row>
    <row r="11" spans="1:7" s="1" customFormat="1" ht="15" x14ac:dyDescent="0.3"/>
    <row r="12" spans="1:7" ht="21" x14ac:dyDescent="0.35">
      <c r="A12" s="398" t="s">
        <v>203</v>
      </c>
      <c r="B12" s="398"/>
      <c r="C12" s="398"/>
      <c r="D12" s="398"/>
      <c r="E12" s="398"/>
      <c r="F12" s="398"/>
      <c r="G12" s="398"/>
    </row>
    <row r="13" spans="1:7" ht="30" customHeight="1" x14ac:dyDescent="0.3">
      <c r="A13" s="397" t="s">
        <v>0</v>
      </c>
      <c r="B13" s="400" t="s">
        <v>7</v>
      </c>
      <c r="C13" s="401"/>
      <c r="D13" s="399" t="s">
        <v>220</v>
      </c>
      <c r="E13" s="399"/>
      <c r="F13" s="399" t="s">
        <v>221</v>
      </c>
      <c r="G13" s="399"/>
    </row>
    <row r="14" spans="1:7" x14ac:dyDescent="0.3">
      <c r="A14" s="397"/>
      <c r="B14" s="5" t="s">
        <v>3</v>
      </c>
      <c r="C14" s="5" t="s">
        <v>3</v>
      </c>
      <c r="D14" s="223" t="s">
        <v>3</v>
      </c>
      <c r="E14" s="5" t="s">
        <v>4</v>
      </c>
      <c r="F14" s="223" t="str">
        <f>D14</f>
        <v>Eur</v>
      </c>
      <c r="G14" s="5" t="str">
        <f>E14</f>
        <v>%</v>
      </c>
    </row>
    <row r="15" spans="1:7" x14ac:dyDescent="0.3">
      <c r="A15" s="185" t="s">
        <v>157</v>
      </c>
      <c r="B15" s="261">
        <f>D15+F15</f>
        <v>0</v>
      </c>
      <c r="C15" s="263">
        <f>IFERROR(B15/B17,0)</f>
        <v>0</v>
      </c>
      <c r="D15" s="36"/>
      <c r="E15" s="263">
        <f>IFERROR(D15/$B15,0)</f>
        <v>0</v>
      </c>
      <c r="F15" s="36"/>
      <c r="G15" s="191">
        <f t="shared" ref="G15:G17" si="2">IFERROR(F15/$B15,0)</f>
        <v>0</v>
      </c>
    </row>
    <row r="16" spans="1:7" x14ac:dyDescent="0.3">
      <c r="A16" s="185" t="s">
        <v>158</v>
      </c>
      <c r="B16" s="262">
        <f>D16+F16</f>
        <v>0</v>
      </c>
      <c r="C16" s="264">
        <f>IFERROR(B16/B17,0)</f>
        <v>0</v>
      </c>
      <c r="D16" s="36"/>
      <c r="E16" s="263">
        <f t="shared" ref="E16:E17" si="3">IFERROR(D16/$B16,0)</f>
        <v>0</v>
      </c>
      <c r="F16" s="36"/>
      <c r="G16" s="191">
        <f t="shared" si="2"/>
        <v>0</v>
      </c>
    </row>
    <row r="17" spans="1:7" x14ac:dyDescent="0.3">
      <c r="A17" s="42" t="s">
        <v>7</v>
      </c>
      <c r="B17" s="8">
        <f>SUM(D17,F17)</f>
        <v>0</v>
      </c>
      <c r="C17" s="190">
        <f>IFERROR(B17/B17,0)</f>
        <v>0</v>
      </c>
      <c r="D17" s="265">
        <f>SUM(D15:D16)</f>
        <v>0</v>
      </c>
      <c r="E17" s="190">
        <f t="shared" si="3"/>
        <v>0</v>
      </c>
      <c r="F17" s="265">
        <f>SUM(F15:F16)</f>
        <v>0</v>
      </c>
      <c r="G17" s="190">
        <f t="shared" si="2"/>
        <v>0</v>
      </c>
    </row>
    <row r="19" spans="1:7" ht="21" x14ac:dyDescent="0.35">
      <c r="A19" s="398" t="s">
        <v>204</v>
      </c>
      <c r="B19" s="398"/>
      <c r="C19" s="398"/>
      <c r="D19" s="398"/>
      <c r="E19" s="398"/>
      <c r="F19" s="398"/>
      <c r="G19" s="398"/>
    </row>
    <row r="20" spans="1:7" ht="30" customHeight="1" x14ac:dyDescent="0.3">
      <c r="A20" s="397" t="s">
        <v>0</v>
      </c>
      <c r="B20" s="395" t="s">
        <v>7</v>
      </c>
      <c r="C20" s="396"/>
      <c r="D20" s="399" t="s">
        <v>220</v>
      </c>
      <c r="E20" s="399"/>
      <c r="F20" s="399" t="s">
        <v>221</v>
      </c>
      <c r="G20" s="399"/>
    </row>
    <row r="21" spans="1:7" x14ac:dyDescent="0.3">
      <c r="A21" s="397"/>
      <c r="B21" s="5" t="s">
        <v>3</v>
      </c>
      <c r="C21" s="5" t="s">
        <v>4</v>
      </c>
      <c r="D21" s="223" t="s">
        <v>3</v>
      </c>
      <c r="E21" s="5" t="s">
        <v>4</v>
      </c>
      <c r="F21" s="223" t="str">
        <f>D21</f>
        <v>Eur</v>
      </c>
      <c r="G21" s="5" t="str">
        <f>E21</f>
        <v>%</v>
      </c>
    </row>
    <row r="22" spans="1:7" x14ac:dyDescent="0.3">
      <c r="A22" s="185" t="s">
        <v>157</v>
      </c>
      <c r="B22" s="261">
        <f>D22+F22</f>
        <v>0</v>
      </c>
      <c r="C22" s="263">
        <f>IFERROR(B22/B24,0)</f>
        <v>0</v>
      </c>
      <c r="D22" s="36"/>
      <c r="E22" s="263">
        <f>IFERROR(D22/$B22,0)</f>
        <v>0</v>
      </c>
      <c r="F22" s="36"/>
      <c r="G22" s="191">
        <f t="shared" ref="G22:G24" si="4">IFERROR(F22/$B22,0)</f>
        <v>0</v>
      </c>
    </row>
    <row r="23" spans="1:7" x14ac:dyDescent="0.3">
      <c r="A23" s="185" t="s">
        <v>158</v>
      </c>
      <c r="B23" s="262">
        <f>D23+F23</f>
        <v>0</v>
      </c>
      <c r="C23" s="264">
        <f>IFERROR(B23/B24,0)</f>
        <v>0</v>
      </c>
      <c r="D23" s="36"/>
      <c r="E23" s="263">
        <f t="shared" ref="E23:E24" si="5">IFERROR(D23/$B23,0)</f>
        <v>0</v>
      </c>
      <c r="F23" s="36"/>
      <c r="G23" s="191">
        <f t="shared" si="4"/>
        <v>0</v>
      </c>
    </row>
    <row r="24" spans="1:7" x14ac:dyDescent="0.3">
      <c r="A24" s="42" t="s">
        <v>7</v>
      </c>
      <c r="B24" s="8">
        <f>SUM(D24,F24)</f>
        <v>0</v>
      </c>
      <c r="C24" s="190">
        <f>IFERROR(B24/B24,0)</f>
        <v>0</v>
      </c>
      <c r="D24" s="265">
        <f>SUM(D22:D23)</f>
        <v>0</v>
      </c>
      <c r="E24" s="190">
        <f t="shared" si="5"/>
        <v>0</v>
      </c>
      <c r="F24" s="265">
        <f>SUM(F22:F23)</f>
        <v>0</v>
      </c>
      <c r="G24" s="190">
        <f t="shared" si="4"/>
        <v>0</v>
      </c>
    </row>
    <row r="26" spans="1:7" ht="21" x14ac:dyDescent="0.35">
      <c r="A26" s="398" t="s">
        <v>205</v>
      </c>
      <c r="B26" s="398"/>
      <c r="C26" s="398"/>
      <c r="D26" s="398"/>
      <c r="E26" s="398"/>
      <c r="F26" s="398"/>
      <c r="G26" s="398"/>
    </row>
    <row r="27" spans="1:7" ht="30" customHeight="1" x14ac:dyDescent="0.3">
      <c r="A27" s="397" t="s">
        <v>0</v>
      </c>
      <c r="B27" s="395" t="s">
        <v>7</v>
      </c>
      <c r="C27" s="396"/>
      <c r="D27" s="399" t="s">
        <v>220</v>
      </c>
      <c r="E27" s="399"/>
      <c r="F27" s="399" t="s">
        <v>221</v>
      </c>
      <c r="G27" s="399"/>
    </row>
    <row r="28" spans="1:7" x14ac:dyDescent="0.3">
      <c r="A28" s="397"/>
      <c r="B28" s="5" t="s">
        <v>3</v>
      </c>
      <c r="C28" s="5" t="s">
        <v>4</v>
      </c>
      <c r="D28" s="223" t="s">
        <v>3</v>
      </c>
      <c r="E28" s="5" t="s">
        <v>4</v>
      </c>
      <c r="F28" s="223" t="str">
        <f>D28</f>
        <v>Eur</v>
      </c>
      <c r="G28" s="5" t="str">
        <f>E28</f>
        <v>%</v>
      </c>
    </row>
    <row r="29" spans="1:7" x14ac:dyDescent="0.3">
      <c r="A29" s="185" t="s">
        <v>157</v>
      </c>
      <c r="B29" s="261">
        <f>D29+F29</f>
        <v>0</v>
      </c>
      <c r="C29" s="263">
        <f>IFERROR(B29/B31,0)</f>
        <v>0</v>
      </c>
      <c r="D29" s="36"/>
      <c r="E29" s="263">
        <f>IFERROR(D29/$B29,0)</f>
        <v>0</v>
      </c>
      <c r="F29" s="36"/>
      <c r="G29" s="191">
        <f t="shared" ref="G29:G31" si="6">IFERROR(F29/$B29,0)</f>
        <v>0</v>
      </c>
    </row>
    <row r="30" spans="1:7" x14ac:dyDescent="0.3">
      <c r="A30" s="185" t="s">
        <v>158</v>
      </c>
      <c r="B30" s="262">
        <f>D30+F30</f>
        <v>0</v>
      </c>
      <c r="C30" s="264">
        <f>IFERROR(B30/B31,0)</f>
        <v>0</v>
      </c>
      <c r="D30" s="36"/>
      <c r="E30" s="263">
        <f t="shared" ref="E30:E31" si="7">IFERROR(D30/$B30,0)</f>
        <v>0</v>
      </c>
      <c r="F30" s="36"/>
      <c r="G30" s="191">
        <f t="shared" si="6"/>
        <v>0</v>
      </c>
    </row>
    <row r="31" spans="1:7" x14ac:dyDescent="0.3">
      <c r="A31" s="42" t="s">
        <v>7</v>
      </c>
      <c r="B31" s="8">
        <f>SUM(D31,F31)</f>
        <v>0</v>
      </c>
      <c r="C31" s="190">
        <f>IFERROR(B31/B31,0)</f>
        <v>0</v>
      </c>
      <c r="D31" s="265">
        <f>SUM(D29:D30)</f>
        <v>0</v>
      </c>
      <c r="E31" s="190">
        <f t="shared" si="7"/>
        <v>0</v>
      </c>
      <c r="F31" s="265">
        <f>SUM(F29:F30)</f>
        <v>0</v>
      </c>
      <c r="G31" s="190">
        <f t="shared" si="6"/>
        <v>0</v>
      </c>
    </row>
    <row r="33" spans="1:7" ht="21" x14ac:dyDescent="0.35">
      <c r="A33" s="398" t="s">
        <v>268</v>
      </c>
      <c r="B33" s="398"/>
      <c r="C33" s="398"/>
      <c r="D33" s="398"/>
      <c r="E33" s="398"/>
      <c r="F33" s="398"/>
      <c r="G33" s="398"/>
    </row>
    <row r="34" spans="1:7" ht="30" customHeight="1" x14ac:dyDescent="0.3">
      <c r="A34" s="397" t="s">
        <v>0</v>
      </c>
      <c r="B34" s="395" t="s">
        <v>7</v>
      </c>
      <c r="C34" s="396"/>
      <c r="D34" s="399" t="s">
        <v>220</v>
      </c>
      <c r="E34" s="399"/>
      <c r="F34" s="399" t="s">
        <v>221</v>
      </c>
      <c r="G34" s="399"/>
    </row>
    <row r="35" spans="1:7" x14ac:dyDescent="0.3">
      <c r="A35" s="397"/>
      <c r="B35" s="5" t="s">
        <v>3</v>
      </c>
      <c r="C35" s="5" t="s">
        <v>4</v>
      </c>
      <c r="D35" s="223" t="s">
        <v>3</v>
      </c>
      <c r="E35" s="5" t="s">
        <v>4</v>
      </c>
      <c r="F35" s="223" t="str">
        <f>D35</f>
        <v>Eur</v>
      </c>
      <c r="G35" s="5" t="str">
        <f>E35</f>
        <v>%</v>
      </c>
    </row>
    <row r="36" spans="1:7" x14ac:dyDescent="0.3">
      <c r="A36" s="185" t="s">
        <v>157</v>
      </c>
      <c r="B36" s="261">
        <f>D36+F36</f>
        <v>0</v>
      </c>
      <c r="C36" s="263">
        <f>IFERROR(B36/B38,0)</f>
        <v>0</v>
      </c>
      <c r="D36" s="36"/>
      <c r="E36" s="263">
        <f>IFERROR(D36/$B36,0)</f>
        <v>0</v>
      </c>
      <c r="F36" s="36"/>
      <c r="G36" s="191">
        <f t="shared" ref="G36:G38" si="8">IFERROR(F36/$B36,0)</f>
        <v>0</v>
      </c>
    </row>
    <row r="37" spans="1:7" x14ac:dyDescent="0.3">
      <c r="A37" s="185" t="s">
        <v>158</v>
      </c>
      <c r="B37" s="262">
        <f>D37+F37</f>
        <v>0</v>
      </c>
      <c r="C37" s="264">
        <f>IFERROR(B37/B38,0)</f>
        <v>0</v>
      </c>
      <c r="D37" s="36"/>
      <c r="E37" s="263">
        <f t="shared" ref="E37:E38" si="9">IFERROR(D37/$B37,0)</f>
        <v>0</v>
      </c>
      <c r="F37" s="36"/>
      <c r="G37" s="191">
        <f t="shared" si="8"/>
        <v>0</v>
      </c>
    </row>
    <row r="38" spans="1:7" x14ac:dyDescent="0.3">
      <c r="A38" s="42" t="s">
        <v>7</v>
      </c>
      <c r="B38" s="8">
        <f>SUM(D38,F38)</f>
        <v>0</v>
      </c>
      <c r="C38" s="190">
        <f>IFERROR(B38/B38,0)</f>
        <v>0</v>
      </c>
      <c r="D38" s="265">
        <f>SUM(D36:D37)</f>
        <v>0</v>
      </c>
      <c r="E38" s="190">
        <f t="shared" si="9"/>
        <v>0</v>
      </c>
      <c r="F38" s="265">
        <f>SUM(F36:F37)</f>
        <v>0</v>
      </c>
      <c r="G38" s="190">
        <f t="shared" si="8"/>
        <v>0</v>
      </c>
    </row>
  </sheetData>
  <mergeCells count="25">
    <mergeCell ref="A5:G5"/>
    <mergeCell ref="D6:E6"/>
    <mergeCell ref="F6:G6"/>
    <mergeCell ref="A12:G12"/>
    <mergeCell ref="A13:A14"/>
    <mergeCell ref="D13:E13"/>
    <mergeCell ref="F13:G13"/>
    <mergeCell ref="A6:A7"/>
    <mergeCell ref="B6:C6"/>
    <mergeCell ref="B13:C13"/>
    <mergeCell ref="B20:C20"/>
    <mergeCell ref="B27:C27"/>
    <mergeCell ref="B34:C34"/>
    <mergeCell ref="A27:A28"/>
    <mergeCell ref="A19:G19"/>
    <mergeCell ref="A20:A21"/>
    <mergeCell ref="D20:E20"/>
    <mergeCell ref="F20:G20"/>
    <mergeCell ref="A26:G26"/>
    <mergeCell ref="D27:E27"/>
    <mergeCell ref="F27:G27"/>
    <mergeCell ref="A33:G33"/>
    <mergeCell ref="A34:A35"/>
    <mergeCell ref="D34:E34"/>
    <mergeCell ref="F34:G34"/>
  </mergeCells>
  <conditionalFormatting sqref="B8:B9">
    <cfRule type="containsText" dxfId="131" priority="61" operator="containsText" text="ntitulé">
      <formula>NOT(ISERROR(SEARCH("ntitulé",B8)))</formula>
    </cfRule>
    <cfRule type="containsBlanks" dxfId="130" priority="62">
      <formula>LEN(TRIM(B8))=0</formula>
    </cfRule>
  </conditionalFormatting>
  <conditionalFormatting sqref="B15:B16">
    <cfRule type="containsText" dxfId="129" priority="7" operator="containsText" text="ntitulé">
      <formula>NOT(ISERROR(SEARCH("ntitulé",B15)))</formula>
    </cfRule>
    <cfRule type="containsBlanks" dxfId="128" priority="8">
      <formula>LEN(TRIM(B15))=0</formula>
    </cfRule>
  </conditionalFormatting>
  <conditionalFormatting sqref="B22:B23">
    <cfRule type="containsText" dxfId="127" priority="5" operator="containsText" text="ntitulé">
      <formula>NOT(ISERROR(SEARCH("ntitulé",B22)))</formula>
    </cfRule>
    <cfRule type="containsBlanks" dxfId="126" priority="6">
      <formula>LEN(TRIM(B22))=0</formula>
    </cfRule>
  </conditionalFormatting>
  <conditionalFormatting sqref="B29:B30">
    <cfRule type="containsText" dxfId="125" priority="3" operator="containsText" text="ntitulé">
      <formula>NOT(ISERROR(SEARCH("ntitulé",B29)))</formula>
    </cfRule>
    <cfRule type="containsBlanks" dxfId="124" priority="4">
      <formula>LEN(TRIM(B29))=0</formula>
    </cfRule>
  </conditionalFormatting>
  <conditionalFormatting sqref="B36:B37">
    <cfRule type="containsText" dxfId="123" priority="1" operator="containsText" text="ntitulé">
      <formula>NOT(ISERROR(SEARCH("ntitulé",B36)))</formula>
    </cfRule>
    <cfRule type="containsBlanks" dxfId="122" priority="2">
      <formula>LEN(TRIM(B36))=0</formula>
    </cfRule>
  </conditionalFormatting>
  <conditionalFormatting sqref="B33:C33">
    <cfRule type="containsText" dxfId="121" priority="111" operator="containsText" text="ntitulé">
      <formula>NOT(ISERROR(SEARCH("ntitulé",B33)))</formula>
    </cfRule>
    <cfRule type="containsBlanks" dxfId="120" priority="112">
      <formula>LEN(TRIM(B33))=0</formula>
    </cfRule>
  </conditionalFormatting>
  <conditionalFormatting sqref="D8:D9">
    <cfRule type="containsText" dxfId="119" priority="53" operator="containsText" text="ntitulé">
      <formula>NOT(ISERROR(SEARCH("ntitulé",D8)))</formula>
    </cfRule>
    <cfRule type="containsBlanks" dxfId="118" priority="54">
      <formula>LEN(TRIM(D8))=0</formula>
    </cfRule>
  </conditionalFormatting>
  <conditionalFormatting sqref="D15:D16">
    <cfRule type="containsText" dxfId="117" priority="43" operator="containsText" text="ntitulé">
      <formula>NOT(ISERROR(SEARCH("ntitulé",D15)))</formula>
    </cfRule>
    <cfRule type="containsBlanks" dxfId="116" priority="44">
      <formula>LEN(TRIM(D15))=0</formula>
    </cfRule>
  </conditionalFormatting>
  <conditionalFormatting sqref="D22:D23">
    <cfRule type="containsText" dxfId="115" priority="33" operator="containsText" text="ntitulé">
      <formula>NOT(ISERROR(SEARCH("ntitulé",D22)))</formula>
    </cfRule>
    <cfRule type="containsBlanks" dxfId="114" priority="34">
      <formula>LEN(TRIM(D22))=0</formula>
    </cfRule>
  </conditionalFormatting>
  <conditionalFormatting sqref="D29:D30">
    <cfRule type="containsText" dxfId="113" priority="23" operator="containsText" text="ntitulé">
      <formula>NOT(ISERROR(SEARCH("ntitulé",D29)))</formula>
    </cfRule>
    <cfRule type="containsBlanks" dxfId="112" priority="24">
      <formula>LEN(TRIM(D29))=0</formula>
    </cfRule>
  </conditionalFormatting>
  <conditionalFormatting sqref="D36:D37">
    <cfRule type="containsText" dxfId="111" priority="13" operator="containsText" text="ntitulé">
      <formula>NOT(ISERROR(SEARCH("ntitulé",D36)))</formula>
    </cfRule>
    <cfRule type="containsBlanks" dxfId="110" priority="14">
      <formula>LEN(TRIM(D36))=0</formula>
    </cfRule>
  </conditionalFormatting>
  <conditionalFormatting sqref="F8:F9">
    <cfRule type="containsText" dxfId="109" priority="51" operator="containsText" text="ntitulé">
      <formula>NOT(ISERROR(SEARCH("ntitulé",F8)))</formula>
    </cfRule>
    <cfRule type="containsBlanks" dxfId="108" priority="52">
      <formula>LEN(TRIM(F8))=0</formula>
    </cfRule>
  </conditionalFormatting>
  <conditionalFormatting sqref="F15:F16">
    <cfRule type="containsText" dxfId="107" priority="41" operator="containsText" text="ntitulé">
      <formula>NOT(ISERROR(SEARCH("ntitulé",F15)))</formula>
    </cfRule>
    <cfRule type="containsBlanks" dxfId="106" priority="42">
      <formula>LEN(TRIM(F15))=0</formula>
    </cfRule>
  </conditionalFormatting>
  <conditionalFormatting sqref="F22:F23">
    <cfRule type="containsText" dxfId="105" priority="31" operator="containsText" text="ntitulé">
      <formula>NOT(ISERROR(SEARCH("ntitulé",F22)))</formula>
    </cfRule>
    <cfRule type="containsBlanks" dxfId="104" priority="32">
      <formula>LEN(TRIM(F22))=0</formula>
    </cfRule>
  </conditionalFormatting>
  <conditionalFormatting sqref="F29:F30">
    <cfRule type="containsText" dxfId="103" priority="21" operator="containsText" text="ntitulé">
      <formula>NOT(ISERROR(SEARCH("ntitulé",F29)))</formula>
    </cfRule>
    <cfRule type="containsBlanks" dxfId="102" priority="22">
      <formula>LEN(TRIM(F29))=0</formula>
    </cfRule>
  </conditionalFormatting>
  <conditionalFormatting sqref="F36:F37">
    <cfRule type="containsText" dxfId="101" priority="11" operator="containsText" text="ntitulé">
      <formula>NOT(ISERROR(SEARCH("ntitulé",F36)))</formula>
    </cfRule>
    <cfRule type="containsBlanks" dxfId="100" priority="12">
      <formula>LEN(TRIM(F36))=0</formula>
    </cfRule>
  </conditionalFormatting>
  <conditionalFormatting sqref="F33:G33">
    <cfRule type="containsText" dxfId="99" priority="157" operator="containsText" text="ntitulé">
      <formula>NOT(ISERROR(SEARCH("ntitulé",F33)))</formula>
    </cfRule>
    <cfRule type="containsBlanks" dxfId="98" priority="158">
      <formula>LEN(TRIM(F33))=0</formula>
    </cfRule>
  </conditionalFormatting>
  <pageMargins left="0.7" right="0.7" top="0.75" bottom="0.75" header="0.3" footer="0.3"/>
  <pageSetup paperSize="9" scale="95" orientation="landscape"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N54"/>
  <sheetViews>
    <sheetView zoomScaleNormal="100" workbookViewId="0">
      <selection activeCell="C7" sqref="C7:N7"/>
    </sheetView>
  </sheetViews>
  <sheetFormatPr baseColWidth="10" defaultColWidth="8.85546875" defaultRowHeight="15" x14ac:dyDescent="0.3"/>
  <cols>
    <col min="1" max="1" width="10" style="169" customWidth="1"/>
    <col min="2" max="2" width="25.85546875" style="170" customWidth="1"/>
    <col min="3" max="8" width="15.28515625" style="169" customWidth="1"/>
    <col min="9" max="9" width="1.140625" style="169" customWidth="1"/>
    <col min="10" max="14" width="8.42578125" style="169" customWidth="1"/>
    <col min="15" max="16384" width="8.85546875" style="169"/>
  </cols>
  <sheetData>
    <row r="3" spans="1:14" ht="18.75" x14ac:dyDescent="0.3">
      <c r="A3" s="10" t="str">
        <f>TAB00!B42&amp;" : "&amp;TAB00!C42</f>
        <v>TAB3 : Estimation des volumes, capacités et puissances</v>
      </c>
      <c r="B3" s="10"/>
      <c r="C3" s="10"/>
      <c r="D3" s="10"/>
      <c r="E3" s="10"/>
      <c r="F3" s="10"/>
      <c r="G3" s="10"/>
      <c r="H3" s="10"/>
      <c r="I3" s="10"/>
      <c r="J3" s="10"/>
      <c r="K3" s="10"/>
      <c r="L3" s="10"/>
      <c r="M3" s="10"/>
      <c r="N3" s="10"/>
    </row>
    <row r="5" spans="1:14" x14ac:dyDescent="0.3">
      <c r="A5" s="171" t="s">
        <v>60</v>
      </c>
      <c r="B5" s="172"/>
      <c r="C5" s="173"/>
      <c r="D5" s="173"/>
      <c r="E5" s="173"/>
      <c r="F5" s="173"/>
      <c r="G5" s="173"/>
      <c r="H5" s="173"/>
      <c r="J5" s="173"/>
      <c r="K5" s="173"/>
      <c r="L5" s="173"/>
      <c r="M5" s="173"/>
      <c r="N5" s="173"/>
    </row>
    <row r="6" spans="1:14" ht="6.6" customHeight="1" x14ac:dyDescent="0.3"/>
    <row r="7" spans="1:14" s="13" customFormat="1" ht="40.5" x14ac:dyDescent="0.3">
      <c r="A7" s="162" t="s">
        <v>44</v>
      </c>
      <c r="B7" s="163" t="s">
        <v>12</v>
      </c>
      <c r="C7" s="291" t="s">
        <v>282</v>
      </c>
      <c r="D7" s="291" t="s">
        <v>210</v>
      </c>
      <c r="E7" s="291" t="s">
        <v>211</v>
      </c>
      <c r="F7" s="291" t="s">
        <v>212</v>
      </c>
      <c r="G7" s="291" t="s">
        <v>213</v>
      </c>
      <c r="H7" s="291" t="s">
        <v>283</v>
      </c>
      <c r="I7" s="4"/>
      <c r="J7" s="291" t="s">
        <v>284</v>
      </c>
      <c r="K7" s="291" t="s">
        <v>214</v>
      </c>
      <c r="L7" s="291" t="s">
        <v>215</v>
      </c>
      <c r="M7" s="291" t="s">
        <v>216</v>
      </c>
      <c r="N7" s="291" t="s">
        <v>285</v>
      </c>
    </row>
    <row r="8" spans="1:14" s="177" customFormat="1" ht="13.5" x14ac:dyDescent="0.3">
      <c r="A8" s="403" t="s">
        <v>45</v>
      </c>
      <c r="B8" s="174" t="s">
        <v>32</v>
      </c>
      <c r="C8" s="36"/>
      <c r="D8" s="36"/>
      <c r="E8" s="36"/>
      <c r="F8" s="36"/>
      <c r="G8" s="36"/>
      <c r="H8" s="36"/>
      <c r="I8" s="176"/>
      <c r="J8" s="175">
        <f t="shared" ref="J8:J19" si="0">IF(AND(ROUND(C8,0)=0,D8&gt;C8),"INF",IF(AND(ROUND(C8,0)=0,ROUND(D8,0)=0),0,(D8-C8)/C8))</f>
        <v>0</v>
      </c>
      <c r="K8" s="175">
        <f t="shared" ref="K8:K19" si="1">IF(AND(ROUND(D8,0)=0,E8&gt;D8),"INF",IF(AND(ROUND(D8,0)=0,ROUND(E8,0)=0),0,(E8-D8)/D8))</f>
        <v>0</v>
      </c>
      <c r="L8" s="175">
        <f t="shared" ref="L8:L19" si="2">IF(AND(ROUND(E8,0)=0,F8&gt;E8),"INF",IF(AND(ROUND(E8,0)=0,ROUND(F8,0)=0),0,(F8-E8)/E8))</f>
        <v>0</v>
      </c>
      <c r="M8" s="175">
        <f t="shared" ref="M8:M19" si="3">IF(AND(ROUND(F8,0)=0,G8&gt;F8),"INF",IF(AND(ROUND(F8,0)=0,ROUND(G8,0)=0),0,(G8-F8)/F8))</f>
        <v>0</v>
      </c>
      <c r="N8" s="175">
        <f t="shared" ref="N8:N19" si="4">IF(AND(ROUND(G8,0)=0,H8&gt;G8),"INF",IF(AND(ROUND(G8,0)=0,ROUND(H8,0)=0),0,(H8-G8)/G8))</f>
        <v>0</v>
      </c>
    </row>
    <row r="9" spans="1:14" s="177" customFormat="1" ht="13.5" x14ac:dyDescent="0.3">
      <c r="A9" s="403"/>
      <c r="B9" s="174" t="s">
        <v>33</v>
      </c>
      <c r="C9" s="36"/>
      <c r="D9" s="36"/>
      <c r="E9" s="36"/>
      <c r="F9" s="36"/>
      <c r="G9" s="36"/>
      <c r="H9" s="36"/>
      <c r="I9" s="176"/>
      <c r="J9" s="175">
        <f t="shared" si="0"/>
        <v>0</v>
      </c>
      <c r="K9" s="175">
        <f t="shared" si="1"/>
        <v>0</v>
      </c>
      <c r="L9" s="175">
        <f t="shared" si="2"/>
        <v>0</v>
      </c>
      <c r="M9" s="175">
        <f t="shared" si="3"/>
        <v>0</v>
      </c>
      <c r="N9" s="175">
        <f t="shared" si="4"/>
        <v>0</v>
      </c>
    </row>
    <row r="10" spans="1:14" s="177" customFormat="1" ht="13.5" x14ac:dyDescent="0.3">
      <c r="A10" s="403"/>
      <c r="B10" s="174" t="s">
        <v>34</v>
      </c>
      <c r="C10" s="36"/>
      <c r="D10" s="36"/>
      <c r="E10" s="36"/>
      <c r="F10" s="36"/>
      <c r="G10" s="36"/>
      <c r="H10" s="36"/>
      <c r="I10" s="176"/>
      <c r="J10" s="175">
        <f t="shared" si="0"/>
        <v>0</v>
      </c>
      <c r="K10" s="175">
        <f t="shared" si="1"/>
        <v>0</v>
      </c>
      <c r="L10" s="175">
        <f t="shared" si="2"/>
        <v>0</v>
      </c>
      <c r="M10" s="175">
        <f t="shared" si="3"/>
        <v>0</v>
      </c>
      <c r="N10" s="175">
        <f t="shared" si="4"/>
        <v>0</v>
      </c>
    </row>
    <row r="11" spans="1:14" s="177" customFormat="1" ht="13.5" x14ac:dyDescent="0.3">
      <c r="A11" s="403"/>
      <c r="B11" s="178" t="s">
        <v>40</v>
      </c>
      <c r="C11" s="179">
        <f t="shared" ref="C11:H11" si="5">SUM(C8:C10)</f>
        <v>0</v>
      </c>
      <c r="D11" s="179">
        <f t="shared" si="5"/>
        <v>0</v>
      </c>
      <c r="E11" s="179">
        <f t="shared" si="5"/>
        <v>0</v>
      </c>
      <c r="F11" s="179">
        <f t="shared" si="5"/>
        <v>0</v>
      </c>
      <c r="G11" s="179">
        <f t="shared" si="5"/>
        <v>0</v>
      </c>
      <c r="H11" s="179">
        <f t="shared" si="5"/>
        <v>0</v>
      </c>
      <c r="I11" s="176"/>
      <c r="J11" s="175">
        <f t="shared" si="0"/>
        <v>0</v>
      </c>
      <c r="K11" s="180">
        <f t="shared" si="1"/>
        <v>0</v>
      </c>
      <c r="L11" s="180">
        <f t="shared" si="2"/>
        <v>0</v>
      </c>
      <c r="M11" s="180">
        <f t="shared" si="3"/>
        <v>0</v>
      </c>
      <c r="N11" s="180">
        <f t="shared" si="4"/>
        <v>0</v>
      </c>
    </row>
    <row r="12" spans="1:14" s="177" customFormat="1" ht="13.5" x14ac:dyDescent="0.3">
      <c r="A12" s="402" t="s">
        <v>46</v>
      </c>
      <c r="B12" s="174" t="s">
        <v>35</v>
      </c>
      <c r="C12" s="36"/>
      <c r="D12" s="36"/>
      <c r="E12" s="36"/>
      <c r="F12" s="36"/>
      <c r="G12" s="36"/>
      <c r="H12" s="36"/>
      <c r="I12" s="176"/>
      <c r="J12" s="175">
        <f t="shared" si="0"/>
        <v>0</v>
      </c>
      <c r="K12" s="175">
        <f t="shared" si="1"/>
        <v>0</v>
      </c>
      <c r="L12" s="175">
        <f t="shared" si="2"/>
        <v>0</v>
      </c>
      <c r="M12" s="175">
        <f t="shared" si="3"/>
        <v>0</v>
      </c>
      <c r="N12" s="175">
        <f t="shared" si="4"/>
        <v>0</v>
      </c>
    </row>
    <row r="13" spans="1:14" s="177" customFormat="1" ht="13.5" x14ac:dyDescent="0.3">
      <c r="A13" s="403"/>
      <c r="B13" s="174" t="s">
        <v>36</v>
      </c>
      <c r="C13" s="36"/>
      <c r="D13" s="36"/>
      <c r="E13" s="36"/>
      <c r="F13" s="36"/>
      <c r="G13" s="36"/>
      <c r="H13" s="36"/>
      <c r="I13" s="176"/>
      <c r="J13" s="175">
        <f t="shared" si="0"/>
        <v>0</v>
      </c>
      <c r="K13" s="175">
        <f t="shared" si="1"/>
        <v>0</v>
      </c>
      <c r="L13" s="175">
        <f t="shared" si="2"/>
        <v>0</v>
      </c>
      <c r="M13" s="175">
        <f t="shared" si="3"/>
        <v>0</v>
      </c>
      <c r="N13" s="175">
        <f t="shared" si="4"/>
        <v>0</v>
      </c>
    </row>
    <row r="14" spans="1:14" s="177" customFormat="1" ht="13.5" x14ac:dyDescent="0.3">
      <c r="A14" s="404"/>
      <c r="B14" s="178" t="s">
        <v>39</v>
      </c>
      <c r="C14" s="179">
        <f t="shared" ref="C14:H14" si="6">SUM(C12:C13)</f>
        <v>0</v>
      </c>
      <c r="D14" s="179">
        <f t="shared" si="6"/>
        <v>0</v>
      </c>
      <c r="E14" s="179">
        <f t="shared" si="6"/>
        <v>0</v>
      </c>
      <c r="F14" s="179">
        <f t="shared" si="6"/>
        <v>0</v>
      </c>
      <c r="G14" s="179">
        <f t="shared" si="6"/>
        <v>0</v>
      </c>
      <c r="H14" s="179">
        <f t="shared" si="6"/>
        <v>0</v>
      </c>
      <c r="I14" s="176"/>
      <c r="J14" s="175">
        <f t="shared" si="0"/>
        <v>0</v>
      </c>
      <c r="K14" s="180">
        <f t="shared" si="1"/>
        <v>0</v>
      </c>
      <c r="L14" s="180">
        <f t="shared" si="2"/>
        <v>0</v>
      </c>
      <c r="M14" s="180">
        <f t="shared" si="3"/>
        <v>0</v>
      </c>
      <c r="N14" s="180">
        <f t="shared" si="4"/>
        <v>0</v>
      </c>
    </row>
    <row r="15" spans="1:14" s="177" customFormat="1" ht="13.5" x14ac:dyDescent="0.3">
      <c r="A15" s="402" t="s">
        <v>47</v>
      </c>
      <c r="B15" s="174" t="s">
        <v>37</v>
      </c>
      <c r="C15" s="36"/>
      <c r="D15" s="36"/>
      <c r="E15" s="36"/>
      <c r="F15" s="36"/>
      <c r="G15" s="36"/>
      <c r="H15" s="36"/>
      <c r="I15" s="176"/>
      <c r="J15" s="175">
        <f t="shared" si="0"/>
        <v>0</v>
      </c>
      <c r="K15" s="175">
        <f t="shared" si="1"/>
        <v>0</v>
      </c>
      <c r="L15" s="175">
        <f t="shared" si="2"/>
        <v>0</v>
      </c>
      <c r="M15" s="175">
        <f t="shared" si="3"/>
        <v>0</v>
      </c>
      <c r="N15" s="175">
        <f t="shared" si="4"/>
        <v>0</v>
      </c>
    </row>
    <row r="16" spans="1:14" s="177" customFormat="1" ht="13.5" x14ac:dyDescent="0.3">
      <c r="A16" s="404"/>
      <c r="B16" s="178" t="s">
        <v>42</v>
      </c>
      <c r="C16" s="179">
        <f t="shared" ref="C16:H16" si="7">SUM(C15:C15)</f>
        <v>0</v>
      </c>
      <c r="D16" s="179">
        <f t="shared" si="7"/>
        <v>0</v>
      </c>
      <c r="E16" s="179">
        <f t="shared" si="7"/>
        <v>0</v>
      </c>
      <c r="F16" s="179">
        <f t="shared" si="7"/>
        <v>0</v>
      </c>
      <c r="G16" s="179">
        <f t="shared" si="7"/>
        <v>0</v>
      </c>
      <c r="H16" s="179">
        <f t="shared" si="7"/>
        <v>0</v>
      </c>
      <c r="I16" s="176"/>
      <c r="J16" s="175">
        <f t="shared" si="0"/>
        <v>0</v>
      </c>
      <c r="K16" s="180">
        <f t="shared" si="1"/>
        <v>0</v>
      </c>
      <c r="L16" s="180">
        <f t="shared" si="2"/>
        <v>0</v>
      </c>
      <c r="M16" s="180">
        <f t="shared" si="3"/>
        <v>0</v>
      </c>
      <c r="N16" s="180">
        <f t="shared" si="4"/>
        <v>0</v>
      </c>
    </row>
    <row r="17" spans="1:14" s="177" customFormat="1" ht="13.5" x14ac:dyDescent="0.3">
      <c r="A17" s="402" t="s">
        <v>41</v>
      </c>
      <c r="B17" s="181" t="s">
        <v>41</v>
      </c>
      <c r="C17" s="36"/>
      <c r="D17" s="36"/>
      <c r="E17" s="36"/>
      <c r="F17" s="36"/>
      <c r="G17" s="36"/>
      <c r="H17" s="36"/>
      <c r="I17" s="176"/>
      <c r="J17" s="175">
        <f t="shared" si="0"/>
        <v>0</v>
      </c>
      <c r="K17" s="175">
        <f t="shared" si="1"/>
        <v>0</v>
      </c>
      <c r="L17" s="175">
        <f t="shared" si="2"/>
        <v>0</v>
      </c>
      <c r="M17" s="175">
        <f t="shared" si="3"/>
        <v>0</v>
      </c>
      <c r="N17" s="175">
        <f t="shared" si="4"/>
        <v>0</v>
      </c>
    </row>
    <row r="18" spans="1:14" s="177" customFormat="1" ht="13.5" x14ac:dyDescent="0.3">
      <c r="A18" s="403"/>
      <c r="B18" s="182" t="s">
        <v>48</v>
      </c>
      <c r="C18" s="179">
        <f t="shared" ref="C18:H18" si="8">SUM(C17:C17)</f>
        <v>0</v>
      </c>
      <c r="D18" s="179">
        <f t="shared" si="8"/>
        <v>0</v>
      </c>
      <c r="E18" s="179">
        <f t="shared" si="8"/>
        <v>0</v>
      </c>
      <c r="F18" s="179">
        <f t="shared" si="8"/>
        <v>0</v>
      </c>
      <c r="G18" s="179">
        <f t="shared" si="8"/>
        <v>0</v>
      </c>
      <c r="H18" s="179">
        <f t="shared" si="8"/>
        <v>0</v>
      </c>
      <c r="I18" s="176"/>
      <c r="J18" s="175">
        <f t="shared" si="0"/>
        <v>0</v>
      </c>
      <c r="K18" s="180">
        <f t="shared" si="1"/>
        <v>0</v>
      </c>
      <c r="L18" s="180">
        <f t="shared" si="2"/>
        <v>0</v>
      </c>
      <c r="M18" s="180">
        <f t="shared" si="3"/>
        <v>0</v>
      </c>
      <c r="N18" s="180">
        <f t="shared" si="4"/>
        <v>0</v>
      </c>
    </row>
    <row r="19" spans="1:14" s="13" customFormat="1" ht="13.5" x14ac:dyDescent="0.3">
      <c r="A19" s="405" t="s">
        <v>7</v>
      </c>
      <c r="B19" s="406"/>
      <c r="C19" s="165">
        <f t="shared" ref="C19:H19" si="9">SUM(C18,C16,C14,C11)</f>
        <v>0</v>
      </c>
      <c r="D19" s="165">
        <f t="shared" si="9"/>
        <v>0</v>
      </c>
      <c r="E19" s="165">
        <f t="shared" si="9"/>
        <v>0</v>
      </c>
      <c r="F19" s="165">
        <f t="shared" si="9"/>
        <v>0</v>
      </c>
      <c r="G19" s="165">
        <f t="shared" si="9"/>
        <v>0</v>
      </c>
      <c r="H19" s="165">
        <f t="shared" si="9"/>
        <v>0</v>
      </c>
      <c r="I19" s="164"/>
      <c r="J19" s="166">
        <f t="shared" si="0"/>
        <v>0</v>
      </c>
      <c r="K19" s="166">
        <f t="shared" si="1"/>
        <v>0</v>
      </c>
      <c r="L19" s="166">
        <f t="shared" si="2"/>
        <v>0</v>
      </c>
      <c r="M19" s="166">
        <f t="shared" si="3"/>
        <v>0</v>
      </c>
      <c r="N19" s="166">
        <f t="shared" si="4"/>
        <v>0</v>
      </c>
    </row>
    <row r="21" spans="1:14" x14ac:dyDescent="0.3">
      <c r="A21" s="171" t="s">
        <v>43</v>
      </c>
      <c r="B21" s="172"/>
      <c r="C21" s="173"/>
      <c r="D21" s="173"/>
      <c r="E21" s="173"/>
      <c r="F21" s="173"/>
      <c r="G21" s="173"/>
      <c r="H21" s="173"/>
      <c r="J21" s="173"/>
      <c r="K21" s="173"/>
      <c r="L21" s="173"/>
      <c r="M21" s="173"/>
      <c r="N21" s="173"/>
    </row>
    <row r="22" spans="1:14" ht="3.6" customHeight="1" x14ac:dyDescent="0.3"/>
    <row r="23" spans="1:14" s="13" customFormat="1" ht="40.5" x14ac:dyDescent="0.3">
      <c r="A23" s="162" t="s">
        <v>44</v>
      </c>
      <c r="B23" s="163" t="s">
        <v>12</v>
      </c>
      <c r="C23" s="291" t="s">
        <v>282</v>
      </c>
      <c r="D23" s="291" t="s">
        <v>210</v>
      </c>
      <c r="E23" s="291" t="s">
        <v>211</v>
      </c>
      <c r="F23" s="291" t="s">
        <v>212</v>
      </c>
      <c r="G23" s="291" t="s">
        <v>213</v>
      </c>
      <c r="H23" s="291" t="s">
        <v>283</v>
      </c>
      <c r="I23" s="4"/>
      <c r="J23" s="291" t="s">
        <v>284</v>
      </c>
      <c r="K23" s="291" t="s">
        <v>214</v>
      </c>
      <c r="L23" s="291" t="s">
        <v>215</v>
      </c>
      <c r="M23" s="291" t="s">
        <v>216</v>
      </c>
      <c r="N23" s="291" t="s">
        <v>285</v>
      </c>
    </row>
    <row r="24" spans="1:14" s="177" customFormat="1" ht="13.5" x14ac:dyDescent="0.3">
      <c r="A24" s="403" t="s">
        <v>45</v>
      </c>
      <c r="B24" s="174" t="s">
        <v>32</v>
      </c>
      <c r="C24" s="36"/>
      <c r="D24" s="36"/>
      <c r="E24" s="36"/>
      <c r="F24" s="36"/>
      <c r="G24" s="36"/>
      <c r="H24" s="36"/>
      <c r="J24" s="175">
        <f t="shared" ref="J24:J35" si="10">IF(AND(ROUND(C24,0)=0,D24&gt;C24),"INF",IF(AND(ROUND(C24,0)=0,ROUND(D24,0)=0),0,(D24-C24)/C24))</f>
        <v>0</v>
      </c>
      <c r="K24" s="175">
        <f t="shared" ref="K24:K35" si="11">IF(AND(ROUND(D24,0)=0,E24&gt;D24),"INF",IF(AND(ROUND(D24,0)=0,ROUND(E24,0)=0),0,(E24-D24)/D24))</f>
        <v>0</v>
      </c>
      <c r="L24" s="175">
        <f t="shared" ref="L24:L35" si="12">IF(AND(ROUND(E24,0)=0,F24&gt;E24),"INF",IF(AND(ROUND(E24,0)=0,ROUND(F24,0)=0),0,(F24-E24)/E24))</f>
        <v>0</v>
      </c>
      <c r="M24" s="175">
        <f t="shared" ref="M24:M35" si="13">IF(AND(ROUND(F24,0)=0,G24&gt;F24),"INF",IF(AND(ROUND(F24,0)=0,ROUND(G24,0)=0),0,(G24-F24)/F24))</f>
        <v>0</v>
      </c>
      <c r="N24" s="175">
        <f t="shared" ref="N24:N35" si="14">IF(AND(ROUND(G24,0)=0,H24&gt;G24),"INF",IF(AND(ROUND(G24,0)=0,ROUND(H24,0)=0),0,(H24-G24)/G24))</f>
        <v>0</v>
      </c>
    </row>
    <row r="25" spans="1:14" s="177" customFormat="1" ht="13.5" x14ac:dyDescent="0.3">
      <c r="A25" s="403"/>
      <c r="B25" s="174" t="s">
        <v>33</v>
      </c>
      <c r="C25" s="36"/>
      <c r="D25" s="36"/>
      <c r="E25" s="36"/>
      <c r="F25" s="36"/>
      <c r="G25" s="36"/>
      <c r="H25" s="36"/>
      <c r="J25" s="175">
        <f t="shared" si="10"/>
        <v>0</v>
      </c>
      <c r="K25" s="175">
        <f t="shared" si="11"/>
        <v>0</v>
      </c>
      <c r="L25" s="175">
        <f t="shared" si="12"/>
        <v>0</v>
      </c>
      <c r="M25" s="175">
        <f t="shared" si="13"/>
        <v>0</v>
      </c>
      <c r="N25" s="175">
        <f t="shared" si="14"/>
        <v>0</v>
      </c>
    </row>
    <row r="26" spans="1:14" s="177" customFormat="1" ht="13.5" x14ac:dyDescent="0.3">
      <c r="A26" s="403"/>
      <c r="B26" s="174" t="s">
        <v>34</v>
      </c>
      <c r="C26" s="36"/>
      <c r="D26" s="36"/>
      <c r="E26" s="36"/>
      <c r="F26" s="36"/>
      <c r="G26" s="36"/>
      <c r="H26" s="36"/>
      <c r="J26" s="175">
        <f t="shared" si="10"/>
        <v>0</v>
      </c>
      <c r="K26" s="175">
        <f t="shared" si="11"/>
        <v>0</v>
      </c>
      <c r="L26" s="175">
        <f t="shared" si="12"/>
        <v>0</v>
      </c>
      <c r="M26" s="175">
        <f t="shared" si="13"/>
        <v>0</v>
      </c>
      <c r="N26" s="175">
        <f t="shared" si="14"/>
        <v>0</v>
      </c>
    </row>
    <row r="27" spans="1:14" s="177" customFormat="1" ht="13.5" x14ac:dyDescent="0.3">
      <c r="A27" s="403"/>
      <c r="B27" s="178" t="s">
        <v>40</v>
      </c>
      <c r="C27" s="179">
        <f t="shared" ref="C27:H27" si="15">SUM(C24:C26)</f>
        <v>0</v>
      </c>
      <c r="D27" s="179">
        <f t="shared" si="15"/>
        <v>0</v>
      </c>
      <c r="E27" s="179">
        <f t="shared" si="15"/>
        <v>0</v>
      </c>
      <c r="F27" s="179">
        <f t="shared" si="15"/>
        <v>0</v>
      </c>
      <c r="G27" s="179">
        <f t="shared" si="15"/>
        <v>0</v>
      </c>
      <c r="H27" s="179">
        <f t="shared" si="15"/>
        <v>0</v>
      </c>
      <c r="J27" s="175">
        <f t="shared" si="10"/>
        <v>0</v>
      </c>
      <c r="K27" s="180">
        <f t="shared" si="11"/>
        <v>0</v>
      </c>
      <c r="L27" s="180">
        <f t="shared" si="12"/>
        <v>0</v>
      </c>
      <c r="M27" s="180">
        <f t="shared" si="13"/>
        <v>0</v>
      </c>
      <c r="N27" s="180">
        <f t="shared" si="14"/>
        <v>0</v>
      </c>
    </row>
    <row r="28" spans="1:14" s="177" customFormat="1" ht="13.5" x14ac:dyDescent="0.3">
      <c r="A28" s="402" t="s">
        <v>46</v>
      </c>
      <c r="B28" s="174" t="s">
        <v>35</v>
      </c>
      <c r="C28" s="36"/>
      <c r="D28" s="36"/>
      <c r="E28" s="36"/>
      <c r="F28" s="36"/>
      <c r="G28" s="36"/>
      <c r="H28" s="36"/>
      <c r="J28" s="175">
        <f t="shared" si="10"/>
        <v>0</v>
      </c>
      <c r="K28" s="175">
        <f t="shared" si="11"/>
        <v>0</v>
      </c>
      <c r="L28" s="175">
        <f t="shared" si="12"/>
        <v>0</v>
      </c>
      <c r="M28" s="175">
        <f t="shared" si="13"/>
        <v>0</v>
      </c>
      <c r="N28" s="175">
        <f t="shared" si="14"/>
        <v>0</v>
      </c>
    </row>
    <row r="29" spans="1:14" s="177" customFormat="1" ht="13.5" x14ac:dyDescent="0.3">
      <c r="A29" s="403"/>
      <c r="B29" s="174" t="s">
        <v>36</v>
      </c>
      <c r="C29" s="36"/>
      <c r="D29" s="36"/>
      <c r="E29" s="36"/>
      <c r="F29" s="36"/>
      <c r="G29" s="36"/>
      <c r="H29" s="36"/>
      <c r="J29" s="175">
        <f t="shared" si="10"/>
        <v>0</v>
      </c>
      <c r="K29" s="175">
        <f t="shared" si="11"/>
        <v>0</v>
      </c>
      <c r="L29" s="175">
        <f t="shared" si="12"/>
        <v>0</v>
      </c>
      <c r="M29" s="175">
        <f t="shared" si="13"/>
        <v>0</v>
      </c>
      <c r="N29" s="175">
        <f t="shared" si="14"/>
        <v>0</v>
      </c>
    </row>
    <row r="30" spans="1:14" s="177" customFormat="1" ht="13.5" x14ac:dyDescent="0.3">
      <c r="A30" s="404"/>
      <c r="B30" s="178" t="s">
        <v>39</v>
      </c>
      <c r="C30" s="179">
        <f t="shared" ref="C30:H30" si="16">SUM(C28:C29)</f>
        <v>0</v>
      </c>
      <c r="D30" s="179">
        <f t="shared" si="16"/>
        <v>0</v>
      </c>
      <c r="E30" s="179">
        <f t="shared" si="16"/>
        <v>0</v>
      </c>
      <c r="F30" s="179">
        <f t="shared" si="16"/>
        <v>0</v>
      </c>
      <c r="G30" s="179">
        <f t="shared" si="16"/>
        <v>0</v>
      </c>
      <c r="H30" s="179">
        <f t="shared" si="16"/>
        <v>0</v>
      </c>
      <c r="J30" s="175">
        <f t="shared" si="10"/>
        <v>0</v>
      </c>
      <c r="K30" s="180">
        <f t="shared" si="11"/>
        <v>0</v>
      </c>
      <c r="L30" s="180">
        <f t="shared" si="12"/>
        <v>0</v>
      </c>
      <c r="M30" s="180">
        <f t="shared" si="13"/>
        <v>0</v>
      </c>
      <c r="N30" s="180">
        <f t="shared" si="14"/>
        <v>0</v>
      </c>
    </row>
    <row r="31" spans="1:14" s="177" customFormat="1" ht="13.5" x14ac:dyDescent="0.3">
      <c r="A31" s="402" t="s">
        <v>47</v>
      </c>
      <c r="B31" s="174" t="s">
        <v>37</v>
      </c>
      <c r="C31" s="36"/>
      <c r="D31" s="36"/>
      <c r="E31" s="36"/>
      <c r="F31" s="36"/>
      <c r="G31" s="36"/>
      <c r="H31" s="36"/>
      <c r="J31" s="175">
        <f t="shared" si="10"/>
        <v>0</v>
      </c>
      <c r="K31" s="175">
        <f t="shared" si="11"/>
        <v>0</v>
      </c>
      <c r="L31" s="175">
        <f t="shared" si="12"/>
        <v>0</v>
      </c>
      <c r="M31" s="175">
        <f t="shared" si="13"/>
        <v>0</v>
      </c>
      <c r="N31" s="175">
        <f t="shared" si="14"/>
        <v>0</v>
      </c>
    </row>
    <row r="32" spans="1:14" s="177" customFormat="1" ht="13.5" x14ac:dyDescent="0.3">
      <c r="A32" s="404"/>
      <c r="B32" s="178" t="s">
        <v>42</v>
      </c>
      <c r="C32" s="179">
        <f t="shared" ref="C32:H32" si="17">SUM(C31:C31)</f>
        <v>0</v>
      </c>
      <c r="D32" s="179">
        <f t="shared" si="17"/>
        <v>0</v>
      </c>
      <c r="E32" s="179">
        <f t="shared" si="17"/>
        <v>0</v>
      </c>
      <c r="F32" s="179">
        <f t="shared" si="17"/>
        <v>0</v>
      </c>
      <c r="G32" s="179">
        <f t="shared" si="17"/>
        <v>0</v>
      </c>
      <c r="H32" s="179">
        <f t="shared" si="17"/>
        <v>0</v>
      </c>
      <c r="J32" s="175">
        <f t="shared" si="10"/>
        <v>0</v>
      </c>
      <c r="K32" s="180">
        <f t="shared" si="11"/>
        <v>0</v>
      </c>
      <c r="L32" s="180">
        <f t="shared" si="12"/>
        <v>0</v>
      </c>
      <c r="M32" s="180">
        <f t="shared" si="13"/>
        <v>0</v>
      </c>
      <c r="N32" s="180">
        <f t="shared" si="14"/>
        <v>0</v>
      </c>
    </row>
    <row r="33" spans="1:14" s="177" customFormat="1" ht="13.5" x14ac:dyDescent="0.3">
      <c r="A33" s="402" t="s">
        <v>41</v>
      </c>
      <c r="B33" s="181" t="s">
        <v>41</v>
      </c>
      <c r="C33" s="36"/>
      <c r="D33" s="36"/>
      <c r="E33" s="36"/>
      <c r="F33" s="36"/>
      <c r="G33" s="36"/>
      <c r="H33" s="36"/>
      <c r="J33" s="175">
        <f t="shared" si="10"/>
        <v>0</v>
      </c>
      <c r="K33" s="175">
        <f t="shared" si="11"/>
        <v>0</v>
      </c>
      <c r="L33" s="175">
        <f t="shared" si="12"/>
        <v>0</v>
      </c>
      <c r="M33" s="175">
        <f t="shared" si="13"/>
        <v>0</v>
      </c>
      <c r="N33" s="175">
        <f t="shared" si="14"/>
        <v>0</v>
      </c>
    </row>
    <row r="34" spans="1:14" s="177" customFormat="1" ht="13.5" x14ac:dyDescent="0.3">
      <c r="A34" s="403"/>
      <c r="B34" s="182" t="s">
        <v>48</v>
      </c>
      <c r="C34" s="179">
        <f t="shared" ref="C34:H34" si="18">SUM(C33:C33)</f>
        <v>0</v>
      </c>
      <c r="D34" s="179">
        <f t="shared" si="18"/>
        <v>0</v>
      </c>
      <c r="E34" s="179">
        <f t="shared" si="18"/>
        <v>0</v>
      </c>
      <c r="F34" s="179">
        <f t="shared" si="18"/>
        <v>0</v>
      </c>
      <c r="G34" s="179">
        <f t="shared" si="18"/>
        <v>0</v>
      </c>
      <c r="H34" s="179">
        <f t="shared" si="18"/>
        <v>0</v>
      </c>
      <c r="J34" s="175">
        <f t="shared" si="10"/>
        <v>0</v>
      </c>
      <c r="K34" s="180">
        <f t="shared" si="11"/>
        <v>0</v>
      </c>
      <c r="L34" s="180">
        <f t="shared" si="12"/>
        <v>0</v>
      </c>
      <c r="M34" s="180">
        <f t="shared" si="13"/>
        <v>0</v>
      </c>
      <c r="N34" s="180">
        <f t="shared" si="14"/>
        <v>0</v>
      </c>
    </row>
    <row r="35" spans="1:14" s="13" customFormat="1" ht="13.5" x14ac:dyDescent="0.3">
      <c r="A35" s="405" t="s">
        <v>7</v>
      </c>
      <c r="B35" s="406"/>
      <c r="C35" s="165">
        <f t="shared" ref="C35:H35" si="19">SUM(C34,C32,C30,C27)</f>
        <v>0</v>
      </c>
      <c r="D35" s="165">
        <f t="shared" si="19"/>
        <v>0</v>
      </c>
      <c r="E35" s="165">
        <f t="shared" si="19"/>
        <v>0</v>
      </c>
      <c r="F35" s="165">
        <f t="shared" si="19"/>
        <v>0</v>
      </c>
      <c r="G35" s="165">
        <f t="shared" si="19"/>
        <v>0</v>
      </c>
      <c r="H35" s="165">
        <f t="shared" si="19"/>
        <v>0</v>
      </c>
      <c r="J35" s="166">
        <f t="shared" si="10"/>
        <v>0</v>
      </c>
      <c r="K35" s="166">
        <f t="shared" si="11"/>
        <v>0</v>
      </c>
      <c r="L35" s="166">
        <f t="shared" si="12"/>
        <v>0</v>
      </c>
      <c r="M35" s="166">
        <f t="shared" si="13"/>
        <v>0</v>
      </c>
      <c r="N35" s="166">
        <f t="shared" si="14"/>
        <v>0</v>
      </c>
    </row>
    <row r="37" spans="1:14" x14ac:dyDescent="0.3">
      <c r="A37" s="171" t="s">
        <v>38</v>
      </c>
      <c r="B37" s="172"/>
      <c r="C37" s="173"/>
      <c r="D37" s="173"/>
      <c r="E37" s="173"/>
      <c r="F37" s="173"/>
      <c r="G37" s="173"/>
      <c r="H37" s="173"/>
      <c r="J37" s="173"/>
      <c r="K37" s="173"/>
      <c r="L37" s="173"/>
      <c r="M37" s="173"/>
      <c r="N37" s="173"/>
    </row>
    <row r="38" spans="1:14" ht="4.1500000000000004" customHeight="1" x14ac:dyDescent="0.3"/>
    <row r="39" spans="1:14" s="13" customFormat="1" ht="40.5" x14ac:dyDescent="0.3">
      <c r="A39" s="162" t="s">
        <v>44</v>
      </c>
      <c r="B39" s="163" t="s">
        <v>12</v>
      </c>
      <c r="C39" s="291" t="s">
        <v>282</v>
      </c>
      <c r="D39" s="291" t="s">
        <v>210</v>
      </c>
      <c r="E39" s="291" t="s">
        <v>211</v>
      </c>
      <c r="F39" s="291" t="s">
        <v>212</v>
      </c>
      <c r="G39" s="291" t="s">
        <v>213</v>
      </c>
      <c r="H39" s="291" t="s">
        <v>283</v>
      </c>
      <c r="I39" s="4"/>
      <c r="J39" s="291" t="s">
        <v>284</v>
      </c>
      <c r="K39" s="291" t="s">
        <v>214</v>
      </c>
      <c r="L39" s="291" t="s">
        <v>215</v>
      </c>
      <c r="M39" s="291" t="s">
        <v>216</v>
      </c>
      <c r="N39" s="291" t="s">
        <v>285</v>
      </c>
    </row>
    <row r="40" spans="1:14" s="177" customFormat="1" ht="13.5" x14ac:dyDescent="0.3">
      <c r="A40" s="167" t="s">
        <v>46</v>
      </c>
      <c r="B40" s="174" t="s">
        <v>36</v>
      </c>
      <c r="C40" s="36"/>
      <c r="D40" s="36"/>
      <c r="E40" s="36"/>
      <c r="F40" s="36"/>
      <c r="G40" s="36"/>
      <c r="H40" s="36"/>
      <c r="J40" s="175">
        <f t="shared" ref="J40:N42" si="20">IF(AND(ROUND(C40,0)=0,D40&gt;C40),"INF",IF(AND(ROUND(C40,0)=0,ROUND(D40,0)=0),0,(D40-C40)/C40))</f>
        <v>0</v>
      </c>
      <c r="K40" s="175">
        <f t="shared" si="20"/>
        <v>0</v>
      </c>
      <c r="L40" s="175">
        <f t="shared" si="20"/>
        <v>0</v>
      </c>
      <c r="M40" s="175">
        <f t="shared" si="20"/>
        <v>0</v>
      </c>
      <c r="N40" s="183">
        <f t="shared" si="20"/>
        <v>0</v>
      </c>
    </row>
    <row r="41" spans="1:14" s="177" customFormat="1" ht="13.5" x14ac:dyDescent="0.3">
      <c r="A41" s="168" t="s">
        <v>59</v>
      </c>
      <c r="B41" s="174" t="s">
        <v>37</v>
      </c>
      <c r="C41" s="36"/>
      <c r="D41" s="36"/>
      <c r="E41" s="36"/>
      <c r="F41" s="36"/>
      <c r="G41" s="36"/>
      <c r="H41" s="36"/>
      <c r="J41" s="175">
        <f t="shared" si="20"/>
        <v>0</v>
      </c>
      <c r="K41" s="175">
        <f t="shared" si="20"/>
        <v>0</v>
      </c>
      <c r="L41" s="175">
        <f t="shared" si="20"/>
        <v>0</v>
      </c>
      <c r="M41" s="175">
        <f t="shared" si="20"/>
        <v>0</v>
      </c>
      <c r="N41" s="183">
        <f t="shared" si="20"/>
        <v>0</v>
      </c>
    </row>
    <row r="42" spans="1:14" s="13" customFormat="1" ht="13.5" x14ac:dyDescent="0.3">
      <c r="A42" s="405" t="s">
        <v>7</v>
      </c>
      <c r="B42" s="406"/>
      <c r="C42" s="165">
        <f t="shared" ref="C42:H42" si="21">SUM(C40:C41)</f>
        <v>0</v>
      </c>
      <c r="D42" s="165">
        <f t="shared" si="21"/>
        <v>0</v>
      </c>
      <c r="E42" s="165">
        <f t="shared" si="21"/>
        <v>0</v>
      </c>
      <c r="F42" s="165">
        <f t="shared" si="21"/>
        <v>0</v>
      </c>
      <c r="G42" s="165">
        <f t="shared" si="21"/>
        <v>0</v>
      </c>
      <c r="H42" s="165">
        <f t="shared" si="21"/>
        <v>0</v>
      </c>
      <c r="J42" s="166">
        <f t="shared" si="20"/>
        <v>0</v>
      </c>
      <c r="K42" s="166">
        <f t="shared" si="20"/>
        <v>0</v>
      </c>
      <c r="L42" s="166">
        <f t="shared" si="20"/>
        <v>0</v>
      </c>
      <c r="M42" s="166">
        <f t="shared" si="20"/>
        <v>0</v>
      </c>
      <c r="N42" s="166">
        <f t="shared" si="20"/>
        <v>0</v>
      </c>
    </row>
    <row r="44" spans="1:14" x14ac:dyDescent="0.3">
      <c r="A44" s="171" t="s">
        <v>9</v>
      </c>
      <c r="B44" s="172"/>
      <c r="C44" s="173"/>
      <c r="D44" s="173"/>
      <c r="E44" s="173"/>
      <c r="F44" s="173"/>
      <c r="G44" s="173"/>
      <c r="H44" s="173"/>
      <c r="J44" s="173"/>
      <c r="K44" s="173"/>
      <c r="L44" s="173"/>
      <c r="M44" s="173"/>
      <c r="N44" s="173"/>
    </row>
    <row r="46" spans="1:14" s="13" customFormat="1" ht="40.5" x14ac:dyDescent="0.3">
      <c r="A46" s="162" t="s">
        <v>44</v>
      </c>
      <c r="B46" s="163" t="s">
        <v>12</v>
      </c>
      <c r="C46" s="291" t="s">
        <v>282</v>
      </c>
      <c r="D46" s="291" t="s">
        <v>210</v>
      </c>
      <c r="E46" s="291" t="s">
        <v>211</v>
      </c>
      <c r="F46" s="291" t="s">
        <v>212</v>
      </c>
      <c r="G46" s="291" t="s">
        <v>213</v>
      </c>
      <c r="H46" s="291" t="s">
        <v>283</v>
      </c>
      <c r="I46" s="4"/>
      <c r="J46" s="291" t="s">
        <v>284</v>
      </c>
      <c r="K46" s="291" t="s">
        <v>214</v>
      </c>
      <c r="L46" s="291" t="s">
        <v>215</v>
      </c>
      <c r="M46" s="291" t="s">
        <v>216</v>
      </c>
      <c r="N46" s="291" t="s">
        <v>285</v>
      </c>
    </row>
    <row r="47" spans="1:14" s="177" customFormat="1" ht="16.899999999999999" customHeight="1" x14ac:dyDescent="0.3">
      <c r="A47" s="407" t="s">
        <v>220</v>
      </c>
      <c r="B47" s="174" t="s">
        <v>217</v>
      </c>
      <c r="C47" s="184"/>
      <c r="D47" s="184"/>
      <c r="E47" s="184"/>
      <c r="F47" s="184"/>
      <c r="G47" s="184"/>
      <c r="H47" s="184"/>
      <c r="J47" s="175">
        <f t="shared" ref="J47:N49" si="22">IF(AND(ROUND(C47,0)=0,D47&gt;C47),"INF",IF(AND(ROUND(C47,0)=0,ROUND(D47,0)=0),0,(D47-C47)/C47))</f>
        <v>0</v>
      </c>
      <c r="K47" s="175">
        <f t="shared" si="22"/>
        <v>0</v>
      </c>
      <c r="L47" s="175">
        <f t="shared" si="22"/>
        <v>0</v>
      </c>
      <c r="M47" s="175">
        <f t="shared" si="22"/>
        <v>0</v>
      </c>
      <c r="N47" s="183">
        <f t="shared" si="22"/>
        <v>0</v>
      </c>
    </row>
    <row r="48" spans="1:14" s="177" customFormat="1" ht="27" x14ac:dyDescent="0.3">
      <c r="A48" s="408"/>
      <c r="B48" s="174" t="s">
        <v>218</v>
      </c>
      <c r="C48" s="184"/>
      <c r="D48" s="184"/>
      <c r="E48" s="184"/>
      <c r="F48" s="184"/>
      <c r="G48" s="184"/>
      <c r="H48" s="184"/>
      <c r="J48" s="175">
        <f t="shared" si="22"/>
        <v>0</v>
      </c>
      <c r="K48" s="175">
        <f t="shared" si="22"/>
        <v>0</v>
      </c>
      <c r="L48" s="175">
        <f t="shared" si="22"/>
        <v>0</v>
      </c>
      <c r="M48" s="175">
        <f t="shared" si="22"/>
        <v>0</v>
      </c>
      <c r="N48" s="183">
        <f t="shared" si="22"/>
        <v>0</v>
      </c>
    </row>
    <row r="49" spans="1:14" s="177" customFormat="1" ht="40.5" x14ac:dyDescent="0.3">
      <c r="A49" s="408"/>
      <c r="B49" s="174" t="s">
        <v>219</v>
      </c>
      <c r="C49" s="36"/>
      <c r="D49" s="36"/>
      <c r="E49" s="36"/>
      <c r="F49" s="36"/>
      <c r="G49" s="36"/>
      <c r="H49" s="36"/>
      <c r="J49" s="175">
        <f t="shared" si="22"/>
        <v>0</v>
      </c>
      <c r="K49" s="175">
        <f t="shared" si="22"/>
        <v>0</v>
      </c>
      <c r="L49" s="175">
        <f t="shared" si="22"/>
        <v>0</v>
      </c>
      <c r="M49" s="175">
        <f t="shared" si="22"/>
        <v>0</v>
      </c>
      <c r="N49" s="183">
        <f t="shared" si="22"/>
        <v>0</v>
      </c>
    </row>
    <row r="51" spans="1:14" s="13" customFormat="1" ht="40.5" x14ac:dyDescent="0.3">
      <c r="A51" s="162" t="s">
        <v>44</v>
      </c>
      <c r="B51" s="163" t="s">
        <v>12</v>
      </c>
      <c r="C51" s="291" t="s">
        <v>282</v>
      </c>
      <c r="D51" s="291" t="s">
        <v>210</v>
      </c>
      <c r="E51" s="291" t="s">
        <v>211</v>
      </c>
      <c r="F51" s="291" t="s">
        <v>212</v>
      </c>
      <c r="G51" s="291" t="s">
        <v>213</v>
      </c>
      <c r="H51" s="291" t="s">
        <v>283</v>
      </c>
      <c r="I51" s="4"/>
      <c r="J51" s="291" t="s">
        <v>284</v>
      </c>
      <c r="K51" s="291" t="s">
        <v>214</v>
      </c>
      <c r="L51" s="291" t="s">
        <v>215</v>
      </c>
      <c r="M51" s="291" t="s">
        <v>216</v>
      </c>
      <c r="N51" s="291" t="s">
        <v>285</v>
      </c>
    </row>
    <row r="52" spans="1:14" s="177" customFormat="1" ht="16.149999999999999" customHeight="1" x14ac:dyDescent="0.3">
      <c r="A52" s="407" t="s">
        <v>221</v>
      </c>
      <c r="B52" s="174" t="s">
        <v>217</v>
      </c>
      <c r="C52" s="184"/>
      <c r="D52" s="184"/>
      <c r="E52" s="184"/>
      <c r="F52" s="184"/>
      <c r="G52" s="184"/>
      <c r="H52" s="184"/>
      <c r="J52" s="175">
        <f t="shared" ref="J52" si="23">IF(AND(ROUND(C52,0)=0,D52&gt;C52),"INF",IF(AND(ROUND(C52,0)=0,ROUND(D52,0)=0),0,(D52-C52)/C52))</f>
        <v>0</v>
      </c>
      <c r="K52" s="175">
        <f t="shared" ref="K52" si="24">IF(AND(ROUND(D52,0)=0,E52&gt;D52),"INF",IF(AND(ROUND(D52,0)=0,ROUND(E52,0)=0),0,(E52-D52)/D52))</f>
        <v>0</v>
      </c>
      <c r="L52" s="175">
        <f t="shared" ref="L52" si="25">IF(AND(ROUND(E52,0)=0,F52&gt;E52),"INF",IF(AND(ROUND(E52,0)=0,ROUND(F52,0)=0),0,(F52-E52)/E52))</f>
        <v>0</v>
      </c>
      <c r="M52" s="175">
        <f t="shared" ref="M52" si="26">IF(AND(ROUND(F52,0)=0,G52&gt;F52),"INF",IF(AND(ROUND(F52,0)=0,ROUND(G52,0)=0),0,(G52-F52)/F52))</f>
        <v>0</v>
      </c>
      <c r="N52" s="183">
        <f t="shared" ref="N52" si="27">IF(AND(ROUND(G52,0)=0,H52&gt;G52),"INF",IF(AND(ROUND(G52,0)=0,ROUND(H52,0)=0),0,(H52-G52)/G52))</f>
        <v>0</v>
      </c>
    </row>
    <row r="53" spans="1:14" s="177" customFormat="1" ht="25.9" customHeight="1" x14ac:dyDescent="0.3">
      <c r="A53" s="408"/>
      <c r="B53" s="174" t="s">
        <v>218</v>
      </c>
      <c r="C53" s="184"/>
      <c r="D53" s="184"/>
      <c r="E53" s="184"/>
      <c r="F53" s="184"/>
      <c r="G53" s="184"/>
      <c r="H53" s="184"/>
      <c r="J53" s="175">
        <f t="shared" ref="J53:N54" si="28">IF(AND(ROUND(C53,0)=0,D53&gt;C53),"INF",IF(AND(ROUND(C53,0)=0,ROUND(D53,0)=0),0,(D53-C53)/C53))</f>
        <v>0</v>
      </c>
      <c r="K53" s="175">
        <f t="shared" si="28"/>
        <v>0</v>
      </c>
      <c r="L53" s="175">
        <f t="shared" si="28"/>
        <v>0</v>
      </c>
      <c r="M53" s="175">
        <f t="shared" si="28"/>
        <v>0</v>
      </c>
      <c r="N53" s="183">
        <f t="shared" si="28"/>
        <v>0</v>
      </c>
    </row>
    <row r="54" spans="1:14" s="177" customFormat="1" ht="39" customHeight="1" x14ac:dyDescent="0.3">
      <c r="A54" s="408"/>
      <c r="B54" s="174" t="s">
        <v>219</v>
      </c>
      <c r="C54" s="36"/>
      <c r="D54" s="36"/>
      <c r="E54" s="36"/>
      <c r="F54" s="36"/>
      <c r="G54" s="36"/>
      <c r="H54" s="36"/>
      <c r="J54" s="175">
        <f t="shared" si="28"/>
        <v>0</v>
      </c>
      <c r="K54" s="175">
        <f t="shared" si="28"/>
        <v>0</v>
      </c>
      <c r="L54" s="175">
        <f t="shared" si="28"/>
        <v>0</v>
      </c>
      <c r="M54" s="175">
        <f t="shared" si="28"/>
        <v>0</v>
      </c>
      <c r="N54" s="183">
        <f t="shared" si="28"/>
        <v>0</v>
      </c>
    </row>
  </sheetData>
  <mergeCells count="13">
    <mergeCell ref="A47:A49"/>
    <mergeCell ref="A52:A54"/>
    <mergeCell ref="A31:A32"/>
    <mergeCell ref="A33:A34"/>
    <mergeCell ref="A35:B35"/>
    <mergeCell ref="A42:B42"/>
    <mergeCell ref="A28:A30"/>
    <mergeCell ref="A8:A11"/>
    <mergeCell ref="A12:A14"/>
    <mergeCell ref="A19:B19"/>
    <mergeCell ref="A24:A27"/>
    <mergeCell ref="A15:A16"/>
    <mergeCell ref="A17:A18"/>
  </mergeCells>
  <conditionalFormatting sqref="C8:H10 C12:H13 C15:H15 C17:H17 C47:H49 C52:H54">
    <cfRule type="containsText" dxfId="97" priority="67" operator="containsText" text="ntitulé">
      <formula>NOT(ISERROR(SEARCH("ntitulé",C8)))</formula>
    </cfRule>
    <cfRule type="containsBlanks" dxfId="96" priority="68">
      <formula>LEN(TRIM(C8))=0</formula>
    </cfRule>
  </conditionalFormatting>
  <conditionalFormatting sqref="C24:H26 C28:H29 C31:H31 C33:H33">
    <cfRule type="containsText" dxfId="95" priority="59" operator="containsText" text="ntitulé">
      <formula>NOT(ISERROR(SEARCH("ntitulé",C24)))</formula>
    </cfRule>
    <cfRule type="containsBlanks" dxfId="94" priority="60">
      <formula>LEN(TRIM(C24))=0</formula>
    </cfRule>
  </conditionalFormatting>
  <conditionalFormatting sqref="C40:H41">
    <cfRule type="containsText" dxfId="93" priority="49" operator="containsText" text="ntitulé">
      <formula>NOT(ISERROR(SEARCH("ntitulé",C40)))</formula>
    </cfRule>
    <cfRule type="containsBlanks" dxfId="92" priority="50">
      <formula>LEN(TRIM(C40))=0</formula>
    </cfRule>
  </conditionalFormatting>
  <pageMargins left="0.7" right="0.7" top="0.75" bottom="0.75" header="0.3" footer="0.3"/>
  <pageSetup paperSize="9" scale="82" orientation="landscape" verticalDpi="300" r:id="rId1"/>
  <rowBreaks count="1" manualBreakCount="1">
    <brk id="42"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N19"/>
  <sheetViews>
    <sheetView zoomScaleNormal="100" workbookViewId="0">
      <selection activeCell="K27" sqref="K27"/>
    </sheetView>
  </sheetViews>
  <sheetFormatPr baseColWidth="10" defaultColWidth="8.85546875" defaultRowHeight="15" x14ac:dyDescent="0.3"/>
  <cols>
    <col min="1" max="1" width="8.85546875" style="169"/>
    <col min="2" max="2" width="16.7109375" style="170" customWidth="1"/>
    <col min="3" max="8" width="15.5703125" style="169" customWidth="1"/>
    <col min="9" max="9" width="1.5703125" style="169" customWidth="1"/>
    <col min="10" max="14" width="8.5703125" style="169" customWidth="1"/>
    <col min="15" max="16384" width="8.85546875" style="169"/>
  </cols>
  <sheetData>
    <row r="3" spans="1:14" ht="18.75" x14ac:dyDescent="0.3">
      <c r="A3" s="10" t="str">
        <f>TAB00!B43&amp;" : "&amp;TAB00!C43</f>
        <v>TAB3.1 : Estimation des volumes soumis à l'exonération de redevance voirie</v>
      </c>
      <c r="B3" s="10"/>
      <c r="C3" s="10"/>
      <c r="D3" s="10"/>
      <c r="E3" s="10"/>
      <c r="F3" s="10"/>
      <c r="G3" s="10"/>
      <c r="H3" s="10"/>
      <c r="I3" s="10"/>
      <c r="J3" s="10"/>
      <c r="K3" s="10"/>
      <c r="L3" s="10"/>
      <c r="M3" s="10"/>
      <c r="N3" s="10"/>
    </row>
    <row r="5" spans="1:14" x14ac:dyDescent="0.3">
      <c r="A5" s="171" t="s">
        <v>43</v>
      </c>
      <c r="B5" s="172"/>
      <c r="C5" s="173"/>
      <c r="D5" s="173"/>
      <c r="E5" s="173"/>
      <c r="F5" s="173"/>
      <c r="G5" s="173"/>
      <c r="H5" s="173"/>
      <c r="J5" s="173"/>
      <c r="K5" s="173"/>
      <c r="L5" s="173"/>
      <c r="M5" s="173"/>
      <c r="N5" s="173"/>
    </row>
    <row r="7" spans="1:14" s="13" customFormat="1" ht="40.5" x14ac:dyDescent="0.3">
      <c r="A7" s="162" t="s">
        <v>44</v>
      </c>
      <c r="B7" s="163" t="s">
        <v>12</v>
      </c>
      <c r="C7" s="291" t="s">
        <v>282</v>
      </c>
      <c r="D7" s="291" t="s">
        <v>210</v>
      </c>
      <c r="E7" s="291" t="s">
        <v>211</v>
      </c>
      <c r="F7" s="291" t="s">
        <v>212</v>
      </c>
      <c r="G7" s="291" t="s">
        <v>213</v>
      </c>
      <c r="H7" s="291" t="s">
        <v>283</v>
      </c>
      <c r="I7" s="4"/>
      <c r="J7" s="291" t="s">
        <v>284</v>
      </c>
      <c r="K7" s="291" t="s">
        <v>214</v>
      </c>
      <c r="L7" s="291" t="s">
        <v>215</v>
      </c>
      <c r="M7" s="291" t="s">
        <v>216</v>
      </c>
      <c r="N7" s="291" t="s">
        <v>285</v>
      </c>
    </row>
    <row r="8" spans="1:14" s="177" customFormat="1" ht="13.5" x14ac:dyDescent="0.3">
      <c r="A8" s="403" t="s">
        <v>45</v>
      </c>
      <c r="B8" s="174" t="s">
        <v>32</v>
      </c>
      <c r="C8" s="36"/>
      <c r="D8" s="36"/>
      <c r="E8" s="36"/>
      <c r="F8" s="36"/>
      <c r="G8" s="36"/>
      <c r="H8" s="36"/>
      <c r="J8" s="175">
        <f t="shared" ref="J8:J19" si="0">IF(AND(ROUND(C8,0)=0,D8&gt;C8),"INF",IF(AND(ROUND(C8,0)=0,ROUND(D8,0)=0),0,(D8-C8)/C8))</f>
        <v>0</v>
      </c>
      <c r="K8" s="175">
        <f t="shared" ref="K8:K19" si="1">IF(AND(ROUND(D8,0)=0,E8&gt;D8),"INF",IF(AND(ROUND(D8,0)=0,ROUND(E8,0)=0),0,(E8-D8)/D8))</f>
        <v>0</v>
      </c>
      <c r="L8" s="175">
        <f t="shared" ref="L8:L19" si="2">IF(AND(ROUND(E8,0)=0,F8&gt;E8),"INF",IF(AND(ROUND(E8,0)=0,ROUND(F8,0)=0),0,(F8-E8)/E8))</f>
        <v>0</v>
      </c>
      <c r="M8" s="175">
        <f t="shared" ref="M8:M19" si="3">IF(AND(ROUND(F8,0)=0,G8&gt;F8),"INF",IF(AND(ROUND(F8,0)=0,ROUND(G8,0)=0),0,(G8-F8)/F8))</f>
        <v>0</v>
      </c>
      <c r="N8" s="175">
        <f t="shared" ref="N8:N19" si="4">IF(AND(ROUND(G8,0)=0,H8&gt;G8),"INF",IF(AND(ROUND(G8,0)=0,ROUND(H8,0)=0),0,(H8-G8)/G8))</f>
        <v>0</v>
      </c>
    </row>
    <row r="9" spans="1:14" s="177" customFormat="1" ht="13.5" x14ac:dyDescent="0.3">
      <c r="A9" s="403"/>
      <c r="B9" s="174" t="s">
        <v>33</v>
      </c>
      <c r="C9" s="36"/>
      <c r="D9" s="36"/>
      <c r="E9" s="36"/>
      <c r="F9" s="36"/>
      <c r="G9" s="36"/>
      <c r="H9" s="36"/>
      <c r="J9" s="175">
        <f t="shared" si="0"/>
        <v>0</v>
      </c>
      <c r="K9" s="175">
        <f t="shared" si="1"/>
        <v>0</v>
      </c>
      <c r="L9" s="175">
        <f t="shared" si="2"/>
        <v>0</v>
      </c>
      <c r="M9" s="175">
        <f t="shared" si="3"/>
        <v>0</v>
      </c>
      <c r="N9" s="175">
        <f t="shared" si="4"/>
        <v>0</v>
      </c>
    </row>
    <row r="10" spans="1:14" s="177" customFormat="1" ht="13.5" x14ac:dyDescent="0.3">
      <c r="A10" s="403"/>
      <c r="B10" s="174" t="s">
        <v>34</v>
      </c>
      <c r="C10" s="36"/>
      <c r="D10" s="36"/>
      <c r="E10" s="36"/>
      <c r="F10" s="36"/>
      <c r="G10" s="36"/>
      <c r="H10" s="36"/>
      <c r="J10" s="175">
        <f t="shared" si="0"/>
        <v>0</v>
      </c>
      <c r="K10" s="175">
        <f t="shared" si="1"/>
        <v>0</v>
      </c>
      <c r="L10" s="175">
        <f t="shared" si="2"/>
        <v>0</v>
      </c>
      <c r="M10" s="175">
        <f t="shared" si="3"/>
        <v>0</v>
      </c>
      <c r="N10" s="175">
        <f t="shared" si="4"/>
        <v>0</v>
      </c>
    </row>
    <row r="11" spans="1:14" s="177" customFormat="1" ht="13.5" x14ac:dyDescent="0.3">
      <c r="A11" s="403"/>
      <c r="B11" s="178" t="s">
        <v>40</v>
      </c>
      <c r="C11" s="179">
        <f t="shared" ref="C11:H11" si="5">SUM(C8:C10)</f>
        <v>0</v>
      </c>
      <c r="D11" s="179">
        <f t="shared" si="5"/>
        <v>0</v>
      </c>
      <c r="E11" s="179">
        <f t="shared" si="5"/>
        <v>0</v>
      </c>
      <c r="F11" s="179">
        <f t="shared" si="5"/>
        <v>0</v>
      </c>
      <c r="G11" s="179">
        <f t="shared" si="5"/>
        <v>0</v>
      </c>
      <c r="H11" s="179">
        <f t="shared" si="5"/>
        <v>0</v>
      </c>
      <c r="J11" s="175">
        <f t="shared" si="0"/>
        <v>0</v>
      </c>
      <c r="K11" s="180">
        <f t="shared" si="1"/>
        <v>0</v>
      </c>
      <c r="L11" s="180">
        <f t="shared" si="2"/>
        <v>0</v>
      </c>
      <c r="M11" s="180">
        <f t="shared" si="3"/>
        <v>0</v>
      </c>
      <c r="N11" s="180">
        <f t="shared" si="4"/>
        <v>0</v>
      </c>
    </row>
    <row r="12" spans="1:14" s="177" customFormat="1" ht="13.5" x14ac:dyDescent="0.3">
      <c r="A12" s="402" t="s">
        <v>46</v>
      </c>
      <c r="B12" s="174" t="s">
        <v>35</v>
      </c>
      <c r="C12" s="36"/>
      <c r="D12" s="36"/>
      <c r="E12" s="36"/>
      <c r="F12" s="36"/>
      <c r="G12" s="36"/>
      <c r="H12" s="36"/>
      <c r="J12" s="175">
        <f t="shared" si="0"/>
        <v>0</v>
      </c>
      <c r="K12" s="175">
        <f t="shared" si="1"/>
        <v>0</v>
      </c>
      <c r="L12" s="175">
        <f t="shared" si="2"/>
        <v>0</v>
      </c>
      <c r="M12" s="175">
        <f t="shared" si="3"/>
        <v>0</v>
      </c>
      <c r="N12" s="175">
        <f t="shared" si="4"/>
        <v>0</v>
      </c>
    </row>
    <row r="13" spans="1:14" s="177" customFormat="1" ht="13.5" x14ac:dyDescent="0.3">
      <c r="A13" s="403"/>
      <c r="B13" s="174" t="s">
        <v>36</v>
      </c>
      <c r="C13" s="36"/>
      <c r="D13" s="36"/>
      <c r="E13" s="36"/>
      <c r="F13" s="36"/>
      <c r="G13" s="36"/>
      <c r="H13" s="36"/>
      <c r="J13" s="175">
        <f t="shared" si="0"/>
        <v>0</v>
      </c>
      <c r="K13" s="175">
        <f t="shared" si="1"/>
        <v>0</v>
      </c>
      <c r="L13" s="175">
        <f t="shared" si="2"/>
        <v>0</v>
      </c>
      <c r="M13" s="175">
        <f t="shared" si="3"/>
        <v>0</v>
      </c>
      <c r="N13" s="175">
        <f t="shared" si="4"/>
        <v>0</v>
      </c>
    </row>
    <row r="14" spans="1:14" s="177" customFormat="1" ht="13.5" x14ac:dyDescent="0.3">
      <c r="A14" s="404"/>
      <c r="B14" s="178" t="s">
        <v>39</v>
      </c>
      <c r="C14" s="179">
        <f t="shared" ref="C14:H14" si="6">SUM(C12:C13)</f>
        <v>0</v>
      </c>
      <c r="D14" s="179">
        <f t="shared" si="6"/>
        <v>0</v>
      </c>
      <c r="E14" s="179">
        <f t="shared" si="6"/>
        <v>0</v>
      </c>
      <c r="F14" s="179">
        <f t="shared" si="6"/>
        <v>0</v>
      </c>
      <c r="G14" s="179">
        <f t="shared" si="6"/>
        <v>0</v>
      </c>
      <c r="H14" s="179">
        <f t="shared" si="6"/>
        <v>0</v>
      </c>
      <c r="J14" s="175">
        <f t="shared" si="0"/>
        <v>0</v>
      </c>
      <c r="K14" s="180">
        <f t="shared" si="1"/>
        <v>0</v>
      </c>
      <c r="L14" s="180">
        <f t="shared" si="2"/>
        <v>0</v>
      </c>
      <c r="M14" s="180">
        <f t="shared" si="3"/>
        <v>0</v>
      </c>
      <c r="N14" s="180">
        <f t="shared" si="4"/>
        <v>0</v>
      </c>
    </row>
    <row r="15" spans="1:14" s="177" customFormat="1" ht="13.5" x14ac:dyDescent="0.3">
      <c r="A15" s="402" t="s">
        <v>47</v>
      </c>
      <c r="B15" s="174" t="s">
        <v>37</v>
      </c>
      <c r="C15" s="36"/>
      <c r="D15" s="36"/>
      <c r="E15" s="36"/>
      <c r="F15" s="36"/>
      <c r="G15" s="36"/>
      <c r="H15" s="36"/>
      <c r="J15" s="175">
        <f t="shared" si="0"/>
        <v>0</v>
      </c>
      <c r="K15" s="175">
        <f t="shared" si="1"/>
        <v>0</v>
      </c>
      <c r="L15" s="175">
        <f t="shared" si="2"/>
        <v>0</v>
      </c>
      <c r="M15" s="175">
        <f t="shared" si="3"/>
        <v>0</v>
      </c>
      <c r="N15" s="175">
        <f t="shared" si="4"/>
        <v>0</v>
      </c>
    </row>
    <row r="16" spans="1:14" s="177" customFormat="1" ht="13.5" x14ac:dyDescent="0.3">
      <c r="A16" s="404"/>
      <c r="B16" s="178" t="s">
        <v>42</v>
      </c>
      <c r="C16" s="179">
        <f t="shared" ref="C16:H16" si="7">SUM(C15:C15)</f>
        <v>0</v>
      </c>
      <c r="D16" s="179">
        <f t="shared" si="7"/>
        <v>0</v>
      </c>
      <c r="E16" s="179">
        <f t="shared" si="7"/>
        <v>0</v>
      </c>
      <c r="F16" s="179">
        <f t="shared" si="7"/>
        <v>0</v>
      </c>
      <c r="G16" s="179">
        <f t="shared" si="7"/>
        <v>0</v>
      </c>
      <c r="H16" s="179">
        <f t="shared" si="7"/>
        <v>0</v>
      </c>
      <c r="J16" s="175">
        <f t="shared" si="0"/>
        <v>0</v>
      </c>
      <c r="K16" s="180">
        <f t="shared" si="1"/>
        <v>0</v>
      </c>
      <c r="L16" s="180">
        <f t="shared" si="2"/>
        <v>0</v>
      </c>
      <c r="M16" s="180">
        <f t="shared" si="3"/>
        <v>0</v>
      </c>
      <c r="N16" s="180">
        <f t="shared" si="4"/>
        <v>0</v>
      </c>
    </row>
    <row r="17" spans="1:14" s="177" customFormat="1" ht="13.5" x14ac:dyDescent="0.3">
      <c r="A17" s="402" t="s">
        <v>41</v>
      </c>
      <c r="B17" s="181" t="s">
        <v>41</v>
      </c>
      <c r="C17" s="36"/>
      <c r="D17" s="36"/>
      <c r="E17" s="36"/>
      <c r="F17" s="36"/>
      <c r="G17" s="36"/>
      <c r="H17" s="36"/>
      <c r="J17" s="175">
        <f t="shared" si="0"/>
        <v>0</v>
      </c>
      <c r="K17" s="175">
        <f t="shared" si="1"/>
        <v>0</v>
      </c>
      <c r="L17" s="175">
        <f t="shared" si="2"/>
        <v>0</v>
      </c>
      <c r="M17" s="175">
        <f t="shared" si="3"/>
        <v>0</v>
      </c>
      <c r="N17" s="175">
        <f t="shared" si="4"/>
        <v>0</v>
      </c>
    </row>
    <row r="18" spans="1:14" s="177" customFormat="1" ht="13.5" x14ac:dyDescent="0.3">
      <c r="A18" s="403"/>
      <c r="B18" s="182" t="s">
        <v>48</v>
      </c>
      <c r="C18" s="179">
        <f t="shared" ref="C18:H18" si="8">SUM(C17:C17)</f>
        <v>0</v>
      </c>
      <c r="D18" s="179">
        <f t="shared" si="8"/>
        <v>0</v>
      </c>
      <c r="E18" s="179">
        <f t="shared" si="8"/>
        <v>0</v>
      </c>
      <c r="F18" s="179">
        <f t="shared" si="8"/>
        <v>0</v>
      </c>
      <c r="G18" s="179">
        <f t="shared" si="8"/>
        <v>0</v>
      </c>
      <c r="H18" s="179">
        <f t="shared" si="8"/>
        <v>0</v>
      </c>
      <c r="J18" s="175">
        <f t="shared" si="0"/>
        <v>0</v>
      </c>
      <c r="K18" s="180">
        <f t="shared" si="1"/>
        <v>0</v>
      </c>
      <c r="L18" s="180">
        <f t="shared" si="2"/>
        <v>0</v>
      </c>
      <c r="M18" s="180">
        <f t="shared" si="3"/>
        <v>0</v>
      </c>
      <c r="N18" s="180">
        <f t="shared" si="4"/>
        <v>0</v>
      </c>
    </row>
    <row r="19" spans="1:14" s="13" customFormat="1" ht="13.5" x14ac:dyDescent="0.3">
      <c r="A19" s="405" t="s">
        <v>7</v>
      </c>
      <c r="B19" s="406"/>
      <c r="C19" s="165">
        <f t="shared" ref="C19:H19" si="9">SUM(C18,C16,C14,C11)</f>
        <v>0</v>
      </c>
      <c r="D19" s="165">
        <f t="shared" si="9"/>
        <v>0</v>
      </c>
      <c r="E19" s="165">
        <f t="shared" si="9"/>
        <v>0</v>
      </c>
      <c r="F19" s="165">
        <f t="shared" si="9"/>
        <v>0</v>
      </c>
      <c r="G19" s="165">
        <f t="shared" si="9"/>
        <v>0</v>
      </c>
      <c r="H19" s="165">
        <f t="shared" si="9"/>
        <v>0</v>
      </c>
      <c r="J19" s="166">
        <f t="shared" si="0"/>
        <v>0</v>
      </c>
      <c r="K19" s="166">
        <f t="shared" si="1"/>
        <v>0</v>
      </c>
      <c r="L19" s="166">
        <f t="shared" si="2"/>
        <v>0</v>
      </c>
      <c r="M19" s="166">
        <f t="shared" si="3"/>
        <v>0</v>
      </c>
      <c r="N19" s="166">
        <f t="shared" si="4"/>
        <v>0</v>
      </c>
    </row>
  </sheetData>
  <mergeCells count="5">
    <mergeCell ref="A12:A14"/>
    <mergeCell ref="A15:A16"/>
    <mergeCell ref="A17:A18"/>
    <mergeCell ref="A19:B19"/>
    <mergeCell ref="A8:A11"/>
  </mergeCells>
  <conditionalFormatting sqref="C8:H10 C12:H13 C15:H15 C17:H17">
    <cfRule type="containsText" dxfId="91" priority="43" operator="containsText" text="ntitulé">
      <formula>NOT(ISERROR(SEARCH("ntitulé",C8)))</formula>
    </cfRule>
    <cfRule type="containsBlanks" dxfId="90" priority="44">
      <formula>LEN(TRIM(C8))=0</formula>
    </cfRule>
  </conditionalFormatting>
  <pageMargins left="0.7" right="0.7" top="0.75" bottom="0.75" header="0.3" footer="0.3"/>
  <pageSetup paperSize="9" scale="85"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30</vt:i4>
      </vt:variant>
      <vt:variant>
        <vt:lpstr>Plages nommées</vt:lpstr>
      </vt:variant>
      <vt:variant>
        <vt:i4>25</vt:i4>
      </vt:variant>
    </vt:vector>
  </HeadingPairs>
  <TitlesOfParts>
    <vt:vector size="55" baseType="lpstr">
      <vt:lpstr>TAB00</vt:lpstr>
      <vt:lpstr>TAB A</vt:lpstr>
      <vt:lpstr>TAB B</vt:lpstr>
      <vt:lpstr>TAB1</vt:lpstr>
      <vt:lpstr>TAB1.1</vt:lpstr>
      <vt:lpstr>TAB2.1</vt:lpstr>
      <vt:lpstr>TAB2.2</vt:lpstr>
      <vt:lpstr>TAB3</vt:lpstr>
      <vt:lpstr>TAB3.1</vt:lpstr>
      <vt:lpstr>TAB3.2</vt:lpstr>
      <vt:lpstr>TAB4</vt:lpstr>
      <vt:lpstr>TAB4.1.1</vt:lpstr>
      <vt:lpstr>TAB4.1.2</vt:lpstr>
      <vt:lpstr>TAB4.2.1</vt:lpstr>
      <vt:lpstr>TAB4.2.2</vt:lpstr>
      <vt:lpstr>TAB4.3.1</vt:lpstr>
      <vt:lpstr>TAB4.3.2</vt:lpstr>
      <vt:lpstr>TAB4.4.1</vt:lpstr>
      <vt:lpstr>TAB4.4.2</vt:lpstr>
      <vt:lpstr>TAB4.5.1</vt:lpstr>
      <vt:lpstr>TAB4.5.2</vt:lpstr>
      <vt:lpstr>TAB5</vt:lpstr>
      <vt:lpstr>TAB5.1</vt:lpstr>
      <vt:lpstr>TAB5.2</vt:lpstr>
      <vt:lpstr>TAB5.3</vt:lpstr>
      <vt:lpstr>TAB5.4</vt:lpstr>
      <vt:lpstr>TAB5.5</vt:lpstr>
      <vt:lpstr>TAB6.1</vt:lpstr>
      <vt:lpstr>TAB6.2</vt:lpstr>
      <vt:lpstr>TAB7</vt:lpstr>
      <vt:lpstr>'TAB A'!Zone_d_impression</vt:lpstr>
      <vt:lpstr>'TAB B'!Zone_d_impression</vt:lpstr>
      <vt:lpstr>TAB00!Zone_d_impression</vt:lpstr>
      <vt:lpstr>'TAB1'!Zone_d_impression</vt:lpstr>
      <vt:lpstr>TAB1.1!Zone_d_impression</vt:lpstr>
      <vt:lpstr>TAB2.1!Zone_d_impression</vt:lpstr>
      <vt:lpstr>TAB2.2!Zone_d_impression</vt:lpstr>
      <vt:lpstr>'TAB3'!Zone_d_impression</vt:lpstr>
      <vt:lpstr>TAB3.1!Zone_d_impression</vt:lpstr>
      <vt:lpstr>TAB3.2!Zone_d_impression</vt:lpstr>
      <vt:lpstr>'TAB4'!Zone_d_impression</vt:lpstr>
      <vt:lpstr>TAB4.1.1!Zone_d_impression</vt:lpstr>
      <vt:lpstr>TAB4.2.1!Zone_d_impression</vt:lpstr>
      <vt:lpstr>TAB4.3.1!Zone_d_impression</vt:lpstr>
      <vt:lpstr>TAB4.4.1!Zone_d_impression</vt:lpstr>
      <vt:lpstr>TAB4.5.1!Zone_d_impression</vt:lpstr>
      <vt:lpstr>'TAB5'!Zone_d_impression</vt:lpstr>
      <vt:lpstr>TAB5.1!Zone_d_impression</vt:lpstr>
      <vt:lpstr>TAB5.2!Zone_d_impression</vt:lpstr>
      <vt:lpstr>TAB5.3!Zone_d_impression</vt:lpstr>
      <vt:lpstr>TAB5.4!Zone_d_impression</vt:lpstr>
      <vt:lpstr>TAB5.5!Zone_d_impression</vt:lpstr>
      <vt:lpstr>TAB6.1!Zone_d_impression</vt:lpstr>
      <vt:lpstr>TAB6.2!Zone_d_impression</vt:lpstr>
      <vt:lpstr>'TAB7'!Zone_d_impression</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Nathalie DARDENNE</cp:lastModifiedBy>
  <cp:lastPrinted>2017-02-27T09:15:08Z</cp:lastPrinted>
  <dcterms:created xsi:type="dcterms:W3CDTF">2017-02-08T09:31:52Z</dcterms:created>
  <dcterms:modified xsi:type="dcterms:W3CDTF">2023-05-30T14:08:42Z</dcterms:modified>
</cp:coreProperties>
</file>