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updateLinks="neve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60687DC4-DFF3-4254-A439-CA08554E74C6}" xr6:coauthVersionLast="47" xr6:coauthVersionMax="47" xr10:uidLastSave="{00000000-0000-0000-0000-000000000000}"/>
  <bookViews>
    <workbookView xWindow="-120" yWindow="-120" windowWidth="25440" windowHeight="15540" tabRatio="867" xr2:uid="{00000000-000D-0000-FFFF-FFFF00000000}"/>
  </bookViews>
  <sheets>
    <sheet name="TAB00" sheetId="16" r:id="rId1"/>
    <sheet name="Data X et FEC" sheetId="81" state="hidden" r:id="rId2"/>
    <sheet name="TAB A" sheetId="65" r:id="rId3"/>
    <sheet name="TAB B" sheetId="76" r:id="rId4"/>
    <sheet name="TAB1" sheetId="1" r:id="rId5"/>
    <sheet name="TAB2" sheetId="61" r:id="rId6"/>
    <sheet name="TAB3" sheetId="82" r:id="rId7"/>
    <sheet name="TAB4" sheetId="26" r:id="rId8"/>
    <sheet name="TAB4.1" sheetId="36" r:id="rId9"/>
    <sheet name="TAB4.2" sheetId="37" r:id="rId10"/>
    <sheet name="TAB4.3" sheetId="67" r:id="rId11"/>
    <sheet name="TAB4.4" sheetId="59" r:id="rId12"/>
    <sheet name="TAB4.5" sheetId="44" r:id="rId13"/>
    <sheet name="TAB4.6" sheetId="45" r:id="rId14"/>
    <sheet name="TAB4.7" sheetId="60" r:id="rId15"/>
    <sheet name="TAB4.8" sheetId="68" r:id="rId16"/>
    <sheet name="TAB4.9" sheetId="69" r:id="rId17"/>
    <sheet name="TAB4.10" sheetId="70" r:id="rId18"/>
    <sheet name="TAB4.11" sheetId="71" r:id="rId19"/>
    <sheet name="TAB4.12" sheetId="72" r:id="rId20"/>
    <sheet name="TAB4.13" sheetId="54" r:id="rId21"/>
    <sheet name="TAB5" sheetId="14" r:id="rId22"/>
    <sheet name="TAB5.1" sheetId="30" r:id="rId23"/>
    <sheet name="TAB5.2" sheetId="56" r:id="rId24"/>
    <sheet name="TAB5.3" sheetId="75" r:id="rId25"/>
    <sheet name="TAB6" sheetId="32" r:id="rId26"/>
    <sheet name="TAB7" sheetId="38" r:id="rId27"/>
    <sheet name="TAB7.1" sheetId="39" r:id="rId28"/>
    <sheet name="TAB7.2" sheetId="40" r:id="rId29"/>
    <sheet name="TAB8" sheetId="33" r:id="rId30"/>
  </sheets>
  <externalReferences>
    <externalReference r:id="rId31"/>
    <externalReference r:id="rId32"/>
    <externalReference r:id="rId33"/>
    <externalReference r:id="rId34"/>
  </externalReferences>
  <definedNames>
    <definedName name="_xlnm._FilterDatabase" localSheetId="8" hidden="1">'TAB4.1'!#REF!</definedName>
    <definedName name="_xlnm._FilterDatabase" localSheetId="22" hidden="1">'TAB5.1'!$A$7:$AJ$194</definedName>
    <definedName name="_xlnm._FilterDatabase" localSheetId="26" hidden="1">'TAB7'!$A$8:$Z$228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2">'TAB A'!$A$3:$C$19</definedName>
    <definedName name="_xlnm.Print_Area" localSheetId="3">'TAB B'!$A$3:$C$36</definedName>
    <definedName name="_xlnm.Print_Area" localSheetId="0">TAB00!$A$1:$J$74</definedName>
    <definedName name="_xlnm.Print_Area" localSheetId="4">'TAB1'!$A$3:$B$76</definedName>
    <definedName name="_xlnm.Print_Area" localSheetId="5">'TAB2'!$A$3:$H$80</definedName>
    <definedName name="_xlnm.Print_Area" localSheetId="6">'TAB3'!$A$3:$H$45</definedName>
    <definedName name="_xlnm.Print_Area" localSheetId="7">'TAB4'!$A$4:$O$31</definedName>
    <definedName name="_xlnm.Print_Area" localSheetId="8">'TAB4.1'!$A$3:$U$49</definedName>
    <definedName name="_xlnm.Print_Area" localSheetId="17">'TAB4.10'!$A$3:$U$30</definedName>
    <definedName name="_xlnm.Print_Area" localSheetId="18">'TAB4.11'!$A$3:$U$30</definedName>
    <definedName name="_xlnm.Print_Area" localSheetId="19">'TAB4.12'!$A$3:$U$35</definedName>
    <definedName name="_xlnm.Print_Area" localSheetId="20">'TAB4.13'!$A$4:$U$23</definedName>
    <definedName name="_xlnm.Print_Area" localSheetId="9">'TAB4.2'!$A$3:$S$46</definedName>
    <definedName name="_xlnm.Print_Area" localSheetId="10">'TAB4.3'!$A$3:$U$28</definedName>
    <definedName name="_xlnm.Print_Area" localSheetId="11">'TAB4.4'!$A$3:$T$15</definedName>
    <definedName name="_xlnm.Print_Area" localSheetId="12">'TAB4.5'!$A$3:$G$42</definedName>
    <definedName name="_xlnm.Print_Area" localSheetId="13">'TAB4.6'!$A$3:$S$28</definedName>
    <definedName name="_xlnm.Print_Area" localSheetId="14">'TAB4.7'!$A$3:$K$46</definedName>
    <definedName name="_xlnm.Print_Area" localSheetId="15">'TAB4.8'!$A$3:$T$38</definedName>
    <definedName name="_xlnm.Print_Area" localSheetId="16">'TAB4.9'!$A$3:$S$30</definedName>
    <definedName name="_xlnm.Print_Area" localSheetId="21">'TAB5'!$A$3:$T$94</definedName>
    <definedName name="_xlnm.Print_Area" localSheetId="22">'TAB5.1'!$A$3:$S$194</definedName>
    <definedName name="_xlnm.Print_Area" localSheetId="23">'TAB5.2'!$A$3:$S$192</definedName>
    <definedName name="_xlnm.Print_Area" localSheetId="24">'TAB5.3'!$A$3:$G$39</definedName>
    <definedName name="_xlnm.Print_Area" localSheetId="25">'TAB6'!$A$3:$M$35</definedName>
    <definedName name="_xlnm.Print_Area" localSheetId="26">'TAB7'!$A$3:$X$228</definedName>
    <definedName name="_xlnm.Print_Area" localSheetId="27">'TAB7.1'!$A$3:$U$23</definedName>
    <definedName name="_xlnm.Print_Area" localSheetId="28">'TAB7.2'!$A$3:$U$53</definedName>
    <definedName name="_xlnm.Print_Area" localSheetId="29">'TAB8'!$A$4:$K$35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33" l="1"/>
  <c r="J27" i="33"/>
  <c r="I27" i="33"/>
  <c r="H27" i="33"/>
  <c r="B12" i="33" l="1"/>
  <c r="C21" i="33"/>
  <c r="D21" i="33"/>
  <c r="E21" i="33"/>
  <c r="F21" i="33"/>
  <c r="B21" i="33"/>
  <c r="B27" i="33"/>
  <c r="C27" i="33"/>
  <c r="D27" i="33"/>
  <c r="E27" i="33"/>
  <c r="F27" i="33"/>
  <c r="A27" i="33"/>
  <c r="C11" i="14"/>
  <c r="A24" i="26"/>
  <c r="C66" i="61"/>
  <c r="B38" i="75"/>
  <c r="B37" i="75"/>
  <c r="B39" i="75" s="1"/>
  <c r="B30" i="75"/>
  <c r="B24" i="75"/>
  <c r="B18" i="75"/>
  <c r="B12" i="75"/>
  <c r="B6" i="75"/>
  <c r="K37" i="16"/>
  <c r="J37" i="16"/>
  <c r="I37" i="16"/>
  <c r="H37" i="16"/>
  <c r="G37" i="16"/>
  <c r="L24" i="26" l="1"/>
  <c r="B28" i="26"/>
  <c r="C26" i="26"/>
  <c r="D26" i="26"/>
  <c r="E26" i="26"/>
  <c r="F26" i="26"/>
  <c r="B26" i="26"/>
  <c r="C24" i="26"/>
  <c r="D24" i="26"/>
  <c r="E24" i="26"/>
  <c r="O24" i="26" s="1"/>
  <c r="F24" i="26"/>
  <c r="AA24" i="26" s="1"/>
  <c r="B24" i="26"/>
  <c r="N24" i="26"/>
  <c r="M24" i="26"/>
  <c r="Z24" i="26"/>
  <c r="G45" i="36"/>
  <c r="G48" i="36"/>
  <c r="G47" i="36"/>
  <c r="G46" i="36"/>
  <c r="G44" i="36"/>
  <c r="G43" i="36"/>
  <c r="H13" i="36"/>
  <c r="W24" i="26" l="1"/>
  <c r="X24" i="26"/>
  <c r="Y24" i="26"/>
  <c r="L9" i="32" l="1"/>
  <c r="O7" i="36" l="1"/>
  <c r="N8" i="36"/>
  <c r="N7" i="36"/>
  <c r="M8" i="36"/>
  <c r="M7" i="36"/>
  <c r="M9" i="36"/>
  <c r="B362" i="36" l="1"/>
  <c r="G399" i="36"/>
  <c r="F399" i="36"/>
  <c r="E399" i="36"/>
  <c r="D399" i="36"/>
  <c r="C399" i="36"/>
  <c r="G398" i="36"/>
  <c r="F398" i="36"/>
  <c r="E398" i="36"/>
  <c r="D398" i="36"/>
  <c r="C398" i="36"/>
  <c r="G396" i="36"/>
  <c r="F396" i="36"/>
  <c r="E396" i="36"/>
  <c r="D396" i="36"/>
  <c r="C396" i="36"/>
  <c r="G395" i="36"/>
  <c r="F395" i="36"/>
  <c r="E395" i="36"/>
  <c r="D395" i="36"/>
  <c r="C395" i="36"/>
  <c r="H393" i="36"/>
  <c r="H392" i="36"/>
  <c r="F391" i="36"/>
  <c r="E391" i="36"/>
  <c r="D391" i="36"/>
  <c r="C391" i="36"/>
  <c r="H390" i="36"/>
  <c r="H389" i="36"/>
  <c r="F388" i="36"/>
  <c r="E388" i="36"/>
  <c r="D388" i="36"/>
  <c r="C388" i="36"/>
  <c r="H387" i="36"/>
  <c r="H386" i="36"/>
  <c r="G385" i="36"/>
  <c r="E385" i="36"/>
  <c r="D385" i="36"/>
  <c r="C385" i="36"/>
  <c r="H384" i="36"/>
  <c r="H383" i="36"/>
  <c r="G382" i="36"/>
  <c r="E382" i="36"/>
  <c r="D382" i="36"/>
  <c r="C382" i="36"/>
  <c r="H381" i="36"/>
  <c r="H380" i="36"/>
  <c r="G379" i="36"/>
  <c r="F379" i="36"/>
  <c r="D379" i="36"/>
  <c r="C379" i="36"/>
  <c r="H378" i="36"/>
  <c r="H377" i="36"/>
  <c r="G376" i="36"/>
  <c r="F376" i="36"/>
  <c r="D376" i="36"/>
  <c r="C376" i="36"/>
  <c r="H375" i="36"/>
  <c r="H374" i="36"/>
  <c r="G373" i="36"/>
  <c r="F373" i="36"/>
  <c r="E373" i="36"/>
  <c r="H373" i="36" s="1"/>
  <c r="C373" i="36"/>
  <c r="H372" i="36"/>
  <c r="H371" i="36"/>
  <c r="G370" i="36"/>
  <c r="F370" i="36"/>
  <c r="E370" i="36"/>
  <c r="C370" i="36"/>
  <c r="H369" i="36"/>
  <c r="H399" i="36" s="1"/>
  <c r="H368" i="36"/>
  <c r="G367" i="36"/>
  <c r="F367" i="36"/>
  <c r="E367" i="36"/>
  <c r="D367" i="36"/>
  <c r="H366" i="36"/>
  <c r="H365" i="36"/>
  <c r="H395" i="36" s="1"/>
  <c r="G364" i="36"/>
  <c r="F364" i="36"/>
  <c r="E364" i="36"/>
  <c r="D364" i="36"/>
  <c r="B323" i="36"/>
  <c r="G360" i="36"/>
  <c r="F360" i="36"/>
  <c r="E360" i="36"/>
  <c r="D360" i="36"/>
  <c r="C360" i="36"/>
  <c r="G359" i="36"/>
  <c r="F359" i="36"/>
  <c r="E359" i="36"/>
  <c r="D359" i="36"/>
  <c r="C359" i="36"/>
  <c r="G357" i="36"/>
  <c r="F357" i="36"/>
  <c r="E357" i="36"/>
  <c r="D357" i="36"/>
  <c r="C357" i="36"/>
  <c r="G356" i="36"/>
  <c r="F356" i="36"/>
  <c r="E356" i="36"/>
  <c r="D356" i="36"/>
  <c r="C356" i="36"/>
  <c r="H354" i="36"/>
  <c r="H353" i="36"/>
  <c r="F352" i="36"/>
  <c r="E352" i="36"/>
  <c r="D352" i="36"/>
  <c r="C352" i="36"/>
  <c r="H352" i="36" s="1"/>
  <c r="H351" i="36"/>
  <c r="H350" i="36"/>
  <c r="F349" i="36"/>
  <c r="E349" i="36"/>
  <c r="D349" i="36"/>
  <c r="C349" i="36"/>
  <c r="H348" i="36"/>
  <c r="H347" i="36"/>
  <c r="G346" i="36"/>
  <c r="E346" i="36"/>
  <c r="D346" i="36"/>
  <c r="C346" i="36"/>
  <c r="H345" i="36"/>
  <c r="H344" i="36"/>
  <c r="G343" i="36"/>
  <c r="E343" i="36"/>
  <c r="D343" i="36"/>
  <c r="C343" i="36"/>
  <c r="H342" i="36"/>
  <c r="H341" i="36"/>
  <c r="G340" i="36"/>
  <c r="F340" i="36"/>
  <c r="D340" i="36"/>
  <c r="C340" i="36"/>
  <c r="H339" i="36"/>
  <c r="H338" i="36"/>
  <c r="G337" i="36"/>
  <c r="F337" i="36"/>
  <c r="D337" i="36"/>
  <c r="C337" i="36"/>
  <c r="H336" i="36"/>
  <c r="H335" i="36"/>
  <c r="G334" i="36"/>
  <c r="F334" i="36"/>
  <c r="E334" i="36"/>
  <c r="H334" i="36" s="1"/>
  <c r="C334" i="36"/>
  <c r="C358" i="36" s="1"/>
  <c r="H333" i="36"/>
  <c r="H332" i="36"/>
  <c r="G331" i="36"/>
  <c r="F331" i="36"/>
  <c r="E331" i="36"/>
  <c r="C331" i="36"/>
  <c r="H330" i="36"/>
  <c r="H329" i="36"/>
  <c r="G328" i="36"/>
  <c r="F328" i="36"/>
  <c r="E328" i="36"/>
  <c r="D328" i="36"/>
  <c r="H327" i="36"/>
  <c r="H326" i="36"/>
  <c r="G325" i="36"/>
  <c r="F325" i="36"/>
  <c r="E325" i="36"/>
  <c r="D325" i="36"/>
  <c r="B284" i="36"/>
  <c r="G321" i="36"/>
  <c r="F321" i="36"/>
  <c r="E321" i="36"/>
  <c r="D321" i="36"/>
  <c r="C321" i="36"/>
  <c r="G320" i="36"/>
  <c r="F320" i="36"/>
  <c r="E320" i="36"/>
  <c r="D320" i="36"/>
  <c r="C320" i="36"/>
  <c r="G318" i="36"/>
  <c r="F318" i="36"/>
  <c r="E318" i="36"/>
  <c r="D318" i="36"/>
  <c r="C318" i="36"/>
  <c r="G317" i="36"/>
  <c r="F317" i="36"/>
  <c r="E317" i="36"/>
  <c r="D317" i="36"/>
  <c r="C317" i="36"/>
  <c r="H315" i="36"/>
  <c r="H314" i="36"/>
  <c r="F313" i="36"/>
  <c r="E313" i="36"/>
  <c r="D313" i="36"/>
  <c r="C313" i="36"/>
  <c r="H312" i="36"/>
  <c r="H311" i="36"/>
  <c r="F310" i="36"/>
  <c r="E310" i="36"/>
  <c r="D310" i="36"/>
  <c r="C310" i="36"/>
  <c r="H309" i="36"/>
  <c r="H308" i="36"/>
  <c r="G307" i="36"/>
  <c r="E307" i="36"/>
  <c r="D307" i="36"/>
  <c r="C307" i="36"/>
  <c r="H306" i="36"/>
  <c r="H305" i="36"/>
  <c r="G304" i="36"/>
  <c r="E304" i="36"/>
  <c r="D304" i="36"/>
  <c r="C304" i="36"/>
  <c r="H304" i="36" s="1"/>
  <c r="H303" i="36"/>
  <c r="H302" i="36"/>
  <c r="G301" i="36"/>
  <c r="F301" i="36"/>
  <c r="D301" i="36"/>
  <c r="C301" i="36"/>
  <c r="H301" i="36" s="1"/>
  <c r="H300" i="36"/>
  <c r="H299" i="36"/>
  <c r="G298" i="36"/>
  <c r="F298" i="36"/>
  <c r="D298" i="36"/>
  <c r="C298" i="36"/>
  <c r="H298" i="36" s="1"/>
  <c r="H297" i="36"/>
  <c r="H296" i="36"/>
  <c r="G295" i="36"/>
  <c r="F295" i="36"/>
  <c r="E295" i="36"/>
  <c r="C295" i="36"/>
  <c r="H294" i="36"/>
  <c r="H293" i="36"/>
  <c r="G292" i="36"/>
  <c r="F292" i="36"/>
  <c r="E292" i="36"/>
  <c r="C292" i="36"/>
  <c r="C316" i="36" s="1"/>
  <c r="H291" i="36"/>
  <c r="H290" i="36"/>
  <c r="G289" i="36"/>
  <c r="F289" i="36"/>
  <c r="E289" i="36"/>
  <c r="D289" i="36"/>
  <c r="H288" i="36"/>
  <c r="H287" i="36"/>
  <c r="G286" i="36"/>
  <c r="G316" i="36" s="1"/>
  <c r="F286" i="36"/>
  <c r="E286" i="36"/>
  <c r="D286" i="36"/>
  <c r="B245" i="36"/>
  <c r="G282" i="36"/>
  <c r="F282" i="36"/>
  <c r="E282" i="36"/>
  <c r="D282" i="36"/>
  <c r="C282" i="36"/>
  <c r="G281" i="36"/>
  <c r="F281" i="36"/>
  <c r="E281" i="36"/>
  <c r="D281" i="36"/>
  <c r="C281" i="36"/>
  <c r="G279" i="36"/>
  <c r="F279" i="36"/>
  <c r="E279" i="36"/>
  <c r="D279" i="36"/>
  <c r="C279" i="36"/>
  <c r="G278" i="36"/>
  <c r="F278" i="36"/>
  <c r="E278" i="36"/>
  <c r="D278" i="36"/>
  <c r="C278" i="36"/>
  <c r="H276" i="36"/>
  <c r="H275" i="36"/>
  <c r="F274" i="36"/>
  <c r="E274" i="36"/>
  <c r="D274" i="36"/>
  <c r="C274" i="36"/>
  <c r="H273" i="36"/>
  <c r="H272" i="36"/>
  <c r="F271" i="36"/>
  <c r="E271" i="36"/>
  <c r="D271" i="36"/>
  <c r="C271" i="36"/>
  <c r="H270" i="36"/>
  <c r="H269" i="36"/>
  <c r="G268" i="36"/>
  <c r="E268" i="36"/>
  <c r="D268" i="36"/>
  <c r="C268" i="36"/>
  <c r="H267" i="36"/>
  <c r="H266" i="36"/>
  <c r="G265" i="36"/>
  <c r="E265" i="36"/>
  <c r="H265" i="36" s="1"/>
  <c r="D265" i="36"/>
  <c r="C265" i="36"/>
  <c r="H264" i="36"/>
  <c r="H263" i="36"/>
  <c r="G262" i="36"/>
  <c r="F262" i="36"/>
  <c r="D262" i="36"/>
  <c r="C262" i="36"/>
  <c r="H261" i="36"/>
  <c r="H260" i="36"/>
  <c r="G259" i="36"/>
  <c r="F259" i="36"/>
  <c r="D259" i="36"/>
  <c r="C259" i="36"/>
  <c r="H259" i="36" s="1"/>
  <c r="H258" i="36"/>
  <c r="H257" i="36"/>
  <c r="G256" i="36"/>
  <c r="F256" i="36"/>
  <c r="E256" i="36"/>
  <c r="C256" i="36"/>
  <c r="H255" i="36"/>
  <c r="H254" i="36"/>
  <c r="G253" i="36"/>
  <c r="F253" i="36"/>
  <c r="E253" i="36"/>
  <c r="C253" i="36"/>
  <c r="H252" i="36"/>
  <c r="H251" i="36"/>
  <c r="G250" i="36"/>
  <c r="F250" i="36"/>
  <c r="F280" i="36" s="1"/>
  <c r="E250" i="36"/>
  <c r="D250" i="36"/>
  <c r="H249" i="36"/>
  <c r="H248" i="36"/>
  <c r="G247" i="36"/>
  <c r="F247" i="36"/>
  <c r="E247" i="36"/>
  <c r="D247" i="36"/>
  <c r="B206" i="36"/>
  <c r="G243" i="36"/>
  <c r="F243" i="36"/>
  <c r="E243" i="36"/>
  <c r="D243" i="36"/>
  <c r="C243" i="36"/>
  <c r="G242" i="36"/>
  <c r="F242" i="36"/>
  <c r="E242" i="36"/>
  <c r="D242" i="36"/>
  <c r="C242" i="36"/>
  <c r="G240" i="36"/>
  <c r="F240" i="36"/>
  <c r="E240" i="36"/>
  <c r="D240" i="36"/>
  <c r="C240" i="36"/>
  <c r="G239" i="36"/>
  <c r="F239" i="36"/>
  <c r="E239" i="36"/>
  <c r="D239" i="36"/>
  <c r="C239" i="36"/>
  <c r="H237" i="36"/>
  <c r="H236" i="36"/>
  <c r="F235" i="36"/>
  <c r="E235" i="36"/>
  <c r="D235" i="36"/>
  <c r="C235" i="36"/>
  <c r="H234" i="36"/>
  <c r="H233" i="36"/>
  <c r="F232" i="36"/>
  <c r="E232" i="36"/>
  <c r="D232" i="36"/>
  <c r="C232" i="36"/>
  <c r="H231" i="36"/>
  <c r="H230" i="36"/>
  <c r="G229" i="36"/>
  <c r="E229" i="36"/>
  <c r="D229" i="36"/>
  <c r="C229" i="36"/>
  <c r="H228" i="36"/>
  <c r="H227" i="36"/>
  <c r="G226" i="36"/>
  <c r="E226" i="36"/>
  <c r="D226" i="36"/>
  <c r="C226" i="36"/>
  <c r="H225" i="36"/>
  <c r="H224" i="36"/>
  <c r="G223" i="36"/>
  <c r="F223" i="36"/>
  <c r="D223" i="36"/>
  <c r="C223" i="36"/>
  <c r="H222" i="36"/>
  <c r="H221" i="36"/>
  <c r="G220" i="36"/>
  <c r="F220" i="36"/>
  <c r="D220" i="36"/>
  <c r="C220" i="36"/>
  <c r="H219" i="36"/>
  <c r="H218" i="36"/>
  <c r="G217" i="36"/>
  <c r="F217" i="36"/>
  <c r="E217" i="36"/>
  <c r="C217" i="36"/>
  <c r="C241" i="36" s="1"/>
  <c r="H216" i="36"/>
  <c r="H215" i="36"/>
  <c r="G214" i="36"/>
  <c r="F214" i="36"/>
  <c r="E214" i="36"/>
  <c r="C214" i="36"/>
  <c r="H213" i="36"/>
  <c r="H212" i="36"/>
  <c r="G211" i="36"/>
  <c r="F211" i="36"/>
  <c r="E211" i="36"/>
  <c r="D211" i="36"/>
  <c r="H210" i="36"/>
  <c r="H209" i="36"/>
  <c r="G208" i="36"/>
  <c r="F208" i="36"/>
  <c r="E208" i="36"/>
  <c r="D208" i="36"/>
  <c r="H208" i="36" s="1"/>
  <c r="B167" i="36"/>
  <c r="G204" i="36"/>
  <c r="F204" i="36"/>
  <c r="E204" i="36"/>
  <c r="D204" i="36"/>
  <c r="C204" i="36"/>
  <c r="G203" i="36"/>
  <c r="F203" i="36"/>
  <c r="E203" i="36"/>
  <c r="D203" i="36"/>
  <c r="C203" i="36"/>
  <c r="G201" i="36"/>
  <c r="F201" i="36"/>
  <c r="E201" i="36"/>
  <c r="D201" i="36"/>
  <c r="C201" i="36"/>
  <c r="G200" i="36"/>
  <c r="F200" i="36"/>
  <c r="E200" i="36"/>
  <c r="D200" i="36"/>
  <c r="C200" i="36"/>
  <c r="H198" i="36"/>
  <c r="H197" i="36"/>
  <c r="F196" i="36"/>
  <c r="E196" i="36"/>
  <c r="D196" i="36"/>
  <c r="C196" i="36"/>
  <c r="H195" i="36"/>
  <c r="H194" i="36"/>
  <c r="F193" i="36"/>
  <c r="E193" i="36"/>
  <c r="D193" i="36"/>
  <c r="C193" i="36"/>
  <c r="H192" i="36"/>
  <c r="H191" i="36"/>
  <c r="G190" i="36"/>
  <c r="E190" i="36"/>
  <c r="D190" i="36"/>
  <c r="C190" i="36"/>
  <c r="H189" i="36"/>
  <c r="H188" i="36"/>
  <c r="G187" i="36"/>
  <c r="E187" i="36"/>
  <c r="D187" i="36"/>
  <c r="C187" i="36"/>
  <c r="H187" i="36" s="1"/>
  <c r="H186" i="36"/>
  <c r="H185" i="36"/>
  <c r="G184" i="36"/>
  <c r="F184" i="36"/>
  <c r="D184" i="36"/>
  <c r="C184" i="36"/>
  <c r="H183" i="36"/>
  <c r="H182" i="36"/>
  <c r="G181" i="36"/>
  <c r="F181" i="36"/>
  <c r="D181" i="36"/>
  <c r="C181" i="36"/>
  <c r="H180" i="36"/>
  <c r="H179" i="36"/>
  <c r="G178" i="36"/>
  <c r="F178" i="36"/>
  <c r="E178" i="36"/>
  <c r="C178" i="36"/>
  <c r="C202" i="36" s="1"/>
  <c r="H177" i="36"/>
  <c r="H176" i="36"/>
  <c r="G175" i="36"/>
  <c r="F175" i="36"/>
  <c r="E175" i="36"/>
  <c r="C175" i="36"/>
  <c r="H174" i="36"/>
  <c r="H173" i="36"/>
  <c r="H203" i="36" s="1"/>
  <c r="G172" i="36"/>
  <c r="G202" i="36" s="1"/>
  <c r="F172" i="36"/>
  <c r="E172" i="36"/>
  <c r="D172" i="36"/>
  <c r="H171" i="36"/>
  <c r="H170" i="36"/>
  <c r="G169" i="36"/>
  <c r="G199" i="36" s="1"/>
  <c r="F169" i="36"/>
  <c r="E169" i="36"/>
  <c r="D169" i="36"/>
  <c r="B128" i="36"/>
  <c r="G165" i="36"/>
  <c r="F165" i="36"/>
  <c r="E165" i="36"/>
  <c r="D165" i="36"/>
  <c r="C165" i="36"/>
  <c r="G164" i="36"/>
  <c r="F164" i="36"/>
  <c r="E164" i="36"/>
  <c r="D164" i="36"/>
  <c r="C164" i="36"/>
  <c r="G162" i="36"/>
  <c r="F162" i="36"/>
  <c r="E162" i="36"/>
  <c r="D162" i="36"/>
  <c r="C162" i="36"/>
  <c r="G161" i="36"/>
  <c r="F161" i="36"/>
  <c r="E161" i="36"/>
  <c r="D161" i="36"/>
  <c r="C161" i="36"/>
  <c r="H159" i="36"/>
  <c r="H158" i="36"/>
  <c r="F157" i="36"/>
  <c r="E157" i="36"/>
  <c r="D157" i="36"/>
  <c r="C157" i="36"/>
  <c r="H156" i="36"/>
  <c r="H155" i="36"/>
  <c r="F154" i="36"/>
  <c r="E154" i="36"/>
  <c r="D154" i="36"/>
  <c r="C154" i="36"/>
  <c r="H153" i="36"/>
  <c r="H152" i="36"/>
  <c r="G151" i="36"/>
  <c r="E151" i="36"/>
  <c r="D151" i="36"/>
  <c r="C151" i="36"/>
  <c r="H150" i="36"/>
  <c r="H149" i="36"/>
  <c r="G148" i="36"/>
  <c r="E148" i="36"/>
  <c r="D148" i="36"/>
  <c r="C148" i="36"/>
  <c r="H147" i="36"/>
  <c r="H146" i="36"/>
  <c r="G145" i="36"/>
  <c r="F145" i="36"/>
  <c r="D145" i="36"/>
  <c r="C145" i="36"/>
  <c r="H144" i="36"/>
  <c r="H143" i="36"/>
  <c r="G142" i="36"/>
  <c r="F142" i="36"/>
  <c r="D142" i="36"/>
  <c r="C142" i="36"/>
  <c r="H141" i="36"/>
  <c r="H140" i="36"/>
  <c r="G139" i="36"/>
  <c r="F139" i="36"/>
  <c r="E139" i="36"/>
  <c r="C139" i="36"/>
  <c r="C163" i="36" s="1"/>
  <c r="H138" i="36"/>
  <c r="H137" i="36"/>
  <c r="G136" i="36"/>
  <c r="F136" i="36"/>
  <c r="E136" i="36"/>
  <c r="C136" i="36"/>
  <c r="H135" i="36"/>
  <c r="H134" i="36"/>
  <c r="G133" i="36"/>
  <c r="F133" i="36"/>
  <c r="E133" i="36"/>
  <c r="D133" i="36"/>
  <c r="H132" i="36"/>
  <c r="H131" i="36"/>
  <c r="H161" i="36" s="1"/>
  <c r="G130" i="36"/>
  <c r="G160" i="36" s="1"/>
  <c r="F130" i="36"/>
  <c r="E130" i="36"/>
  <c r="D130" i="36"/>
  <c r="B89" i="36"/>
  <c r="G126" i="36"/>
  <c r="F126" i="36"/>
  <c r="E126" i="36"/>
  <c r="D126" i="36"/>
  <c r="C126" i="36"/>
  <c r="G125" i="36"/>
  <c r="F125" i="36"/>
  <c r="E125" i="36"/>
  <c r="D125" i="36"/>
  <c r="C125" i="36"/>
  <c r="G123" i="36"/>
  <c r="F123" i="36"/>
  <c r="E123" i="36"/>
  <c r="D123" i="36"/>
  <c r="C123" i="36"/>
  <c r="G122" i="36"/>
  <c r="F122" i="36"/>
  <c r="E122" i="36"/>
  <c r="D122" i="36"/>
  <c r="C122" i="36"/>
  <c r="H120" i="36"/>
  <c r="H119" i="36"/>
  <c r="F118" i="36"/>
  <c r="E118" i="36"/>
  <c r="D118" i="36"/>
  <c r="C118" i="36"/>
  <c r="H117" i="36"/>
  <c r="H116" i="36"/>
  <c r="F115" i="36"/>
  <c r="E115" i="36"/>
  <c r="D115" i="36"/>
  <c r="C115" i="36"/>
  <c r="H114" i="36"/>
  <c r="H113" i="36"/>
  <c r="G112" i="36"/>
  <c r="E112" i="36"/>
  <c r="D112" i="36"/>
  <c r="C112" i="36"/>
  <c r="H111" i="36"/>
  <c r="H110" i="36"/>
  <c r="G109" i="36"/>
  <c r="E109" i="36"/>
  <c r="D109" i="36"/>
  <c r="H109" i="36" s="1"/>
  <c r="C109" i="36"/>
  <c r="H108" i="36"/>
  <c r="H107" i="36"/>
  <c r="G106" i="36"/>
  <c r="F106" i="36"/>
  <c r="D106" i="36"/>
  <c r="C106" i="36"/>
  <c r="H105" i="36"/>
  <c r="H104" i="36"/>
  <c r="G103" i="36"/>
  <c r="F103" i="36"/>
  <c r="D103" i="36"/>
  <c r="C103" i="36"/>
  <c r="H103" i="36" s="1"/>
  <c r="H102" i="36"/>
  <c r="H101" i="36"/>
  <c r="G100" i="36"/>
  <c r="F100" i="36"/>
  <c r="E100" i="36"/>
  <c r="C100" i="36"/>
  <c r="H99" i="36"/>
  <c r="H98" i="36"/>
  <c r="G97" i="36"/>
  <c r="F97" i="36"/>
  <c r="E97" i="36"/>
  <c r="C97" i="36"/>
  <c r="H96" i="36"/>
  <c r="H95" i="36"/>
  <c r="G94" i="36"/>
  <c r="F94" i="36"/>
  <c r="F124" i="36" s="1"/>
  <c r="E94" i="36"/>
  <c r="D94" i="36"/>
  <c r="H93" i="36"/>
  <c r="H92" i="36"/>
  <c r="G91" i="36"/>
  <c r="F91" i="36"/>
  <c r="E91" i="36"/>
  <c r="D91" i="36"/>
  <c r="B50" i="36"/>
  <c r="G87" i="36"/>
  <c r="F87" i="36"/>
  <c r="E87" i="36"/>
  <c r="D87" i="36"/>
  <c r="C87" i="36"/>
  <c r="G86" i="36"/>
  <c r="F86" i="36"/>
  <c r="E86" i="36"/>
  <c r="D86" i="36"/>
  <c r="C86" i="36"/>
  <c r="G84" i="36"/>
  <c r="F84" i="36"/>
  <c r="E84" i="36"/>
  <c r="D84" i="36"/>
  <c r="C84" i="36"/>
  <c r="G83" i="36"/>
  <c r="F83" i="36"/>
  <c r="E83" i="36"/>
  <c r="D83" i="36"/>
  <c r="C83" i="36"/>
  <c r="H81" i="36"/>
  <c r="H80" i="36"/>
  <c r="F79" i="36"/>
  <c r="E79" i="36"/>
  <c r="D79" i="36"/>
  <c r="C79" i="36"/>
  <c r="H78" i="36"/>
  <c r="H77" i="36"/>
  <c r="F76" i="36"/>
  <c r="E76" i="36"/>
  <c r="D76" i="36"/>
  <c r="C76" i="36"/>
  <c r="H75" i="36"/>
  <c r="H74" i="36"/>
  <c r="G73" i="36"/>
  <c r="E73" i="36"/>
  <c r="D73" i="36"/>
  <c r="C73" i="36"/>
  <c r="H72" i="36"/>
  <c r="H71" i="36"/>
  <c r="G70" i="36"/>
  <c r="E70" i="36"/>
  <c r="D70" i="36"/>
  <c r="C70" i="36"/>
  <c r="H69" i="36"/>
  <c r="H68" i="36"/>
  <c r="G67" i="36"/>
  <c r="F67" i="36"/>
  <c r="D67" i="36"/>
  <c r="C67" i="36"/>
  <c r="H67" i="36" s="1"/>
  <c r="H66" i="36"/>
  <c r="H65" i="36"/>
  <c r="G64" i="36"/>
  <c r="F64" i="36"/>
  <c r="D64" i="36"/>
  <c r="C64" i="36"/>
  <c r="H64" i="36" s="1"/>
  <c r="H63" i="36"/>
  <c r="H62" i="36"/>
  <c r="G61" i="36"/>
  <c r="F61" i="36"/>
  <c r="E61" i="36"/>
  <c r="C61" i="36"/>
  <c r="H60" i="36"/>
  <c r="H59" i="36"/>
  <c r="G58" i="36"/>
  <c r="F58" i="36"/>
  <c r="E58" i="36"/>
  <c r="C58" i="36"/>
  <c r="H57" i="36"/>
  <c r="H56" i="36"/>
  <c r="G55" i="36"/>
  <c r="F55" i="36"/>
  <c r="E55" i="36"/>
  <c r="D55" i="36"/>
  <c r="H54" i="36"/>
  <c r="H84" i="36" s="1"/>
  <c r="H53" i="36"/>
  <c r="G52" i="36"/>
  <c r="F52" i="36"/>
  <c r="E52" i="36"/>
  <c r="D52" i="36"/>
  <c r="B9" i="36"/>
  <c r="C48" i="36"/>
  <c r="F48" i="36"/>
  <c r="E48" i="36"/>
  <c r="D48" i="36"/>
  <c r="F47" i="36"/>
  <c r="E47" i="36"/>
  <c r="D47" i="36"/>
  <c r="F45" i="36"/>
  <c r="E45" i="36"/>
  <c r="D45" i="36"/>
  <c r="F44" i="36"/>
  <c r="E44" i="36"/>
  <c r="D44" i="36"/>
  <c r="C45" i="36"/>
  <c r="C47" i="36"/>
  <c r="C44" i="36"/>
  <c r="M14" i="70"/>
  <c r="M13" i="70"/>
  <c r="M8" i="70"/>
  <c r="M7" i="70"/>
  <c r="N14" i="70"/>
  <c r="N13" i="70"/>
  <c r="N8" i="70"/>
  <c r="N7" i="70"/>
  <c r="B19" i="70"/>
  <c r="M19" i="70" s="1"/>
  <c r="B15" i="70"/>
  <c r="B9" i="70"/>
  <c r="B21" i="70" s="1"/>
  <c r="B20" i="70" s="1"/>
  <c r="C19" i="70"/>
  <c r="C15" i="70"/>
  <c r="C9" i="70"/>
  <c r="M14" i="71"/>
  <c r="M13" i="71"/>
  <c r="M8" i="71"/>
  <c r="M7" i="71"/>
  <c r="N14" i="71"/>
  <c r="N13" i="71"/>
  <c r="N8" i="71"/>
  <c r="N7" i="71"/>
  <c r="B19" i="71"/>
  <c r="M19" i="71" s="1"/>
  <c r="B15" i="71"/>
  <c r="M15" i="71" s="1"/>
  <c r="B9" i="71"/>
  <c r="C19" i="71"/>
  <c r="C15" i="71"/>
  <c r="C9" i="71"/>
  <c r="H317" i="36" l="1"/>
  <c r="H79" i="36"/>
  <c r="H97" i="36"/>
  <c r="H148" i="36"/>
  <c r="H220" i="36"/>
  <c r="H385" i="36"/>
  <c r="H52" i="36"/>
  <c r="H82" i="36" s="1"/>
  <c r="H118" i="36"/>
  <c r="H145" i="36"/>
  <c r="G238" i="36"/>
  <c r="E277" i="36"/>
  <c r="G280" i="36"/>
  <c r="H313" i="36"/>
  <c r="C394" i="36"/>
  <c r="C85" i="36"/>
  <c r="H91" i="36"/>
  <c r="G124" i="36"/>
  <c r="H175" i="36"/>
  <c r="H281" i="36"/>
  <c r="C280" i="36"/>
  <c r="E358" i="36"/>
  <c r="H343" i="36"/>
  <c r="G82" i="36"/>
  <c r="H125" i="36"/>
  <c r="C124" i="36"/>
  <c r="H142" i="36"/>
  <c r="H239" i="36"/>
  <c r="H226" i="36"/>
  <c r="G277" i="36"/>
  <c r="D355" i="36"/>
  <c r="F358" i="36"/>
  <c r="H349" i="36"/>
  <c r="H367" i="36"/>
  <c r="H83" i="36"/>
  <c r="H70" i="36"/>
  <c r="G121" i="36"/>
  <c r="F202" i="36"/>
  <c r="H181" i="36"/>
  <c r="H196" i="36"/>
  <c r="E355" i="36"/>
  <c r="G358" i="36"/>
  <c r="E199" i="36"/>
  <c r="H223" i="36"/>
  <c r="F355" i="36"/>
  <c r="H364" i="36"/>
  <c r="F121" i="36"/>
  <c r="H162" i="36"/>
  <c r="F199" i="36"/>
  <c r="H240" i="36"/>
  <c r="F277" i="36"/>
  <c r="H271" i="36"/>
  <c r="H318" i="36"/>
  <c r="H337" i="36"/>
  <c r="H396" i="36"/>
  <c r="H382" i="36"/>
  <c r="H394" i="36" s="1"/>
  <c r="H388" i="36"/>
  <c r="D241" i="36"/>
  <c r="D82" i="36"/>
  <c r="H126" i="36"/>
  <c r="H100" i="36"/>
  <c r="H115" i="36"/>
  <c r="D160" i="36"/>
  <c r="E163" i="36"/>
  <c r="H169" i="36"/>
  <c r="H199" i="36" s="1"/>
  <c r="H204" i="36"/>
  <c r="H178" i="36"/>
  <c r="H190" i="36"/>
  <c r="H193" i="36"/>
  <c r="D238" i="36"/>
  <c r="H247" i="36"/>
  <c r="H282" i="36"/>
  <c r="H256" i="36"/>
  <c r="H268" i="36"/>
  <c r="D316" i="36"/>
  <c r="D319" i="36"/>
  <c r="G355" i="36"/>
  <c r="H359" i="36"/>
  <c r="E397" i="36"/>
  <c r="H379" i="36"/>
  <c r="H397" i="36" s="1"/>
  <c r="F85" i="36"/>
  <c r="H122" i="36"/>
  <c r="E160" i="36"/>
  <c r="F163" i="36"/>
  <c r="H157" i="36"/>
  <c r="H200" i="36"/>
  <c r="F241" i="36"/>
  <c r="H235" i="36"/>
  <c r="H278" i="36"/>
  <c r="F319" i="36"/>
  <c r="C319" i="36"/>
  <c r="H325" i="36"/>
  <c r="H360" i="36"/>
  <c r="F397" i="36"/>
  <c r="H370" i="36"/>
  <c r="D397" i="36"/>
  <c r="H58" i="36"/>
  <c r="D163" i="36"/>
  <c r="H214" i="36"/>
  <c r="F82" i="36"/>
  <c r="G85" i="36"/>
  <c r="H123" i="36"/>
  <c r="F160" i="36"/>
  <c r="G163" i="36"/>
  <c r="H201" i="36"/>
  <c r="G241" i="36"/>
  <c r="H279" i="36"/>
  <c r="F316" i="36"/>
  <c r="G319" i="36"/>
  <c r="H356" i="36"/>
  <c r="H331" i="36"/>
  <c r="E394" i="36"/>
  <c r="G397" i="36"/>
  <c r="H376" i="36"/>
  <c r="H391" i="36"/>
  <c r="D85" i="36"/>
  <c r="H151" i="36"/>
  <c r="H292" i="36"/>
  <c r="H86" i="36"/>
  <c r="D124" i="36"/>
  <c r="H106" i="36"/>
  <c r="H112" i="36"/>
  <c r="H164" i="36"/>
  <c r="D202" i="36"/>
  <c r="H184" i="36"/>
  <c r="H242" i="36"/>
  <c r="D280" i="36"/>
  <c r="H253" i="36"/>
  <c r="H277" i="36" s="1"/>
  <c r="H262" i="36"/>
  <c r="H320" i="36"/>
  <c r="H357" i="36"/>
  <c r="F394" i="36"/>
  <c r="D394" i="36"/>
  <c r="H73" i="36"/>
  <c r="H136" i="36"/>
  <c r="H307" i="36"/>
  <c r="H87" i="36"/>
  <c r="H61" i="36"/>
  <c r="H76" i="36"/>
  <c r="D121" i="36"/>
  <c r="H130" i="36"/>
  <c r="H165" i="36"/>
  <c r="H139" i="36"/>
  <c r="H154" i="36"/>
  <c r="H160" i="36" s="1"/>
  <c r="D199" i="36"/>
  <c r="E202" i="36"/>
  <c r="H243" i="36"/>
  <c r="H217" i="36"/>
  <c r="H229" i="36"/>
  <c r="H232" i="36"/>
  <c r="H238" i="36" s="1"/>
  <c r="D277" i="36"/>
  <c r="E280" i="36"/>
  <c r="H274" i="36"/>
  <c r="H286" i="36"/>
  <c r="H321" i="36"/>
  <c r="H295" i="36"/>
  <c r="H310" i="36"/>
  <c r="D358" i="36"/>
  <c r="H340" i="36"/>
  <c r="H346" i="36"/>
  <c r="G394" i="36"/>
  <c r="H398" i="36"/>
  <c r="C397" i="36"/>
  <c r="M15" i="70"/>
  <c r="H328" i="36"/>
  <c r="C355" i="36"/>
  <c r="H289" i="36"/>
  <c r="E316" i="36"/>
  <c r="E319" i="36"/>
  <c r="C277" i="36"/>
  <c r="H250" i="36"/>
  <c r="C238" i="36"/>
  <c r="H211" i="36"/>
  <c r="E238" i="36"/>
  <c r="E241" i="36"/>
  <c r="F238" i="36"/>
  <c r="H172" i="36"/>
  <c r="C199" i="36"/>
  <c r="C160" i="36"/>
  <c r="H133" i="36"/>
  <c r="H163" i="36" s="1"/>
  <c r="C121" i="36"/>
  <c r="H94" i="36"/>
  <c r="E121" i="36"/>
  <c r="E124" i="36"/>
  <c r="H55" i="36"/>
  <c r="E82" i="36"/>
  <c r="E85" i="36"/>
  <c r="C82" i="36"/>
  <c r="C21" i="70"/>
  <c r="M9" i="70"/>
  <c r="M21" i="70"/>
  <c r="C20" i="70"/>
  <c r="M20" i="70" s="1"/>
  <c r="B21" i="71"/>
  <c r="C21" i="71"/>
  <c r="C20" i="71" s="1"/>
  <c r="M9" i="71"/>
  <c r="H280" i="36" l="1"/>
  <c r="H316" i="36"/>
  <c r="H121" i="36"/>
  <c r="H358" i="36"/>
  <c r="H355" i="36"/>
  <c r="H124" i="36"/>
  <c r="H85" i="36"/>
  <c r="H241" i="36"/>
  <c r="H319" i="36"/>
  <c r="H202" i="36"/>
  <c r="B20" i="71"/>
  <c r="M20" i="71" s="1"/>
  <c r="M21" i="71"/>
  <c r="M22" i="72" l="1"/>
  <c r="M18" i="72"/>
  <c r="M16" i="72"/>
  <c r="M15" i="72"/>
  <c r="M11" i="72"/>
  <c r="M9" i="72"/>
  <c r="M8" i="72"/>
  <c r="N22" i="72"/>
  <c r="N18" i="72"/>
  <c r="N16" i="72"/>
  <c r="N15" i="72"/>
  <c r="N11" i="72"/>
  <c r="N9" i="72"/>
  <c r="N8" i="72"/>
  <c r="B24" i="72"/>
  <c r="M24" i="72" s="1"/>
  <c r="B17" i="72"/>
  <c r="M17" i="72" s="1"/>
  <c r="B10" i="72"/>
  <c r="M10" i="72" s="1"/>
  <c r="C24" i="72"/>
  <c r="C17" i="72"/>
  <c r="C10" i="72"/>
  <c r="U7" i="69" l="1"/>
  <c r="M9" i="69"/>
  <c r="M13" i="69"/>
  <c r="U14" i="69"/>
  <c r="T14" i="69"/>
  <c r="S14" i="69"/>
  <c r="R14" i="69"/>
  <c r="Q14" i="69"/>
  <c r="P14" i="69"/>
  <c r="O14" i="69"/>
  <c r="N14" i="69"/>
  <c r="M14" i="69"/>
  <c r="U13" i="69"/>
  <c r="T13" i="69"/>
  <c r="S13" i="69"/>
  <c r="R13" i="69"/>
  <c r="Q13" i="69"/>
  <c r="P13" i="69"/>
  <c r="O13" i="69"/>
  <c r="N13" i="69"/>
  <c r="M7" i="69"/>
  <c r="N7" i="69"/>
  <c r="M8" i="69"/>
  <c r="N8" i="69"/>
  <c r="B19" i="69"/>
  <c r="M19" i="69" s="1"/>
  <c r="B15" i="69"/>
  <c r="M15" i="69" s="1"/>
  <c r="B9" i="69"/>
  <c r="C19" i="69"/>
  <c r="C15" i="69"/>
  <c r="C9" i="69"/>
  <c r="C21" i="69" s="1"/>
  <c r="M37" i="68"/>
  <c r="M36" i="68"/>
  <c r="M35" i="68"/>
  <c r="B38" i="68"/>
  <c r="B46" i="60"/>
  <c r="B37" i="60"/>
  <c r="B34" i="60"/>
  <c r="B22" i="60"/>
  <c r="B23" i="60" s="1"/>
  <c r="B15" i="60"/>
  <c r="B14" i="60"/>
  <c r="B35" i="60" s="1"/>
  <c r="B10" i="60"/>
  <c r="B11" i="60" s="1"/>
  <c r="M7" i="45"/>
  <c r="M18" i="45"/>
  <c r="M17" i="45"/>
  <c r="M16" i="45"/>
  <c r="M15" i="45"/>
  <c r="M14" i="45"/>
  <c r="M13" i="45"/>
  <c r="M12" i="45"/>
  <c r="M11" i="45"/>
  <c r="M10" i="45"/>
  <c r="M9" i="45"/>
  <c r="M8" i="45"/>
  <c r="N18" i="45"/>
  <c r="N17" i="45"/>
  <c r="N16" i="45"/>
  <c r="N15" i="45"/>
  <c r="N14" i="45"/>
  <c r="N13" i="45"/>
  <c r="N12" i="45"/>
  <c r="N11" i="45"/>
  <c r="N10" i="45"/>
  <c r="N9" i="45"/>
  <c r="N8" i="45"/>
  <c r="N7" i="45"/>
  <c r="B20" i="45"/>
  <c r="M20" i="45" s="1"/>
  <c r="C20" i="45"/>
  <c r="N7" i="67"/>
  <c r="M14" i="67"/>
  <c r="M13" i="67"/>
  <c r="M8" i="67"/>
  <c r="M7" i="67"/>
  <c r="N14" i="67"/>
  <c r="N13" i="67"/>
  <c r="N8" i="67"/>
  <c r="B15" i="67"/>
  <c r="M15" i="67" s="1"/>
  <c r="B9" i="67"/>
  <c r="M9" i="67" s="1"/>
  <c r="C15" i="67"/>
  <c r="C9" i="67"/>
  <c r="B21" i="69" l="1"/>
  <c r="M21" i="69" s="1"/>
  <c r="C20" i="69"/>
  <c r="B36" i="60"/>
  <c r="B38" i="60" s="1"/>
  <c r="M7" i="37"/>
  <c r="M18" i="37"/>
  <c r="M13" i="37"/>
  <c r="M10" i="37"/>
  <c r="M9" i="37"/>
  <c r="M8" i="37"/>
  <c r="N7" i="37"/>
  <c r="N13" i="37"/>
  <c r="N10" i="37"/>
  <c r="N9" i="37"/>
  <c r="N8" i="37"/>
  <c r="O7" i="37"/>
  <c r="B20" i="37"/>
  <c r="M20" i="37" s="1"/>
  <c r="B19" i="37"/>
  <c r="M19" i="37" s="1"/>
  <c r="B18" i="37"/>
  <c r="B17" i="37"/>
  <c r="M17" i="37" s="1"/>
  <c r="B11" i="37"/>
  <c r="M11" i="37" s="1"/>
  <c r="C20" i="37"/>
  <c r="C19" i="37"/>
  <c r="C18" i="37"/>
  <c r="C17" i="37"/>
  <c r="C11" i="37"/>
  <c r="B11" i="36"/>
  <c r="H42" i="36"/>
  <c r="H41" i="36"/>
  <c r="F40" i="36"/>
  <c r="E40" i="36"/>
  <c r="D40" i="36"/>
  <c r="C40" i="36"/>
  <c r="H39" i="36"/>
  <c r="H38" i="36"/>
  <c r="F37" i="36"/>
  <c r="E37" i="36"/>
  <c r="D37" i="36"/>
  <c r="C37" i="36"/>
  <c r="H36" i="36"/>
  <c r="H35" i="36"/>
  <c r="G34" i="36"/>
  <c r="E34" i="36"/>
  <c r="D34" i="36"/>
  <c r="C34" i="36"/>
  <c r="H33" i="36"/>
  <c r="H32" i="36"/>
  <c r="G31" i="36"/>
  <c r="E31" i="36"/>
  <c r="D31" i="36"/>
  <c r="C31" i="36"/>
  <c r="H30" i="36"/>
  <c r="H29" i="36"/>
  <c r="G28" i="36"/>
  <c r="F28" i="36"/>
  <c r="D28" i="36"/>
  <c r="C28" i="36"/>
  <c r="H27" i="36"/>
  <c r="H26" i="36"/>
  <c r="G25" i="36"/>
  <c r="F25" i="36"/>
  <c r="D25" i="36"/>
  <c r="C25" i="36"/>
  <c r="H24" i="36"/>
  <c r="H23" i="36"/>
  <c r="G22" i="36"/>
  <c r="F22" i="36"/>
  <c r="E22" i="36"/>
  <c r="C22" i="36"/>
  <c r="H21" i="36"/>
  <c r="H20" i="36"/>
  <c r="G19" i="36"/>
  <c r="F19" i="36"/>
  <c r="E19" i="36"/>
  <c r="C19" i="36"/>
  <c r="H18" i="36"/>
  <c r="H17" i="36"/>
  <c r="G16" i="36"/>
  <c r="F16" i="36"/>
  <c r="F46" i="36" s="1"/>
  <c r="E16" i="36"/>
  <c r="D16" i="36"/>
  <c r="D46" i="36" s="1"/>
  <c r="H15" i="36"/>
  <c r="H14" i="36"/>
  <c r="H44" i="36" s="1"/>
  <c r="G13" i="36"/>
  <c r="F13" i="36"/>
  <c r="E13" i="36"/>
  <c r="D13" i="36"/>
  <c r="D43" i="36" s="1"/>
  <c r="D9" i="36"/>
  <c r="C9" i="36"/>
  <c r="N9" i="36" s="1"/>
  <c r="K38" i="75"/>
  <c r="K30" i="75"/>
  <c r="K24" i="75"/>
  <c r="K18" i="75"/>
  <c r="K12" i="75"/>
  <c r="K6" i="75"/>
  <c r="J38" i="75"/>
  <c r="J30" i="75"/>
  <c r="J24" i="75"/>
  <c r="J18" i="75"/>
  <c r="J12" i="75"/>
  <c r="J6" i="75"/>
  <c r="I38" i="75"/>
  <c r="I37" i="75"/>
  <c r="I39" i="75" s="1"/>
  <c r="I30" i="75"/>
  <c r="I24" i="75"/>
  <c r="I18" i="75"/>
  <c r="I12" i="75"/>
  <c r="I6" i="75"/>
  <c r="H38" i="75"/>
  <c r="H30" i="75"/>
  <c r="H24" i="75"/>
  <c r="H18" i="75"/>
  <c r="H12" i="75"/>
  <c r="H6" i="75"/>
  <c r="H37" i="75" s="1"/>
  <c r="G31" i="33"/>
  <c r="C29" i="33"/>
  <c r="D29" i="33"/>
  <c r="E29" i="33"/>
  <c r="F29" i="33"/>
  <c r="C30" i="33"/>
  <c r="D30" i="33"/>
  <c r="E30" i="33"/>
  <c r="F30" i="33"/>
  <c r="B30" i="33"/>
  <c r="B29" i="33"/>
  <c r="F32" i="33"/>
  <c r="F31" i="33" s="1"/>
  <c r="E32" i="33"/>
  <c r="E31" i="33" s="1"/>
  <c r="D32" i="33"/>
  <c r="D31" i="33" s="1"/>
  <c r="C32" i="33"/>
  <c r="C31" i="33" s="1"/>
  <c r="B32" i="33"/>
  <c r="B31" i="33" s="1"/>
  <c r="L27" i="32"/>
  <c r="L20" i="32"/>
  <c r="L21" i="32"/>
  <c r="L22" i="32"/>
  <c r="L23" i="32"/>
  <c r="L24" i="32"/>
  <c r="L25" i="32"/>
  <c r="L26" i="32"/>
  <c r="L28" i="32"/>
  <c r="L29" i="32"/>
  <c r="L30" i="32"/>
  <c r="L31" i="32"/>
  <c r="L19" i="32"/>
  <c r="J11" i="32"/>
  <c r="J32" i="32" s="1"/>
  <c r="K11" i="32"/>
  <c r="K32" i="32" s="1"/>
  <c r="L10" i="32"/>
  <c r="L11" i="32"/>
  <c r="C11" i="32"/>
  <c r="C32" i="32" s="1"/>
  <c r="D11" i="32"/>
  <c r="D32" i="32" s="1"/>
  <c r="E11" i="32"/>
  <c r="E32" i="32" s="1"/>
  <c r="F11" i="32"/>
  <c r="F32" i="32" s="1"/>
  <c r="G11" i="32"/>
  <c r="G32" i="32" s="1"/>
  <c r="H11" i="32"/>
  <c r="H32" i="32" s="1"/>
  <c r="I11" i="32"/>
  <c r="I32" i="32" s="1"/>
  <c r="A3" i="32"/>
  <c r="H39" i="75" l="1"/>
  <c r="J37" i="75"/>
  <c r="J39" i="75" s="1"/>
  <c r="K37" i="75"/>
  <c r="K39" i="75" s="1"/>
  <c r="B20" i="69"/>
  <c r="M20" i="69" s="1"/>
  <c r="C43" i="36"/>
  <c r="H45" i="36"/>
  <c r="F43" i="36"/>
  <c r="H47" i="36"/>
  <c r="C46" i="36"/>
  <c r="H48" i="36"/>
  <c r="E43" i="36"/>
  <c r="E46" i="36"/>
  <c r="B21" i="37"/>
  <c r="C21" i="37"/>
  <c r="H19" i="36"/>
  <c r="H28" i="36"/>
  <c r="H31" i="36"/>
  <c r="H37" i="36"/>
  <c r="H40" i="36"/>
  <c r="H22" i="36"/>
  <c r="H25" i="36"/>
  <c r="H34" i="36"/>
  <c r="H16" i="36"/>
  <c r="L32" i="32"/>
  <c r="H43" i="36" l="1"/>
  <c r="H46" i="36"/>
  <c r="M21" i="37"/>
  <c r="C29" i="82"/>
  <c r="C21" i="82"/>
  <c r="A3" i="82"/>
  <c r="C27" i="82"/>
  <c r="C25" i="82"/>
  <c r="C18" i="82"/>
  <c r="C17" i="82"/>
  <c r="C16" i="82"/>
  <c r="C15" i="82"/>
  <c r="C9" i="82"/>
  <c r="C13" i="61"/>
  <c r="C12" i="61"/>
  <c r="C21" i="61"/>
  <c r="C20" i="61"/>
  <c r="C19" i="61"/>
  <c r="C11" i="61"/>
  <c r="C27" i="61"/>
  <c r="C56" i="61"/>
  <c r="C60" i="61"/>
  <c r="C51" i="61"/>
  <c r="C44" i="61"/>
  <c r="A3" i="61"/>
  <c r="C17" i="61" l="1"/>
  <c r="C18" i="61"/>
  <c r="C23" i="61" l="1"/>
  <c r="C25" i="61" s="1"/>
  <c r="C22" i="61"/>
  <c r="C24" i="61" s="1"/>
  <c r="C26" i="61" l="1"/>
  <c r="C28" i="61" s="1"/>
  <c r="C53" i="61" s="1"/>
  <c r="C62" i="61"/>
  <c r="C64" i="61"/>
  <c r="M10" i="54"/>
  <c r="M8" i="54"/>
  <c r="N8" i="54"/>
  <c r="O8" i="54"/>
  <c r="M9" i="54"/>
  <c r="N9" i="54"/>
  <c r="O9" i="54"/>
  <c r="N10" i="54"/>
  <c r="O10" i="54"/>
  <c r="M12" i="54"/>
  <c r="N12" i="54"/>
  <c r="O12" i="54"/>
  <c r="B11" i="54"/>
  <c r="B13" i="54" s="1"/>
  <c r="M13" i="54" s="1"/>
  <c r="C11" i="54"/>
  <c r="C13" i="54" s="1"/>
  <c r="P182" i="38"/>
  <c r="P181" i="38"/>
  <c r="P180" i="38"/>
  <c r="P179" i="38"/>
  <c r="P178" i="38"/>
  <c r="P177" i="38"/>
  <c r="P176" i="38"/>
  <c r="P174" i="38"/>
  <c r="P173" i="38"/>
  <c r="P172" i="38"/>
  <c r="P168" i="38"/>
  <c r="P166" i="38"/>
  <c r="P165" i="38"/>
  <c r="P164" i="38"/>
  <c r="P163" i="38"/>
  <c r="P162" i="38"/>
  <c r="P161" i="38"/>
  <c r="P155" i="38"/>
  <c r="P154" i="38"/>
  <c r="P153" i="38"/>
  <c r="P152" i="38"/>
  <c r="P151" i="38"/>
  <c r="P150" i="38"/>
  <c r="P148" i="38"/>
  <c r="P147" i="38"/>
  <c r="P146" i="38"/>
  <c r="P145" i="38"/>
  <c r="P137" i="38"/>
  <c r="P136" i="38"/>
  <c r="P135" i="38"/>
  <c r="P134" i="38"/>
  <c r="P133" i="38"/>
  <c r="P132" i="38"/>
  <c r="P131" i="38"/>
  <c r="P129" i="38"/>
  <c r="P128" i="38"/>
  <c r="P127" i="38"/>
  <c r="P123" i="38"/>
  <c r="P121" i="38"/>
  <c r="P120" i="38"/>
  <c r="P119" i="38"/>
  <c r="P118" i="38"/>
  <c r="P117" i="38"/>
  <c r="P116" i="38"/>
  <c r="P110" i="38"/>
  <c r="P109" i="38"/>
  <c r="P108" i="38"/>
  <c r="P107" i="38"/>
  <c r="P106" i="38"/>
  <c r="P105" i="38"/>
  <c r="P103" i="38"/>
  <c r="P102" i="38"/>
  <c r="P101" i="38"/>
  <c r="P100" i="38"/>
  <c r="P92" i="38"/>
  <c r="P91" i="38"/>
  <c r="P90" i="38"/>
  <c r="P89" i="38"/>
  <c r="P88" i="38"/>
  <c r="P87" i="38"/>
  <c r="P86" i="38"/>
  <c r="P84" i="38"/>
  <c r="P83" i="38"/>
  <c r="P82" i="38"/>
  <c r="P78" i="38"/>
  <c r="P76" i="38"/>
  <c r="P75" i="38"/>
  <c r="P74" i="38"/>
  <c r="P73" i="38"/>
  <c r="P72" i="38"/>
  <c r="P71" i="38"/>
  <c r="P65" i="38"/>
  <c r="P64" i="38"/>
  <c r="P63" i="38"/>
  <c r="P62" i="38"/>
  <c r="P61" i="38"/>
  <c r="P60" i="38"/>
  <c r="P58" i="38"/>
  <c r="P57" i="38"/>
  <c r="P56" i="38"/>
  <c r="P55" i="38"/>
  <c r="P47" i="38"/>
  <c r="P46" i="38"/>
  <c r="P45" i="38"/>
  <c r="P44" i="38"/>
  <c r="P43" i="38"/>
  <c r="P42" i="38"/>
  <c r="P41" i="38"/>
  <c r="P39" i="38"/>
  <c r="P38" i="38"/>
  <c r="P37" i="38"/>
  <c r="P33" i="38"/>
  <c r="P31" i="38"/>
  <c r="P30" i="38"/>
  <c r="P29" i="38"/>
  <c r="P28" i="38"/>
  <c r="P27" i="38"/>
  <c r="P26" i="38"/>
  <c r="P20" i="38"/>
  <c r="P19" i="38"/>
  <c r="P18" i="38"/>
  <c r="P17" i="38"/>
  <c r="P16" i="38"/>
  <c r="P15" i="38"/>
  <c r="P13" i="38"/>
  <c r="P12" i="38"/>
  <c r="P11" i="38"/>
  <c r="P10" i="38"/>
  <c r="M7" i="40"/>
  <c r="M45" i="40"/>
  <c r="M44" i="40"/>
  <c r="M43" i="40"/>
  <c r="M42" i="40"/>
  <c r="M41" i="40"/>
  <c r="M40" i="40"/>
  <c r="M36" i="40"/>
  <c r="M35" i="40"/>
  <c r="M34" i="40"/>
  <c r="M33" i="40"/>
  <c r="M32" i="40"/>
  <c r="M31" i="40"/>
  <c r="M30" i="40"/>
  <c r="M29" i="40"/>
  <c r="M28" i="40"/>
  <c r="M27" i="40"/>
  <c r="M25" i="40"/>
  <c r="M24" i="40"/>
  <c r="M23" i="40"/>
  <c r="M22" i="40"/>
  <c r="M21" i="40"/>
  <c r="M20" i="40"/>
  <c r="M16" i="40"/>
  <c r="M15" i="40"/>
  <c r="M14" i="40"/>
  <c r="M13" i="40"/>
  <c r="M12" i="40"/>
  <c r="M11" i="40"/>
  <c r="M10" i="40"/>
  <c r="M9" i="40"/>
  <c r="M8" i="40"/>
  <c r="M7" i="39"/>
  <c r="M19" i="39"/>
  <c r="M18" i="39"/>
  <c r="M17" i="39"/>
  <c r="M15" i="39"/>
  <c r="M14" i="39"/>
  <c r="M13" i="39"/>
  <c r="M12" i="39"/>
  <c r="M11" i="39"/>
  <c r="M10" i="39"/>
  <c r="M9" i="39"/>
  <c r="M8" i="39"/>
  <c r="B52" i="40"/>
  <c r="B49" i="40"/>
  <c r="B50" i="40" s="1"/>
  <c r="B22" i="39"/>
  <c r="B20" i="39"/>
  <c r="B16" i="39"/>
  <c r="B21" i="39" s="1"/>
  <c r="C69" i="38"/>
  <c r="D69" i="38"/>
  <c r="E69" i="38"/>
  <c r="F69" i="38"/>
  <c r="G69" i="38"/>
  <c r="H69" i="38"/>
  <c r="I69" i="38"/>
  <c r="J69" i="38"/>
  <c r="K69" i="38"/>
  <c r="L69" i="38"/>
  <c r="C227" i="38"/>
  <c r="C226" i="38"/>
  <c r="C225" i="38"/>
  <c r="C224" i="38"/>
  <c r="C223" i="38"/>
  <c r="C222" i="38"/>
  <c r="C221" i="38"/>
  <c r="C219" i="38"/>
  <c r="C218" i="38"/>
  <c r="C217" i="38"/>
  <c r="C216" i="38" s="1"/>
  <c r="C213" i="38"/>
  <c r="C211" i="38"/>
  <c r="C210" i="38"/>
  <c r="C209" i="38"/>
  <c r="C208" i="38"/>
  <c r="C207" i="38"/>
  <c r="C206" i="38"/>
  <c r="C204" i="38"/>
  <c r="C200" i="38"/>
  <c r="C199" i="38"/>
  <c r="C198" i="38"/>
  <c r="C197" i="38"/>
  <c r="C196" i="38"/>
  <c r="C195" i="38"/>
  <c r="C193" i="38"/>
  <c r="C192" i="38"/>
  <c r="C191" i="38"/>
  <c r="C190" i="38"/>
  <c r="C175" i="38"/>
  <c r="C171" i="38"/>
  <c r="C167" i="38"/>
  <c r="C160" i="38"/>
  <c r="C159" i="38"/>
  <c r="C149" i="38"/>
  <c r="C144" i="38"/>
  <c r="C156" i="38" s="1"/>
  <c r="C130" i="38"/>
  <c r="C126" i="38"/>
  <c r="C125" i="38" s="1"/>
  <c r="C124" i="38" s="1"/>
  <c r="C122" i="38"/>
  <c r="C115" i="38"/>
  <c r="C114" i="38"/>
  <c r="C104" i="38"/>
  <c r="C99" i="38"/>
  <c r="C85" i="38"/>
  <c r="C81" i="38"/>
  <c r="C80" i="38"/>
  <c r="C77" i="38"/>
  <c r="C70" i="38"/>
  <c r="C59" i="38"/>
  <c r="C54" i="38"/>
  <c r="C40" i="38"/>
  <c r="C36" i="38"/>
  <c r="C35" i="38" s="1"/>
  <c r="C32" i="38"/>
  <c r="C25" i="38"/>
  <c r="C24" i="38"/>
  <c r="C14" i="38"/>
  <c r="C194" i="38" s="1"/>
  <c r="C9" i="38"/>
  <c r="B46" i="40"/>
  <c r="B26" i="40"/>
  <c r="M11" i="54" l="1"/>
  <c r="B23" i="39"/>
  <c r="C66" i="38"/>
  <c r="C111" i="38"/>
  <c r="C170" i="38"/>
  <c r="C93" i="38"/>
  <c r="C212" i="38"/>
  <c r="C79" i="38"/>
  <c r="C138" i="38"/>
  <c r="C205" i="38"/>
  <c r="C189" i="38"/>
  <c r="C220" i="38"/>
  <c r="C183" i="38"/>
  <c r="C215" i="38"/>
  <c r="C34" i="38"/>
  <c r="C48" i="38"/>
  <c r="C21" i="38"/>
  <c r="B53" i="40"/>
  <c r="B47" i="40"/>
  <c r="T7" i="36"/>
  <c r="U7" i="36"/>
  <c r="T7" i="45"/>
  <c r="C201" i="38" l="1"/>
  <c r="C228" i="38"/>
  <c r="C169" i="38"/>
  <c r="B31" i="68"/>
  <c r="P10" i="14"/>
  <c r="O10" i="14"/>
  <c r="N10" i="14"/>
  <c r="M10" i="14"/>
  <c r="P9" i="14"/>
  <c r="O9" i="14"/>
  <c r="N9" i="14"/>
  <c r="M9" i="14"/>
  <c r="D22" i="44"/>
  <c r="E22" i="44"/>
  <c r="F22" i="44"/>
  <c r="G22" i="44"/>
  <c r="C22" i="44"/>
  <c r="C214" i="38" l="1"/>
  <c r="C47" i="61"/>
  <c r="C46" i="61"/>
  <c r="C45" i="61"/>
  <c r="C40" i="61"/>
  <c r="D8" i="1"/>
  <c r="D66" i="1" s="1"/>
  <c r="B66" i="1"/>
  <c r="B8" i="1"/>
  <c r="C34" i="61"/>
  <c r="C36" i="61"/>
  <c r="D86" i="1"/>
  <c r="B86" i="1"/>
  <c r="B57" i="1"/>
  <c r="D48" i="1"/>
  <c r="B48" i="1"/>
  <c r="D34" i="1"/>
  <c r="B34" i="1"/>
  <c r="D21" i="1"/>
  <c r="D73" i="1"/>
  <c r="D57" i="1"/>
  <c r="A3" i="1"/>
  <c r="B73" i="1"/>
  <c r="B21" i="1"/>
  <c r="C12" i="82" l="1"/>
  <c r="C8" i="82"/>
  <c r="C10" i="82" s="1"/>
  <c r="C14" i="82" s="1"/>
  <c r="C19" i="82" s="1"/>
  <c r="C23" i="82" s="1"/>
  <c r="B75" i="1"/>
  <c r="D75" i="1"/>
  <c r="C44" i="82" l="1"/>
  <c r="C45" i="82" s="1"/>
  <c r="B10" i="33" s="1"/>
  <c r="C31" i="82"/>
  <c r="C39" i="61"/>
  <c r="C41" i="61" s="1"/>
  <c r="D88" i="1"/>
  <c r="B88" i="1"/>
  <c r="C33" i="61"/>
  <c r="C35" i="61" s="1"/>
  <c r="C37" i="61" s="1"/>
  <c r="C33" i="82" l="1"/>
  <c r="D44" i="82"/>
  <c r="D45" i="82" s="1"/>
  <c r="C10" i="33" s="1"/>
  <c r="C43" i="61"/>
  <c r="N24" i="38"/>
  <c r="E44" i="82" l="1"/>
  <c r="E45" i="82" s="1"/>
  <c r="C35" i="82"/>
  <c r="C48" i="61"/>
  <c r="C55" i="61" s="1"/>
  <c r="C58" i="61" s="1"/>
  <c r="C37" i="82" l="1"/>
  <c r="G44" i="82" s="1"/>
  <c r="G45" i="82" s="1"/>
  <c r="F44" i="82"/>
  <c r="F45" i="82" s="1"/>
  <c r="C79" i="61"/>
  <c r="C80" i="61" s="1"/>
  <c r="B9" i="33" s="1"/>
  <c r="C68" i="61" l="1"/>
  <c r="D79" i="61"/>
  <c r="D80" i="61" s="1"/>
  <c r="C9" i="33" s="1"/>
  <c r="A3" i="65"/>
  <c r="A3" i="76"/>
  <c r="C26" i="40"/>
  <c r="M26" i="40" s="1"/>
  <c r="N7" i="40"/>
  <c r="O7" i="40"/>
  <c r="P7" i="40"/>
  <c r="Q7" i="40"/>
  <c r="R7" i="40"/>
  <c r="S7" i="40"/>
  <c r="T7" i="40"/>
  <c r="U7" i="40"/>
  <c r="L171" i="38"/>
  <c r="L126" i="38"/>
  <c r="L81" i="38"/>
  <c r="L36" i="38"/>
  <c r="K171" i="38"/>
  <c r="K126" i="38"/>
  <c r="K81" i="38"/>
  <c r="K36" i="38"/>
  <c r="J171" i="38"/>
  <c r="J126" i="38"/>
  <c r="J81" i="38"/>
  <c r="J36" i="38"/>
  <c r="I171" i="38"/>
  <c r="I126" i="38"/>
  <c r="I81" i="38"/>
  <c r="I36" i="38"/>
  <c r="H171" i="38"/>
  <c r="H126" i="38"/>
  <c r="H81" i="38"/>
  <c r="H36" i="38"/>
  <c r="G171" i="38"/>
  <c r="G126" i="38"/>
  <c r="G81" i="38"/>
  <c r="G36" i="38"/>
  <c r="F171" i="38"/>
  <c r="F126" i="38"/>
  <c r="F81" i="38"/>
  <c r="F36" i="38"/>
  <c r="E171" i="38"/>
  <c r="D171" i="38"/>
  <c r="P171" i="38" s="1"/>
  <c r="E126" i="38"/>
  <c r="D126" i="38"/>
  <c r="P126" i="38" s="1"/>
  <c r="E81" i="38"/>
  <c r="D81" i="38"/>
  <c r="P81" i="38" s="1"/>
  <c r="E36" i="38"/>
  <c r="D36" i="38"/>
  <c r="P36" i="38" s="1"/>
  <c r="S42" i="30"/>
  <c r="R42" i="30"/>
  <c r="Q42" i="30"/>
  <c r="S41" i="30"/>
  <c r="R41" i="30"/>
  <c r="Q41" i="30"/>
  <c r="S40" i="30"/>
  <c r="R40" i="30"/>
  <c r="Q40" i="30"/>
  <c r="S39" i="30"/>
  <c r="R39" i="30"/>
  <c r="Q39" i="30"/>
  <c r="S38" i="30"/>
  <c r="R38" i="30"/>
  <c r="Q38" i="30"/>
  <c r="S37" i="30"/>
  <c r="R37" i="30"/>
  <c r="Q37" i="30"/>
  <c r="S36" i="30"/>
  <c r="R36" i="30"/>
  <c r="Q36" i="30"/>
  <c r="S35" i="30"/>
  <c r="R35" i="30"/>
  <c r="Q35" i="30"/>
  <c r="S34" i="30"/>
  <c r="R34" i="30"/>
  <c r="Q34" i="30"/>
  <c r="S33" i="30"/>
  <c r="R33" i="30"/>
  <c r="Q33" i="30"/>
  <c r="S32" i="30"/>
  <c r="R32" i="30"/>
  <c r="Q32" i="30"/>
  <c r="S31" i="30"/>
  <c r="R31" i="30"/>
  <c r="Q31" i="30"/>
  <c r="S28" i="30"/>
  <c r="R28" i="30"/>
  <c r="Q28" i="30"/>
  <c r="S27" i="30"/>
  <c r="R27" i="30"/>
  <c r="Q27" i="30"/>
  <c r="S26" i="30"/>
  <c r="R26" i="30"/>
  <c r="Q26" i="30"/>
  <c r="S25" i="30"/>
  <c r="R25" i="30"/>
  <c r="Q25"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R12" i="54"/>
  <c r="R10" i="54"/>
  <c r="R9" i="54"/>
  <c r="R8" i="54"/>
  <c r="K24" i="72"/>
  <c r="J24" i="72"/>
  <c r="I24" i="72"/>
  <c r="H24" i="72"/>
  <c r="G24" i="72"/>
  <c r="F24" i="72"/>
  <c r="E24" i="72"/>
  <c r="D24" i="72"/>
  <c r="K19" i="71"/>
  <c r="J19" i="71"/>
  <c r="I19" i="71"/>
  <c r="H19" i="71"/>
  <c r="G19" i="71"/>
  <c r="F19" i="71"/>
  <c r="E19" i="71"/>
  <c r="P19" i="71" s="1"/>
  <c r="D19" i="71"/>
  <c r="N19" i="71" s="1"/>
  <c r="K19" i="70"/>
  <c r="J19" i="70"/>
  <c r="I19" i="70"/>
  <c r="H19" i="70"/>
  <c r="G19" i="70"/>
  <c r="F19" i="70"/>
  <c r="E19" i="70"/>
  <c r="D19" i="70"/>
  <c r="N19" i="70" s="1"/>
  <c r="K19" i="69"/>
  <c r="J19" i="69"/>
  <c r="U19" i="69" s="1"/>
  <c r="I19" i="69"/>
  <c r="T19" i="69" s="1"/>
  <c r="H19" i="69"/>
  <c r="S19" i="69" s="1"/>
  <c r="G19" i="69"/>
  <c r="R19" i="69" s="1"/>
  <c r="F19" i="69"/>
  <c r="E19" i="69"/>
  <c r="P19" i="69" s="1"/>
  <c r="D19" i="69"/>
  <c r="O19" i="69" l="1"/>
  <c r="N19" i="69"/>
  <c r="Q19" i="69"/>
  <c r="N24" i="72"/>
  <c r="C70" i="61"/>
  <c r="E79" i="61"/>
  <c r="E80" i="61" s="1"/>
  <c r="T19" i="71"/>
  <c r="R19" i="71"/>
  <c r="O19" i="71"/>
  <c r="S19" i="71"/>
  <c r="Q19" i="71"/>
  <c r="U19" i="71"/>
  <c r="O19" i="70"/>
  <c r="U19" i="70"/>
  <c r="Q19" i="70"/>
  <c r="S19" i="70"/>
  <c r="P19" i="70"/>
  <c r="R19" i="70"/>
  <c r="T19" i="70"/>
  <c r="D9" i="33" l="1"/>
  <c r="D10" i="33"/>
  <c r="C72" i="61"/>
  <c r="G79" i="61" s="1"/>
  <c r="G80" i="61" s="1"/>
  <c r="F79" i="61"/>
  <c r="F80" i="61" s="1"/>
  <c r="E9" i="33" l="1"/>
  <c r="E10" i="33"/>
  <c r="F9" i="33"/>
  <c r="F10" i="33"/>
  <c r="B36" i="76" l="1"/>
  <c r="D11" i="54" l="1"/>
  <c r="U8" i="54"/>
  <c r="T8" i="54"/>
  <c r="S8" i="54"/>
  <c r="Q8" i="54"/>
  <c r="P8" i="54"/>
  <c r="B12" i="76"/>
  <c r="B13" i="76"/>
  <c r="B14" i="76"/>
  <c r="B15" i="76"/>
  <c r="B16" i="76"/>
  <c r="B17" i="76"/>
  <c r="B18" i="76"/>
  <c r="B19" i="76"/>
  <c r="B20" i="76"/>
  <c r="B21" i="76"/>
  <c r="B22" i="76"/>
  <c r="B23" i="76"/>
  <c r="B24" i="76"/>
  <c r="B25" i="76"/>
  <c r="B26" i="76"/>
  <c r="B27" i="76"/>
  <c r="B28" i="76"/>
  <c r="B29" i="76"/>
  <c r="B30" i="76"/>
  <c r="B31" i="76"/>
  <c r="B32" i="76"/>
  <c r="B33" i="76"/>
  <c r="B34" i="76"/>
  <c r="B35" i="76"/>
  <c r="B11" i="76"/>
  <c r="A12" i="76"/>
  <c r="A13" i="76"/>
  <c r="A14" i="76"/>
  <c r="A15" i="76"/>
  <c r="A16" i="76"/>
  <c r="A17" i="76"/>
  <c r="A18" i="76"/>
  <c r="A19" i="76"/>
  <c r="A20" i="76"/>
  <c r="A21" i="76"/>
  <c r="A22" i="76"/>
  <c r="A23" i="76"/>
  <c r="A24" i="76"/>
  <c r="A25" i="76"/>
  <c r="A26" i="76"/>
  <c r="A27" i="76"/>
  <c r="A28" i="76"/>
  <c r="A29" i="76"/>
  <c r="A30" i="76"/>
  <c r="A31" i="76"/>
  <c r="A32" i="76"/>
  <c r="A33" i="76"/>
  <c r="A34" i="76"/>
  <c r="A35" i="76"/>
  <c r="A36" i="76"/>
  <c r="A11" i="76"/>
  <c r="N11" i="54" l="1"/>
  <c r="L227" i="38"/>
  <c r="K227" i="38"/>
  <c r="J227" i="38"/>
  <c r="I227" i="38"/>
  <c r="H227" i="38"/>
  <c r="G227" i="38"/>
  <c r="F227" i="38"/>
  <c r="E227" i="38"/>
  <c r="D227" i="38"/>
  <c r="P227" i="38" s="1"/>
  <c r="L226" i="38"/>
  <c r="K226" i="38"/>
  <c r="J226" i="38"/>
  <c r="I226" i="38"/>
  <c r="H226" i="38"/>
  <c r="G226" i="38"/>
  <c r="F226" i="38"/>
  <c r="E226" i="38"/>
  <c r="D226" i="38"/>
  <c r="P226" i="38" s="1"/>
  <c r="L225" i="38"/>
  <c r="K225" i="38"/>
  <c r="J225" i="38"/>
  <c r="I225" i="38"/>
  <c r="H225" i="38"/>
  <c r="G225" i="38"/>
  <c r="F225" i="38"/>
  <c r="E225" i="38"/>
  <c r="D225" i="38"/>
  <c r="P225" i="38" s="1"/>
  <c r="L224" i="38"/>
  <c r="K224" i="38"/>
  <c r="J224" i="38"/>
  <c r="I224" i="38"/>
  <c r="H224" i="38"/>
  <c r="G224" i="38"/>
  <c r="F224" i="38"/>
  <c r="E224" i="38"/>
  <c r="D224" i="38"/>
  <c r="P224" i="38" s="1"/>
  <c r="L223" i="38"/>
  <c r="K223" i="38"/>
  <c r="J223" i="38"/>
  <c r="I223" i="38"/>
  <c r="H223" i="38"/>
  <c r="G223" i="38"/>
  <c r="F223" i="38"/>
  <c r="E223" i="38"/>
  <c r="D223" i="38"/>
  <c r="P223" i="38" s="1"/>
  <c r="L222" i="38"/>
  <c r="K222" i="38"/>
  <c r="J222" i="38"/>
  <c r="I222" i="38"/>
  <c r="H222" i="38"/>
  <c r="G222" i="38"/>
  <c r="F222" i="38"/>
  <c r="E222" i="38"/>
  <c r="D222" i="38"/>
  <c r="P222" i="38" s="1"/>
  <c r="L221" i="38"/>
  <c r="K221" i="38"/>
  <c r="J221" i="38"/>
  <c r="I221" i="38"/>
  <c r="H221" i="38"/>
  <c r="G221" i="38"/>
  <c r="F221" i="38"/>
  <c r="E221" i="38"/>
  <c r="D221" i="38"/>
  <c r="P221" i="38" s="1"/>
  <c r="L219" i="38"/>
  <c r="K219" i="38"/>
  <c r="J219" i="38"/>
  <c r="I219" i="38"/>
  <c r="H219" i="38"/>
  <c r="G219" i="38"/>
  <c r="F219" i="38"/>
  <c r="E219" i="38"/>
  <c r="D219" i="38"/>
  <c r="P219" i="38" s="1"/>
  <c r="L218" i="38"/>
  <c r="K218" i="38"/>
  <c r="J218" i="38"/>
  <c r="I218" i="38"/>
  <c r="H218" i="38"/>
  <c r="G218" i="38"/>
  <c r="F218" i="38"/>
  <c r="E218" i="38"/>
  <c r="D218" i="38"/>
  <c r="P218" i="38" s="1"/>
  <c r="L217" i="38"/>
  <c r="K217" i="38"/>
  <c r="J217" i="38"/>
  <c r="I217" i="38"/>
  <c r="H217" i="38"/>
  <c r="G217" i="38"/>
  <c r="F217" i="38"/>
  <c r="E217" i="38"/>
  <c r="D217" i="38"/>
  <c r="P217" i="38" s="1"/>
  <c r="L213" i="38"/>
  <c r="K213" i="38"/>
  <c r="J213" i="38"/>
  <c r="I213" i="38"/>
  <c r="H213" i="38"/>
  <c r="G213" i="38"/>
  <c r="F213" i="38"/>
  <c r="E213" i="38"/>
  <c r="D213" i="38"/>
  <c r="P213" i="38" s="1"/>
  <c r="L211" i="38"/>
  <c r="K211" i="38"/>
  <c r="J211" i="38"/>
  <c r="I211" i="38"/>
  <c r="H211" i="38"/>
  <c r="G211" i="38"/>
  <c r="F211" i="38"/>
  <c r="E211" i="38"/>
  <c r="D211" i="38"/>
  <c r="P211" i="38" s="1"/>
  <c r="L210" i="38"/>
  <c r="K210" i="38"/>
  <c r="J210" i="38"/>
  <c r="I210" i="38"/>
  <c r="H210" i="38"/>
  <c r="G210" i="38"/>
  <c r="F210" i="38"/>
  <c r="E210" i="38"/>
  <c r="D210" i="38"/>
  <c r="P210" i="38" s="1"/>
  <c r="L209" i="38"/>
  <c r="K209" i="38"/>
  <c r="J209" i="38"/>
  <c r="I209" i="38"/>
  <c r="H209" i="38"/>
  <c r="G209" i="38"/>
  <c r="F209" i="38"/>
  <c r="E209" i="38"/>
  <c r="D209" i="38"/>
  <c r="P209" i="38" s="1"/>
  <c r="L208" i="38"/>
  <c r="K208" i="38"/>
  <c r="J208" i="38"/>
  <c r="I208" i="38"/>
  <c r="H208" i="38"/>
  <c r="G208" i="38"/>
  <c r="F208" i="38"/>
  <c r="E208" i="38"/>
  <c r="D208" i="38"/>
  <c r="P208" i="38" s="1"/>
  <c r="L207" i="38"/>
  <c r="K207" i="38"/>
  <c r="J207" i="38"/>
  <c r="I207" i="38"/>
  <c r="H207" i="38"/>
  <c r="G207" i="38"/>
  <c r="F207" i="38"/>
  <c r="E207" i="38"/>
  <c r="D207" i="38"/>
  <c r="P207" i="38" s="1"/>
  <c r="L206" i="38"/>
  <c r="K206" i="38"/>
  <c r="J206" i="38"/>
  <c r="I206" i="38"/>
  <c r="H206" i="38"/>
  <c r="G206" i="38"/>
  <c r="F206" i="38"/>
  <c r="E206" i="38"/>
  <c r="D206" i="38"/>
  <c r="P206" i="38" s="1"/>
  <c r="L204" i="38"/>
  <c r="K204" i="38"/>
  <c r="J204" i="38"/>
  <c r="I204" i="38"/>
  <c r="H204" i="38"/>
  <c r="G204" i="38"/>
  <c r="F204" i="38"/>
  <c r="E204" i="38"/>
  <c r="D204" i="38"/>
  <c r="L200" i="38"/>
  <c r="K200" i="38"/>
  <c r="J200" i="38"/>
  <c r="I200" i="38"/>
  <c r="H200" i="38"/>
  <c r="G200" i="38"/>
  <c r="F200" i="38"/>
  <c r="E200" i="38"/>
  <c r="D200" i="38"/>
  <c r="P200" i="38" s="1"/>
  <c r="L199" i="38"/>
  <c r="K199" i="38"/>
  <c r="J199" i="38"/>
  <c r="I199" i="38"/>
  <c r="H199" i="38"/>
  <c r="G199" i="38"/>
  <c r="F199" i="38"/>
  <c r="E199" i="38"/>
  <c r="D199" i="38"/>
  <c r="P199" i="38" s="1"/>
  <c r="L198" i="38"/>
  <c r="K198" i="38"/>
  <c r="J198" i="38"/>
  <c r="I198" i="38"/>
  <c r="H198" i="38"/>
  <c r="G198" i="38"/>
  <c r="F198" i="38"/>
  <c r="E198" i="38"/>
  <c r="D198" i="38"/>
  <c r="P198" i="38" s="1"/>
  <c r="L197" i="38"/>
  <c r="K197" i="38"/>
  <c r="J197" i="38"/>
  <c r="I197" i="38"/>
  <c r="H197" i="38"/>
  <c r="G197" i="38"/>
  <c r="F197" i="38"/>
  <c r="E197" i="38"/>
  <c r="D197" i="38"/>
  <c r="P197" i="38" s="1"/>
  <c r="L196" i="38"/>
  <c r="K196" i="38"/>
  <c r="J196" i="38"/>
  <c r="I196" i="38"/>
  <c r="H196" i="38"/>
  <c r="G196" i="38"/>
  <c r="F196" i="38"/>
  <c r="E196" i="38"/>
  <c r="D196" i="38"/>
  <c r="P196" i="38" s="1"/>
  <c r="L195" i="38"/>
  <c r="K195" i="38"/>
  <c r="J195" i="38"/>
  <c r="I195" i="38"/>
  <c r="H195" i="38"/>
  <c r="G195" i="38"/>
  <c r="F195" i="38"/>
  <c r="E195" i="38"/>
  <c r="D195" i="38"/>
  <c r="P195" i="38" s="1"/>
  <c r="L193" i="38"/>
  <c r="K193" i="38"/>
  <c r="J193" i="38"/>
  <c r="I193" i="38"/>
  <c r="H193" i="38"/>
  <c r="G193" i="38"/>
  <c r="F193" i="38"/>
  <c r="E193" i="38"/>
  <c r="D193" i="38"/>
  <c r="P193" i="38" s="1"/>
  <c r="L192" i="38"/>
  <c r="K192" i="38"/>
  <c r="J192" i="38"/>
  <c r="I192" i="38"/>
  <c r="H192" i="38"/>
  <c r="G192" i="38"/>
  <c r="F192" i="38"/>
  <c r="E192" i="38"/>
  <c r="D192" i="38"/>
  <c r="P192" i="38" s="1"/>
  <c r="L191" i="38"/>
  <c r="K191" i="38"/>
  <c r="J191" i="38"/>
  <c r="I191" i="38"/>
  <c r="H191" i="38"/>
  <c r="G191" i="38"/>
  <c r="F191" i="38"/>
  <c r="E191" i="38"/>
  <c r="D191" i="38"/>
  <c r="P191" i="38" s="1"/>
  <c r="L190" i="38"/>
  <c r="K190" i="38"/>
  <c r="J190" i="38"/>
  <c r="I190" i="38"/>
  <c r="H190" i="38"/>
  <c r="G190" i="38"/>
  <c r="F190" i="38"/>
  <c r="E190" i="38"/>
  <c r="D190" i="38"/>
  <c r="P190" i="38" s="1"/>
  <c r="X182" i="38"/>
  <c r="W182" i="38"/>
  <c r="V182" i="38"/>
  <c r="U182" i="38"/>
  <c r="T182" i="38"/>
  <c r="S182" i="38"/>
  <c r="R182" i="38"/>
  <c r="Q182" i="38"/>
  <c r="X181" i="38"/>
  <c r="W181" i="38"/>
  <c r="V181" i="38"/>
  <c r="U181" i="38"/>
  <c r="T181" i="38"/>
  <c r="S181" i="38"/>
  <c r="R181" i="38"/>
  <c r="Q181" i="38"/>
  <c r="X180" i="38"/>
  <c r="W180" i="38"/>
  <c r="V180" i="38"/>
  <c r="U180" i="38"/>
  <c r="T180" i="38"/>
  <c r="S180" i="38"/>
  <c r="R180" i="38"/>
  <c r="Q180" i="38"/>
  <c r="X179" i="38"/>
  <c r="W179" i="38"/>
  <c r="V179" i="38"/>
  <c r="U179" i="38"/>
  <c r="T179" i="38"/>
  <c r="S179" i="38"/>
  <c r="R179" i="38"/>
  <c r="Q179" i="38"/>
  <c r="X178" i="38"/>
  <c r="W178" i="38"/>
  <c r="V178" i="38"/>
  <c r="U178" i="38"/>
  <c r="T178" i="38"/>
  <c r="S178" i="38"/>
  <c r="R178" i="38"/>
  <c r="Q178" i="38"/>
  <c r="X177" i="38"/>
  <c r="W177" i="38"/>
  <c r="V177" i="38"/>
  <c r="U177" i="38"/>
  <c r="T177" i="38"/>
  <c r="S177" i="38"/>
  <c r="R177" i="38"/>
  <c r="Q177" i="38"/>
  <c r="X176" i="38"/>
  <c r="W176" i="38"/>
  <c r="V176" i="38"/>
  <c r="U176" i="38"/>
  <c r="T176" i="38"/>
  <c r="S176" i="38"/>
  <c r="R176" i="38"/>
  <c r="Q176" i="38"/>
  <c r="L175" i="38"/>
  <c r="K175" i="38"/>
  <c r="J175" i="38"/>
  <c r="I175" i="38"/>
  <c r="H175" i="38"/>
  <c r="G175" i="38"/>
  <c r="F175" i="38"/>
  <c r="E175" i="38"/>
  <c r="D175" i="38"/>
  <c r="P175" i="38" s="1"/>
  <c r="X174" i="38"/>
  <c r="W174" i="38"/>
  <c r="V174" i="38"/>
  <c r="U174" i="38"/>
  <c r="T174" i="38"/>
  <c r="S174" i="38"/>
  <c r="R174" i="38"/>
  <c r="Q174" i="38"/>
  <c r="X173" i="38"/>
  <c r="W173" i="38"/>
  <c r="V173" i="38"/>
  <c r="U173" i="38"/>
  <c r="T173" i="38"/>
  <c r="S173" i="38"/>
  <c r="R173" i="38"/>
  <c r="Q173" i="38"/>
  <c r="X172" i="38"/>
  <c r="W172" i="38"/>
  <c r="V172" i="38"/>
  <c r="U172" i="38"/>
  <c r="T172" i="38"/>
  <c r="S172" i="38"/>
  <c r="R172" i="38"/>
  <c r="Q172" i="38"/>
  <c r="L170" i="38"/>
  <c r="H170" i="38"/>
  <c r="F170" i="38"/>
  <c r="D170" i="38"/>
  <c r="P170" i="38" s="1"/>
  <c r="J170" i="38"/>
  <c r="X168" i="38"/>
  <c r="W168" i="38"/>
  <c r="V168" i="38"/>
  <c r="U168" i="38"/>
  <c r="T168" i="38"/>
  <c r="S168" i="38"/>
  <c r="R168" i="38"/>
  <c r="Q168" i="38"/>
  <c r="L167" i="38"/>
  <c r="K167" i="38"/>
  <c r="J167" i="38"/>
  <c r="I167" i="38"/>
  <c r="H167" i="38"/>
  <c r="G167" i="38"/>
  <c r="F167" i="38"/>
  <c r="E167" i="38"/>
  <c r="D167" i="38"/>
  <c r="P167" i="38" s="1"/>
  <c r="X166" i="38"/>
  <c r="W166" i="38"/>
  <c r="V166" i="38"/>
  <c r="U166" i="38"/>
  <c r="T166" i="38"/>
  <c r="S166" i="38"/>
  <c r="R166" i="38"/>
  <c r="Q166" i="38"/>
  <c r="X165" i="38"/>
  <c r="W165" i="38"/>
  <c r="V165" i="38"/>
  <c r="U165" i="38"/>
  <c r="T165" i="38"/>
  <c r="S165" i="38"/>
  <c r="R165" i="38"/>
  <c r="Q165" i="38"/>
  <c r="X164" i="38"/>
  <c r="W164" i="38"/>
  <c r="V164" i="38"/>
  <c r="U164" i="38"/>
  <c r="T164" i="38"/>
  <c r="S164" i="38"/>
  <c r="R164" i="38"/>
  <c r="Q164" i="38"/>
  <c r="X163" i="38"/>
  <c r="W163" i="38"/>
  <c r="V163" i="38"/>
  <c r="U163" i="38"/>
  <c r="T163" i="38"/>
  <c r="S163" i="38"/>
  <c r="R163" i="38"/>
  <c r="Q163" i="38"/>
  <c r="X162" i="38"/>
  <c r="W162" i="38"/>
  <c r="V162" i="38"/>
  <c r="U162" i="38"/>
  <c r="T162" i="38"/>
  <c r="S162" i="38"/>
  <c r="R162" i="38"/>
  <c r="Q162" i="38"/>
  <c r="X161" i="38"/>
  <c r="W161" i="38"/>
  <c r="V161" i="38"/>
  <c r="U161" i="38"/>
  <c r="T161" i="38"/>
  <c r="S161" i="38"/>
  <c r="R161" i="38"/>
  <c r="Q161" i="38"/>
  <c r="L160" i="38"/>
  <c r="K160" i="38"/>
  <c r="J160" i="38"/>
  <c r="I160" i="38"/>
  <c r="H160" i="38"/>
  <c r="G160" i="38"/>
  <c r="F160" i="38"/>
  <c r="E160" i="38"/>
  <c r="D160" i="38"/>
  <c r="P160" i="38" s="1"/>
  <c r="L159" i="38"/>
  <c r="K159" i="38"/>
  <c r="J159" i="38"/>
  <c r="I159" i="38"/>
  <c r="H159" i="38"/>
  <c r="G159" i="38"/>
  <c r="F159" i="38"/>
  <c r="E159" i="38"/>
  <c r="D159" i="38"/>
  <c r="X155" i="38"/>
  <c r="W155" i="38"/>
  <c r="V155" i="38"/>
  <c r="U155" i="38"/>
  <c r="T155" i="38"/>
  <c r="S155" i="38"/>
  <c r="R155" i="38"/>
  <c r="Q155" i="38"/>
  <c r="X154" i="38"/>
  <c r="W154" i="38"/>
  <c r="V154" i="38"/>
  <c r="U154" i="38"/>
  <c r="T154" i="38"/>
  <c r="S154" i="38"/>
  <c r="R154" i="38"/>
  <c r="Q154" i="38"/>
  <c r="X153" i="38"/>
  <c r="W153" i="38"/>
  <c r="V153" i="38"/>
  <c r="U153" i="38"/>
  <c r="T153" i="38"/>
  <c r="S153" i="38"/>
  <c r="R153" i="38"/>
  <c r="Q153" i="38"/>
  <c r="X152" i="38"/>
  <c r="W152" i="38"/>
  <c r="V152" i="38"/>
  <c r="U152" i="38"/>
  <c r="T152" i="38"/>
  <c r="S152" i="38"/>
  <c r="R152" i="38"/>
  <c r="Q152" i="38"/>
  <c r="X151" i="38"/>
  <c r="W151" i="38"/>
  <c r="V151" i="38"/>
  <c r="U151" i="38"/>
  <c r="T151" i="38"/>
  <c r="S151" i="38"/>
  <c r="R151" i="38"/>
  <c r="Q151" i="38"/>
  <c r="X150" i="38"/>
  <c r="W150" i="38"/>
  <c r="V150" i="38"/>
  <c r="U150" i="38"/>
  <c r="T150" i="38"/>
  <c r="S150" i="38"/>
  <c r="R150" i="38"/>
  <c r="Q150" i="38"/>
  <c r="L149" i="38"/>
  <c r="K149" i="38"/>
  <c r="J149" i="38"/>
  <c r="I149" i="38"/>
  <c r="H149" i="38"/>
  <c r="G149" i="38"/>
  <c r="F149" i="38"/>
  <c r="E149" i="38"/>
  <c r="D149" i="38"/>
  <c r="P149" i="38" s="1"/>
  <c r="X148" i="38"/>
  <c r="W148" i="38"/>
  <c r="V148" i="38"/>
  <c r="U148" i="38"/>
  <c r="T148" i="38"/>
  <c r="S148" i="38"/>
  <c r="R148" i="38"/>
  <c r="Q148" i="38"/>
  <c r="X147" i="38"/>
  <c r="W147" i="38"/>
  <c r="V147" i="38"/>
  <c r="U147" i="38"/>
  <c r="T147" i="38"/>
  <c r="S147" i="38"/>
  <c r="R147" i="38"/>
  <c r="Q147" i="38"/>
  <c r="X146" i="38"/>
  <c r="W146" i="38"/>
  <c r="V146" i="38"/>
  <c r="U146" i="38"/>
  <c r="T146" i="38"/>
  <c r="S146" i="38"/>
  <c r="R146" i="38"/>
  <c r="Q146" i="38"/>
  <c r="X145" i="38"/>
  <c r="W145" i="38"/>
  <c r="V145" i="38"/>
  <c r="U145" i="38"/>
  <c r="T145" i="38"/>
  <c r="S145" i="38"/>
  <c r="R145" i="38"/>
  <c r="Q145" i="38"/>
  <c r="L144" i="38"/>
  <c r="K144" i="38"/>
  <c r="J144" i="38"/>
  <c r="I144" i="38"/>
  <c r="H144" i="38"/>
  <c r="G144" i="38"/>
  <c r="F144" i="38"/>
  <c r="E144" i="38"/>
  <c r="D144" i="38"/>
  <c r="P144" i="38" s="1"/>
  <c r="X137" i="38"/>
  <c r="W137" i="38"/>
  <c r="V137" i="38"/>
  <c r="U137" i="38"/>
  <c r="T137" i="38"/>
  <c r="S137" i="38"/>
  <c r="R137" i="38"/>
  <c r="Q137" i="38"/>
  <c r="X136" i="38"/>
  <c r="W136" i="38"/>
  <c r="V136" i="38"/>
  <c r="U136" i="38"/>
  <c r="T136" i="38"/>
  <c r="S136" i="38"/>
  <c r="R136" i="38"/>
  <c r="Q136" i="38"/>
  <c r="X135" i="38"/>
  <c r="W135" i="38"/>
  <c r="V135" i="38"/>
  <c r="U135" i="38"/>
  <c r="T135" i="38"/>
  <c r="S135" i="38"/>
  <c r="R135" i="38"/>
  <c r="Q135" i="38"/>
  <c r="X134" i="38"/>
  <c r="W134" i="38"/>
  <c r="V134" i="38"/>
  <c r="U134" i="38"/>
  <c r="T134" i="38"/>
  <c r="S134" i="38"/>
  <c r="R134" i="38"/>
  <c r="Q134" i="38"/>
  <c r="X133" i="38"/>
  <c r="W133" i="38"/>
  <c r="V133" i="38"/>
  <c r="U133" i="38"/>
  <c r="T133" i="38"/>
  <c r="S133" i="38"/>
  <c r="R133" i="38"/>
  <c r="Q133" i="38"/>
  <c r="X132" i="38"/>
  <c r="W132" i="38"/>
  <c r="V132" i="38"/>
  <c r="U132" i="38"/>
  <c r="T132" i="38"/>
  <c r="S132" i="38"/>
  <c r="R132" i="38"/>
  <c r="Q132" i="38"/>
  <c r="X131" i="38"/>
  <c r="W131" i="38"/>
  <c r="V131" i="38"/>
  <c r="U131" i="38"/>
  <c r="T131" i="38"/>
  <c r="S131" i="38"/>
  <c r="R131" i="38"/>
  <c r="Q131" i="38"/>
  <c r="L130" i="38"/>
  <c r="K130" i="38"/>
  <c r="J130" i="38"/>
  <c r="I130" i="38"/>
  <c r="H130" i="38"/>
  <c r="G130" i="38"/>
  <c r="F130" i="38"/>
  <c r="E130" i="38"/>
  <c r="D130" i="38"/>
  <c r="P130" i="38" s="1"/>
  <c r="X129" i="38"/>
  <c r="W129" i="38"/>
  <c r="V129" i="38"/>
  <c r="U129" i="38"/>
  <c r="T129" i="38"/>
  <c r="S129" i="38"/>
  <c r="R129" i="38"/>
  <c r="Q129" i="38"/>
  <c r="X128" i="38"/>
  <c r="W128" i="38"/>
  <c r="V128" i="38"/>
  <c r="U128" i="38"/>
  <c r="T128" i="38"/>
  <c r="S128" i="38"/>
  <c r="R128" i="38"/>
  <c r="Q128" i="38"/>
  <c r="X127" i="38"/>
  <c r="W127" i="38"/>
  <c r="V127" i="38"/>
  <c r="U127" i="38"/>
  <c r="T127" i="38"/>
  <c r="S127" i="38"/>
  <c r="R127" i="38"/>
  <c r="Q127" i="38"/>
  <c r="L125" i="38"/>
  <c r="K125" i="38"/>
  <c r="I125" i="38"/>
  <c r="G125" i="38"/>
  <c r="D125" i="38"/>
  <c r="P125" i="38" s="1"/>
  <c r="F125" i="38"/>
  <c r="X123" i="38"/>
  <c r="W123" i="38"/>
  <c r="V123" i="38"/>
  <c r="U123" i="38"/>
  <c r="T123" i="38"/>
  <c r="S123" i="38"/>
  <c r="R123" i="38"/>
  <c r="Q123" i="38"/>
  <c r="L122" i="38"/>
  <c r="K122" i="38"/>
  <c r="J122" i="38"/>
  <c r="I122" i="38"/>
  <c r="H122" i="38"/>
  <c r="G122" i="38"/>
  <c r="F122" i="38"/>
  <c r="E122" i="38"/>
  <c r="D122" i="38"/>
  <c r="P122" i="38" s="1"/>
  <c r="X121" i="38"/>
  <c r="W121" i="38"/>
  <c r="V121" i="38"/>
  <c r="U121" i="38"/>
  <c r="T121" i="38"/>
  <c r="S121" i="38"/>
  <c r="R121" i="38"/>
  <c r="Q121" i="38"/>
  <c r="X120" i="38"/>
  <c r="W120" i="38"/>
  <c r="V120" i="38"/>
  <c r="U120" i="38"/>
  <c r="T120" i="38"/>
  <c r="S120" i="38"/>
  <c r="R120" i="38"/>
  <c r="Q120" i="38"/>
  <c r="X119" i="38"/>
  <c r="W119" i="38"/>
  <c r="V119" i="38"/>
  <c r="U119" i="38"/>
  <c r="T119" i="38"/>
  <c r="S119" i="38"/>
  <c r="R119" i="38"/>
  <c r="Q119" i="38"/>
  <c r="X118" i="38"/>
  <c r="W118" i="38"/>
  <c r="V118" i="38"/>
  <c r="U118" i="38"/>
  <c r="T118" i="38"/>
  <c r="S118" i="38"/>
  <c r="R118" i="38"/>
  <c r="Q118" i="38"/>
  <c r="X117" i="38"/>
  <c r="W117" i="38"/>
  <c r="V117" i="38"/>
  <c r="U117" i="38"/>
  <c r="T117" i="38"/>
  <c r="S117" i="38"/>
  <c r="R117" i="38"/>
  <c r="Q117" i="38"/>
  <c r="X116" i="38"/>
  <c r="W116" i="38"/>
  <c r="V116" i="38"/>
  <c r="U116" i="38"/>
  <c r="T116" i="38"/>
  <c r="S116" i="38"/>
  <c r="R116" i="38"/>
  <c r="Q116" i="38"/>
  <c r="L115" i="38"/>
  <c r="K115" i="38"/>
  <c r="J115" i="38"/>
  <c r="I115" i="38"/>
  <c r="H115" i="38"/>
  <c r="G115" i="38"/>
  <c r="F115" i="38"/>
  <c r="E115" i="38"/>
  <c r="D115" i="38"/>
  <c r="P115" i="38" s="1"/>
  <c r="L114" i="38"/>
  <c r="K114" i="38"/>
  <c r="J114" i="38"/>
  <c r="I114" i="38"/>
  <c r="H114" i="38"/>
  <c r="G114" i="38"/>
  <c r="F114" i="38"/>
  <c r="E114" i="38"/>
  <c r="D114" i="38"/>
  <c r="X110" i="38"/>
  <c r="W110" i="38"/>
  <c r="V110" i="38"/>
  <c r="U110" i="38"/>
  <c r="T110" i="38"/>
  <c r="S110" i="38"/>
  <c r="R110" i="38"/>
  <c r="Q110" i="38"/>
  <c r="X109" i="38"/>
  <c r="W109" i="38"/>
  <c r="V109" i="38"/>
  <c r="U109" i="38"/>
  <c r="T109" i="38"/>
  <c r="S109" i="38"/>
  <c r="R109" i="38"/>
  <c r="Q109" i="38"/>
  <c r="X108" i="38"/>
  <c r="W108" i="38"/>
  <c r="V108" i="38"/>
  <c r="U108" i="38"/>
  <c r="T108" i="38"/>
  <c r="S108" i="38"/>
  <c r="R108" i="38"/>
  <c r="Q108" i="38"/>
  <c r="X107" i="38"/>
  <c r="W107" i="38"/>
  <c r="V107" i="38"/>
  <c r="U107" i="38"/>
  <c r="T107" i="38"/>
  <c r="S107" i="38"/>
  <c r="R107" i="38"/>
  <c r="Q107" i="38"/>
  <c r="X106" i="38"/>
  <c r="W106" i="38"/>
  <c r="V106" i="38"/>
  <c r="U106" i="38"/>
  <c r="T106" i="38"/>
  <c r="S106" i="38"/>
  <c r="R106" i="38"/>
  <c r="Q106" i="38"/>
  <c r="X105" i="38"/>
  <c r="W105" i="38"/>
  <c r="V105" i="38"/>
  <c r="U105" i="38"/>
  <c r="T105" i="38"/>
  <c r="S105" i="38"/>
  <c r="R105" i="38"/>
  <c r="Q105" i="38"/>
  <c r="L104" i="38"/>
  <c r="K104" i="38"/>
  <c r="J104" i="38"/>
  <c r="I104" i="38"/>
  <c r="H104" i="38"/>
  <c r="G104" i="38"/>
  <c r="F104" i="38"/>
  <c r="E104" i="38"/>
  <c r="D104" i="38"/>
  <c r="P104" i="38" s="1"/>
  <c r="X103" i="38"/>
  <c r="W103" i="38"/>
  <c r="V103" i="38"/>
  <c r="U103" i="38"/>
  <c r="T103" i="38"/>
  <c r="S103" i="38"/>
  <c r="R103" i="38"/>
  <c r="Q103" i="38"/>
  <c r="X102" i="38"/>
  <c r="W102" i="38"/>
  <c r="V102" i="38"/>
  <c r="U102" i="38"/>
  <c r="T102" i="38"/>
  <c r="S102" i="38"/>
  <c r="R102" i="38"/>
  <c r="Q102" i="38"/>
  <c r="X101" i="38"/>
  <c r="W101" i="38"/>
  <c r="V101" i="38"/>
  <c r="U101" i="38"/>
  <c r="T101" i="38"/>
  <c r="S101" i="38"/>
  <c r="R101" i="38"/>
  <c r="Q101" i="38"/>
  <c r="X100" i="38"/>
  <c r="W100" i="38"/>
  <c r="V100" i="38"/>
  <c r="U100" i="38"/>
  <c r="T100" i="38"/>
  <c r="S100" i="38"/>
  <c r="R100" i="38"/>
  <c r="Q100" i="38"/>
  <c r="L99" i="38"/>
  <c r="K99" i="38"/>
  <c r="J99" i="38"/>
  <c r="I99" i="38"/>
  <c r="H99" i="38"/>
  <c r="G99" i="38"/>
  <c r="F99" i="38"/>
  <c r="E99" i="38"/>
  <c r="D99" i="38"/>
  <c r="P99" i="38" s="1"/>
  <c r="X92" i="38"/>
  <c r="W92" i="38"/>
  <c r="V92" i="38"/>
  <c r="U92" i="38"/>
  <c r="T92" i="38"/>
  <c r="S92" i="38"/>
  <c r="R92" i="38"/>
  <c r="Q92" i="38"/>
  <c r="X91" i="38"/>
  <c r="W91" i="38"/>
  <c r="V91" i="38"/>
  <c r="U91" i="38"/>
  <c r="T91" i="38"/>
  <c r="S91" i="38"/>
  <c r="R91" i="38"/>
  <c r="Q91" i="38"/>
  <c r="X90" i="38"/>
  <c r="W90" i="38"/>
  <c r="V90" i="38"/>
  <c r="U90" i="38"/>
  <c r="T90" i="38"/>
  <c r="S90" i="38"/>
  <c r="R90" i="38"/>
  <c r="Q90" i="38"/>
  <c r="X89" i="38"/>
  <c r="W89" i="38"/>
  <c r="V89" i="38"/>
  <c r="U89" i="38"/>
  <c r="T89" i="38"/>
  <c r="S89" i="38"/>
  <c r="R89" i="38"/>
  <c r="Q89" i="38"/>
  <c r="X88" i="38"/>
  <c r="W88" i="38"/>
  <c r="V88" i="38"/>
  <c r="U88" i="38"/>
  <c r="T88" i="38"/>
  <c r="S88" i="38"/>
  <c r="R88" i="38"/>
  <c r="Q88" i="38"/>
  <c r="X87" i="38"/>
  <c r="W87" i="38"/>
  <c r="V87" i="38"/>
  <c r="U87" i="38"/>
  <c r="T87" i="38"/>
  <c r="S87" i="38"/>
  <c r="R87" i="38"/>
  <c r="Q87" i="38"/>
  <c r="X86" i="38"/>
  <c r="W86" i="38"/>
  <c r="V86" i="38"/>
  <c r="U86" i="38"/>
  <c r="T86" i="38"/>
  <c r="S86" i="38"/>
  <c r="R86" i="38"/>
  <c r="Q86" i="38"/>
  <c r="L85" i="38"/>
  <c r="K85" i="38"/>
  <c r="J85" i="38"/>
  <c r="I85" i="38"/>
  <c r="H85" i="38"/>
  <c r="G85" i="38"/>
  <c r="F85" i="38"/>
  <c r="E85" i="38"/>
  <c r="D85" i="38"/>
  <c r="P85" i="38" s="1"/>
  <c r="X84" i="38"/>
  <c r="W84" i="38"/>
  <c r="V84" i="38"/>
  <c r="U84" i="38"/>
  <c r="T84" i="38"/>
  <c r="S84" i="38"/>
  <c r="R84" i="38"/>
  <c r="Q84" i="38"/>
  <c r="X83" i="38"/>
  <c r="W83" i="38"/>
  <c r="V83" i="38"/>
  <c r="U83" i="38"/>
  <c r="T83" i="38"/>
  <c r="S83" i="38"/>
  <c r="R83" i="38"/>
  <c r="Q83" i="38"/>
  <c r="X82" i="38"/>
  <c r="W82" i="38"/>
  <c r="V82" i="38"/>
  <c r="U82" i="38"/>
  <c r="T82" i="38"/>
  <c r="S82" i="38"/>
  <c r="R82" i="38"/>
  <c r="Q82" i="38"/>
  <c r="L80" i="38"/>
  <c r="D80" i="38"/>
  <c r="P80" i="38" s="1"/>
  <c r="X78" i="38"/>
  <c r="W78" i="38"/>
  <c r="V78" i="38"/>
  <c r="U78" i="38"/>
  <c r="T78" i="38"/>
  <c r="S78" i="38"/>
  <c r="R78" i="38"/>
  <c r="Q78" i="38"/>
  <c r="L77" i="38"/>
  <c r="K77" i="38"/>
  <c r="J77" i="38"/>
  <c r="I77" i="38"/>
  <c r="H77" i="38"/>
  <c r="G77" i="38"/>
  <c r="F77" i="38"/>
  <c r="E77" i="38"/>
  <c r="D77" i="38"/>
  <c r="P77" i="38" s="1"/>
  <c r="X76" i="38"/>
  <c r="W76" i="38"/>
  <c r="V76" i="38"/>
  <c r="U76" i="38"/>
  <c r="T76" i="38"/>
  <c r="S76" i="38"/>
  <c r="R76" i="38"/>
  <c r="Q76" i="38"/>
  <c r="X75" i="38"/>
  <c r="W75" i="38"/>
  <c r="V75" i="38"/>
  <c r="U75" i="38"/>
  <c r="T75" i="38"/>
  <c r="S75" i="38"/>
  <c r="R75" i="38"/>
  <c r="Q75" i="38"/>
  <c r="X74" i="38"/>
  <c r="W74" i="38"/>
  <c r="V74" i="38"/>
  <c r="U74" i="38"/>
  <c r="T74" i="38"/>
  <c r="S74" i="38"/>
  <c r="R74" i="38"/>
  <c r="Q74" i="38"/>
  <c r="X73" i="38"/>
  <c r="W73" i="38"/>
  <c r="V73" i="38"/>
  <c r="U73" i="38"/>
  <c r="T73" i="38"/>
  <c r="S73" i="38"/>
  <c r="R73" i="38"/>
  <c r="Q73" i="38"/>
  <c r="X72" i="38"/>
  <c r="W72" i="38"/>
  <c r="V72" i="38"/>
  <c r="U72" i="38"/>
  <c r="T72" i="38"/>
  <c r="S72" i="38"/>
  <c r="R72" i="38"/>
  <c r="Q72" i="38"/>
  <c r="X71" i="38"/>
  <c r="W71" i="38"/>
  <c r="V71" i="38"/>
  <c r="U71" i="38"/>
  <c r="T71" i="38"/>
  <c r="S71" i="38"/>
  <c r="R71" i="38"/>
  <c r="Q71" i="38"/>
  <c r="L70" i="38"/>
  <c r="K70" i="38"/>
  <c r="J70" i="38"/>
  <c r="I70" i="38"/>
  <c r="H70" i="38"/>
  <c r="G70" i="38"/>
  <c r="F70" i="38"/>
  <c r="E70" i="38"/>
  <c r="D70" i="38"/>
  <c r="P70" i="38" s="1"/>
  <c r="X65" i="38"/>
  <c r="W65" i="38"/>
  <c r="V65" i="38"/>
  <c r="U65" i="38"/>
  <c r="T65" i="38"/>
  <c r="S65" i="38"/>
  <c r="R65" i="38"/>
  <c r="Q65" i="38"/>
  <c r="X64" i="38"/>
  <c r="W64" i="38"/>
  <c r="V64" i="38"/>
  <c r="U64" i="38"/>
  <c r="T64" i="38"/>
  <c r="S64" i="38"/>
  <c r="R64" i="38"/>
  <c r="Q64" i="38"/>
  <c r="X63" i="38"/>
  <c r="W63" i="38"/>
  <c r="V63" i="38"/>
  <c r="U63" i="38"/>
  <c r="T63" i="38"/>
  <c r="S63" i="38"/>
  <c r="R63" i="38"/>
  <c r="Q63" i="38"/>
  <c r="X62" i="38"/>
  <c r="W62" i="38"/>
  <c r="V62" i="38"/>
  <c r="U62" i="38"/>
  <c r="T62" i="38"/>
  <c r="S62" i="38"/>
  <c r="R62" i="38"/>
  <c r="Q62" i="38"/>
  <c r="X61" i="38"/>
  <c r="W61" i="38"/>
  <c r="V61" i="38"/>
  <c r="U61" i="38"/>
  <c r="T61" i="38"/>
  <c r="S61" i="38"/>
  <c r="R61" i="38"/>
  <c r="Q61" i="38"/>
  <c r="X60" i="38"/>
  <c r="W60" i="38"/>
  <c r="V60" i="38"/>
  <c r="U60" i="38"/>
  <c r="T60" i="38"/>
  <c r="S60" i="38"/>
  <c r="R60" i="38"/>
  <c r="Q60" i="38"/>
  <c r="L59" i="38"/>
  <c r="K59" i="38"/>
  <c r="J59" i="38"/>
  <c r="I59" i="38"/>
  <c r="H59" i="38"/>
  <c r="G59" i="38"/>
  <c r="F59" i="38"/>
  <c r="E59" i="38"/>
  <c r="D59" i="38"/>
  <c r="P59" i="38" s="1"/>
  <c r="X58" i="38"/>
  <c r="W58" i="38"/>
  <c r="V58" i="38"/>
  <c r="U58" i="38"/>
  <c r="T58" i="38"/>
  <c r="S58" i="38"/>
  <c r="R58" i="38"/>
  <c r="Q58" i="38"/>
  <c r="X57" i="38"/>
  <c r="W57" i="38"/>
  <c r="V57" i="38"/>
  <c r="U57" i="38"/>
  <c r="T57" i="38"/>
  <c r="S57" i="38"/>
  <c r="R57" i="38"/>
  <c r="Q57" i="38"/>
  <c r="X56" i="38"/>
  <c r="W56" i="38"/>
  <c r="V56" i="38"/>
  <c r="U56" i="38"/>
  <c r="T56" i="38"/>
  <c r="S56" i="38"/>
  <c r="R56" i="38"/>
  <c r="Q56" i="38"/>
  <c r="X55" i="38"/>
  <c r="W55" i="38"/>
  <c r="V55" i="38"/>
  <c r="U55" i="38"/>
  <c r="T55" i="38"/>
  <c r="S55" i="38"/>
  <c r="R55" i="38"/>
  <c r="Q55" i="38"/>
  <c r="L54" i="38"/>
  <c r="K54" i="38"/>
  <c r="J54" i="38"/>
  <c r="I54" i="38"/>
  <c r="H54" i="38"/>
  <c r="G54" i="38"/>
  <c r="F54" i="38"/>
  <c r="E54" i="38"/>
  <c r="D54" i="38"/>
  <c r="P54" i="38" s="1"/>
  <c r="X47" i="38"/>
  <c r="W47" i="38"/>
  <c r="V47" i="38"/>
  <c r="U47" i="38"/>
  <c r="T47" i="38"/>
  <c r="S47" i="38"/>
  <c r="R47" i="38"/>
  <c r="Q47" i="38"/>
  <c r="X46" i="38"/>
  <c r="W46" i="38"/>
  <c r="V46" i="38"/>
  <c r="U46" i="38"/>
  <c r="T46" i="38"/>
  <c r="S46" i="38"/>
  <c r="R46" i="38"/>
  <c r="Q46" i="38"/>
  <c r="X45" i="38"/>
  <c r="W45" i="38"/>
  <c r="V45" i="38"/>
  <c r="U45" i="38"/>
  <c r="T45" i="38"/>
  <c r="S45" i="38"/>
  <c r="R45" i="38"/>
  <c r="Q45" i="38"/>
  <c r="X44" i="38"/>
  <c r="W44" i="38"/>
  <c r="V44" i="38"/>
  <c r="U44" i="38"/>
  <c r="T44" i="38"/>
  <c r="S44" i="38"/>
  <c r="R44" i="38"/>
  <c r="Q44" i="38"/>
  <c r="X43" i="38"/>
  <c r="W43" i="38"/>
  <c r="V43" i="38"/>
  <c r="U43" i="38"/>
  <c r="T43" i="38"/>
  <c r="S43" i="38"/>
  <c r="R43" i="38"/>
  <c r="Q43" i="38"/>
  <c r="X42" i="38"/>
  <c r="W42" i="38"/>
  <c r="V42" i="38"/>
  <c r="U42" i="38"/>
  <c r="T42" i="38"/>
  <c r="S42" i="38"/>
  <c r="R42" i="38"/>
  <c r="Q42" i="38"/>
  <c r="X41" i="38"/>
  <c r="W41" i="38"/>
  <c r="V41" i="38"/>
  <c r="U41" i="38"/>
  <c r="T41" i="38"/>
  <c r="S41" i="38"/>
  <c r="R41" i="38"/>
  <c r="Q41" i="38"/>
  <c r="L40" i="38"/>
  <c r="K40" i="38"/>
  <c r="J40" i="38"/>
  <c r="I40" i="38"/>
  <c r="H40" i="38"/>
  <c r="G40" i="38"/>
  <c r="F40" i="38"/>
  <c r="E40" i="38"/>
  <c r="D40" i="38"/>
  <c r="P40" i="38" s="1"/>
  <c r="X39" i="38"/>
  <c r="W39" i="38"/>
  <c r="V39" i="38"/>
  <c r="U39" i="38"/>
  <c r="T39" i="38"/>
  <c r="S39" i="38"/>
  <c r="R39" i="38"/>
  <c r="Q39" i="38"/>
  <c r="X38" i="38"/>
  <c r="W38" i="38"/>
  <c r="V38" i="38"/>
  <c r="U38" i="38"/>
  <c r="T38" i="38"/>
  <c r="S38" i="38"/>
  <c r="R38" i="38"/>
  <c r="Q38" i="38"/>
  <c r="X37" i="38"/>
  <c r="W37" i="38"/>
  <c r="V37" i="38"/>
  <c r="U37" i="38"/>
  <c r="T37" i="38"/>
  <c r="S37" i="38"/>
  <c r="R37" i="38"/>
  <c r="Q37" i="38"/>
  <c r="E35" i="38"/>
  <c r="K35" i="38"/>
  <c r="J35" i="38"/>
  <c r="I35" i="38"/>
  <c r="G35" i="38"/>
  <c r="X33" i="38"/>
  <c r="W33" i="38"/>
  <c r="V33" i="38"/>
  <c r="U33" i="38"/>
  <c r="T33" i="38"/>
  <c r="S33" i="38"/>
  <c r="R33" i="38"/>
  <c r="Q33" i="38"/>
  <c r="L32" i="38"/>
  <c r="K32" i="38"/>
  <c r="J32" i="38"/>
  <c r="I32" i="38"/>
  <c r="H32" i="38"/>
  <c r="G32" i="38"/>
  <c r="F32" i="38"/>
  <c r="E32" i="38"/>
  <c r="D32" i="38"/>
  <c r="P32" i="38" s="1"/>
  <c r="X31" i="38"/>
  <c r="W31" i="38"/>
  <c r="V31" i="38"/>
  <c r="U31" i="38"/>
  <c r="T31" i="38"/>
  <c r="S31" i="38"/>
  <c r="R31" i="38"/>
  <c r="Q31" i="38"/>
  <c r="X30" i="38"/>
  <c r="W30" i="38"/>
  <c r="V30" i="38"/>
  <c r="U30" i="38"/>
  <c r="T30" i="38"/>
  <c r="S30" i="38"/>
  <c r="R30" i="38"/>
  <c r="Q30" i="38"/>
  <c r="X29" i="38"/>
  <c r="W29" i="38"/>
  <c r="V29" i="38"/>
  <c r="U29" i="38"/>
  <c r="T29" i="38"/>
  <c r="S29" i="38"/>
  <c r="R29" i="38"/>
  <c r="Q29" i="38"/>
  <c r="X28" i="38"/>
  <c r="W28" i="38"/>
  <c r="V28" i="38"/>
  <c r="U28" i="38"/>
  <c r="T28" i="38"/>
  <c r="S28" i="38"/>
  <c r="R28" i="38"/>
  <c r="Q28" i="38"/>
  <c r="X27" i="38"/>
  <c r="W27" i="38"/>
  <c r="V27" i="38"/>
  <c r="U27" i="38"/>
  <c r="T27" i="38"/>
  <c r="S27" i="38"/>
  <c r="R27" i="38"/>
  <c r="Q27" i="38"/>
  <c r="X26" i="38"/>
  <c r="W26" i="38"/>
  <c r="V26" i="38"/>
  <c r="U26" i="38"/>
  <c r="T26" i="38"/>
  <c r="S26" i="38"/>
  <c r="R26" i="38"/>
  <c r="Q26" i="38"/>
  <c r="L25" i="38"/>
  <c r="K25" i="38"/>
  <c r="J25" i="38"/>
  <c r="I25" i="38"/>
  <c r="H25" i="38"/>
  <c r="G25" i="38"/>
  <c r="F25" i="38"/>
  <c r="E25" i="38"/>
  <c r="D25" i="38"/>
  <c r="P25" i="38" s="1"/>
  <c r="L24" i="38"/>
  <c r="K24" i="38"/>
  <c r="J24" i="38"/>
  <c r="I24" i="38"/>
  <c r="H24" i="38"/>
  <c r="G24" i="38"/>
  <c r="F24" i="38"/>
  <c r="E24" i="38"/>
  <c r="D24" i="38"/>
  <c r="X20" i="38"/>
  <c r="W20" i="38"/>
  <c r="V20" i="38"/>
  <c r="U20" i="38"/>
  <c r="T20" i="38"/>
  <c r="S20" i="38"/>
  <c r="R20" i="38"/>
  <c r="Q20" i="38"/>
  <c r="X19" i="38"/>
  <c r="W19" i="38"/>
  <c r="V19" i="38"/>
  <c r="U19" i="38"/>
  <c r="T19" i="38"/>
  <c r="S19" i="38"/>
  <c r="R19" i="38"/>
  <c r="Q19" i="38"/>
  <c r="X18" i="38"/>
  <c r="W18" i="38"/>
  <c r="V18" i="38"/>
  <c r="U18" i="38"/>
  <c r="T18" i="38"/>
  <c r="S18" i="38"/>
  <c r="R18" i="38"/>
  <c r="Q18" i="38"/>
  <c r="X17" i="38"/>
  <c r="W17" i="38"/>
  <c r="V17" i="38"/>
  <c r="U17" i="38"/>
  <c r="T17" i="38"/>
  <c r="S17" i="38"/>
  <c r="R17" i="38"/>
  <c r="Q17" i="38"/>
  <c r="X16" i="38"/>
  <c r="W16" i="38"/>
  <c r="V16" i="38"/>
  <c r="U16" i="38"/>
  <c r="T16" i="38"/>
  <c r="S16" i="38"/>
  <c r="R16" i="38"/>
  <c r="Q16" i="38"/>
  <c r="X15" i="38"/>
  <c r="W15" i="38"/>
  <c r="V15" i="38"/>
  <c r="U15" i="38"/>
  <c r="T15" i="38"/>
  <c r="S15" i="38"/>
  <c r="R15" i="38"/>
  <c r="Q15" i="38"/>
  <c r="L14" i="38"/>
  <c r="K14" i="38"/>
  <c r="J14" i="38"/>
  <c r="I14" i="38"/>
  <c r="H14" i="38"/>
  <c r="G14" i="38"/>
  <c r="F14" i="38"/>
  <c r="E14" i="38"/>
  <c r="D14" i="38"/>
  <c r="P14" i="38" s="1"/>
  <c r="X13" i="38"/>
  <c r="W13" i="38"/>
  <c r="V13" i="38"/>
  <c r="U13" i="38"/>
  <c r="T13" i="38"/>
  <c r="S13" i="38"/>
  <c r="R13" i="38"/>
  <c r="Q13" i="38"/>
  <c r="X12" i="38"/>
  <c r="W12" i="38"/>
  <c r="V12" i="38"/>
  <c r="U12" i="38"/>
  <c r="T12" i="38"/>
  <c r="S12" i="38"/>
  <c r="R12" i="38"/>
  <c r="Q12" i="38"/>
  <c r="X11" i="38"/>
  <c r="W11" i="38"/>
  <c r="V11" i="38"/>
  <c r="U11" i="38"/>
  <c r="T11" i="38"/>
  <c r="S11" i="38"/>
  <c r="R11" i="38"/>
  <c r="Q11" i="38"/>
  <c r="X10" i="38"/>
  <c r="W10" i="38"/>
  <c r="V10" i="38"/>
  <c r="U10" i="38"/>
  <c r="T10" i="38"/>
  <c r="S10" i="38"/>
  <c r="R10" i="38"/>
  <c r="Q10" i="38"/>
  <c r="L9" i="38"/>
  <c r="K9" i="38"/>
  <c r="J9" i="38"/>
  <c r="I9" i="38"/>
  <c r="H9" i="38"/>
  <c r="G9" i="38"/>
  <c r="F9" i="38"/>
  <c r="E9" i="38"/>
  <c r="D9" i="38"/>
  <c r="P9" i="38" s="1"/>
  <c r="U222" i="38" l="1"/>
  <c r="S222" i="38"/>
  <c r="J66" i="38"/>
  <c r="F111" i="38"/>
  <c r="T115" i="38"/>
  <c r="S122" i="38"/>
  <c r="W122" i="38"/>
  <c r="X130" i="38"/>
  <c r="R167" i="38"/>
  <c r="Q193" i="38"/>
  <c r="U193" i="38"/>
  <c r="S200" i="38"/>
  <c r="Q206" i="38"/>
  <c r="U206" i="38"/>
  <c r="X222" i="38"/>
  <c r="T223" i="38"/>
  <c r="X223" i="38"/>
  <c r="S224" i="38"/>
  <c r="W224" i="38"/>
  <c r="T32" i="38"/>
  <c r="H156" i="38"/>
  <c r="L156" i="38"/>
  <c r="T149" i="38"/>
  <c r="S175" i="38"/>
  <c r="W222" i="38"/>
  <c r="R223" i="38"/>
  <c r="V223" i="38"/>
  <c r="Q224" i="38"/>
  <c r="U224" i="38"/>
  <c r="S226" i="38"/>
  <c r="W226" i="38"/>
  <c r="G66" i="38"/>
  <c r="K66" i="38"/>
  <c r="S59" i="38"/>
  <c r="X77" i="38"/>
  <c r="Q85" i="38"/>
  <c r="T200" i="38"/>
  <c r="X200" i="38"/>
  <c r="V206" i="38"/>
  <c r="V200" i="38"/>
  <c r="T206" i="38"/>
  <c r="X206" i="38"/>
  <c r="V222" i="38"/>
  <c r="T222" i="38"/>
  <c r="U200" i="38"/>
  <c r="W200" i="38"/>
  <c r="J194" i="38"/>
  <c r="K212" i="38"/>
  <c r="R206" i="38"/>
  <c r="W206" i="38"/>
  <c r="V32" i="38"/>
  <c r="X32" i="38"/>
  <c r="W40" i="38"/>
  <c r="E66" i="38"/>
  <c r="S85" i="38"/>
  <c r="V196" i="38"/>
  <c r="Q197" i="38"/>
  <c r="U197" i="38"/>
  <c r="T198" i="38"/>
  <c r="X198" i="38"/>
  <c r="S199" i="38"/>
  <c r="W199" i="38"/>
  <c r="R200" i="38"/>
  <c r="S206" i="38"/>
  <c r="R207" i="38"/>
  <c r="V207" i="38"/>
  <c r="Q208" i="38"/>
  <c r="S210" i="38"/>
  <c r="W210" i="38"/>
  <c r="G216" i="38"/>
  <c r="K216" i="38"/>
  <c r="S218" i="38"/>
  <c r="W218" i="38"/>
  <c r="L220" i="38"/>
  <c r="T196" i="38"/>
  <c r="X196" i="38"/>
  <c r="V198" i="38"/>
  <c r="T207" i="38"/>
  <c r="X207" i="38"/>
  <c r="S208" i="38"/>
  <c r="W208" i="38"/>
  <c r="Q210" i="38"/>
  <c r="U210" i="38"/>
  <c r="E216" i="38"/>
  <c r="I216" i="38"/>
  <c r="Q218" i="38"/>
  <c r="U218" i="38"/>
  <c r="R222" i="38"/>
  <c r="D189" i="38"/>
  <c r="P189" i="38" s="1"/>
  <c r="H189" i="38"/>
  <c r="L189" i="38"/>
  <c r="G194" i="38"/>
  <c r="I205" i="38"/>
  <c r="D212" i="38"/>
  <c r="P212" i="38" s="1"/>
  <c r="X59" i="38"/>
  <c r="T77" i="38"/>
  <c r="L79" i="38"/>
  <c r="T85" i="38"/>
  <c r="X85" i="38"/>
  <c r="S115" i="38"/>
  <c r="W130" i="38"/>
  <c r="U149" i="38"/>
  <c r="V167" i="38"/>
  <c r="J169" i="38"/>
  <c r="L169" i="38"/>
  <c r="X175" i="38"/>
  <c r="R191" i="38"/>
  <c r="V191" i="38"/>
  <c r="Q192" i="38"/>
  <c r="D216" i="38"/>
  <c r="P216" i="38" s="1"/>
  <c r="H216" i="38"/>
  <c r="L216" i="38"/>
  <c r="F189" i="38"/>
  <c r="J189" i="38"/>
  <c r="G205" i="38"/>
  <c r="K205" i="38"/>
  <c r="F212" i="38"/>
  <c r="V59" i="38"/>
  <c r="V77" i="38"/>
  <c r="S99" i="38"/>
  <c r="S104" i="38"/>
  <c r="W104" i="38"/>
  <c r="G124" i="38"/>
  <c r="T167" i="38"/>
  <c r="V175" i="38"/>
  <c r="T191" i="38"/>
  <c r="F216" i="38"/>
  <c r="J216" i="38"/>
  <c r="K34" i="38"/>
  <c r="L124" i="38"/>
  <c r="T14" i="38"/>
  <c r="U85" i="38"/>
  <c r="F183" i="38"/>
  <c r="G189" i="38"/>
  <c r="K189" i="38"/>
  <c r="F194" i="38"/>
  <c r="S194" i="38" s="1"/>
  <c r="V14" i="38"/>
  <c r="H21" i="38"/>
  <c r="H212" i="38"/>
  <c r="I34" i="38"/>
  <c r="Q77" i="38"/>
  <c r="T99" i="38"/>
  <c r="W99" i="38"/>
  <c r="W115" i="38"/>
  <c r="T130" i="38"/>
  <c r="Q149" i="38"/>
  <c r="X149" i="38"/>
  <c r="D183" i="38"/>
  <c r="P183" i="38" s="1"/>
  <c r="W167" i="38"/>
  <c r="Q190" i="38"/>
  <c r="W191" i="38"/>
  <c r="W193" i="38"/>
  <c r="Q196" i="38"/>
  <c r="U196" i="38"/>
  <c r="R208" i="38"/>
  <c r="V208" i="38"/>
  <c r="Q209" i="38"/>
  <c r="U209" i="38"/>
  <c r="R213" i="38"/>
  <c r="V213" i="38"/>
  <c r="Q217" i="38"/>
  <c r="U217" i="38"/>
  <c r="Q222" i="38"/>
  <c r="S225" i="38"/>
  <c r="W225" i="38"/>
  <c r="R226" i="38"/>
  <c r="V226" i="38"/>
  <c r="U227" i="38"/>
  <c r="J156" i="38"/>
  <c r="E189" i="38"/>
  <c r="K194" i="38"/>
  <c r="R32" i="38"/>
  <c r="J212" i="38"/>
  <c r="J220" i="38"/>
  <c r="R59" i="38"/>
  <c r="W77" i="38"/>
  <c r="R99" i="38"/>
  <c r="R115" i="38"/>
  <c r="V126" i="38"/>
  <c r="V130" i="38"/>
  <c r="S149" i="38"/>
  <c r="J183" i="38"/>
  <c r="X167" i="38"/>
  <c r="F169" i="38"/>
  <c r="R175" i="38"/>
  <c r="X191" i="38"/>
  <c r="R193" i="38"/>
  <c r="T195" i="38"/>
  <c r="X195" i="38"/>
  <c r="W196" i="38"/>
  <c r="T208" i="38"/>
  <c r="X208" i="38"/>
  <c r="S209" i="38"/>
  <c r="W209" i="38"/>
  <c r="S217" i="38"/>
  <c r="W217" i="38"/>
  <c r="T221" i="38"/>
  <c r="X221" i="38"/>
  <c r="R224" i="38"/>
  <c r="V224" i="38"/>
  <c r="U225" i="38"/>
  <c r="T226" i="38"/>
  <c r="X226" i="38"/>
  <c r="S227" i="38"/>
  <c r="W227" i="38"/>
  <c r="U175" i="38"/>
  <c r="T175" i="38"/>
  <c r="I189" i="38"/>
  <c r="D194" i="38"/>
  <c r="X14" i="38"/>
  <c r="L21" i="38"/>
  <c r="H194" i="38"/>
  <c r="T194" i="38" s="1"/>
  <c r="F21" i="38"/>
  <c r="D35" i="38"/>
  <c r="F220" i="38"/>
  <c r="L66" i="38"/>
  <c r="H111" i="38"/>
  <c r="L111" i="38"/>
  <c r="Q115" i="38"/>
  <c r="Q130" i="38"/>
  <c r="D124" i="38"/>
  <c r="P124" i="38" s="1"/>
  <c r="F156" i="38"/>
  <c r="R149" i="38"/>
  <c r="H169" i="38"/>
  <c r="T193" i="38"/>
  <c r="S193" i="38"/>
  <c r="S198" i="38"/>
  <c r="W198" i="38"/>
  <c r="T210" i="38"/>
  <c r="X210" i="38"/>
  <c r="T218" i="38"/>
  <c r="X218" i="38"/>
  <c r="T224" i="38"/>
  <c r="X224" i="38"/>
  <c r="I66" i="38"/>
  <c r="V66" i="38" s="1"/>
  <c r="V54" i="38"/>
  <c r="R14" i="38"/>
  <c r="L194" i="38"/>
  <c r="J21" i="38"/>
  <c r="E205" i="38"/>
  <c r="G212" i="38"/>
  <c r="Q40" i="38"/>
  <c r="H220" i="38"/>
  <c r="S54" i="38"/>
  <c r="F66" i="38"/>
  <c r="R85" i="38"/>
  <c r="J111" i="38"/>
  <c r="S196" i="38"/>
  <c r="R196" i="38"/>
  <c r="U198" i="38"/>
  <c r="R210" i="38"/>
  <c r="V210" i="38"/>
  <c r="R218" i="38"/>
  <c r="V218" i="38"/>
  <c r="D111" i="38"/>
  <c r="P111" i="38" s="1"/>
  <c r="H183" i="38"/>
  <c r="L183" i="38"/>
  <c r="R198" i="38"/>
  <c r="Q198" i="38"/>
  <c r="U208" i="38"/>
  <c r="Q226" i="38"/>
  <c r="U226" i="38"/>
  <c r="L212" i="38"/>
  <c r="Q59" i="38"/>
  <c r="W59" i="38"/>
  <c r="S70" i="38"/>
  <c r="W70" i="38"/>
  <c r="U77" i="38"/>
  <c r="D79" i="38"/>
  <c r="P79" i="38" s="1"/>
  <c r="U81" i="38"/>
  <c r="Q99" i="38"/>
  <c r="X99" i="38"/>
  <c r="R104" i="38"/>
  <c r="V104" i="38"/>
  <c r="X115" i="38"/>
  <c r="R122" i="38"/>
  <c r="V122" i="38"/>
  <c r="U130" i="38"/>
  <c r="D156" i="38"/>
  <c r="P156" i="38" s="1"/>
  <c r="Q167" i="38"/>
  <c r="R190" i="38"/>
  <c r="Q191" i="38"/>
  <c r="Q195" i="38"/>
  <c r="Q200" i="38"/>
  <c r="S207" i="38"/>
  <c r="W207" i="38"/>
  <c r="R209" i="38"/>
  <c r="V209" i="38"/>
  <c r="T211" i="38"/>
  <c r="X211" i="38"/>
  <c r="S213" i="38"/>
  <c r="W213" i="38"/>
  <c r="T219" i="38"/>
  <c r="X219" i="38"/>
  <c r="S221" i="38"/>
  <c r="W221" i="38"/>
  <c r="R227" i="38"/>
  <c r="V227" i="38"/>
  <c r="U54" i="38"/>
  <c r="U59" i="38"/>
  <c r="S77" i="38"/>
  <c r="W85" i="38"/>
  <c r="V99" i="38"/>
  <c r="V115" i="38"/>
  <c r="S130" i="38"/>
  <c r="W149" i="38"/>
  <c r="U167" i="38"/>
  <c r="U191" i="38"/>
  <c r="X193" i="38"/>
  <c r="K220" i="38"/>
  <c r="T54" i="38"/>
  <c r="T59" i="38"/>
  <c r="H66" i="38"/>
  <c r="R77" i="38"/>
  <c r="S81" i="38"/>
  <c r="W81" i="38"/>
  <c r="V85" i="38"/>
  <c r="U99" i="38"/>
  <c r="T104" i="38"/>
  <c r="X104" i="38"/>
  <c r="U115" i="38"/>
  <c r="T122" i="38"/>
  <c r="X122" i="38"/>
  <c r="X126" i="38"/>
  <c r="R130" i="38"/>
  <c r="V149" i="38"/>
  <c r="S167" i="38"/>
  <c r="Q175" i="38"/>
  <c r="W175" i="38"/>
  <c r="S191" i="38"/>
  <c r="X192" i="38"/>
  <c r="V193" i="38"/>
  <c r="W195" i="38"/>
  <c r="R211" i="38"/>
  <c r="V211" i="38"/>
  <c r="Q213" i="38"/>
  <c r="U213" i="38"/>
  <c r="T217" i="38"/>
  <c r="X217" i="38"/>
  <c r="R219" i="38"/>
  <c r="V219" i="38"/>
  <c r="Q221" i="38"/>
  <c r="U221" i="38"/>
  <c r="Q225" i="38"/>
  <c r="T227" i="38"/>
  <c r="X227" i="38"/>
  <c r="K201" i="38"/>
  <c r="W35" i="38"/>
  <c r="J34" i="38"/>
  <c r="Q9" i="38"/>
  <c r="U9" i="38"/>
  <c r="D21" i="38"/>
  <c r="P21" i="38" s="1"/>
  <c r="S25" i="38"/>
  <c r="I212" i="38"/>
  <c r="H35" i="38"/>
  <c r="H48" i="38" s="1"/>
  <c r="V35" i="38"/>
  <c r="R36" i="38"/>
  <c r="V36" i="38"/>
  <c r="X36" i="38"/>
  <c r="T70" i="38"/>
  <c r="R81" i="38"/>
  <c r="E80" i="38"/>
  <c r="E93" i="38" s="1"/>
  <c r="V81" i="38"/>
  <c r="I80" i="38"/>
  <c r="I93" i="38" s="1"/>
  <c r="L93" i="38"/>
  <c r="U126" i="38"/>
  <c r="H125" i="38"/>
  <c r="H138" i="38" s="1"/>
  <c r="T144" i="38"/>
  <c r="G156" i="38"/>
  <c r="T156" i="38" s="1"/>
  <c r="S144" i="38"/>
  <c r="X144" i="38"/>
  <c r="K156" i="38"/>
  <c r="W144" i="38"/>
  <c r="Q14" i="38"/>
  <c r="S14" i="38"/>
  <c r="U14" i="38"/>
  <c r="W14" i="38"/>
  <c r="E21" i="38"/>
  <c r="G21" i="38"/>
  <c r="I21" i="38"/>
  <c r="K21" i="38"/>
  <c r="F205" i="38"/>
  <c r="H205" i="38"/>
  <c r="J205" i="38"/>
  <c r="J48" i="38"/>
  <c r="Q32" i="38"/>
  <c r="S32" i="38"/>
  <c r="U32" i="38"/>
  <c r="W32" i="38"/>
  <c r="E34" i="38"/>
  <c r="G34" i="38"/>
  <c r="F35" i="38"/>
  <c r="R35" i="38" s="1"/>
  <c r="D220" i="38"/>
  <c r="P220" i="38" s="1"/>
  <c r="G220" i="38"/>
  <c r="T40" i="38"/>
  <c r="U40" i="38"/>
  <c r="R54" i="38"/>
  <c r="D93" i="38"/>
  <c r="P93" i="38" s="1"/>
  <c r="U70" i="38"/>
  <c r="S125" i="38"/>
  <c r="F124" i="38"/>
  <c r="R126" i="38"/>
  <c r="E125" i="38"/>
  <c r="E138" i="38" s="1"/>
  <c r="I124" i="38"/>
  <c r="X125" i="38"/>
  <c r="K124" i="38"/>
  <c r="S9" i="38"/>
  <c r="W9" i="38"/>
  <c r="E194" i="38"/>
  <c r="I194" i="38"/>
  <c r="Q25" i="38"/>
  <c r="U25" i="38"/>
  <c r="W25" i="38"/>
  <c r="E212" i="38"/>
  <c r="T36" i="38"/>
  <c r="I220" i="38"/>
  <c r="V40" i="38"/>
  <c r="G48" i="38"/>
  <c r="K48" i="38"/>
  <c r="X70" i="38"/>
  <c r="R9" i="38"/>
  <c r="T9" i="38"/>
  <c r="V9" i="38"/>
  <c r="X9" i="38"/>
  <c r="D205" i="38"/>
  <c r="P205" i="38" s="1"/>
  <c r="R25" i="38"/>
  <c r="T25" i="38"/>
  <c r="V25" i="38"/>
  <c r="X25" i="38"/>
  <c r="L35" i="38"/>
  <c r="L48" i="38" s="1"/>
  <c r="Q36" i="38"/>
  <c r="S36" i="38"/>
  <c r="U36" i="38"/>
  <c r="W36" i="38"/>
  <c r="E220" i="38"/>
  <c r="R40" i="38"/>
  <c r="S40" i="38"/>
  <c r="E48" i="38"/>
  <c r="I48" i="38"/>
  <c r="D66" i="38"/>
  <c r="P66" i="38" s="1"/>
  <c r="Q54" i="38"/>
  <c r="W54" i="38"/>
  <c r="X54" i="38"/>
  <c r="R70" i="38"/>
  <c r="V70" i="38"/>
  <c r="T81" i="38"/>
  <c r="G80" i="38"/>
  <c r="X81" i="38"/>
  <c r="K80" i="38"/>
  <c r="K93" i="38" s="1"/>
  <c r="Q104" i="38"/>
  <c r="U104" i="38"/>
  <c r="Q122" i="38"/>
  <c r="U122" i="38"/>
  <c r="L205" i="38"/>
  <c r="X40" i="38"/>
  <c r="Q70" i="38"/>
  <c r="F80" i="38"/>
  <c r="H80" i="38"/>
  <c r="J80" i="38"/>
  <c r="Q81" i="38"/>
  <c r="E111" i="38"/>
  <c r="G111" i="38"/>
  <c r="I111" i="38"/>
  <c r="K111" i="38"/>
  <c r="F138" i="38"/>
  <c r="L138" i="38"/>
  <c r="S126" i="38"/>
  <c r="T126" i="38"/>
  <c r="R160" i="38"/>
  <c r="V160" i="38"/>
  <c r="U160" i="38"/>
  <c r="T171" i="38"/>
  <c r="G170" i="38"/>
  <c r="G183" i="38" s="1"/>
  <c r="S171" i="38"/>
  <c r="X171" i="38"/>
  <c r="K170" i="38"/>
  <c r="K183" i="38" s="1"/>
  <c r="W171" i="38"/>
  <c r="V190" i="38"/>
  <c r="U190" i="38"/>
  <c r="S192" i="38"/>
  <c r="R192" i="38"/>
  <c r="W192" i="38"/>
  <c r="V192" i="38"/>
  <c r="D138" i="38"/>
  <c r="P138" i="38" s="1"/>
  <c r="R144" i="38"/>
  <c r="E156" i="38"/>
  <c r="V144" i="38"/>
  <c r="I156" i="38"/>
  <c r="V156" i="38" s="1"/>
  <c r="U144" i="38"/>
  <c r="D169" i="38"/>
  <c r="P169" i="38" s="1"/>
  <c r="G138" i="38"/>
  <c r="I138" i="38"/>
  <c r="K138" i="38"/>
  <c r="Q126" i="38"/>
  <c r="W126" i="38"/>
  <c r="J125" i="38"/>
  <c r="T160" i="38"/>
  <c r="S160" i="38"/>
  <c r="X160" i="38"/>
  <c r="W160" i="38"/>
  <c r="R171" i="38"/>
  <c r="E170" i="38"/>
  <c r="E183" i="38" s="1"/>
  <c r="V171" i="38"/>
  <c r="I170" i="38"/>
  <c r="U171" i="38"/>
  <c r="T190" i="38"/>
  <c r="S190" i="38"/>
  <c r="X190" i="38"/>
  <c r="W190" i="38"/>
  <c r="U192" i="38"/>
  <c r="T192" i="38"/>
  <c r="S195" i="38"/>
  <c r="Q144" i="38"/>
  <c r="Q160" i="38"/>
  <c r="Q171" i="38"/>
  <c r="R195" i="38"/>
  <c r="R197" i="38"/>
  <c r="V197" i="38"/>
  <c r="T199" i="38"/>
  <c r="X199" i="38"/>
  <c r="Q211" i="38"/>
  <c r="U211" i="38"/>
  <c r="S219" i="38"/>
  <c r="W219" i="38"/>
  <c r="S223" i="38"/>
  <c r="W223" i="38"/>
  <c r="V225" i="38"/>
  <c r="U195" i="38"/>
  <c r="S197" i="38"/>
  <c r="W197" i="38"/>
  <c r="Q199" i="38"/>
  <c r="U199" i="38"/>
  <c r="Q207" i="38"/>
  <c r="U207" i="38"/>
  <c r="T209" i="38"/>
  <c r="X209" i="38"/>
  <c r="T213" i="38"/>
  <c r="X213" i="38"/>
  <c r="R217" i="38"/>
  <c r="V217" i="38"/>
  <c r="R221" i="38"/>
  <c r="V221" i="38"/>
  <c r="Q227" i="38"/>
  <c r="V195" i="38"/>
  <c r="T197" i="38"/>
  <c r="X197" i="38"/>
  <c r="R199" i="38"/>
  <c r="V199" i="38"/>
  <c r="S211" i="38"/>
  <c r="W211" i="38"/>
  <c r="Q219" i="38"/>
  <c r="U219" i="38"/>
  <c r="Q223" i="38"/>
  <c r="U223" i="38"/>
  <c r="T225" i="38"/>
  <c r="X225" i="38"/>
  <c r="R225" i="38"/>
  <c r="D201" i="38" l="1"/>
  <c r="P201" i="38" s="1"/>
  <c r="P194" i="38"/>
  <c r="D215" i="38"/>
  <c r="P215" i="38" s="1"/>
  <c r="P35" i="38"/>
  <c r="X189" i="38"/>
  <c r="R189" i="38"/>
  <c r="W66" i="38"/>
  <c r="S124" i="38"/>
  <c r="T220" i="38"/>
  <c r="W194" i="38"/>
  <c r="R220" i="38"/>
  <c r="R212" i="38"/>
  <c r="V194" i="38"/>
  <c r="T205" i="38"/>
  <c r="X66" i="38"/>
  <c r="X216" i="38"/>
  <c r="W212" i="38"/>
  <c r="W111" i="38"/>
  <c r="X194" i="38"/>
  <c r="G201" i="38"/>
  <c r="J201" i="38"/>
  <c r="W201" i="38" s="1"/>
  <c r="T216" i="38"/>
  <c r="V111" i="38"/>
  <c r="V21" i="38"/>
  <c r="U66" i="38"/>
  <c r="T212" i="38"/>
  <c r="R111" i="38"/>
  <c r="X156" i="38"/>
  <c r="S66" i="38"/>
  <c r="X124" i="38"/>
  <c r="R216" i="38"/>
  <c r="Q66" i="38"/>
  <c r="R21" i="38"/>
  <c r="V189" i="38"/>
  <c r="F201" i="38"/>
  <c r="V216" i="38"/>
  <c r="W189" i="38"/>
  <c r="V212" i="38"/>
  <c r="X212" i="38"/>
  <c r="H201" i="38"/>
  <c r="T201" i="38" s="1"/>
  <c r="T125" i="38"/>
  <c r="U189" i="38"/>
  <c r="R194" i="38"/>
  <c r="Q189" i="38"/>
  <c r="U194" i="38"/>
  <c r="X111" i="38"/>
  <c r="V220" i="38"/>
  <c r="R138" i="38"/>
  <c r="L201" i="38"/>
  <c r="X201" i="38" s="1"/>
  <c r="R183" i="38"/>
  <c r="R156" i="38"/>
  <c r="X93" i="38"/>
  <c r="U212" i="38"/>
  <c r="T189" i="38"/>
  <c r="S189" i="38"/>
  <c r="T183" i="38"/>
  <c r="T48" i="38"/>
  <c r="T21" i="38"/>
  <c r="W220" i="38"/>
  <c r="D34" i="38"/>
  <c r="Q35" i="38"/>
  <c r="J215" i="38"/>
  <c r="J228" i="38" s="1"/>
  <c r="X220" i="38"/>
  <c r="T111" i="38"/>
  <c r="S156" i="38"/>
  <c r="X138" i="38"/>
  <c r="D48" i="38"/>
  <c r="S216" i="38"/>
  <c r="R66" i="38"/>
  <c r="T66" i="38"/>
  <c r="V48" i="38"/>
  <c r="X21" i="38"/>
  <c r="G215" i="38"/>
  <c r="G228" i="38" s="1"/>
  <c r="S212" i="38"/>
  <c r="U21" i="38"/>
  <c r="X183" i="38"/>
  <c r="W183" i="38"/>
  <c r="J124" i="38"/>
  <c r="W124" i="38" s="1"/>
  <c r="W125" i="38"/>
  <c r="U138" i="38"/>
  <c r="H93" i="38"/>
  <c r="U93" i="38" s="1"/>
  <c r="U80" i="38"/>
  <c r="H79" i="38"/>
  <c r="Q194" i="38"/>
  <c r="T138" i="38"/>
  <c r="S138" i="38"/>
  <c r="F93" i="38"/>
  <c r="R93" i="38" s="1"/>
  <c r="S80" i="38"/>
  <c r="F79" i="38"/>
  <c r="X80" i="38"/>
  <c r="K79" i="38"/>
  <c r="Q216" i="38"/>
  <c r="R125" i="38"/>
  <c r="E124" i="38"/>
  <c r="Q220" i="38"/>
  <c r="U48" i="38"/>
  <c r="Q183" i="38"/>
  <c r="H124" i="38"/>
  <c r="U125" i="38"/>
  <c r="S111" i="38"/>
  <c r="R80" i="38"/>
  <c r="E79" i="38"/>
  <c r="Q80" i="38"/>
  <c r="H215" i="38"/>
  <c r="H228" i="38" s="1"/>
  <c r="U35" i="38"/>
  <c r="H34" i="38"/>
  <c r="T34" i="38" s="1"/>
  <c r="Q212" i="38"/>
  <c r="S21" i="38"/>
  <c r="V170" i="38"/>
  <c r="I169" i="38"/>
  <c r="U170" i="38"/>
  <c r="I215" i="38"/>
  <c r="V125" i="38"/>
  <c r="W205" i="38"/>
  <c r="S205" i="38"/>
  <c r="W34" i="38"/>
  <c r="E201" i="38"/>
  <c r="R170" i="38"/>
  <c r="E169" i="38"/>
  <c r="R169" i="38" s="1"/>
  <c r="Q170" i="38"/>
  <c r="I183" i="38"/>
  <c r="W156" i="38"/>
  <c r="S183" i="38"/>
  <c r="U111" i="38"/>
  <c r="U220" i="38"/>
  <c r="Q93" i="38"/>
  <c r="K215" i="38"/>
  <c r="U205" i="38"/>
  <c r="U156" i="38"/>
  <c r="E215" i="38"/>
  <c r="Q215" i="38" s="1"/>
  <c r="Q21" i="38"/>
  <c r="Q111" i="38"/>
  <c r="X205" i="38"/>
  <c r="R205" i="38"/>
  <c r="I201" i="38"/>
  <c r="V201" i="38" s="1"/>
  <c r="V34" i="38"/>
  <c r="T35" i="38"/>
  <c r="X170" i="38"/>
  <c r="K169" i="38"/>
  <c r="W170" i="38"/>
  <c r="V205" i="38"/>
  <c r="Q138" i="38"/>
  <c r="T170" i="38"/>
  <c r="G169" i="38"/>
  <c r="S170" i="38"/>
  <c r="Q156" i="38"/>
  <c r="J138" i="38"/>
  <c r="W138" i="38" s="1"/>
  <c r="W80" i="38"/>
  <c r="J93" i="38"/>
  <c r="W93" i="38" s="1"/>
  <c r="J79" i="38"/>
  <c r="T80" i="38"/>
  <c r="G79" i="38"/>
  <c r="L215" i="38"/>
  <c r="L228" i="38" s="1"/>
  <c r="L34" i="38"/>
  <c r="X35" i="38"/>
  <c r="Q205" i="38"/>
  <c r="D228" i="38"/>
  <c r="P228" i="38" s="1"/>
  <c r="X48" i="38"/>
  <c r="S220" i="38"/>
  <c r="U216" i="38"/>
  <c r="F215" i="38"/>
  <c r="S35" i="38"/>
  <c r="F34" i="38"/>
  <c r="W48" i="38"/>
  <c r="F48" i="38"/>
  <c r="S48" i="38" s="1"/>
  <c r="Q125" i="38"/>
  <c r="V80" i="38"/>
  <c r="I79" i="38"/>
  <c r="G93" i="38"/>
  <c r="W216" i="38"/>
  <c r="W21" i="38"/>
  <c r="D214" i="38" l="1"/>
  <c r="P214" i="38" s="1"/>
  <c r="P34" i="38"/>
  <c r="Q48" i="38"/>
  <c r="P48" i="38"/>
  <c r="R201" i="38"/>
  <c r="S201" i="38"/>
  <c r="S215" i="38"/>
  <c r="Q201" i="38"/>
  <c r="Q34" i="38"/>
  <c r="T79" i="38"/>
  <c r="W79" i="38"/>
  <c r="V215" i="38"/>
  <c r="V138" i="38"/>
  <c r="V124" i="38"/>
  <c r="E214" i="38"/>
  <c r="Q214" i="38" s="1"/>
  <c r="T215" i="38"/>
  <c r="T93" i="38"/>
  <c r="Q169" i="38"/>
  <c r="R215" i="38"/>
  <c r="L214" i="38"/>
  <c r="X34" i="38"/>
  <c r="X215" i="38"/>
  <c r="K228" i="38"/>
  <c r="X228" i="38" s="1"/>
  <c r="S79" i="38"/>
  <c r="F214" i="38"/>
  <c r="S34" i="38"/>
  <c r="J214" i="38"/>
  <c r="V169" i="38"/>
  <c r="U169" i="38"/>
  <c r="I228" i="38"/>
  <c r="V228" i="38" s="1"/>
  <c r="U215" i="38"/>
  <c r="U201" i="38"/>
  <c r="V93" i="38"/>
  <c r="T169" i="38"/>
  <c r="S169" i="38"/>
  <c r="E228" i="38"/>
  <c r="Q228" i="38" s="1"/>
  <c r="R48" i="38"/>
  <c r="X169" i="38"/>
  <c r="W169" i="38"/>
  <c r="R124" i="38"/>
  <c r="Q124" i="38"/>
  <c r="X79" i="38"/>
  <c r="K214" i="38"/>
  <c r="S93" i="38"/>
  <c r="U79" i="38"/>
  <c r="W215" i="38"/>
  <c r="V79" i="38"/>
  <c r="I214" i="38"/>
  <c r="V183" i="38"/>
  <c r="U183" i="38"/>
  <c r="F228" i="38"/>
  <c r="S228" i="38" s="1"/>
  <c r="G214" i="38"/>
  <c r="H214" i="38"/>
  <c r="U34" i="38"/>
  <c r="R79" i="38"/>
  <c r="Q79" i="38"/>
  <c r="U124" i="38"/>
  <c r="T124" i="38"/>
  <c r="R34" i="38"/>
  <c r="T228" i="38"/>
  <c r="V214" i="38" l="1"/>
  <c r="R214" i="38"/>
  <c r="W228" i="38"/>
  <c r="U228" i="38"/>
  <c r="X214" i="38"/>
  <c r="R228" i="38"/>
  <c r="U214" i="38"/>
  <c r="S214" i="38"/>
  <c r="T214" i="38"/>
  <c r="W214" i="38"/>
  <c r="K15" i="71" l="1"/>
  <c r="J15" i="71"/>
  <c r="I15" i="71"/>
  <c r="H15" i="71"/>
  <c r="G15" i="71"/>
  <c r="F15" i="71"/>
  <c r="E15" i="71"/>
  <c r="D15" i="71"/>
  <c r="N15" i="71" s="1"/>
  <c r="U14" i="71"/>
  <c r="T14" i="71"/>
  <c r="S14" i="71"/>
  <c r="R14" i="71"/>
  <c r="Q14" i="71"/>
  <c r="P14" i="71"/>
  <c r="O14" i="71"/>
  <c r="U13" i="71"/>
  <c r="T13" i="71"/>
  <c r="S13" i="71"/>
  <c r="R13" i="71"/>
  <c r="Q13" i="71"/>
  <c r="P13" i="71"/>
  <c r="O13" i="71"/>
  <c r="K9" i="71"/>
  <c r="J9" i="71"/>
  <c r="I9" i="71"/>
  <c r="H9" i="71"/>
  <c r="G9" i="71"/>
  <c r="F9" i="71"/>
  <c r="E9" i="71"/>
  <c r="D9" i="71"/>
  <c r="U8" i="71"/>
  <c r="T8" i="71"/>
  <c r="S8" i="71"/>
  <c r="R8" i="71"/>
  <c r="Q8" i="71"/>
  <c r="P8" i="71"/>
  <c r="O8" i="71"/>
  <c r="U7" i="71"/>
  <c r="T7" i="71"/>
  <c r="S7" i="71"/>
  <c r="R7" i="71"/>
  <c r="Q7" i="71"/>
  <c r="P7" i="71"/>
  <c r="O7" i="71"/>
  <c r="K15" i="70"/>
  <c r="J15" i="70"/>
  <c r="I15" i="70"/>
  <c r="H15" i="70"/>
  <c r="G15" i="70"/>
  <c r="F15" i="70"/>
  <c r="E15" i="70"/>
  <c r="D15" i="70"/>
  <c r="N15" i="70" s="1"/>
  <c r="U14" i="70"/>
  <c r="T14" i="70"/>
  <c r="S14" i="70"/>
  <c r="R14" i="70"/>
  <c r="Q14" i="70"/>
  <c r="P14" i="70"/>
  <c r="O14" i="70"/>
  <c r="U13" i="70"/>
  <c r="T13" i="70"/>
  <c r="S13" i="70"/>
  <c r="R13" i="70"/>
  <c r="Q13" i="70"/>
  <c r="P13" i="70"/>
  <c r="O13" i="70"/>
  <c r="K9" i="70"/>
  <c r="J9" i="70"/>
  <c r="I9" i="70"/>
  <c r="H9" i="70"/>
  <c r="G9" i="70"/>
  <c r="F9" i="70"/>
  <c r="E9" i="70"/>
  <c r="D9" i="70"/>
  <c r="N9" i="70" s="1"/>
  <c r="U8" i="70"/>
  <c r="T8" i="70"/>
  <c r="S8" i="70"/>
  <c r="R8" i="70"/>
  <c r="Q8" i="70"/>
  <c r="P8" i="70"/>
  <c r="O8" i="70"/>
  <c r="U7" i="70"/>
  <c r="T7" i="70"/>
  <c r="S7" i="70"/>
  <c r="R7" i="70"/>
  <c r="Q7" i="70"/>
  <c r="P7" i="70"/>
  <c r="O7" i="70"/>
  <c r="K15" i="69"/>
  <c r="J15" i="69"/>
  <c r="U15" i="69" s="1"/>
  <c r="I15" i="69"/>
  <c r="T15" i="69" s="1"/>
  <c r="H15" i="69"/>
  <c r="S15" i="69" s="1"/>
  <c r="G15" i="69"/>
  <c r="F15" i="69"/>
  <c r="Q15" i="69" s="1"/>
  <c r="E15" i="69"/>
  <c r="P15" i="69" s="1"/>
  <c r="D15" i="69"/>
  <c r="K9" i="69"/>
  <c r="J9" i="69"/>
  <c r="I9" i="69"/>
  <c r="H9" i="69"/>
  <c r="G9" i="69"/>
  <c r="F9" i="69"/>
  <c r="E9" i="69"/>
  <c r="D9" i="69"/>
  <c r="N9" i="69" s="1"/>
  <c r="U8" i="69"/>
  <c r="T8" i="69"/>
  <c r="S8" i="69"/>
  <c r="R8" i="69"/>
  <c r="Q8" i="69"/>
  <c r="P8" i="69"/>
  <c r="O8" i="69"/>
  <c r="T7" i="69"/>
  <c r="S7" i="69"/>
  <c r="R7" i="69"/>
  <c r="Q7" i="69"/>
  <c r="P7" i="69"/>
  <c r="O7" i="69"/>
  <c r="R15" i="69" l="1"/>
  <c r="O15" i="69"/>
  <c r="N15" i="69"/>
  <c r="D21" i="71"/>
  <c r="N21" i="71" s="1"/>
  <c r="N9" i="71"/>
  <c r="O15" i="71"/>
  <c r="S15" i="71"/>
  <c r="D21" i="70"/>
  <c r="H21" i="70"/>
  <c r="H20" i="70" s="1"/>
  <c r="O9" i="69"/>
  <c r="D21" i="69"/>
  <c r="S9" i="69"/>
  <c r="H21" i="69"/>
  <c r="S21" i="69" s="1"/>
  <c r="Q15" i="71"/>
  <c r="U15" i="71"/>
  <c r="T9" i="69"/>
  <c r="I21" i="69"/>
  <c r="Q9" i="69"/>
  <c r="F21" i="69"/>
  <c r="Q21" i="69" s="1"/>
  <c r="U9" i="69"/>
  <c r="J21" i="69"/>
  <c r="P9" i="69"/>
  <c r="E21" i="69"/>
  <c r="P21" i="69" s="1"/>
  <c r="R9" i="69"/>
  <c r="G21" i="69"/>
  <c r="R21" i="69" s="1"/>
  <c r="K21" i="69"/>
  <c r="K21" i="71"/>
  <c r="F21" i="26" s="1"/>
  <c r="O9" i="71"/>
  <c r="S9" i="71"/>
  <c r="H21" i="71"/>
  <c r="P9" i="71"/>
  <c r="E21" i="71"/>
  <c r="T9" i="71"/>
  <c r="I21" i="71"/>
  <c r="Q9" i="71"/>
  <c r="F21" i="71"/>
  <c r="U9" i="71"/>
  <c r="J21" i="71"/>
  <c r="R9" i="71"/>
  <c r="G21" i="71"/>
  <c r="O9" i="70"/>
  <c r="U9" i="70"/>
  <c r="K21" i="70"/>
  <c r="E21" i="70"/>
  <c r="I21" i="70"/>
  <c r="P9" i="70"/>
  <c r="F21" i="70"/>
  <c r="S9" i="70"/>
  <c r="G21" i="70"/>
  <c r="J21" i="70"/>
  <c r="R9" i="70"/>
  <c r="P15" i="70"/>
  <c r="T15" i="70"/>
  <c r="P15" i="71"/>
  <c r="T15" i="71"/>
  <c r="Q9" i="70"/>
  <c r="T9" i="70"/>
  <c r="Q15" i="70"/>
  <c r="U15" i="70"/>
  <c r="R15" i="71"/>
  <c r="O15" i="70"/>
  <c r="S15" i="70"/>
  <c r="R15" i="70"/>
  <c r="U21" i="69" l="1"/>
  <c r="O21" i="69"/>
  <c r="N21" i="69"/>
  <c r="T21" i="69"/>
  <c r="N21" i="70"/>
  <c r="K20" i="71"/>
  <c r="S21" i="70"/>
  <c r="C20" i="26"/>
  <c r="B19" i="26"/>
  <c r="G20" i="69"/>
  <c r="F20" i="69"/>
  <c r="Q20" i="69" s="1"/>
  <c r="I20" i="69"/>
  <c r="D19" i="26"/>
  <c r="H20" i="69"/>
  <c r="C19" i="26"/>
  <c r="E20" i="69"/>
  <c r="P20" i="69" s="1"/>
  <c r="J20" i="69"/>
  <c r="U20" i="69" s="1"/>
  <c r="E19" i="26"/>
  <c r="D20" i="69"/>
  <c r="F19" i="26"/>
  <c r="K20" i="69"/>
  <c r="U21" i="71"/>
  <c r="E21" i="26"/>
  <c r="J20" i="71"/>
  <c r="U20" i="71" s="1"/>
  <c r="I20" i="71"/>
  <c r="D21" i="26"/>
  <c r="T21" i="71"/>
  <c r="S21" i="71"/>
  <c r="H20" i="71"/>
  <c r="C21" i="26"/>
  <c r="G20" i="71"/>
  <c r="B21" i="26"/>
  <c r="R21" i="71"/>
  <c r="Q21" i="71"/>
  <c r="F20" i="71"/>
  <c r="E20" i="71"/>
  <c r="P21" i="71"/>
  <c r="O21" i="71"/>
  <c r="D20" i="71"/>
  <c r="N20" i="71" s="1"/>
  <c r="Q21" i="70"/>
  <c r="F20" i="70"/>
  <c r="F20" i="26"/>
  <c r="K20" i="70"/>
  <c r="U21" i="70"/>
  <c r="E20" i="26"/>
  <c r="J20" i="70"/>
  <c r="O21" i="70"/>
  <c r="D20" i="70"/>
  <c r="N20" i="70" s="1"/>
  <c r="B20" i="26"/>
  <c r="G20" i="70"/>
  <c r="R20" i="70" s="1"/>
  <c r="R21" i="70"/>
  <c r="D20" i="26"/>
  <c r="I20" i="70"/>
  <c r="T21" i="70"/>
  <c r="E20" i="70"/>
  <c r="P21" i="70"/>
  <c r="S20" i="69" l="1"/>
  <c r="T20" i="69"/>
  <c r="O20" i="69"/>
  <c r="N20" i="69"/>
  <c r="R20" i="69"/>
  <c r="T20" i="70"/>
  <c r="R20" i="71"/>
  <c r="Q20" i="71"/>
  <c r="S20" i="71"/>
  <c r="S20" i="70"/>
  <c r="O20" i="71"/>
  <c r="P20" i="70"/>
  <c r="T20" i="71"/>
  <c r="P20" i="71"/>
  <c r="U20" i="70"/>
  <c r="O20" i="70"/>
  <c r="Q20" i="70"/>
  <c r="A4" i="33"/>
  <c r="A3" i="69"/>
  <c r="K52" i="40"/>
  <c r="J52" i="40"/>
  <c r="I52" i="40"/>
  <c r="H52" i="40"/>
  <c r="G52" i="40"/>
  <c r="F52" i="40"/>
  <c r="E52" i="40"/>
  <c r="D52" i="40"/>
  <c r="C52" i="40"/>
  <c r="K49" i="40"/>
  <c r="J49" i="40"/>
  <c r="I49" i="40"/>
  <c r="H49" i="40"/>
  <c r="G49" i="40"/>
  <c r="F49" i="40"/>
  <c r="E49" i="40"/>
  <c r="D49" i="40"/>
  <c r="C49" i="40"/>
  <c r="A3" i="40"/>
  <c r="K46" i="40"/>
  <c r="J46" i="40"/>
  <c r="I46" i="40"/>
  <c r="H46" i="40"/>
  <c r="G46" i="40"/>
  <c r="F46" i="40"/>
  <c r="E46" i="40"/>
  <c r="D46" i="40"/>
  <c r="C46" i="40"/>
  <c r="M46" i="40" s="1"/>
  <c r="U45" i="40"/>
  <c r="T45" i="40"/>
  <c r="S45" i="40"/>
  <c r="R45" i="40"/>
  <c r="Q45" i="40"/>
  <c r="P45" i="40"/>
  <c r="O45" i="40"/>
  <c r="N45" i="40"/>
  <c r="U44" i="40"/>
  <c r="T44" i="40"/>
  <c r="S44" i="40"/>
  <c r="R44" i="40"/>
  <c r="Q44" i="40"/>
  <c r="P44" i="40"/>
  <c r="O44" i="40"/>
  <c r="N44" i="40"/>
  <c r="U43" i="40"/>
  <c r="T43" i="40"/>
  <c r="S43" i="40"/>
  <c r="R43" i="40"/>
  <c r="Q43" i="40"/>
  <c r="P43" i="40"/>
  <c r="O43" i="40"/>
  <c r="N43" i="40"/>
  <c r="U42" i="40"/>
  <c r="T42" i="40"/>
  <c r="S42" i="40"/>
  <c r="R42" i="40"/>
  <c r="Q42" i="40"/>
  <c r="P42" i="40"/>
  <c r="O42" i="40"/>
  <c r="N42" i="40"/>
  <c r="U41" i="40"/>
  <c r="T41" i="40"/>
  <c r="S41" i="40"/>
  <c r="R41" i="40"/>
  <c r="Q41" i="40"/>
  <c r="P41" i="40"/>
  <c r="O41" i="40"/>
  <c r="N41" i="40"/>
  <c r="U40" i="40"/>
  <c r="T40" i="40"/>
  <c r="S40" i="40"/>
  <c r="R40" i="40"/>
  <c r="Q40" i="40"/>
  <c r="P40" i="40"/>
  <c r="O40" i="40"/>
  <c r="N40" i="40"/>
  <c r="U36" i="40"/>
  <c r="T36" i="40"/>
  <c r="S36" i="40"/>
  <c r="R36" i="40"/>
  <c r="Q36" i="40"/>
  <c r="P36" i="40"/>
  <c r="O36" i="40"/>
  <c r="N36" i="40"/>
  <c r="U35" i="40"/>
  <c r="T35" i="40"/>
  <c r="S35" i="40"/>
  <c r="R35" i="40"/>
  <c r="Q35" i="40"/>
  <c r="P35" i="40"/>
  <c r="O35" i="40"/>
  <c r="N35" i="40"/>
  <c r="U34" i="40"/>
  <c r="T34" i="40"/>
  <c r="S34" i="40"/>
  <c r="R34" i="40"/>
  <c r="Q34" i="40"/>
  <c r="P34" i="40"/>
  <c r="O34" i="40"/>
  <c r="N34" i="40"/>
  <c r="U33" i="40"/>
  <c r="T33" i="40"/>
  <c r="S33" i="40"/>
  <c r="R33" i="40"/>
  <c r="Q33" i="40"/>
  <c r="P33" i="40"/>
  <c r="O33" i="40"/>
  <c r="N33" i="40"/>
  <c r="U32" i="40"/>
  <c r="T32" i="40"/>
  <c r="S32" i="40"/>
  <c r="R32" i="40"/>
  <c r="Q32" i="40"/>
  <c r="P32" i="40"/>
  <c r="O32" i="40"/>
  <c r="N32" i="40"/>
  <c r="U31" i="40"/>
  <c r="T31" i="40"/>
  <c r="S31" i="40"/>
  <c r="R31" i="40"/>
  <c r="Q31" i="40"/>
  <c r="P31" i="40"/>
  <c r="O31" i="40"/>
  <c r="N31" i="40"/>
  <c r="U30" i="40"/>
  <c r="T30" i="40"/>
  <c r="S30" i="40"/>
  <c r="R30" i="40"/>
  <c r="Q30" i="40"/>
  <c r="P30" i="40"/>
  <c r="O30" i="40"/>
  <c r="N30" i="40"/>
  <c r="U29" i="40"/>
  <c r="T29" i="40"/>
  <c r="S29" i="40"/>
  <c r="R29" i="40"/>
  <c r="Q29" i="40"/>
  <c r="P29" i="40"/>
  <c r="O29" i="40"/>
  <c r="N29" i="40"/>
  <c r="U28" i="40"/>
  <c r="T28" i="40"/>
  <c r="S28" i="40"/>
  <c r="R28" i="40"/>
  <c r="Q28" i="40"/>
  <c r="P28" i="40"/>
  <c r="O28" i="40"/>
  <c r="N28" i="40"/>
  <c r="U27" i="40"/>
  <c r="T27" i="40"/>
  <c r="S27" i="40"/>
  <c r="R27" i="40"/>
  <c r="Q27" i="40"/>
  <c r="P27" i="40"/>
  <c r="O27" i="40"/>
  <c r="N27" i="40"/>
  <c r="K26" i="40"/>
  <c r="J26" i="40"/>
  <c r="I26" i="40"/>
  <c r="H26" i="40"/>
  <c r="G26" i="40"/>
  <c r="F26" i="40"/>
  <c r="E26" i="40"/>
  <c r="D26" i="40"/>
  <c r="U25" i="40"/>
  <c r="T25" i="40"/>
  <c r="S25" i="40"/>
  <c r="R25" i="40"/>
  <c r="Q25" i="40"/>
  <c r="P25" i="40"/>
  <c r="O25" i="40"/>
  <c r="N25" i="40"/>
  <c r="U24" i="40"/>
  <c r="T24" i="40"/>
  <c r="S24" i="40"/>
  <c r="R24" i="40"/>
  <c r="Q24" i="40"/>
  <c r="P24" i="40"/>
  <c r="O24" i="40"/>
  <c r="N24" i="40"/>
  <c r="U23" i="40"/>
  <c r="T23" i="40"/>
  <c r="S23" i="40"/>
  <c r="R23" i="40"/>
  <c r="Q23" i="40"/>
  <c r="P23" i="40"/>
  <c r="O23" i="40"/>
  <c r="N23" i="40"/>
  <c r="U22" i="40"/>
  <c r="T22" i="40"/>
  <c r="S22" i="40"/>
  <c r="R22" i="40"/>
  <c r="Q22" i="40"/>
  <c r="P22" i="40"/>
  <c r="O22" i="40"/>
  <c r="N22" i="40"/>
  <c r="U21" i="40"/>
  <c r="T21" i="40"/>
  <c r="S21" i="40"/>
  <c r="R21" i="40"/>
  <c r="Q21" i="40"/>
  <c r="P21" i="40"/>
  <c r="O21" i="40"/>
  <c r="N21" i="40"/>
  <c r="U20" i="40"/>
  <c r="T20" i="40"/>
  <c r="S20" i="40"/>
  <c r="R20" i="40"/>
  <c r="Q20" i="40"/>
  <c r="P20" i="40"/>
  <c r="O20" i="40"/>
  <c r="N20" i="40"/>
  <c r="U16" i="40"/>
  <c r="T16" i="40"/>
  <c r="S16" i="40"/>
  <c r="R16" i="40"/>
  <c r="Q16" i="40"/>
  <c r="P16" i="40"/>
  <c r="O16" i="40"/>
  <c r="N16" i="40"/>
  <c r="U15" i="40"/>
  <c r="T15" i="40"/>
  <c r="S15" i="40"/>
  <c r="R15" i="40"/>
  <c r="Q15" i="40"/>
  <c r="P15" i="40"/>
  <c r="O15" i="40"/>
  <c r="N15" i="40"/>
  <c r="U14" i="40"/>
  <c r="T14" i="40"/>
  <c r="S14" i="40"/>
  <c r="R14" i="40"/>
  <c r="Q14" i="40"/>
  <c r="P14" i="40"/>
  <c r="O14" i="40"/>
  <c r="N14" i="40"/>
  <c r="U13" i="40"/>
  <c r="T13" i="40"/>
  <c r="S13" i="40"/>
  <c r="R13" i="40"/>
  <c r="Q13" i="40"/>
  <c r="P13" i="40"/>
  <c r="O13" i="40"/>
  <c r="N13" i="40"/>
  <c r="U12" i="40"/>
  <c r="T12" i="40"/>
  <c r="S12" i="40"/>
  <c r="R12" i="40"/>
  <c r="Q12" i="40"/>
  <c r="P12" i="40"/>
  <c r="O12" i="40"/>
  <c r="N12" i="40"/>
  <c r="U11" i="40"/>
  <c r="T11" i="40"/>
  <c r="S11" i="40"/>
  <c r="R11" i="40"/>
  <c r="Q11" i="40"/>
  <c r="P11" i="40"/>
  <c r="O11" i="40"/>
  <c r="N11" i="40"/>
  <c r="U10" i="40"/>
  <c r="T10" i="40"/>
  <c r="S10" i="40"/>
  <c r="R10" i="40"/>
  <c r="Q10" i="40"/>
  <c r="P10" i="40"/>
  <c r="O10" i="40"/>
  <c r="N10" i="40"/>
  <c r="U9" i="40"/>
  <c r="T9" i="40"/>
  <c r="S9" i="40"/>
  <c r="R9" i="40"/>
  <c r="Q9" i="40"/>
  <c r="P9" i="40"/>
  <c r="O9" i="40"/>
  <c r="N9" i="40"/>
  <c r="U8" i="40"/>
  <c r="T8" i="40"/>
  <c r="S8" i="40"/>
  <c r="R8" i="40"/>
  <c r="Q8" i="40"/>
  <c r="P8" i="40"/>
  <c r="O8" i="40"/>
  <c r="N8" i="40"/>
  <c r="K22" i="39"/>
  <c r="J22" i="39"/>
  <c r="I22" i="39"/>
  <c r="H22" i="39"/>
  <c r="G22" i="39"/>
  <c r="F22" i="39"/>
  <c r="E22" i="39"/>
  <c r="D22" i="39"/>
  <c r="C22" i="39"/>
  <c r="A3" i="39"/>
  <c r="K20" i="39"/>
  <c r="J20" i="39"/>
  <c r="I20" i="39"/>
  <c r="H20" i="39"/>
  <c r="G20" i="39"/>
  <c r="F20" i="39"/>
  <c r="E20" i="39"/>
  <c r="D20" i="39"/>
  <c r="C20" i="39"/>
  <c r="M20" i="39" s="1"/>
  <c r="U19" i="39"/>
  <c r="T19" i="39"/>
  <c r="S19" i="39"/>
  <c r="R19" i="39"/>
  <c r="Q19" i="39"/>
  <c r="P19" i="39"/>
  <c r="O19" i="39"/>
  <c r="N19" i="39"/>
  <c r="U18" i="39"/>
  <c r="T18" i="39"/>
  <c r="S18" i="39"/>
  <c r="R18" i="39"/>
  <c r="Q18" i="39"/>
  <c r="P18" i="39"/>
  <c r="O18" i="39"/>
  <c r="N18" i="39"/>
  <c r="U17" i="39"/>
  <c r="T17" i="39"/>
  <c r="S17" i="39"/>
  <c r="R17" i="39"/>
  <c r="Q17" i="39"/>
  <c r="P17" i="39"/>
  <c r="O17" i="39"/>
  <c r="N17" i="39"/>
  <c r="K16" i="39"/>
  <c r="J16" i="39"/>
  <c r="I16" i="39"/>
  <c r="H16" i="39"/>
  <c r="G16" i="39"/>
  <c r="F16" i="39"/>
  <c r="E16" i="39"/>
  <c r="D16" i="39"/>
  <c r="C16" i="39"/>
  <c r="M16" i="39" s="1"/>
  <c r="U15" i="39"/>
  <c r="T15" i="39"/>
  <c r="S15" i="39"/>
  <c r="R15" i="39"/>
  <c r="Q15" i="39"/>
  <c r="P15" i="39"/>
  <c r="O15" i="39"/>
  <c r="N15" i="39"/>
  <c r="U14" i="39"/>
  <c r="T14" i="39"/>
  <c r="S14" i="39"/>
  <c r="R14" i="39"/>
  <c r="Q14" i="39"/>
  <c r="P14" i="39"/>
  <c r="O14" i="39"/>
  <c r="N14" i="39"/>
  <c r="U13" i="39"/>
  <c r="T13" i="39"/>
  <c r="S13" i="39"/>
  <c r="R13" i="39"/>
  <c r="Q13" i="39"/>
  <c r="P13" i="39"/>
  <c r="O13" i="39"/>
  <c r="N13" i="39"/>
  <c r="U12" i="39"/>
  <c r="T12" i="39"/>
  <c r="S12" i="39"/>
  <c r="R12" i="39"/>
  <c r="Q12" i="39"/>
  <c r="P12" i="39"/>
  <c r="O12" i="39"/>
  <c r="N12" i="39"/>
  <c r="U11" i="39"/>
  <c r="T11" i="39"/>
  <c r="S11" i="39"/>
  <c r="R11" i="39"/>
  <c r="Q11" i="39"/>
  <c r="P11" i="39"/>
  <c r="O11" i="39"/>
  <c r="N11" i="39"/>
  <c r="U10" i="39"/>
  <c r="T10" i="39"/>
  <c r="S10" i="39"/>
  <c r="R10" i="39"/>
  <c r="Q10" i="39"/>
  <c r="P10" i="39"/>
  <c r="O10" i="39"/>
  <c r="N10" i="39"/>
  <c r="U9" i="39"/>
  <c r="T9" i="39"/>
  <c r="S9" i="39"/>
  <c r="R9" i="39"/>
  <c r="Q9" i="39"/>
  <c r="P9" i="39"/>
  <c r="O9" i="39"/>
  <c r="N9" i="39"/>
  <c r="U8" i="39"/>
  <c r="T8" i="39"/>
  <c r="S8" i="39"/>
  <c r="R8" i="39"/>
  <c r="Q8" i="39"/>
  <c r="P8" i="39"/>
  <c r="O8" i="39"/>
  <c r="N8" i="39"/>
  <c r="U7" i="39"/>
  <c r="T7" i="39"/>
  <c r="S7" i="39"/>
  <c r="R7" i="39"/>
  <c r="Q7" i="39"/>
  <c r="P7" i="39"/>
  <c r="O7" i="39"/>
  <c r="N7" i="39"/>
  <c r="A3" i="38"/>
  <c r="B11" i="32"/>
  <c r="A3" i="75"/>
  <c r="G30" i="75"/>
  <c r="F30" i="75"/>
  <c r="E30" i="75"/>
  <c r="D30" i="75"/>
  <c r="C30" i="75"/>
  <c r="G24" i="75"/>
  <c r="F24" i="75"/>
  <c r="E24" i="75"/>
  <c r="D24" i="75"/>
  <c r="C24" i="75"/>
  <c r="G18" i="75"/>
  <c r="F18" i="75"/>
  <c r="E18" i="75"/>
  <c r="D18" i="75"/>
  <c r="C18" i="75"/>
  <c r="G12" i="75"/>
  <c r="F12" i="75"/>
  <c r="E12" i="75"/>
  <c r="D12" i="75"/>
  <c r="C12" i="75"/>
  <c r="G6" i="75"/>
  <c r="F6" i="75"/>
  <c r="E6" i="75"/>
  <c r="D6" i="75"/>
  <c r="C6" i="75"/>
  <c r="A3" i="56"/>
  <c r="A3" i="30"/>
  <c r="F24" i="33"/>
  <c r="E24" i="33"/>
  <c r="D24" i="33"/>
  <c r="C24" i="33"/>
  <c r="B24" i="33"/>
  <c r="F23" i="33"/>
  <c r="E23" i="33"/>
  <c r="D23" i="33"/>
  <c r="C23" i="33"/>
  <c r="B23" i="33"/>
  <c r="F10" i="26"/>
  <c r="F15" i="33" s="1"/>
  <c r="E10" i="26"/>
  <c r="E15" i="33" s="1"/>
  <c r="D10" i="26"/>
  <c r="D15" i="33" s="1"/>
  <c r="C10" i="26"/>
  <c r="C15" i="33" s="1"/>
  <c r="B10" i="26"/>
  <c r="B15" i="33" s="1"/>
  <c r="A3" i="60"/>
  <c r="K15" i="67"/>
  <c r="J15" i="67"/>
  <c r="I15" i="67"/>
  <c r="H15" i="67"/>
  <c r="G15" i="67"/>
  <c r="F15" i="67"/>
  <c r="E15" i="67"/>
  <c r="D15" i="67"/>
  <c r="N15" i="67" s="1"/>
  <c r="U14" i="67"/>
  <c r="T14" i="67"/>
  <c r="S14" i="67"/>
  <c r="R14" i="67"/>
  <c r="Q14" i="67"/>
  <c r="P14" i="67"/>
  <c r="O14" i="67"/>
  <c r="U13" i="67"/>
  <c r="T13" i="67"/>
  <c r="S13" i="67"/>
  <c r="R13" i="67"/>
  <c r="Q13" i="67"/>
  <c r="P13" i="67"/>
  <c r="O13" i="67"/>
  <c r="A3" i="45"/>
  <c r="F28" i="33" l="1"/>
  <c r="J47" i="40"/>
  <c r="T46" i="40"/>
  <c r="S46" i="40"/>
  <c r="F21" i="39"/>
  <c r="J21" i="39"/>
  <c r="J23" i="39" s="1"/>
  <c r="Q20" i="39"/>
  <c r="D50" i="40"/>
  <c r="H50" i="40"/>
  <c r="C53" i="40"/>
  <c r="G53" i="40"/>
  <c r="K15" i="33"/>
  <c r="J23" i="33"/>
  <c r="P15" i="67"/>
  <c r="T15" i="67"/>
  <c r="C21" i="39"/>
  <c r="N20" i="39"/>
  <c r="F37" i="75"/>
  <c r="I24" i="33"/>
  <c r="K53" i="40"/>
  <c r="I23" i="33"/>
  <c r="H24" i="33"/>
  <c r="O15" i="67"/>
  <c r="D21" i="39"/>
  <c r="H21" i="39"/>
  <c r="H23" i="39" s="1"/>
  <c r="C47" i="40"/>
  <c r="M47" i="40" s="1"/>
  <c r="R26" i="40"/>
  <c r="K47" i="40"/>
  <c r="I15" i="33"/>
  <c r="J15" i="33"/>
  <c r="R15" i="67"/>
  <c r="H15" i="33"/>
  <c r="R16" i="39"/>
  <c r="K21" i="39"/>
  <c r="K23" i="39" s="1"/>
  <c r="T20" i="39"/>
  <c r="D53" i="40"/>
  <c r="H23" i="33"/>
  <c r="K24" i="33"/>
  <c r="F50" i="40"/>
  <c r="E53" i="40"/>
  <c r="F53" i="40"/>
  <c r="J53" i="40"/>
  <c r="J24" i="33"/>
  <c r="K23" i="33"/>
  <c r="D28" i="33"/>
  <c r="H30" i="33"/>
  <c r="B28" i="33"/>
  <c r="J30" i="33"/>
  <c r="K29" i="33"/>
  <c r="E28" i="33"/>
  <c r="I29" i="33"/>
  <c r="C28" i="33"/>
  <c r="J29" i="33"/>
  <c r="K30" i="33"/>
  <c r="H29" i="33"/>
  <c r="I30" i="33"/>
  <c r="R46" i="40"/>
  <c r="O46" i="40"/>
  <c r="P46" i="40"/>
  <c r="I53" i="40"/>
  <c r="D47" i="40"/>
  <c r="H47" i="40"/>
  <c r="H53" i="40"/>
  <c r="Q26" i="40"/>
  <c r="U26" i="40"/>
  <c r="N46" i="40"/>
  <c r="F47" i="40"/>
  <c r="J50" i="40"/>
  <c r="E50" i="40"/>
  <c r="I50" i="40"/>
  <c r="O26" i="40"/>
  <c r="S26" i="40"/>
  <c r="C50" i="40"/>
  <c r="G50" i="40"/>
  <c r="K50" i="40"/>
  <c r="Q46" i="40"/>
  <c r="U46" i="40"/>
  <c r="E47" i="40"/>
  <c r="G47" i="40"/>
  <c r="I47" i="40"/>
  <c r="N26" i="40"/>
  <c r="P26" i="40"/>
  <c r="T26" i="40"/>
  <c r="O20" i="39"/>
  <c r="R20" i="39"/>
  <c r="U20" i="39"/>
  <c r="P16" i="39"/>
  <c r="T16" i="39"/>
  <c r="P20" i="39"/>
  <c r="S20" i="39"/>
  <c r="F23" i="39"/>
  <c r="O16" i="39"/>
  <c r="Q16" i="39"/>
  <c r="S16" i="39"/>
  <c r="U16" i="39"/>
  <c r="E21" i="39"/>
  <c r="G21" i="39"/>
  <c r="I21" i="39"/>
  <c r="N16" i="39"/>
  <c r="C37" i="75"/>
  <c r="G37" i="75"/>
  <c r="E37" i="75"/>
  <c r="D37" i="75"/>
  <c r="U15" i="67"/>
  <c r="S15" i="67"/>
  <c r="Q15" i="67"/>
  <c r="K28" i="33" l="1"/>
  <c r="C23" i="39"/>
  <c r="M21" i="39"/>
  <c r="T47" i="40"/>
  <c r="U47" i="40"/>
  <c r="Q21" i="39"/>
  <c r="N21" i="39"/>
  <c r="D23" i="39"/>
  <c r="N47" i="40"/>
  <c r="Q47" i="40"/>
  <c r="U21" i="39"/>
  <c r="I28" i="33"/>
  <c r="H28" i="33"/>
  <c r="J28" i="33"/>
  <c r="R47" i="40"/>
  <c r="P47" i="40"/>
  <c r="S47" i="40"/>
  <c r="O47" i="40"/>
  <c r="E23" i="39"/>
  <c r="P21" i="39"/>
  <c r="I23" i="39"/>
  <c r="T21" i="39"/>
  <c r="G23" i="39"/>
  <c r="R21" i="39"/>
  <c r="S21" i="39"/>
  <c r="O21" i="39"/>
  <c r="I31" i="33" l="1"/>
  <c r="K31" i="33"/>
  <c r="H31" i="33"/>
  <c r="J31" i="33" l="1"/>
  <c r="V20" i="70" l="1"/>
  <c r="V21" i="70"/>
  <c r="E22" i="33"/>
  <c r="D22" i="33"/>
  <c r="C22" i="33"/>
  <c r="B22" i="33"/>
  <c r="V9" i="69"/>
  <c r="V8" i="69"/>
  <c r="V7" i="69"/>
  <c r="K11" i="37"/>
  <c r="J11" i="37"/>
  <c r="I11" i="37"/>
  <c r="H11" i="37"/>
  <c r="K20" i="37"/>
  <c r="K19" i="37"/>
  <c r="K18" i="37"/>
  <c r="K17" i="37"/>
  <c r="J20" i="37"/>
  <c r="J19" i="37"/>
  <c r="J18" i="37"/>
  <c r="J17" i="37"/>
  <c r="I20" i="37"/>
  <c r="I19" i="37"/>
  <c r="I18" i="37"/>
  <c r="I17" i="37"/>
  <c r="H20" i="37"/>
  <c r="H19" i="37"/>
  <c r="H18" i="37"/>
  <c r="H17" i="37"/>
  <c r="G20" i="37"/>
  <c r="G19" i="37"/>
  <c r="G18" i="37"/>
  <c r="G17" i="37"/>
  <c r="F20" i="37"/>
  <c r="F19" i="37"/>
  <c r="F18" i="37"/>
  <c r="F17" i="37"/>
  <c r="E20" i="37"/>
  <c r="D20" i="37"/>
  <c r="N20" i="37" s="1"/>
  <c r="E19" i="37"/>
  <c r="D19" i="37"/>
  <c r="N19" i="37" s="1"/>
  <c r="E18" i="37"/>
  <c r="D18" i="37"/>
  <c r="N18" i="37" s="1"/>
  <c r="E17" i="37"/>
  <c r="D17" i="37"/>
  <c r="N17" i="37" s="1"/>
  <c r="U13" i="37"/>
  <c r="T13" i="37"/>
  <c r="S13" i="37"/>
  <c r="R13" i="37"/>
  <c r="Q13" i="37"/>
  <c r="P13" i="37"/>
  <c r="O13" i="37"/>
  <c r="U17" i="37" l="1"/>
  <c r="S19" i="37"/>
  <c r="U18" i="37"/>
  <c r="R18" i="37"/>
  <c r="P20" i="37"/>
  <c r="S20" i="37"/>
  <c r="Q17" i="37"/>
  <c r="U19" i="37"/>
  <c r="Q18" i="37"/>
  <c r="T18" i="37"/>
  <c r="Q19" i="37"/>
  <c r="T19" i="37"/>
  <c r="R19" i="37"/>
  <c r="T17" i="37"/>
  <c r="R20" i="37"/>
  <c r="U20" i="37"/>
  <c r="S17" i="37"/>
  <c r="Q20" i="37"/>
  <c r="T20" i="37"/>
  <c r="O20" i="37"/>
  <c r="P19" i="37"/>
  <c r="E21" i="37"/>
  <c r="H21" i="37"/>
  <c r="C9" i="26" s="1"/>
  <c r="C14" i="33" s="1"/>
  <c r="K21" i="37"/>
  <c r="F9" i="26" s="1"/>
  <c r="F14" i="33" s="1"/>
  <c r="H22" i="33"/>
  <c r="F22" i="33"/>
  <c r="I22" i="33"/>
  <c r="J22" i="33"/>
  <c r="V19" i="70"/>
  <c r="J21" i="37"/>
  <c r="S18" i="37"/>
  <c r="O18" i="37"/>
  <c r="I21" i="37"/>
  <c r="P18" i="37"/>
  <c r="O17" i="37"/>
  <c r="O19" i="37"/>
  <c r="P17" i="37"/>
  <c r="G21" i="37"/>
  <c r="D21" i="37"/>
  <c r="N21" i="37" s="1"/>
  <c r="R17" i="37"/>
  <c r="F21" i="37"/>
  <c r="Q21" i="37" l="1"/>
  <c r="O21" i="37"/>
  <c r="K22" i="33"/>
  <c r="R21" i="37"/>
  <c r="B9" i="26"/>
  <c r="B14" i="33" s="1"/>
  <c r="H14" i="33" s="1"/>
  <c r="U21" i="37"/>
  <c r="E9" i="26"/>
  <c r="E14" i="33" s="1"/>
  <c r="K14" i="33" s="1"/>
  <c r="T21" i="37"/>
  <c r="D9" i="26"/>
  <c r="D14" i="33" s="1"/>
  <c r="S21" i="37"/>
  <c r="P21" i="37"/>
  <c r="J14" i="33" l="1"/>
  <c r="I14" i="33"/>
  <c r="A4" i="54"/>
  <c r="A3" i="72"/>
  <c r="F22" i="26"/>
  <c r="U24" i="72"/>
  <c r="D22" i="26"/>
  <c r="D25" i="33" s="1"/>
  <c r="C22" i="26"/>
  <c r="C25" i="33" s="1"/>
  <c r="B22" i="26"/>
  <c r="Q24" i="72"/>
  <c r="U22" i="72"/>
  <c r="T22" i="72"/>
  <c r="S22" i="72"/>
  <c r="R22" i="72"/>
  <c r="Q22" i="72"/>
  <c r="P22" i="72"/>
  <c r="O22" i="72"/>
  <c r="U18" i="72"/>
  <c r="T18" i="72"/>
  <c r="S18" i="72"/>
  <c r="R18" i="72"/>
  <c r="Q18" i="72"/>
  <c r="P18" i="72"/>
  <c r="O18" i="72"/>
  <c r="K17" i="72"/>
  <c r="J17" i="72"/>
  <c r="I17" i="72"/>
  <c r="H17" i="72"/>
  <c r="G17" i="72"/>
  <c r="F17" i="72"/>
  <c r="E17" i="72"/>
  <c r="D17" i="72"/>
  <c r="N17" i="72" s="1"/>
  <c r="U16" i="72"/>
  <c r="T16" i="72"/>
  <c r="S16" i="72"/>
  <c r="R16" i="72"/>
  <c r="Q16" i="72"/>
  <c r="P16" i="72"/>
  <c r="O16" i="72"/>
  <c r="U15" i="72"/>
  <c r="T15" i="72"/>
  <c r="S15" i="72"/>
  <c r="R15" i="72"/>
  <c r="Q15" i="72"/>
  <c r="P15" i="72"/>
  <c r="O15" i="72"/>
  <c r="U11" i="72"/>
  <c r="T11" i="72"/>
  <c r="S11" i="72"/>
  <c r="R11" i="72"/>
  <c r="Q11" i="72"/>
  <c r="P11" i="72"/>
  <c r="O11" i="72"/>
  <c r="K10" i="72"/>
  <c r="J10" i="72"/>
  <c r="I10" i="72"/>
  <c r="H10" i="72"/>
  <c r="G10" i="72"/>
  <c r="F10" i="72"/>
  <c r="E10" i="72"/>
  <c r="D10" i="72"/>
  <c r="N10" i="72" s="1"/>
  <c r="U9" i="72"/>
  <c r="T9" i="72"/>
  <c r="S9" i="72"/>
  <c r="R9" i="72"/>
  <c r="Q9" i="72"/>
  <c r="P9" i="72"/>
  <c r="O9" i="72"/>
  <c r="U8" i="72"/>
  <c r="T8" i="72"/>
  <c r="S8" i="72"/>
  <c r="R8" i="72"/>
  <c r="Q8" i="72"/>
  <c r="P8" i="72"/>
  <c r="O8" i="72"/>
  <c r="M20" i="26"/>
  <c r="O19" i="26"/>
  <c r="M19" i="26"/>
  <c r="A3" i="71"/>
  <c r="V9" i="71"/>
  <c r="V8" i="71"/>
  <c r="V7" i="71"/>
  <c r="A3" i="70"/>
  <c r="V9" i="70"/>
  <c r="V8" i="70"/>
  <c r="V7" i="70"/>
  <c r="A3" i="68"/>
  <c r="K38" i="68"/>
  <c r="F15" i="26" s="1"/>
  <c r="F20" i="33" s="1"/>
  <c r="J38" i="68"/>
  <c r="E15" i="26" s="1"/>
  <c r="E20" i="33" s="1"/>
  <c r="I38" i="68"/>
  <c r="D15" i="26" s="1"/>
  <c r="D20" i="33" s="1"/>
  <c r="H38" i="68"/>
  <c r="C15" i="26" s="1"/>
  <c r="C20" i="33" s="1"/>
  <c r="G38" i="68"/>
  <c r="B15" i="26" s="1"/>
  <c r="F38" i="68"/>
  <c r="E38" i="68"/>
  <c r="D38" i="68"/>
  <c r="C38" i="68"/>
  <c r="M38" i="68" s="1"/>
  <c r="U37" i="68"/>
  <c r="T37" i="68"/>
  <c r="S37" i="68"/>
  <c r="R37" i="68"/>
  <c r="Q37" i="68"/>
  <c r="P37" i="68"/>
  <c r="O37" i="68"/>
  <c r="N37" i="68"/>
  <c r="U36" i="68"/>
  <c r="T36" i="68"/>
  <c r="S36" i="68"/>
  <c r="R36" i="68"/>
  <c r="Q36" i="68"/>
  <c r="P36" i="68"/>
  <c r="O36" i="68"/>
  <c r="N36" i="68"/>
  <c r="U35" i="68"/>
  <c r="T35" i="68"/>
  <c r="S35" i="68"/>
  <c r="R35" i="68"/>
  <c r="Q35" i="68"/>
  <c r="P35" i="68"/>
  <c r="O35" i="68"/>
  <c r="N35" i="68"/>
  <c r="D14" i="26"/>
  <c r="C14" i="26"/>
  <c r="C19" i="33" s="1"/>
  <c r="B14" i="26"/>
  <c r="E14" i="26"/>
  <c r="E19" i="33" s="1"/>
  <c r="F14" i="26"/>
  <c r="F19" i="33" s="1"/>
  <c r="K46" i="60"/>
  <c r="J46" i="60"/>
  <c r="I46" i="60"/>
  <c r="H46" i="60"/>
  <c r="G46" i="60"/>
  <c r="F46" i="60"/>
  <c r="E46" i="60"/>
  <c r="D46" i="60"/>
  <c r="C46" i="60"/>
  <c r="K37" i="60"/>
  <c r="J37" i="60"/>
  <c r="I37" i="60"/>
  <c r="H37" i="60"/>
  <c r="G37" i="60"/>
  <c r="F37" i="60"/>
  <c r="E37" i="60"/>
  <c r="D37" i="60"/>
  <c r="C37" i="60"/>
  <c r="K34" i="60"/>
  <c r="J34" i="60"/>
  <c r="I34" i="60"/>
  <c r="H34" i="60"/>
  <c r="G34" i="60"/>
  <c r="F34" i="60"/>
  <c r="E34" i="60"/>
  <c r="D34" i="60"/>
  <c r="C34" i="60"/>
  <c r="K22" i="60"/>
  <c r="K23" i="60" s="1"/>
  <c r="J22" i="60"/>
  <c r="J23" i="60" s="1"/>
  <c r="I22" i="60"/>
  <c r="I23" i="60" s="1"/>
  <c r="H22" i="60"/>
  <c r="H23" i="60" s="1"/>
  <c r="G22" i="60"/>
  <c r="G23" i="60" s="1"/>
  <c r="F22" i="60"/>
  <c r="F23" i="60" s="1"/>
  <c r="E22" i="60"/>
  <c r="E23" i="60" s="1"/>
  <c r="D22" i="60"/>
  <c r="D23" i="60" s="1"/>
  <c r="C22" i="60"/>
  <c r="C23" i="60" s="1"/>
  <c r="K15" i="60"/>
  <c r="K14" i="60" s="1"/>
  <c r="K35" i="60" s="1"/>
  <c r="J15" i="60"/>
  <c r="J14" i="60" s="1"/>
  <c r="J35" i="60" s="1"/>
  <c r="I15" i="60"/>
  <c r="I14" i="60" s="1"/>
  <c r="I35" i="60" s="1"/>
  <c r="H15" i="60"/>
  <c r="H14" i="60" s="1"/>
  <c r="H35" i="60" s="1"/>
  <c r="G15" i="60"/>
  <c r="G14" i="60" s="1"/>
  <c r="G35" i="60" s="1"/>
  <c r="F15" i="60"/>
  <c r="F14" i="60" s="1"/>
  <c r="F35" i="60" s="1"/>
  <c r="E15" i="60"/>
  <c r="D15" i="60"/>
  <c r="C15" i="60"/>
  <c r="C14" i="60" s="1"/>
  <c r="C35" i="60" s="1"/>
  <c r="E14" i="60"/>
  <c r="E35" i="60" s="1"/>
  <c r="D14" i="60"/>
  <c r="D35" i="60" s="1"/>
  <c r="K10" i="60"/>
  <c r="K11" i="60" s="1"/>
  <c r="J10" i="60"/>
  <c r="J11" i="60" s="1"/>
  <c r="I10" i="60"/>
  <c r="I11" i="60" s="1"/>
  <c r="H10" i="60"/>
  <c r="H11" i="60" s="1"/>
  <c r="G10" i="60"/>
  <c r="G11" i="60" s="1"/>
  <c r="F10" i="60"/>
  <c r="F11" i="60" s="1"/>
  <c r="E10" i="60"/>
  <c r="E11" i="60" s="1"/>
  <c r="D10" i="60"/>
  <c r="D11" i="60" s="1"/>
  <c r="C10" i="60"/>
  <c r="C11" i="60" s="1"/>
  <c r="K20" i="45"/>
  <c r="F13" i="26" s="1"/>
  <c r="F18" i="33" s="1"/>
  <c r="J20" i="45"/>
  <c r="E13" i="26" s="1"/>
  <c r="E18" i="33" s="1"/>
  <c r="I20" i="45"/>
  <c r="D13" i="26" s="1"/>
  <c r="H20" i="45"/>
  <c r="G20" i="45"/>
  <c r="B13" i="26" s="1"/>
  <c r="B18" i="33" s="1"/>
  <c r="F20" i="45"/>
  <c r="E20" i="45"/>
  <c r="D20" i="45"/>
  <c r="N20" i="45" s="1"/>
  <c r="U18" i="45"/>
  <c r="T18" i="45"/>
  <c r="S18" i="45"/>
  <c r="R18" i="45"/>
  <c r="Q18" i="45"/>
  <c r="P18" i="45"/>
  <c r="O18" i="45"/>
  <c r="U17" i="45"/>
  <c r="T17" i="45"/>
  <c r="S17" i="45"/>
  <c r="R17" i="45"/>
  <c r="Q17" i="45"/>
  <c r="P17" i="45"/>
  <c r="O17" i="45"/>
  <c r="U16" i="45"/>
  <c r="T16" i="45"/>
  <c r="S16" i="45"/>
  <c r="R16" i="45"/>
  <c r="Q16" i="45"/>
  <c r="P16" i="45"/>
  <c r="O16" i="45"/>
  <c r="U15" i="45"/>
  <c r="T15" i="45"/>
  <c r="S15" i="45"/>
  <c r="R15" i="45"/>
  <c r="Q15" i="45"/>
  <c r="P15" i="45"/>
  <c r="O15" i="45"/>
  <c r="U14" i="45"/>
  <c r="T14" i="45"/>
  <c r="S14" i="45"/>
  <c r="R14" i="45"/>
  <c r="Q14" i="45"/>
  <c r="P14" i="45"/>
  <c r="O14" i="45"/>
  <c r="U13" i="45"/>
  <c r="T13" i="45"/>
  <c r="S13" i="45"/>
  <c r="R13" i="45"/>
  <c r="Q13" i="45"/>
  <c r="P13" i="45"/>
  <c r="O13" i="45"/>
  <c r="U12" i="45"/>
  <c r="T12" i="45"/>
  <c r="S12" i="45"/>
  <c r="R12" i="45"/>
  <c r="Q12" i="45"/>
  <c r="P12" i="45"/>
  <c r="O12" i="45"/>
  <c r="U11" i="45"/>
  <c r="T11" i="45"/>
  <c r="S11" i="45"/>
  <c r="R11" i="45"/>
  <c r="Q11" i="45"/>
  <c r="P11" i="45"/>
  <c r="O11" i="45"/>
  <c r="U10" i="45"/>
  <c r="T10" i="45"/>
  <c r="S10" i="45"/>
  <c r="R10" i="45"/>
  <c r="Q10" i="45"/>
  <c r="P10" i="45"/>
  <c r="O10" i="45"/>
  <c r="U9" i="45"/>
  <c r="T9" i="45"/>
  <c r="S9" i="45"/>
  <c r="R9" i="45"/>
  <c r="Q9" i="45"/>
  <c r="P9" i="45"/>
  <c r="O9" i="45"/>
  <c r="U8" i="45"/>
  <c r="T8" i="45"/>
  <c r="S8" i="45"/>
  <c r="R8" i="45"/>
  <c r="Q8" i="45"/>
  <c r="P8" i="45"/>
  <c r="O8" i="45"/>
  <c r="U7" i="45"/>
  <c r="S7" i="45"/>
  <c r="R7" i="45"/>
  <c r="Q7" i="45"/>
  <c r="P7" i="45"/>
  <c r="O7" i="45"/>
  <c r="A3" i="44"/>
  <c r="G32" i="44"/>
  <c r="G38" i="44" s="1"/>
  <c r="F32" i="44"/>
  <c r="F38" i="44" s="1"/>
  <c r="E32" i="44"/>
  <c r="E38" i="44" s="1"/>
  <c r="D32" i="44"/>
  <c r="D38" i="44" s="1"/>
  <c r="C32" i="44"/>
  <c r="C38" i="44" s="1"/>
  <c r="G30" i="44"/>
  <c r="G26" i="44" s="1"/>
  <c r="F30" i="44"/>
  <c r="F26" i="44" s="1"/>
  <c r="E30" i="44"/>
  <c r="E26" i="44" s="1"/>
  <c r="D30" i="44"/>
  <c r="C30" i="44"/>
  <c r="C26" i="44" s="1"/>
  <c r="D26" i="44"/>
  <c r="G13" i="44"/>
  <c r="G23" i="44" s="1"/>
  <c r="G24" i="44" s="1"/>
  <c r="F13" i="44"/>
  <c r="F23" i="44" s="1"/>
  <c r="F24" i="44" s="1"/>
  <c r="E13" i="44"/>
  <c r="E23" i="44" s="1"/>
  <c r="E24" i="44" s="1"/>
  <c r="D13" i="44"/>
  <c r="D23" i="44" s="1"/>
  <c r="D24" i="44" s="1"/>
  <c r="C13" i="44"/>
  <c r="C23" i="44" s="1"/>
  <c r="C24" i="44" s="1"/>
  <c r="G10" i="44"/>
  <c r="G11" i="44" s="1"/>
  <c r="F10" i="44"/>
  <c r="E10" i="44"/>
  <c r="D10" i="44"/>
  <c r="D11" i="44" s="1"/>
  <c r="C10" i="44"/>
  <c r="C11" i="44" s="1"/>
  <c r="F11" i="26"/>
  <c r="F16" i="33" s="1"/>
  <c r="E11" i="26"/>
  <c r="D11" i="26"/>
  <c r="D16" i="33" s="1"/>
  <c r="C11" i="26"/>
  <c r="C16" i="33" s="1"/>
  <c r="B11" i="26"/>
  <c r="B16" i="33" s="1"/>
  <c r="N9" i="26"/>
  <c r="A3" i="59"/>
  <c r="S7" i="59"/>
  <c r="R7" i="59"/>
  <c r="Q7" i="59"/>
  <c r="P7" i="59"/>
  <c r="O7" i="59"/>
  <c r="N7" i="59"/>
  <c r="M7" i="59"/>
  <c r="A7" i="67"/>
  <c r="A3" i="67"/>
  <c r="K9" i="67"/>
  <c r="J9" i="67"/>
  <c r="I9" i="67"/>
  <c r="H9" i="67"/>
  <c r="G9" i="67"/>
  <c r="F9" i="67"/>
  <c r="E9" i="67"/>
  <c r="D9" i="67"/>
  <c r="N9" i="67" s="1"/>
  <c r="U8" i="67"/>
  <c r="T8" i="67"/>
  <c r="S8" i="67"/>
  <c r="R8" i="67"/>
  <c r="Q8" i="67"/>
  <c r="P8" i="67"/>
  <c r="O8" i="67"/>
  <c r="U7" i="67"/>
  <c r="T7" i="67"/>
  <c r="S7" i="67"/>
  <c r="R7" i="67"/>
  <c r="Q7" i="67"/>
  <c r="P7" i="67"/>
  <c r="O7" i="67"/>
  <c r="A3" i="37"/>
  <c r="U11" i="37"/>
  <c r="T11" i="37"/>
  <c r="S11" i="37"/>
  <c r="O8" i="37"/>
  <c r="P8" i="37"/>
  <c r="Q8" i="37"/>
  <c r="R8" i="37"/>
  <c r="S8" i="37"/>
  <c r="T8" i="37"/>
  <c r="U8" i="37"/>
  <c r="O9" i="37"/>
  <c r="P9" i="37"/>
  <c r="Q9" i="37"/>
  <c r="R9" i="37"/>
  <c r="S9" i="37"/>
  <c r="T9" i="37"/>
  <c r="U9" i="37"/>
  <c r="O10" i="37"/>
  <c r="P10" i="37"/>
  <c r="Q10" i="37"/>
  <c r="R10" i="37"/>
  <c r="S10" i="37"/>
  <c r="T10" i="37"/>
  <c r="U10" i="37"/>
  <c r="U7" i="37"/>
  <c r="T7" i="37"/>
  <c r="S7" i="37"/>
  <c r="R7" i="37"/>
  <c r="Q7" i="37"/>
  <c r="P7" i="37"/>
  <c r="G11" i="37"/>
  <c r="F11" i="37"/>
  <c r="E11" i="37"/>
  <c r="D11" i="37"/>
  <c r="N11" i="37" s="1"/>
  <c r="A3" i="36"/>
  <c r="N21" i="26"/>
  <c r="O20" i="26"/>
  <c r="A22" i="26"/>
  <c r="A23" i="26"/>
  <c r="A21" i="26"/>
  <c r="A20" i="26"/>
  <c r="A19" i="26"/>
  <c r="A15" i="26"/>
  <c r="A14" i="26"/>
  <c r="A13" i="26"/>
  <c r="A12" i="26"/>
  <c r="A11" i="26"/>
  <c r="A10" i="26"/>
  <c r="A9" i="26"/>
  <c r="A8" i="26"/>
  <c r="K9" i="36"/>
  <c r="F8" i="26" s="1"/>
  <c r="F13" i="33" s="1"/>
  <c r="J9" i="36"/>
  <c r="I9" i="36"/>
  <c r="H9" i="36"/>
  <c r="C8" i="26" s="1"/>
  <c r="G9" i="36"/>
  <c r="B8" i="26" s="1"/>
  <c r="F9" i="36"/>
  <c r="E9" i="36"/>
  <c r="U8" i="36"/>
  <c r="T8" i="36"/>
  <c r="S8" i="36"/>
  <c r="S7" i="36"/>
  <c r="R8" i="36"/>
  <c r="R7" i="36"/>
  <c r="Q8" i="36"/>
  <c r="Q7" i="36"/>
  <c r="P8" i="36"/>
  <c r="P7" i="36"/>
  <c r="O8" i="36"/>
  <c r="P42" i="56"/>
  <c r="O42" i="56"/>
  <c r="N42" i="56"/>
  <c r="M42" i="56"/>
  <c r="L42" i="56"/>
  <c r="K42" i="56"/>
  <c r="J42" i="56"/>
  <c r="I42" i="56"/>
  <c r="H42" i="56"/>
  <c r="G42" i="56"/>
  <c r="F42" i="56"/>
  <c r="P41" i="56"/>
  <c r="O41" i="56"/>
  <c r="N41" i="56"/>
  <c r="M41" i="56"/>
  <c r="L41" i="56"/>
  <c r="K41" i="56"/>
  <c r="J41" i="56"/>
  <c r="I41" i="56"/>
  <c r="H41" i="56"/>
  <c r="G41" i="56"/>
  <c r="F41" i="56"/>
  <c r="P40" i="56"/>
  <c r="O40" i="56"/>
  <c r="N40" i="56"/>
  <c r="M40" i="56"/>
  <c r="L40" i="56"/>
  <c r="K40" i="56"/>
  <c r="J40" i="56"/>
  <c r="I40" i="56"/>
  <c r="H40" i="56"/>
  <c r="G40" i="56"/>
  <c r="F40" i="56"/>
  <c r="P39" i="56"/>
  <c r="O39" i="56"/>
  <c r="N39" i="56"/>
  <c r="M39" i="56"/>
  <c r="L39" i="56"/>
  <c r="K39" i="56"/>
  <c r="J39" i="56"/>
  <c r="I39" i="56"/>
  <c r="H39" i="56"/>
  <c r="G39" i="56"/>
  <c r="F39"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28" i="56"/>
  <c r="O28" i="56"/>
  <c r="N28" i="56"/>
  <c r="M28" i="56"/>
  <c r="L28" i="56"/>
  <c r="K28" i="56"/>
  <c r="J28" i="56"/>
  <c r="I28" i="56"/>
  <c r="H28" i="56"/>
  <c r="G28" i="56"/>
  <c r="F28" i="56"/>
  <c r="P27" i="56"/>
  <c r="O27" i="56"/>
  <c r="N27" i="56"/>
  <c r="M27" i="56"/>
  <c r="L27" i="56"/>
  <c r="K27" i="56"/>
  <c r="J27" i="56"/>
  <c r="I27" i="56"/>
  <c r="H27" i="56"/>
  <c r="G27" i="56"/>
  <c r="F27" i="56"/>
  <c r="P26" i="56"/>
  <c r="O26" i="56"/>
  <c r="N26" i="56"/>
  <c r="M26" i="56"/>
  <c r="L26" i="56"/>
  <c r="K26" i="56"/>
  <c r="J26" i="56"/>
  <c r="I26" i="56"/>
  <c r="H26" i="56"/>
  <c r="G26" i="56"/>
  <c r="F26" i="56"/>
  <c r="P25" i="56"/>
  <c r="O25" i="56"/>
  <c r="N25" i="56"/>
  <c r="M25" i="56"/>
  <c r="L25" i="56"/>
  <c r="K25" i="56"/>
  <c r="J25" i="56"/>
  <c r="I25" i="56"/>
  <c r="H25" i="56"/>
  <c r="G25" i="56"/>
  <c r="F25"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14"/>
  <c r="D7" i="56"/>
  <c r="E7" i="56" s="1"/>
  <c r="F7" i="56" s="1"/>
  <c r="G7" i="56" s="1"/>
  <c r="H7" i="56" s="1"/>
  <c r="I7" i="56" s="1"/>
  <c r="J7" i="56" s="1"/>
  <c r="K7" i="56" s="1"/>
  <c r="L7" i="56" s="1"/>
  <c r="M7" i="56" s="1"/>
  <c r="N7" i="56" s="1"/>
  <c r="O7" i="56" s="1"/>
  <c r="P7" i="56" s="1"/>
  <c r="Q7" i="56" s="1"/>
  <c r="R7" i="56" s="1"/>
  <c r="S7" i="56"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V172" i="30" s="1"/>
  <c r="V173" i="30" s="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U191" i="30"/>
  <c r="U177" i="30"/>
  <c r="U154" i="30"/>
  <c r="U140" i="30"/>
  <c r="U117" i="30"/>
  <c r="U103" i="30"/>
  <c r="U80" i="30"/>
  <c r="U66" i="30"/>
  <c r="U43" i="30"/>
  <c r="U29" i="30"/>
  <c r="U191" i="56"/>
  <c r="U177" i="56"/>
  <c r="U154" i="56"/>
  <c r="U140" i="56"/>
  <c r="U117" i="56"/>
  <c r="U103" i="56"/>
  <c r="U80" i="56"/>
  <c r="U66" i="56"/>
  <c r="U43" i="56"/>
  <c r="U29" i="56"/>
  <c r="V8" i="56"/>
  <c r="V9" i="56" s="1"/>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D7" i="30"/>
  <c r="E7" i="30" s="1"/>
  <c r="F7" i="30" s="1"/>
  <c r="G7" i="30" s="1"/>
  <c r="H7" i="30" s="1"/>
  <c r="I7" i="30" s="1"/>
  <c r="J7" i="30" s="1"/>
  <c r="K7" i="30" s="1"/>
  <c r="L7" i="30" s="1"/>
  <c r="M7" i="30" s="1"/>
  <c r="N7" i="30" s="1"/>
  <c r="O7" i="30" s="1"/>
  <c r="P7" i="30" s="1"/>
  <c r="Q7" i="30" s="1"/>
  <c r="R7" i="30" s="1"/>
  <c r="S7" i="30" s="1"/>
  <c r="B25" i="33" l="1"/>
  <c r="G33" i="44"/>
  <c r="G34" i="44" s="1"/>
  <c r="C33" i="44"/>
  <c r="C34" i="44" s="1"/>
  <c r="F33" i="44"/>
  <c r="F34" i="44" s="1"/>
  <c r="F36" i="44" s="1"/>
  <c r="F37" i="44" s="1"/>
  <c r="F39" i="44" s="1"/>
  <c r="F41" i="44" s="1"/>
  <c r="E33" i="44"/>
  <c r="E34" i="44" s="1"/>
  <c r="E36" i="44" s="1"/>
  <c r="E37" i="44" s="1"/>
  <c r="E39" i="44" s="1"/>
  <c r="E41" i="44" s="1"/>
  <c r="U17" i="72"/>
  <c r="S10" i="72"/>
  <c r="T10" i="72"/>
  <c r="S17" i="72"/>
  <c r="D8" i="26"/>
  <c r="D13" i="33" s="1"/>
  <c r="U9" i="36"/>
  <c r="K20" i="33"/>
  <c r="P9" i="36"/>
  <c r="O9" i="36"/>
  <c r="S9" i="36"/>
  <c r="K36" i="60"/>
  <c r="K38" i="60" s="1"/>
  <c r="D33" i="44"/>
  <c r="D34" i="44" s="1"/>
  <c r="D36" i="44" s="1"/>
  <c r="D37" i="44" s="1"/>
  <c r="D39" i="44" s="1"/>
  <c r="D41" i="44" s="1"/>
  <c r="I20" i="33"/>
  <c r="R9" i="36"/>
  <c r="I16" i="33"/>
  <c r="Q10" i="72"/>
  <c r="C36" i="44"/>
  <c r="C37" i="44" s="1"/>
  <c r="C39" i="44" s="1"/>
  <c r="C41" i="44" s="1"/>
  <c r="G36" i="44"/>
  <c r="G37" i="44" s="1"/>
  <c r="G39" i="44" s="1"/>
  <c r="G41" i="44" s="1"/>
  <c r="A16" i="33"/>
  <c r="A20" i="33"/>
  <c r="A13" i="33"/>
  <c r="A17" i="33"/>
  <c r="A22" i="33"/>
  <c r="A26" i="33"/>
  <c r="A14" i="33"/>
  <c r="A18" i="33"/>
  <c r="A23" i="33"/>
  <c r="A25" i="33"/>
  <c r="A19" i="33"/>
  <c r="A24" i="33"/>
  <c r="I25" i="33"/>
  <c r="I36" i="60"/>
  <c r="I38" i="60" s="1"/>
  <c r="E8" i="26"/>
  <c r="B13" i="33"/>
  <c r="N11" i="26"/>
  <c r="E16" i="33"/>
  <c r="K16" i="33" s="1"/>
  <c r="N13" i="26"/>
  <c r="D18" i="33"/>
  <c r="J18" i="33" s="1"/>
  <c r="K18" i="33"/>
  <c r="T9" i="36"/>
  <c r="H16" i="33"/>
  <c r="O14" i="26"/>
  <c r="M14" i="26"/>
  <c r="D19" i="33"/>
  <c r="J19" i="33" s="1"/>
  <c r="L15" i="26"/>
  <c r="B20" i="33"/>
  <c r="H20" i="33" s="1"/>
  <c r="O10" i="72"/>
  <c r="P17" i="72"/>
  <c r="H25" i="33"/>
  <c r="AA22" i="26"/>
  <c r="F25" i="33"/>
  <c r="C13" i="33"/>
  <c r="K19" i="33"/>
  <c r="M11" i="26"/>
  <c r="O20" i="45"/>
  <c r="S20" i="45"/>
  <c r="L14" i="26"/>
  <c r="B19" i="33"/>
  <c r="H19" i="33" s="1"/>
  <c r="J20" i="33"/>
  <c r="O17" i="72"/>
  <c r="A5" i="67"/>
  <c r="A13" i="67"/>
  <c r="A11" i="67" s="1"/>
  <c r="A15" i="33"/>
  <c r="L21" i="26"/>
  <c r="O21" i="26"/>
  <c r="N20" i="26"/>
  <c r="L20" i="26"/>
  <c r="O11" i="26"/>
  <c r="N19" i="26"/>
  <c r="M21" i="26"/>
  <c r="O15" i="26"/>
  <c r="N14" i="26"/>
  <c r="L19" i="26"/>
  <c r="L11" i="26"/>
  <c r="M15" i="26"/>
  <c r="N15" i="26"/>
  <c r="J36" i="60"/>
  <c r="J38" i="60" s="1"/>
  <c r="C13" i="26"/>
  <c r="Q20" i="45"/>
  <c r="U20" i="45"/>
  <c r="O13" i="26"/>
  <c r="P9" i="67"/>
  <c r="T9" i="67"/>
  <c r="N10" i="26"/>
  <c r="R9" i="67"/>
  <c r="U9" i="67"/>
  <c r="L10" i="26"/>
  <c r="O10" i="26"/>
  <c r="O9" i="26"/>
  <c r="M9" i="26"/>
  <c r="L9" i="26"/>
  <c r="M22" i="26"/>
  <c r="W22" i="26"/>
  <c r="L22" i="26"/>
  <c r="R10" i="72"/>
  <c r="Q17" i="72"/>
  <c r="T17" i="72"/>
  <c r="E22" i="26"/>
  <c r="E25" i="33" s="1"/>
  <c r="P10" i="72"/>
  <c r="U10" i="72"/>
  <c r="R17" i="72"/>
  <c r="O24" i="72"/>
  <c r="S24" i="72"/>
  <c r="Y22" i="26"/>
  <c r="X22" i="26"/>
  <c r="P24" i="72"/>
  <c r="R24" i="72"/>
  <c r="T24" i="72"/>
  <c r="O38" i="68"/>
  <c r="S38" i="68"/>
  <c r="Q38" i="68"/>
  <c r="U38" i="68"/>
  <c r="N38" i="68"/>
  <c r="T38" i="68"/>
  <c r="P38" i="68"/>
  <c r="R38" i="68"/>
  <c r="E36" i="60"/>
  <c r="E38" i="60" s="1"/>
  <c r="C36" i="60"/>
  <c r="C38" i="60" s="1"/>
  <c r="G36" i="60"/>
  <c r="G38" i="60" s="1"/>
  <c r="F36" i="60"/>
  <c r="F38" i="60" s="1"/>
  <c r="D36" i="60"/>
  <c r="D38" i="60" s="1"/>
  <c r="H36" i="60"/>
  <c r="H38" i="60" s="1"/>
  <c r="P20" i="45"/>
  <c r="R20" i="45"/>
  <c r="T20" i="45"/>
  <c r="E11" i="44"/>
  <c r="F11" i="44"/>
  <c r="O9" i="67"/>
  <c r="Q9" i="67"/>
  <c r="S9" i="67"/>
  <c r="R11" i="37"/>
  <c r="P11" i="37"/>
  <c r="Q11" i="37"/>
  <c r="O11" i="37"/>
  <c r="Q9" i="36"/>
  <c r="V67" i="56"/>
  <c r="V68" i="56" s="1"/>
  <c r="V69" i="56" s="1"/>
  <c r="V70" i="56" s="1"/>
  <c r="V71" i="56" s="1"/>
  <c r="V72" i="56" s="1"/>
  <c r="V73" i="56" s="1"/>
  <c r="V74" i="56" s="1"/>
  <c r="V75" i="56" s="1"/>
  <c r="V76" i="56" s="1"/>
  <c r="V77" i="56" s="1"/>
  <c r="V78" i="56" s="1"/>
  <c r="V79" i="56" s="1"/>
  <c r="V80" i="56" s="1"/>
  <c r="D12" i="26" l="1"/>
  <c r="D17" i="26" s="1"/>
  <c r="B12" i="26"/>
  <c r="B17" i="26" s="1"/>
  <c r="E12" i="26"/>
  <c r="E17" i="33" s="1"/>
  <c r="C12" i="26"/>
  <c r="C17" i="26" s="1"/>
  <c r="J16" i="33"/>
  <c r="K25" i="33"/>
  <c r="M8" i="26"/>
  <c r="F12" i="26"/>
  <c r="F17" i="33" s="1"/>
  <c r="H13" i="33"/>
  <c r="D17" i="33"/>
  <c r="L8" i="26"/>
  <c r="I13" i="33"/>
  <c r="I19" i="33"/>
  <c r="N8" i="26"/>
  <c r="E13" i="33"/>
  <c r="O8" i="26"/>
  <c r="M13" i="26"/>
  <c r="C18" i="33"/>
  <c r="J25" i="33"/>
  <c r="L13" i="26"/>
  <c r="D40" i="44"/>
  <c r="M10" i="26"/>
  <c r="O22" i="26"/>
  <c r="Z22" i="26"/>
  <c r="N22" i="26"/>
  <c r="F40" i="44"/>
  <c r="E40" i="44"/>
  <c r="G40" i="44"/>
  <c r="C40" i="44"/>
  <c r="V81" i="56"/>
  <c r="V82" i="56" s="1"/>
  <c r="V83" i="56" s="1"/>
  <c r="V84" i="56" s="1"/>
  <c r="V85" i="56" s="1"/>
  <c r="V86" i="56" s="1"/>
  <c r="V87" i="56" s="1"/>
  <c r="V88" i="56" s="1"/>
  <c r="V89" i="56" s="1"/>
  <c r="V90" i="56" s="1"/>
  <c r="V91" i="56" s="1"/>
  <c r="V92" i="56" s="1"/>
  <c r="V93" i="56" s="1"/>
  <c r="V94" i="56" s="1"/>
  <c r="V95" i="56" s="1"/>
  <c r="V96" i="56" s="1"/>
  <c r="V97" i="56" s="1"/>
  <c r="V98" i="56" s="1"/>
  <c r="V99" i="56" s="1"/>
  <c r="V100" i="56" s="1"/>
  <c r="V101" i="56" s="1"/>
  <c r="V102" i="56" s="1"/>
  <c r="V103" i="56" s="1"/>
  <c r="C17" i="33" l="1"/>
  <c r="N12" i="26"/>
  <c r="E17" i="26"/>
  <c r="M12" i="26"/>
  <c r="L12" i="26"/>
  <c r="B17" i="33"/>
  <c r="H17" i="33" s="1"/>
  <c r="F12" i="33"/>
  <c r="K17" i="33"/>
  <c r="F17" i="26"/>
  <c r="O12" i="26"/>
  <c r="I18" i="33"/>
  <c r="H18" i="33"/>
  <c r="J17" i="33"/>
  <c r="D12" i="33"/>
  <c r="K13" i="33"/>
  <c r="E12" i="33"/>
  <c r="J13" i="33"/>
  <c r="C12" i="33"/>
  <c r="I17" i="33"/>
  <c r="V104" i="56"/>
  <c r="V105" i="56" s="1"/>
  <c r="V106" i="56" s="1"/>
  <c r="V107" i="56" s="1"/>
  <c r="V108" i="56" s="1"/>
  <c r="V109" i="56" s="1"/>
  <c r="V110" i="56" s="1"/>
  <c r="V111" i="56" s="1"/>
  <c r="V112" i="56" s="1"/>
  <c r="V113" i="56" s="1"/>
  <c r="V114" i="56" s="1"/>
  <c r="V115" i="56" s="1"/>
  <c r="V116" i="56" s="1"/>
  <c r="V117" i="56" s="1"/>
  <c r="K12" i="33" l="1"/>
  <c r="I12" i="33"/>
  <c r="J12" i="33"/>
  <c r="H12" i="33"/>
  <c r="V118" i="56"/>
  <c r="V119" i="56" s="1"/>
  <c r="V120" i="56" s="1"/>
  <c r="V121" i="56" s="1"/>
  <c r="V122" i="56" s="1"/>
  <c r="V123" i="56" s="1"/>
  <c r="V124" i="56" s="1"/>
  <c r="V125" i="56" s="1"/>
  <c r="V126" i="56" s="1"/>
  <c r="V127" i="56" s="1"/>
  <c r="V128" i="56" s="1"/>
  <c r="V129" i="56" s="1"/>
  <c r="V130" i="56" s="1"/>
  <c r="V131" i="56" s="1"/>
  <c r="V132" i="56" s="1"/>
  <c r="V133" i="56" s="1"/>
  <c r="V134" i="56" s="1"/>
  <c r="V135" i="56" s="1"/>
  <c r="V136" i="56" s="1"/>
  <c r="V137" i="56" s="1"/>
  <c r="V138" i="56" s="1"/>
  <c r="V139" i="56" s="1"/>
  <c r="V140" i="56" s="1"/>
  <c r="V141" i="56" l="1"/>
  <c r="V142" i="56" s="1"/>
  <c r="V143" i="56" s="1"/>
  <c r="V144" i="56" s="1"/>
  <c r="V145" i="56" s="1"/>
  <c r="V146" i="56" s="1"/>
  <c r="V147" i="56" s="1"/>
  <c r="V148" i="56" s="1"/>
  <c r="V149" i="56" s="1"/>
  <c r="V150" i="56" s="1"/>
  <c r="V151" i="56" s="1"/>
  <c r="V152" i="56" s="1"/>
  <c r="V153" i="56" s="1"/>
  <c r="V154" i="56" s="1"/>
  <c r="V155" i="56" l="1"/>
  <c r="V156" i="56" s="1"/>
  <c r="V157" i="56" s="1"/>
  <c r="V158" i="56" s="1"/>
  <c r="V159" i="56" s="1"/>
  <c r="V160" i="56" s="1"/>
  <c r="V161" i="56" s="1"/>
  <c r="V162" i="56" s="1"/>
  <c r="V163" i="56" s="1"/>
  <c r="V164" i="56" s="1"/>
  <c r="V165" i="56" s="1"/>
  <c r="V166" i="56" s="1"/>
  <c r="V167" i="56" s="1"/>
  <c r="V168" i="56" s="1"/>
  <c r="V169" i="56" s="1"/>
  <c r="V170" i="56" s="1"/>
  <c r="V171" i="56" s="1"/>
  <c r="V172" i="56" s="1"/>
  <c r="V173" i="56" s="1"/>
  <c r="V174" i="56" s="1"/>
  <c r="V175" i="56" s="1"/>
  <c r="V176" i="56" s="1"/>
  <c r="V177" i="56" s="1"/>
  <c r="V178" i="56" l="1"/>
  <c r="V179" i="56" s="1"/>
  <c r="V180" i="56" s="1"/>
  <c r="V181" i="56" s="1"/>
  <c r="V182" i="56" s="1"/>
  <c r="V183" i="56" s="1"/>
  <c r="V184" i="56" s="1"/>
  <c r="V185" i="56" s="1"/>
  <c r="V186" i="56" s="1"/>
  <c r="V187" i="56" s="1"/>
  <c r="V188" i="56" s="1"/>
  <c r="V189" i="56" s="1"/>
  <c r="V190" i="56" s="1"/>
  <c r="V191" i="56" s="1"/>
  <c r="A4" i="26" l="1"/>
  <c r="H10" i="33" l="1"/>
  <c r="I10" i="33" l="1"/>
  <c r="X8" i="26"/>
  <c r="X9" i="26"/>
  <c r="X10" i="26"/>
  <c r="X11" i="26"/>
  <c r="X12" i="26"/>
  <c r="X13" i="26"/>
  <c r="X14" i="26"/>
  <c r="X15" i="26"/>
  <c r="W8" i="26"/>
  <c r="W9" i="26"/>
  <c r="W10" i="26"/>
  <c r="W11" i="26"/>
  <c r="W12" i="26"/>
  <c r="W13" i="26"/>
  <c r="W14" i="26"/>
  <c r="W15" i="26"/>
  <c r="J10" i="33" l="1"/>
  <c r="K10" i="33" l="1"/>
  <c r="C29" i="30" l="1"/>
  <c r="C18" i="14" s="1"/>
  <c r="F29" i="30"/>
  <c r="C22" i="14" s="1"/>
  <c r="G29" i="30"/>
  <c r="C23" i="14" s="1"/>
  <c r="H29" i="30"/>
  <c r="I29" i="30"/>
  <c r="C25" i="14" s="1"/>
  <c r="K29" i="30"/>
  <c r="C28" i="14" s="1"/>
  <c r="O29" i="30"/>
  <c r="P29" i="30"/>
  <c r="C34" i="14" s="1"/>
  <c r="F66" i="30"/>
  <c r="D22" i="14" s="1"/>
  <c r="G66" i="30"/>
  <c r="D23" i="14" s="1"/>
  <c r="H66" i="30"/>
  <c r="I66" i="30"/>
  <c r="D25" i="14" s="1"/>
  <c r="K66" i="30"/>
  <c r="D28" i="14" s="1"/>
  <c r="O66" i="30"/>
  <c r="P66" i="30"/>
  <c r="F103" i="30"/>
  <c r="E22" i="14" s="1"/>
  <c r="G103" i="30"/>
  <c r="E23" i="14" s="1"/>
  <c r="H103" i="30"/>
  <c r="I103" i="30"/>
  <c r="E25" i="14" s="1"/>
  <c r="K103" i="30"/>
  <c r="E28" i="14" s="1"/>
  <c r="O103" i="30"/>
  <c r="E33" i="14" s="1"/>
  <c r="P103" i="30"/>
  <c r="F140" i="30"/>
  <c r="F22" i="14" s="1"/>
  <c r="G140" i="30"/>
  <c r="F23" i="14" s="1"/>
  <c r="H140" i="30"/>
  <c r="I140" i="30"/>
  <c r="F25" i="14" s="1"/>
  <c r="K140" i="30"/>
  <c r="F28" i="14" s="1"/>
  <c r="O140" i="30"/>
  <c r="P140" i="30"/>
  <c r="F34" i="14" s="1"/>
  <c r="F177" i="30"/>
  <c r="G22" i="14" s="1"/>
  <c r="G177" i="30"/>
  <c r="G23" i="14" s="1"/>
  <c r="H177" i="30"/>
  <c r="I177" i="30"/>
  <c r="G25" i="14" s="1"/>
  <c r="K177" i="30"/>
  <c r="G28" i="14" s="1"/>
  <c r="O177" i="30"/>
  <c r="P177" i="30"/>
  <c r="G34" i="14" s="1"/>
  <c r="F66" i="56"/>
  <c r="H22" i="14" s="1"/>
  <c r="G66" i="56"/>
  <c r="H23" i="14" s="1"/>
  <c r="H66" i="56"/>
  <c r="H24" i="14" s="1"/>
  <c r="I66" i="56"/>
  <c r="H25" i="14" s="1"/>
  <c r="K66" i="56"/>
  <c r="H28" i="14" s="1"/>
  <c r="O66" i="56"/>
  <c r="H33" i="14" s="1"/>
  <c r="P66" i="56"/>
  <c r="H34" i="14" s="1"/>
  <c r="F103" i="56"/>
  <c r="I22" i="14" s="1"/>
  <c r="G103" i="56"/>
  <c r="I23" i="14" s="1"/>
  <c r="H103" i="56"/>
  <c r="I24" i="14" s="1"/>
  <c r="I103" i="56"/>
  <c r="I25" i="14" s="1"/>
  <c r="K103" i="56"/>
  <c r="I28" i="14" s="1"/>
  <c r="O103" i="56"/>
  <c r="I33" i="14" s="1"/>
  <c r="P103" i="56"/>
  <c r="I34" i="14" s="1"/>
  <c r="F140" i="56"/>
  <c r="J22" i="14" s="1"/>
  <c r="G140" i="56"/>
  <c r="J23" i="14" s="1"/>
  <c r="H140" i="56"/>
  <c r="J24" i="14" s="1"/>
  <c r="I140" i="56"/>
  <c r="J25" i="14" s="1"/>
  <c r="K140" i="56"/>
  <c r="J28" i="14" s="1"/>
  <c r="O140" i="56"/>
  <c r="J33" i="14" s="1"/>
  <c r="P140" i="56"/>
  <c r="J34" i="14" s="1"/>
  <c r="D29" i="30"/>
  <c r="C19" i="14" s="1"/>
  <c r="L29" i="30"/>
  <c r="C29" i="14" s="1"/>
  <c r="C45" i="30"/>
  <c r="C46" i="30"/>
  <c r="C47" i="30"/>
  <c r="C49" i="30"/>
  <c r="C50" i="30"/>
  <c r="C51" i="30"/>
  <c r="C52" i="30"/>
  <c r="C54" i="30"/>
  <c r="C55" i="30"/>
  <c r="C56" i="30"/>
  <c r="C57" i="30"/>
  <c r="C58" i="30"/>
  <c r="C59" i="30"/>
  <c r="C60" i="30"/>
  <c r="C61" i="30"/>
  <c r="C62" i="30"/>
  <c r="C63" i="30"/>
  <c r="C64" i="30"/>
  <c r="C65" i="30"/>
  <c r="L66" i="30"/>
  <c r="D29" i="14" s="1"/>
  <c r="C53" i="30"/>
  <c r="L103" i="30"/>
  <c r="E29" i="14" s="1"/>
  <c r="L140" i="30"/>
  <c r="F29" i="14" s="1"/>
  <c r="L177" i="30"/>
  <c r="G29" i="14" s="1"/>
  <c r="L66" i="56"/>
  <c r="H29" i="14" s="1"/>
  <c r="L103" i="56"/>
  <c r="I29" i="14" s="1"/>
  <c r="L140" i="56"/>
  <c r="J29" i="14" s="1"/>
  <c r="E29" i="30"/>
  <c r="C20" i="14" s="1"/>
  <c r="M29" i="30"/>
  <c r="C31" i="14" s="1"/>
  <c r="D45" i="30"/>
  <c r="R45" i="30" s="1"/>
  <c r="D46" i="30"/>
  <c r="D48" i="30"/>
  <c r="R48" i="30" s="1"/>
  <c r="D85" i="30" s="1"/>
  <c r="R85" i="30" s="1"/>
  <c r="D49" i="30"/>
  <c r="D50" i="30"/>
  <c r="D51" i="30"/>
  <c r="D52" i="30"/>
  <c r="D53" i="30"/>
  <c r="D54" i="30"/>
  <c r="D55" i="30"/>
  <c r="D56" i="30"/>
  <c r="D57" i="30"/>
  <c r="D58" i="30"/>
  <c r="D59" i="30"/>
  <c r="D60" i="30"/>
  <c r="D61" i="30"/>
  <c r="D62" i="30"/>
  <c r="D63" i="30"/>
  <c r="D64" i="30"/>
  <c r="D65" i="30"/>
  <c r="M66" i="30"/>
  <c r="D31" i="14" s="1"/>
  <c r="M103" i="30"/>
  <c r="E31" i="14" s="1"/>
  <c r="M140" i="30"/>
  <c r="F31" i="14" s="1"/>
  <c r="M177" i="30"/>
  <c r="G31" i="14" s="1"/>
  <c r="M66" i="56"/>
  <c r="H31" i="14" s="1"/>
  <c r="M103" i="56"/>
  <c r="I31" i="14" s="1"/>
  <c r="M140" i="56"/>
  <c r="J31" i="14" s="1"/>
  <c r="F177" i="56"/>
  <c r="K22" i="14" s="1"/>
  <c r="G177" i="56"/>
  <c r="K23" i="14" s="1"/>
  <c r="H177" i="56"/>
  <c r="K24" i="14" s="1"/>
  <c r="I177" i="56"/>
  <c r="K25" i="14" s="1"/>
  <c r="K177" i="56"/>
  <c r="K28" i="14" s="1"/>
  <c r="O177" i="56"/>
  <c r="K33" i="14" s="1"/>
  <c r="P177" i="56"/>
  <c r="K34" i="14" s="1"/>
  <c r="L177" i="56"/>
  <c r="K29" i="14" s="1"/>
  <c r="M177" i="56"/>
  <c r="K31" i="14" s="1"/>
  <c r="C43" i="30"/>
  <c r="C46" i="14" s="1"/>
  <c r="F43" i="30"/>
  <c r="C50" i="14" s="1"/>
  <c r="G43" i="30"/>
  <c r="C51" i="14" s="1"/>
  <c r="H43" i="30"/>
  <c r="C52" i="14" s="1"/>
  <c r="I43" i="30"/>
  <c r="C53" i="14" s="1"/>
  <c r="K43" i="30"/>
  <c r="C56" i="14" s="1"/>
  <c r="O43" i="30"/>
  <c r="P43" i="30"/>
  <c r="C62" i="14" s="1"/>
  <c r="F80" i="30"/>
  <c r="D50" i="14" s="1"/>
  <c r="G80" i="30"/>
  <c r="D51" i="14" s="1"/>
  <c r="H80" i="30"/>
  <c r="D52" i="14" s="1"/>
  <c r="I80" i="30"/>
  <c r="D53" i="14" s="1"/>
  <c r="K80" i="30"/>
  <c r="D56" i="14" s="1"/>
  <c r="O80" i="30"/>
  <c r="D61" i="14" s="1"/>
  <c r="P80" i="30"/>
  <c r="D62" i="14" s="1"/>
  <c r="F117" i="30"/>
  <c r="E50" i="14" s="1"/>
  <c r="G117" i="30"/>
  <c r="E51" i="14" s="1"/>
  <c r="H117" i="30"/>
  <c r="E52" i="14" s="1"/>
  <c r="I117" i="30"/>
  <c r="E53" i="14" s="1"/>
  <c r="K117" i="30"/>
  <c r="E56" i="14" s="1"/>
  <c r="O117" i="30"/>
  <c r="P117" i="30"/>
  <c r="E62" i="14" s="1"/>
  <c r="F154" i="30"/>
  <c r="F50" i="14" s="1"/>
  <c r="G154" i="30"/>
  <c r="F51" i="14" s="1"/>
  <c r="H154" i="30"/>
  <c r="F52" i="14" s="1"/>
  <c r="I154" i="30"/>
  <c r="F53" i="14" s="1"/>
  <c r="K154" i="30"/>
  <c r="F56" i="14" s="1"/>
  <c r="O154" i="30"/>
  <c r="P154" i="30"/>
  <c r="F62" i="14" s="1"/>
  <c r="F191" i="30"/>
  <c r="G50" i="14" s="1"/>
  <c r="G191" i="30"/>
  <c r="G51" i="14" s="1"/>
  <c r="H191" i="30"/>
  <c r="G52" i="14" s="1"/>
  <c r="I191" i="30"/>
  <c r="G53" i="14" s="1"/>
  <c r="K191" i="30"/>
  <c r="G56" i="14" s="1"/>
  <c r="O191" i="30"/>
  <c r="P191" i="30"/>
  <c r="G62" i="14" s="1"/>
  <c r="F80" i="56"/>
  <c r="H50" i="14" s="1"/>
  <c r="G80" i="56"/>
  <c r="H51" i="14" s="1"/>
  <c r="H80" i="56"/>
  <c r="H52" i="14" s="1"/>
  <c r="I80" i="56"/>
  <c r="H53" i="14" s="1"/>
  <c r="K80" i="56"/>
  <c r="H56" i="14" s="1"/>
  <c r="O80" i="56"/>
  <c r="H61" i="14" s="1"/>
  <c r="P80" i="56"/>
  <c r="H62" i="14" s="1"/>
  <c r="F117" i="56"/>
  <c r="I50" i="14" s="1"/>
  <c r="G117" i="56"/>
  <c r="I51" i="14" s="1"/>
  <c r="H117" i="56"/>
  <c r="I52" i="14" s="1"/>
  <c r="I117" i="56"/>
  <c r="I53" i="14" s="1"/>
  <c r="K117" i="56"/>
  <c r="I56" i="14" s="1"/>
  <c r="O117" i="56"/>
  <c r="I61" i="14" s="1"/>
  <c r="P117" i="56"/>
  <c r="I62" i="14" s="1"/>
  <c r="F154" i="56"/>
  <c r="J50" i="14" s="1"/>
  <c r="G154" i="56"/>
  <c r="J51" i="14" s="1"/>
  <c r="H154" i="56"/>
  <c r="J52" i="14" s="1"/>
  <c r="I154" i="56"/>
  <c r="J53" i="14" s="1"/>
  <c r="K154" i="56"/>
  <c r="J56" i="14" s="1"/>
  <c r="O154" i="56"/>
  <c r="J61" i="14" s="1"/>
  <c r="P154" i="56"/>
  <c r="J62" i="14" s="1"/>
  <c r="D43" i="30"/>
  <c r="C47" i="14" s="1"/>
  <c r="L43" i="30"/>
  <c r="C57" i="14" s="1"/>
  <c r="C68" i="30"/>
  <c r="Q68" i="30" s="1"/>
  <c r="C70" i="30"/>
  <c r="C71" i="30"/>
  <c r="C72" i="30"/>
  <c r="C73" i="30"/>
  <c r="C74" i="30"/>
  <c r="C75" i="30"/>
  <c r="C76" i="30"/>
  <c r="C77" i="30"/>
  <c r="C78" i="30"/>
  <c r="C79" i="30"/>
  <c r="L80" i="30"/>
  <c r="D57" i="14" s="1"/>
  <c r="L117" i="30"/>
  <c r="E57" i="14" s="1"/>
  <c r="L154" i="30"/>
  <c r="F57" i="14" s="1"/>
  <c r="L191" i="30"/>
  <c r="G57" i="14" s="1"/>
  <c r="L80" i="56"/>
  <c r="H57" i="14" s="1"/>
  <c r="L117" i="56"/>
  <c r="I57" i="14" s="1"/>
  <c r="L154" i="56"/>
  <c r="J57" i="14" s="1"/>
  <c r="E43" i="30"/>
  <c r="C48" i="14" s="1"/>
  <c r="M43" i="30"/>
  <c r="C59" i="14" s="1"/>
  <c r="D68" i="30"/>
  <c r="D71" i="30"/>
  <c r="R71" i="30" s="1"/>
  <c r="D72" i="30"/>
  <c r="R72" i="30" s="1"/>
  <c r="D109" i="30" s="1"/>
  <c r="D73" i="30"/>
  <c r="R73" i="30" s="1"/>
  <c r="D74" i="30"/>
  <c r="D75" i="30"/>
  <c r="D76" i="30"/>
  <c r="D77" i="30"/>
  <c r="D78" i="30"/>
  <c r="D79" i="30"/>
  <c r="M80" i="30"/>
  <c r="D59" i="14" s="1"/>
  <c r="D69" i="30"/>
  <c r="D70" i="30"/>
  <c r="D108" i="30"/>
  <c r="M117" i="30"/>
  <c r="E59" i="14" s="1"/>
  <c r="M154" i="30"/>
  <c r="F59" i="14" s="1"/>
  <c r="M191" i="30"/>
  <c r="G59" i="14" s="1"/>
  <c r="M80" i="56"/>
  <c r="H59" i="14" s="1"/>
  <c r="M117" i="56"/>
  <c r="I59" i="14" s="1"/>
  <c r="M154" i="56"/>
  <c r="J59" i="14" s="1"/>
  <c r="F191" i="56"/>
  <c r="K50" i="14" s="1"/>
  <c r="G191" i="56"/>
  <c r="K51" i="14" s="1"/>
  <c r="H191" i="56"/>
  <c r="K52" i="14" s="1"/>
  <c r="I191" i="56"/>
  <c r="K53" i="14" s="1"/>
  <c r="K191" i="56"/>
  <c r="K56" i="14" s="1"/>
  <c r="O191" i="56"/>
  <c r="K61" i="14" s="1"/>
  <c r="P191" i="56"/>
  <c r="K62" i="14" s="1"/>
  <c r="L191" i="56"/>
  <c r="K57" i="14" s="1"/>
  <c r="M191" i="56"/>
  <c r="K59" i="14" s="1"/>
  <c r="N191" i="56"/>
  <c r="K60" i="14" s="1"/>
  <c r="J191" i="56"/>
  <c r="K55" i="14" s="1"/>
  <c r="E79" i="30"/>
  <c r="E78" i="30"/>
  <c r="E77" i="30"/>
  <c r="E74" i="30"/>
  <c r="E73" i="30"/>
  <c r="E72" i="30"/>
  <c r="E71" i="30"/>
  <c r="E70" i="30"/>
  <c r="E69" i="30"/>
  <c r="E68" i="30"/>
  <c r="N177" i="56"/>
  <c r="K32" i="14" s="1"/>
  <c r="J177" i="56"/>
  <c r="K27" i="14" s="1"/>
  <c r="N154" i="56"/>
  <c r="J60" i="14" s="1"/>
  <c r="J154" i="56"/>
  <c r="J55" i="14" s="1"/>
  <c r="N140" i="56"/>
  <c r="J32" i="14" s="1"/>
  <c r="J140" i="56"/>
  <c r="J27" i="14" s="1"/>
  <c r="N117" i="56"/>
  <c r="I60" i="14" s="1"/>
  <c r="J117" i="56"/>
  <c r="I55" i="14" s="1"/>
  <c r="N103" i="56"/>
  <c r="I32" i="14" s="1"/>
  <c r="J103" i="56"/>
  <c r="I27" i="14" s="1"/>
  <c r="N80" i="56"/>
  <c r="H60" i="14" s="1"/>
  <c r="J80" i="56"/>
  <c r="H55" i="14" s="1"/>
  <c r="N66" i="56"/>
  <c r="H32" i="14" s="1"/>
  <c r="J66" i="56"/>
  <c r="H27" i="14" s="1"/>
  <c r="B42" i="56"/>
  <c r="B41" i="56"/>
  <c r="B40" i="56"/>
  <c r="B39" i="56"/>
  <c r="B38" i="56"/>
  <c r="B28" i="56"/>
  <c r="B27" i="56"/>
  <c r="B26" i="56"/>
  <c r="B25" i="56"/>
  <c r="B24" i="56"/>
  <c r="B116" i="30"/>
  <c r="B153" i="30" s="1"/>
  <c r="B190" i="30" s="1"/>
  <c r="B115" i="30"/>
  <c r="B152" i="30" s="1"/>
  <c r="B189" i="30" s="1"/>
  <c r="B114" i="30"/>
  <c r="B151" i="30" s="1"/>
  <c r="B188" i="30" s="1"/>
  <c r="B113" i="30"/>
  <c r="B150" i="30" s="1"/>
  <c r="B187" i="30" s="1"/>
  <c r="B112" i="30"/>
  <c r="B149" i="30" s="1"/>
  <c r="B186" i="30" s="1"/>
  <c r="B102" i="30"/>
  <c r="B139" i="30" s="1"/>
  <c r="B176" i="30" s="1"/>
  <c r="B101" i="30"/>
  <c r="B138" i="30" s="1"/>
  <c r="B175" i="30" s="1"/>
  <c r="B100" i="30"/>
  <c r="B137" i="30" s="1"/>
  <c r="B174" i="30" s="1"/>
  <c r="B99" i="30"/>
  <c r="B136" i="30" s="1"/>
  <c r="B173" i="30" s="1"/>
  <c r="B98" i="30"/>
  <c r="B135" i="30" s="1"/>
  <c r="B172" i="30" s="1"/>
  <c r="E65" i="30"/>
  <c r="E64" i="30"/>
  <c r="E63" i="30"/>
  <c r="E62" i="30"/>
  <c r="E61" i="30"/>
  <c r="E60" i="30"/>
  <c r="E59" i="30"/>
  <c r="E58" i="30"/>
  <c r="E57" i="30"/>
  <c r="E56" i="30"/>
  <c r="E55" i="30"/>
  <c r="E54" i="30"/>
  <c r="E53" i="30"/>
  <c r="E52" i="30"/>
  <c r="E51" i="30"/>
  <c r="E50" i="30"/>
  <c r="E49" i="30"/>
  <c r="E48" i="30"/>
  <c r="E47" i="30"/>
  <c r="E46" i="30"/>
  <c r="E45" i="30"/>
  <c r="N191" i="30"/>
  <c r="G60" i="14" s="1"/>
  <c r="J191" i="30"/>
  <c r="G55" i="14" s="1"/>
  <c r="E76" i="30"/>
  <c r="E75" i="30"/>
  <c r="N177" i="30"/>
  <c r="G32" i="14" s="1"/>
  <c r="J177" i="30"/>
  <c r="G27" i="14" s="1"/>
  <c r="N154" i="30"/>
  <c r="F60" i="14" s="1"/>
  <c r="J154" i="30"/>
  <c r="F55" i="14" s="1"/>
  <c r="N140" i="30"/>
  <c r="F32" i="14" s="1"/>
  <c r="J140" i="30"/>
  <c r="F27" i="14" s="1"/>
  <c r="N43" i="30"/>
  <c r="C60" i="14" s="1"/>
  <c r="J43" i="30"/>
  <c r="C55" i="14" s="1"/>
  <c r="N29" i="30"/>
  <c r="C32" i="14" s="1"/>
  <c r="J29" i="30"/>
  <c r="C27" i="14" s="1"/>
  <c r="AA21" i="26"/>
  <c r="Z21" i="26"/>
  <c r="Y21" i="26"/>
  <c r="X21" i="26"/>
  <c r="W21" i="26"/>
  <c r="AA20" i="26"/>
  <c r="Z20" i="26"/>
  <c r="Y20" i="26"/>
  <c r="X20" i="26"/>
  <c r="W20" i="26"/>
  <c r="AA19" i="26"/>
  <c r="Z19" i="26"/>
  <c r="Y19" i="26"/>
  <c r="X19" i="26"/>
  <c r="W19" i="26"/>
  <c r="AA17" i="26"/>
  <c r="Z17" i="26"/>
  <c r="Y17" i="26"/>
  <c r="X17" i="26"/>
  <c r="AA15" i="26"/>
  <c r="Z15" i="26"/>
  <c r="Y15" i="26"/>
  <c r="AA14" i="26"/>
  <c r="Z14" i="26"/>
  <c r="Y14" i="26"/>
  <c r="AA13" i="26"/>
  <c r="Z13" i="26"/>
  <c r="Y13" i="26"/>
  <c r="AA12" i="26"/>
  <c r="Z12" i="26"/>
  <c r="Y12" i="26"/>
  <c r="AA11" i="26"/>
  <c r="Z11" i="26"/>
  <c r="Y11" i="26"/>
  <c r="AA10" i="26"/>
  <c r="Z10" i="26"/>
  <c r="Y10" i="26"/>
  <c r="AA9" i="26"/>
  <c r="Z9" i="26"/>
  <c r="Y9" i="26"/>
  <c r="AA8" i="26"/>
  <c r="Z8" i="26"/>
  <c r="Y8" i="26"/>
  <c r="U12" i="54"/>
  <c r="T12" i="54"/>
  <c r="S12" i="54"/>
  <c r="Q12" i="54"/>
  <c r="P12" i="54"/>
  <c r="F11" i="54"/>
  <c r="F13" i="54" s="1"/>
  <c r="E11" i="54"/>
  <c r="O11" i="54" s="1"/>
  <c r="D13" i="54"/>
  <c r="U10" i="54"/>
  <c r="T10" i="54"/>
  <c r="S10" i="54"/>
  <c r="Q10" i="54"/>
  <c r="P10" i="54"/>
  <c r="K11" i="54"/>
  <c r="J11" i="54"/>
  <c r="I11" i="54"/>
  <c r="H11" i="54"/>
  <c r="H13" i="54" s="1"/>
  <c r="C23" i="26" s="1"/>
  <c r="C28" i="26" s="1"/>
  <c r="G11" i="54"/>
  <c r="P9" i="54"/>
  <c r="S9" i="54"/>
  <c r="Q9" i="54"/>
  <c r="U9" i="54"/>
  <c r="T9" i="54"/>
  <c r="N117" i="30"/>
  <c r="E60" i="14" s="1"/>
  <c r="J117" i="30"/>
  <c r="E55" i="14" s="1"/>
  <c r="N103" i="30"/>
  <c r="E32" i="14" s="1"/>
  <c r="J103" i="30"/>
  <c r="E27" i="14" s="1"/>
  <c r="N80" i="30"/>
  <c r="D60" i="14" s="1"/>
  <c r="J80" i="30"/>
  <c r="D55" i="14" s="1"/>
  <c r="N66" i="30"/>
  <c r="D32" i="14" s="1"/>
  <c r="J66" i="30"/>
  <c r="D27" i="14" s="1"/>
  <c r="N13" i="54" l="1"/>
  <c r="R109" i="30"/>
  <c r="D146" i="30" s="1"/>
  <c r="S45" i="30"/>
  <c r="E82" i="30" s="1"/>
  <c r="S49" i="30"/>
  <c r="E86" i="30" s="1"/>
  <c r="S86" i="30" s="1"/>
  <c r="E123" i="30" s="1"/>
  <c r="S53" i="30"/>
  <c r="E90" i="30" s="1"/>
  <c r="S90" i="30" s="1"/>
  <c r="E127" i="30" s="1"/>
  <c r="S57" i="30"/>
  <c r="E94" i="30" s="1"/>
  <c r="S94" i="30" s="1"/>
  <c r="E131" i="30" s="1"/>
  <c r="S61" i="30"/>
  <c r="E98" i="30" s="1"/>
  <c r="S98" i="30" s="1"/>
  <c r="E135" i="30" s="1"/>
  <c r="S65" i="30"/>
  <c r="E102" i="30" s="1"/>
  <c r="S102" i="30" s="1"/>
  <c r="E139" i="30" s="1"/>
  <c r="S76" i="30"/>
  <c r="E113" i="30" s="1"/>
  <c r="S46" i="30"/>
  <c r="E83" i="30" s="1"/>
  <c r="S83" i="30" s="1"/>
  <c r="E120" i="30" s="1"/>
  <c r="S54" i="30"/>
  <c r="E91" i="30" s="1"/>
  <c r="S91" i="30" s="1"/>
  <c r="E128" i="30" s="1"/>
  <c r="S58" i="30"/>
  <c r="E95" i="30" s="1"/>
  <c r="S95" i="30" s="1"/>
  <c r="E132" i="30" s="1"/>
  <c r="S62" i="30"/>
  <c r="E99" i="30" s="1"/>
  <c r="S99" i="30" s="1"/>
  <c r="E136" i="30" s="1"/>
  <c r="R108" i="30"/>
  <c r="D145" i="30" s="1"/>
  <c r="G13" i="54"/>
  <c r="R11" i="54"/>
  <c r="S48" i="30"/>
  <c r="E85" i="30" s="1"/>
  <c r="S85" i="30" s="1"/>
  <c r="E122" i="30" s="1"/>
  <c r="S52" i="30"/>
  <c r="E89" i="30" s="1"/>
  <c r="S89" i="30" s="1"/>
  <c r="E126" i="30" s="1"/>
  <c r="S56" i="30"/>
  <c r="E93" i="30" s="1"/>
  <c r="S93" i="30" s="1"/>
  <c r="E130" i="30" s="1"/>
  <c r="S60" i="30"/>
  <c r="E97" i="30" s="1"/>
  <c r="S97" i="30" s="1"/>
  <c r="E134" i="30" s="1"/>
  <c r="S64" i="30"/>
  <c r="E101" i="30" s="1"/>
  <c r="S101" i="30" s="1"/>
  <c r="E138" i="30" s="1"/>
  <c r="S68" i="30"/>
  <c r="E105" i="30" s="1"/>
  <c r="S72" i="30"/>
  <c r="E109" i="30" s="1"/>
  <c r="S78" i="30"/>
  <c r="E115" i="30" s="1"/>
  <c r="R69" i="30"/>
  <c r="D106" i="30" s="1"/>
  <c r="R77" i="30"/>
  <c r="D114" i="30" s="1"/>
  <c r="R114" i="30" s="1"/>
  <c r="D151" i="30" s="1"/>
  <c r="Q76" i="30"/>
  <c r="C113" i="30" s="1"/>
  <c r="Q72" i="30"/>
  <c r="C109" i="30" s="1"/>
  <c r="R65" i="30"/>
  <c r="D102" i="30" s="1"/>
  <c r="R102" i="30" s="1"/>
  <c r="D139" i="30" s="1"/>
  <c r="R61" i="30"/>
  <c r="D98" i="30" s="1"/>
  <c r="R98" i="30" s="1"/>
  <c r="D135" i="30" s="1"/>
  <c r="R57" i="30"/>
  <c r="D94" i="30" s="1"/>
  <c r="R94" i="30" s="1"/>
  <c r="D131" i="30" s="1"/>
  <c r="R53" i="30"/>
  <c r="D90" i="30" s="1"/>
  <c r="R90" i="30" s="1"/>
  <c r="D127" i="30" s="1"/>
  <c r="R49" i="30"/>
  <c r="D86" i="30" s="1"/>
  <c r="R86" i="30" s="1"/>
  <c r="D123" i="30" s="1"/>
  <c r="Q53" i="30"/>
  <c r="C90" i="30" s="1"/>
  <c r="Q90" i="30" s="1"/>
  <c r="C127" i="30" s="1"/>
  <c r="Q63" i="30"/>
  <c r="C100" i="30" s="1"/>
  <c r="Q100" i="30" s="1"/>
  <c r="C137" i="30" s="1"/>
  <c r="Q59" i="30"/>
  <c r="C96" i="30" s="1"/>
  <c r="Q96" i="30" s="1"/>
  <c r="C133" i="30" s="1"/>
  <c r="Q55" i="30"/>
  <c r="C92" i="30" s="1"/>
  <c r="Q92" i="30" s="1"/>
  <c r="C129" i="30" s="1"/>
  <c r="Q50" i="30"/>
  <c r="C87" i="30" s="1"/>
  <c r="Q87" i="30" s="1"/>
  <c r="C124" i="30" s="1"/>
  <c r="Q45" i="30"/>
  <c r="C82" i="30" s="1"/>
  <c r="Q82" i="30" s="1"/>
  <c r="C119" i="30" s="1"/>
  <c r="Q119" i="30" s="1"/>
  <c r="S69" i="30"/>
  <c r="E106" i="30" s="1"/>
  <c r="S73" i="30"/>
  <c r="E110" i="30" s="1"/>
  <c r="S79" i="30"/>
  <c r="E116" i="30" s="1"/>
  <c r="Q79" i="30"/>
  <c r="C116" i="30" s="1"/>
  <c r="Q75" i="30"/>
  <c r="C112" i="30" s="1"/>
  <c r="Q71" i="30"/>
  <c r="C108" i="30" s="1"/>
  <c r="R64" i="30"/>
  <c r="D101" i="30" s="1"/>
  <c r="R101" i="30" s="1"/>
  <c r="D138" i="30" s="1"/>
  <c r="R60" i="30"/>
  <c r="D97" i="30" s="1"/>
  <c r="R97" i="30" s="1"/>
  <c r="D134" i="30" s="1"/>
  <c r="R56" i="30"/>
  <c r="D93" i="30" s="1"/>
  <c r="R93" i="30" s="1"/>
  <c r="D130" i="30" s="1"/>
  <c r="R52" i="30"/>
  <c r="D89" i="30" s="1"/>
  <c r="R89" i="30" s="1"/>
  <c r="D126" i="30" s="1"/>
  <c r="Q62" i="30"/>
  <c r="C99" i="30" s="1"/>
  <c r="Q99" i="30" s="1"/>
  <c r="C136" i="30" s="1"/>
  <c r="Q58" i="30"/>
  <c r="C95" i="30" s="1"/>
  <c r="Q95" i="30" s="1"/>
  <c r="C132" i="30" s="1"/>
  <c r="Q54" i="30"/>
  <c r="C91" i="30" s="1"/>
  <c r="Q91" i="30" s="1"/>
  <c r="C128" i="30" s="1"/>
  <c r="Q49" i="30"/>
  <c r="C86" i="30" s="1"/>
  <c r="Q86" i="30" s="1"/>
  <c r="C123" i="30" s="1"/>
  <c r="S75" i="30"/>
  <c r="E112" i="30" s="1"/>
  <c r="R76" i="30"/>
  <c r="D113" i="30" s="1"/>
  <c r="S50" i="30"/>
  <c r="E87" i="30" s="1"/>
  <c r="S87" i="30" s="1"/>
  <c r="E124" i="30" s="1"/>
  <c r="S70" i="30"/>
  <c r="E107" i="30" s="1"/>
  <c r="S107" i="30" s="1"/>
  <c r="S74" i="30"/>
  <c r="E111" i="30" s="1"/>
  <c r="R79" i="30"/>
  <c r="D116" i="30" s="1"/>
  <c r="R75" i="30"/>
  <c r="D112" i="30" s="1"/>
  <c r="Q78" i="30"/>
  <c r="C115" i="30" s="1"/>
  <c r="Q74" i="30"/>
  <c r="C111" i="30" s="1"/>
  <c r="Q70" i="30"/>
  <c r="C107" i="30" s="1"/>
  <c r="R63" i="30"/>
  <c r="D100" i="30" s="1"/>
  <c r="R100" i="30" s="1"/>
  <c r="D137" i="30" s="1"/>
  <c r="R59" i="30"/>
  <c r="D96" i="30" s="1"/>
  <c r="R96" i="30" s="1"/>
  <c r="D133" i="30" s="1"/>
  <c r="R55" i="30"/>
  <c r="D92" i="30" s="1"/>
  <c r="R92" i="30" s="1"/>
  <c r="D129" i="30" s="1"/>
  <c r="R51" i="30"/>
  <c r="D88" i="30" s="1"/>
  <c r="R88" i="30" s="1"/>
  <c r="D125" i="30" s="1"/>
  <c r="R46" i="30"/>
  <c r="D83" i="30" s="1"/>
  <c r="R83" i="30" s="1"/>
  <c r="D120" i="30" s="1"/>
  <c r="Q65" i="30"/>
  <c r="C102" i="30" s="1"/>
  <c r="Q102" i="30" s="1"/>
  <c r="C139" i="30" s="1"/>
  <c r="Q61" i="30"/>
  <c r="C98" i="30" s="1"/>
  <c r="Q98" i="30" s="1"/>
  <c r="C135" i="30" s="1"/>
  <c r="Q57" i="30"/>
  <c r="C94" i="30" s="1"/>
  <c r="Q94" i="30" s="1"/>
  <c r="C131" i="30" s="1"/>
  <c r="Q52" i="30"/>
  <c r="C89" i="30" s="1"/>
  <c r="Q89" i="30" s="1"/>
  <c r="C126" i="30" s="1"/>
  <c r="Q47" i="30"/>
  <c r="C84" i="30" s="1"/>
  <c r="Q84" i="30" s="1"/>
  <c r="C121" i="30" s="1"/>
  <c r="S47" i="30"/>
  <c r="E84" i="30" s="1"/>
  <c r="S84" i="30" s="1"/>
  <c r="E121" i="30" s="1"/>
  <c r="S51" i="30"/>
  <c r="E88" i="30" s="1"/>
  <c r="S88" i="30" s="1"/>
  <c r="E125" i="30" s="1"/>
  <c r="S55" i="30"/>
  <c r="E92" i="30" s="1"/>
  <c r="S92" i="30" s="1"/>
  <c r="E129" i="30" s="1"/>
  <c r="S59" i="30"/>
  <c r="E96" i="30" s="1"/>
  <c r="S96" i="30" s="1"/>
  <c r="E133" i="30" s="1"/>
  <c r="S63" i="30"/>
  <c r="E100" i="30" s="1"/>
  <c r="S100" i="30" s="1"/>
  <c r="E137" i="30" s="1"/>
  <c r="S71" i="30"/>
  <c r="E108" i="30" s="1"/>
  <c r="S77" i="30"/>
  <c r="E114" i="30" s="1"/>
  <c r="S114" i="30" s="1"/>
  <c r="E151" i="30" s="1"/>
  <c r="R70" i="30"/>
  <c r="D107" i="30" s="1"/>
  <c r="R78" i="30"/>
  <c r="D115" i="30" s="1"/>
  <c r="R74" i="30"/>
  <c r="D111" i="30" s="1"/>
  <c r="R68" i="30"/>
  <c r="D105" i="30" s="1"/>
  <c r="Q77" i="30"/>
  <c r="C114" i="30" s="1"/>
  <c r="Q114" i="30" s="1"/>
  <c r="C151" i="30" s="1"/>
  <c r="Q73" i="30"/>
  <c r="C110" i="30" s="1"/>
  <c r="R62" i="30"/>
  <c r="D99" i="30" s="1"/>
  <c r="R99" i="30" s="1"/>
  <c r="D136" i="30" s="1"/>
  <c r="R58" i="30"/>
  <c r="D95" i="30" s="1"/>
  <c r="R95" i="30" s="1"/>
  <c r="D132" i="30" s="1"/>
  <c r="R54" i="30"/>
  <c r="D91" i="30" s="1"/>
  <c r="R91" i="30" s="1"/>
  <c r="D128" i="30" s="1"/>
  <c r="R50" i="30"/>
  <c r="D87" i="30" s="1"/>
  <c r="R87" i="30" s="1"/>
  <c r="D124" i="30" s="1"/>
  <c r="Q64" i="30"/>
  <c r="C101" i="30" s="1"/>
  <c r="Q101" i="30" s="1"/>
  <c r="C138" i="30" s="1"/>
  <c r="Q60" i="30"/>
  <c r="C97" i="30" s="1"/>
  <c r="Q97" i="30" s="1"/>
  <c r="C134" i="30" s="1"/>
  <c r="Q56" i="30"/>
  <c r="C93" i="30" s="1"/>
  <c r="Q93" i="30" s="1"/>
  <c r="C130" i="30" s="1"/>
  <c r="Q51" i="30"/>
  <c r="C88" i="30" s="1"/>
  <c r="Q88" i="30" s="1"/>
  <c r="C125" i="30" s="1"/>
  <c r="Q46" i="30"/>
  <c r="C83" i="30" s="1"/>
  <c r="Q83" i="30" s="1"/>
  <c r="C120" i="30" s="1"/>
  <c r="D122" i="30"/>
  <c r="G24" i="14"/>
  <c r="Q24" i="14" s="1"/>
  <c r="G38" i="75"/>
  <c r="G39" i="75" s="1"/>
  <c r="C24" i="14"/>
  <c r="C21" i="14" s="1"/>
  <c r="C38" i="75"/>
  <c r="C39" i="75" s="1"/>
  <c r="E24" i="14"/>
  <c r="E80" i="14" s="1"/>
  <c r="E38" i="75"/>
  <c r="E39" i="75" s="1"/>
  <c r="D24" i="14"/>
  <c r="D80" i="14" s="1"/>
  <c r="D38" i="75"/>
  <c r="D39" i="75" s="1"/>
  <c r="O57" i="14"/>
  <c r="F24" i="14"/>
  <c r="F38" i="75"/>
  <c r="F39" i="75" s="1"/>
  <c r="X23" i="26"/>
  <c r="C26" i="33"/>
  <c r="P62" i="14"/>
  <c r="P52" i="14"/>
  <c r="O51" i="14"/>
  <c r="K88" i="14"/>
  <c r="P56" i="14"/>
  <c r="P60" i="14"/>
  <c r="O60" i="14"/>
  <c r="K58" i="14"/>
  <c r="K49" i="14"/>
  <c r="T60" i="14"/>
  <c r="K54" i="14"/>
  <c r="M17" i="26"/>
  <c r="L17" i="26"/>
  <c r="X28" i="26"/>
  <c r="T53" i="14"/>
  <c r="S62" i="14"/>
  <c r="S52" i="14"/>
  <c r="R61" i="14"/>
  <c r="R51" i="14"/>
  <c r="Q56" i="14"/>
  <c r="K85" i="14"/>
  <c r="K81" i="14"/>
  <c r="T62" i="14"/>
  <c r="T52" i="14"/>
  <c r="K90" i="14"/>
  <c r="K80" i="14"/>
  <c r="T57" i="14"/>
  <c r="T61" i="14"/>
  <c r="T51" i="14"/>
  <c r="K89" i="14"/>
  <c r="K79" i="14"/>
  <c r="T56" i="14"/>
  <c r="K84" i="14"/>
  <c r="R60" i="14"/>
  <c r="K83" i="14"/>
  <c r="K26" i="14"/>
  <c r="S56" i="14"/>
  <c r="S60" i="14"/>
  <c r="S53" i="14"/>
  <c r="K87" i="14"/>
  <c r="K30" i="14"/>
  <c r="K21" i="14"/>
  <c r="K78" i="14"/>
  <c r="T55" i="14"/>
  <c r="J54" i="14"/>
  <c r="T59" i="14"/>
  <c r="J58" i="14"/>
  <c r="S57" i="14"/>
  <c r="T50" i="14"/>
  <c r="J49" i="14"/>
  <c r="S61" i="14"/>
  <c r="S51" i="14"/>
  <c r="T31" i="14"/>
  <c r="J30" i="14"/>
  <c r="J87" i="14"/>
  <c r="T27" i="14"/>
  <c r="J26" i="14"/>
  <c r="J83" i="14"/>
  <c r="J81" i="14"/>
  <c r="T25" i="14"/>
  <c r="T22" i="14"/>
  <c r="J21" i="14"/>
  <c r="J78" i="14"/>
  <c r="J88" i="14"/>
  <c r="T32" i="14"/>
  <c r="R57" i="14"/>
  <c r="T29" i="14"/>
  <c r="J85" i="14"/>
  <c r="T34" i="14"/>
  <c r="J90" i="14"/>
  <c r="T24" i="14"/>
  <c r="J80" i="14"/>
  <c r="T28" i="14"/>
  <c r="J84" i="14"/>
  <c r="J89" i="14"/>
  <c r="T33" i="14"/>
  <c r="T23" i="14"/>
  <c r="J79" i="14"/>
  <c r="S59" i="14"/>
  <c r="I58" i="14"/>
  <c r="R56" i="14"/>
  <c r="S50" i="14"/>
  <c r="I49" i="14"/>
  <c r="R53" i="14"/>
  <c r="Q62" i="14"/>
  <c r="Q52" i="14"/>
  <c r="I54" i="14"/>
  <c r="S55" i="14"/>
  <c r="R62" i="14"/>
  <c r="R52" i="14"/>
  <c r="I81" i="14"/>
  <c r="S25" i="14"/>
  <c r="I26" i="14"/>
  <c r="S27" i="14"/>
  <c r="I83" i="14"/>
  <c r="I30" i="14"/>
  <c r="I87" i="14"/>
  <c r="S31" i="14"/>
  <c r="I90" i="14"/>
  <c r="S34" i="14"/>
  <c r="I80" i="14"/>
  <c r="S24" i="14"/>
  <c r="S32" i="14"/>
  <c r="I88" i="14"/>
  <c r="S88" i="14" s="1"/>
  <c r="I89" i="14"/>
  <c r="S33" i="14"/>
  <c r="I79" i="14"/>
  <c r="S23" i="14"/>
  <c r="S29" i="14"/>
  <c r="I85" i="14"/>
  <c r="S28" i="14"/>
  <c r="I84" i="14"/>
  <c r="S22" i="14"/>
  <c r="I21" i="14"/>
  <c r="I78" i="14"/>
  <c r="Q53" i="14"/>
  <c r="R50" i="14"/>
  <c r="H49" i="14"/>
  <c r="Q60" i="14"/>
  <c r="H54" i="14"/>
  <c r="R55" i="14"/>
  <c r="H58" i="14"/>
  <c r="R59" i="14"/>
  <c r="Q57" i="14"/>
  <c r="Q51" i="14"/>
  <c r="R34" i="14"/>
  <c r="H90" i="14"/>
  <c r="R24" i="14"/>
  <c r="H80" i="14"/>
  <c r="H26" i="14"/>
  <c r="R27" i="14"/>
  <c r="H83" i="14"/>
  <c r="R33" i="14"/>
  <c r="H89" i="14"/>
  <c r="H79" i="14"/>
  <c r="R23" i="14"/>
  <c r="R32" i="14"/>
  <c r="H88" i="14"/>
  <c r="R29" i="14"/>
  <c r="H85" i="14"/>
  <c r="H84" i="14"/>
  <c r="R28" i="14"/>
  <c r="R22" i="14"/>
  <c r="H78" i="14"/>
  <c r="H21" i="14"/>
  <c r="H87" i="14"/>
  <c r="H30" i="14"/>
  <c r="R31" i="14"/>
  <c r="H81" i="14"/>
  <c r="R25" i="14"/>
  <c r="G54" i="14"/>
  <c r="Q55" i="14"/>
  <c r="G61" i="14"/>
  <c r="Q59" i="14"/>
  <c r="P57" i="14"/>
  <c r="Q50" i="14"/>
  <c r="G49" i="14"/>
  <c r="P53" i="14"/>
  <c r="P51" i="14"/>
  <c r="G26" i="14"/>
  <c r="G83" i="14"/>
  <c r="Q27" i="14"/>
  <c r="G87" i="14"/>
  <c r="Q31" i="14"/>
  <c r="G33" i="14"/>
  <c r="G79" i="14"/>
  <c r="Q23" i="14"/>
  <c r="Q32" i="14"/>
  <c r="G88" i="14"/>
  <c r="G84" i="14"/>
  <c r="Q28" i="14"/>
  <c r="G78" i="14"/>
  <c r="Q22" i="14"/>
  <c r="Q25" i="14"/>
  <c r="G81" i="14"/>
  <c r="O56" i="14"/>
  <c r="G85" i="14"/>
  <c r="Q29" i="14"/>
  <c r="Q34" i="14"/>
  <c r="G90" i="14"/>
  <c r="P59" i="14"/>
  <c r="P50" i="14"/>
  <c r="F49" i="14"/>
  <c r="O53" i="14"/>
  <c r="N62" i="14"/>
  <c r="N52" i="14"/>
  <c r="M51" i="14"/>
  <c r="F54" i="14"/>
  <c r="P55" i="14"/>
  <c r="F61" i="14"/>
  <c r="O62" i="14"/>
  <c r="O52" i="14"/>
  <c r="P28" i="14"/>
  <c r="F84" i="14"/>
  <c r="N51" i="14"/>
  <c r="P31" i="14"/>
  <c r="F87" i="14"/>
  <c r="P25" i="14"/>
  <c r="F81" i="14"/>
  <c r="F78" i="14"/>
  <c r="P22" i="14"/>
  <c r="F83" i="14"/>
  <c r="F26" i="14"/>
  <c r="P27" i="14"/>
  <c r="P34" i="14"/>
  <c r="F90" i="14"/>
  <c r="F85" i="14"/>
  <c r="P29" i="14"/>
  <c r="F88" i="14"/>
  <c r="P32" i="14"/>
  <c r="F33" i="14"/>
  <c r="P23" i="14"/>
  <c r="F79" i="14"/>
  <c r="O59" i="14"/>
  <c r="E61" i="14"/>
  <c r="N56" i="14"/>
  <c r="N60" i="14"/>
  <c r="E54" i="14"/>
  <c r="O55" i="14"/>
  <c r="N57" i="14"/>
  <c r="O50" i="14"/>
  <c r="E49" i="14"/>
  <c r="N53" i="14"/>
  <c r="M62" i="14"/>
  <c r="M52" i="14"/>
  <c r="E83" i="14"/>
  <c r="E26" i="14"/>
  <c r="O27" i="14"/>
  <c r="O25" i="14"/>
  <c r="E81" i="14"/>
  <c r="E88" i="14"/>
  <c r="O32" i="14"/>
  <c r="M56" i="14"/>
  <c r="O29" i="14"/>
  <c r="E85" i="14"/>
  <c r="E34" i="14"/>
  <c r="E30" i="14" s="1"/>
  <c r="E87" i="14"/>
  <c r="O31" i="14"/>
  <c r="E79" i="14"/>
  <c r="O23" i="14"/>
  <c r="E84" i="14"/>
  <c r="O28" i="14"/>
  <c r="E78" i="14"/>
  <c r="O22" i="14"/>
  <c r="M60" i="14"/>
  <c r="N59" i="14"/>
  <c r="D58" i="14"/>
  <c r="M57" i="14"/>
  <c r="N55" i="14"/>
  <c r="D54" i="14"/>
  <c r="N50" i="14"/>
  <c r="D49" i="14"/>
  <c r="M53" i="14"/>
  <c r="D33" i="14"/>
  <c r="N23" i="14"/>
  <c r="D79" i="14"/>
  <c r="C66" i="14"/>
  <c r="D48" i="14" s="1"/>
  <c r="N29" i="14"/>
  <c r="D85" i="14"/>
  <c r="D84" i="14"/>
  <c r="N28" i="14"/>
  <c r="N22" i="14"/>
  <c r="D78" i="14"/>
  <c r="N31" i="14"/>
  <c r="D87" i="14"/>
  <c r="N27" i="14"/>
  <c r="D26" i="14"/>
  <c r="D83" i="14"/>
  <c r="D81" i="14"/>
  <c r="N25" i="14"/>
  <c r="D88" i="14"/>
  <c r="N32" i="14"/>
  <c r="D34" i="14"/>
  <c r="C54" i="14"/>
  <c r="M55" i="14"/>
  <c r="C64" i="14"/>
  <c r="C45" i="14"/>
  <c r="C61" i="14"/>
  <c r="M59" i="14"/>
  <c r="M50" i="14"/>
  <c r="C49" i="14"/>
  <c r="C75" i="14"/>
  <c r="M28" i="14"/>
  <c r="C84" i="14"/>
  <c r="C78" i="14"/>
  <c r="M22" i="14"/>
  <c r="M25" i="14"/>
  <c r="C81" i="14"/>
  <c r="C74" i="14"/>
  <c r="C17" i="14"/>
  <c r="M27" i="14"/>
  <c r="C83" i="14"/>
  <c r="C26" i="14"/>
  <c r="M31" i="14"/>
  <c r="C87" i="14"/>
  <c r="C90" i="14"/>
  <c r="M32" i="14"/>
  <c r="C88" i="14"/>
  <c r="C38" i="14"/>
  <c r="C76" i="14"/>
  <c r="C85" i="14"/>
  <c r="M29" i="14"/>
  <c r="C33" i="14"/>
  <c r="C79" i="14"/>
  <c r="M23" i="14"/>
  <c r="E80" i="30"/>
  <c r="J43" i="56"/>
  <c r="I43" i="56"/>
  <c r="H43" i="56"/>
  <c r="G43" i="56"/>
  <c r="F43" i="56"/>
  <c r="E66" i="30"/>
  <c r="S43" i="30"/>
  <c r="K43" i="56"/>
  <c r="M29" i="56"/>
  <c r="D110" i="30"/>
  <c r="R110" i="30" s="1"/>
  <c r="D80" i="30"/>
  <c r="R43" i="30"/>
  <c r="S80" i="30"/>
  <c r="Q43" i="30"/>
  <c r="C69" i="30"/>
  <c r="Q69" i="30" s="1"/>
  <c r="S29" i="30"/>
  <c r="I29" i="56"/>
  <c r="H29" i="56"/>
  <c r="L29" i="56"/>
  <c r="M43" i="56"/>
  <c r="X26" i="26"/>
  <c r="K13" i="54"/>
  <c r="F23" i="26" s="1"/>
  <c r="S11" i="54"/>
  <c r="Q11" i="54"/>
  <c r="F29" i="56"/>
  <c r="J29" i="56"/>
  <c r="G29" i="56"/>
  <c r="K29" i="56"/>
  <c r="T11" i="54"/>
  <c r="I13" i="54"/>
  <c r="D23" i="26" s="1"/>
  <c r="M23" i="26" s="1"/>
  <c r="J13" i="54"/>
  <c r="E23" i="26" s="1"/>
  <c r="U11" i="54"/>
  <c r="P11" i="54"/>
  <c r="E13" i="54"/>
  <c r="P13" i="54" s="1"/>
  <c r="L43" i="56"/>
  <c r="O17" i="26"/>
  <c r="N17" i="26"/>
  <c r="C105" i="30"/>
  <c r="Q105" i="30" s="1"/>
  <c r="D82" i="30"/>
  <c r="R82" i="30" s="1"/>
  <c r="D47" i="30"/>
  <c r="R47" i="30" s="1"/>
  <c r="R29" i="30"/>
  <c r="Q29" i="30"/>
  <c r="C48" i="30"/>
  <c r="Q48" i="30" s="1"/>
  <c r="O13" i="54" l="1"/>
  <c r="S26" i="14"/>
  <c r="R79" i="14"/>
  <c r="R80" i="14"/>
  <c r="S81" i="14"/>
  <c r="S21" i="14"/>
  <c r="T21" i="14"/>
  <c r="T49" i="14"/>
  <c r="R90" i="14"/>
  <c r="S66" i="30"/>
  <c r="S82" i="30"/>
  <c r="E119" i="30" s="1"/>
  <c r="S119" i="30" s="1"/>
  <c r="E103" i="30"/>
  <c r="E117" i="30"/>
  <c r="Q120" i="30"/>
  <c r="C157" i="30" s="1"/>
  <c r="Q130" i="30"/>
  <c r="C167" i="30" s="1"/>
  <c r="Q138" i="30"/>
  <c r="C175" i="30" s="1"/>
  <c r="R128" i="30"/>
  <c r="D165" i="30" s="1"/>
  <c r="R136" i="30"/>
  <c r="D173" i="30" s="1"/>
  <c r="S125" i="30"/>
  <c r="E162" i="30" s="1"/>
  <c r="Q121" i="30"/>
  <c r="C158" i="30" s="1"/>
  <c r="Q131" i="30"/>
  <c r="C168" i="30" s="1"/>
  <c r="Q139" i="30"/>
  <c r="C176" i="30" s="1"/>
  <c r="R125" i="30"/>
  <c r="D162" i="30" s="1"/>
  <c r="R133" i="30"/>
  <c r="D170" i="30" s="1"/>
  <c r="Q128" i="30"/>
  <c r="C165" i="30" s="1"/>
  <c r="Q136" i="30"/>
  <c r="C173" i="30" s="1"/>
  <c r="R130" i="30"/>
  <c r="D167" i="30" s="1"/>
  <c r="R138" i="30"/>
  <c r="D175" i="30" s="1"/>
  <c r="Q124" i="30"/>
  <c r="C161" i="30" s="1"/>
  <c r="Q133" i="30"/>
  <c r="C170" i="30" s="1"/>
  <c r="Q127" i="30"/>
  <c r="C164" i="30" s="1"/>
  <c r="R127" i="30"/>
  <c r="D164" i="30" s="1"/>
  <c r="R135" i="30"/>
  <c r="D172" i="30" s="1"/>
  <c r="S134" i="30"/>
  <c r="E171" i="30" s="1"/>
  <c r="S126" i="30"/>
  <c r="E163" i="30" s="1"/>
  <c r="S135" i="30"/>
  <c r="E172" i="30" s="1"/>
  <c r="S127" i="30"/>
  <c r="E164" i="30" s="1"/>
  <c r="S137" i="30"/>
  <c r="E174" i="30" s="1"/>
  <c r="S129" i="30"/>
  <c r="E166" i="30" s="1"/>
  <c r="S124" i="30"/>
  <c r="E161" i="30" s="1"/>
  <c r="S132" i="30"/>
  <c r="E169" i="30" s="1"/>
  <c r="S128" i="30"/>
  <c r="E165" i="30" s="1"/>
  <c r="R137" i="30"/>
  <c r="D174" i="30" s="1"/>
  <c r="Q123" i="30"/>
  <c r="C160" i="30" s="1"/>
  <c r="R126" i="30"/>
  <c r="D163" i="30" s="1"/>
  <c r="S122" i="30"/>
  <c r="E159" i="30" s="1"/>
  <c r="Q137" i="30"/>
  <c r="C174" i="30" s="1"/>
  <c r="R131" i="30"/>
  <c r="D168" i="30" s="1"/>
  <c r="S133" i="30"/>
  <c r="E170" i="30" s="1"/>
  <c r="R111" i="30"/>
  <c r="D148" i="30" s="1"/>
  <c r="S108" i="30"/>
  <c r="E145" i="30" s="1"/>
  <c r="R116" i="30"/>
  <c r="D153" i="30" s="1"/>
  <c r="S112" i="30"/>
  <c r="E149" i="30" s="1"/>
  <c r="C171" i="30"/>
  <c r="Q134" i="30"/>
  <c r="R132" i="30"/>
  <c r="D169" i="30" s="1"/>
  <c r="Q126" i="30"/>
  <c r="C163" i="30" s="1"/>
  <c r="R120" i="30"/>
  <c r="D157" i="30" s="1"/>
  <c r="S131" i="30"/>
  <c r="E168" i="30" s="1"/>
  <c r="S168" i="30" s="1"/>
  <c r="S20" i="56" s="1"/>
  <c r="E57" i="56" s="1"/>
  <c r="S57" i="56" s="1"/>
  <c r="E94" i="56" s="1"/>
  <c r="S94" i="56" s="1"/>
  <c r="E131" i="56" s="1"/>
  <c r="S131" i="56" s="1"/>
  <c r="E168" i="56" s="1"/>
  <c r="S168" i="56" s="1"/>
  <c r="S138" i="30"/>
  <c r="E175" i="30" s="1"/>
  <c r="E27" i="56" s="1"/>
  <c r="Q151" i="30"/>
  <c r="C188" i="30" s="1"/>
  <c r="R107" i="30"/>
  <c r="D144" i="30" s="1"/>
  <c r="Q107" i="30"/>
  <c r="C144" i="30" s="1"/>
  <c r="Q115" i="30"/>
  <c r="C152" i="30" s="1"/>
  <c r="Q112" i="30"/>
  <c r="C149" i="30" s="1"/>
  <c r="S116" i="30"/>
  <c r="E153" i="30" s="1"/>
  <c r="S106" i="30"/>
  <c r="E143" i="30" s="1"/>
  <c r="Q109" i="30"/>
  <c r="C146" i="30" s="1"/>
  <c r="R151" i="30"/>
  <c r="D188" i="30" s="1"/>
  <c r="S115" i="30"/>
  <c r="E152" i="30" s="1"/>
  <c r="S105" i="30"/>
  <c r="E142" i="30" s="1"/>
  <c r="B23" i="26"/>
  <c r="R13" i="54"/>
  <c r="S113" i="30"/>
  <c r="E150" i="30" s="1"/>
  <c r="R122" i="30"/>
  <c r="D159" i="30" s="1"/>
  <c r="Q125" i="30"/>
  <c r="C162" i="30" s="1"/>
  <c r="Q162" i="30" s="1"/>
  <c r="Q14" i="56" s="1"/>
  <c r="C51" i="56" s="1"/>
  <c r="Q51" i="56" s="1"/>
  <c r="C88" i="56" s="1"/>
  <c r="Q88" i="56" s="1"/>
  <c r="C125" i="56" s="1"/>
  <c r="Q125" i="56" s="1"/>
  <c r="C162" i="56" s="1"/>
  <c r="Q162" i="56" s="1"/>
  <c r="R124" i="30"/>
  <c r="D161" i="30" s="1"/>
  <c r="S136" i="30"/>
  <c r="E173" i="30" s="1"/>
  <c r="S173" i="30" s="1"/>
  <c r="S25" i="56" s="1"/>
  <c r="E62" i="56" s="1"/>
  <c r="S62" i="56" s="1"/>
  <c r="E99" i="56" s="1"/>
  <c r="S99" i="56" s="1"/>
  <c r="E136" i="56" s="1"/>
  <c r="S136" i="56" s="1"/>
  <c r="E173" i="56" s="1"/>
  <c r="S173" i="56" s="1"/>
  <c r="S120" i="30"/>
  <c r="E157" i="30" s="1"/>
  <c r="Q135" i="30"/>
  <c r="C172" i="30" s="1"/>
  <c r="R129" i="30"/>
  <c r="D166" i="30" s="1"/>
  <c r="S139" i="30"/>
  <c r="E176" i="30" s="1"/>
  <c r="S123" i="30"/>
  <c r="E160" i="30" s="1"/>
  <c r="Q132" i="30"/>
  <c r="C169" i="30" s="1"/>
  <c r="Q169" i="30" s="1"/>
  <c r="Q21" i="56" s="1"/>
  <c r="C58" i="56" s="1"/>
  <c r="Q58" i="56" s="1"/>
  <c r="C95" i="56" s="1"/>
  <c r="Q95" i="56" s="1"/>
  <c r="C132" i="56" s="1"/>
  <c r="Q132" i="56" s="1"/>
  <c r="C169" i="56" s="1"/>
  <c r="Q169" i="56" s="1"/>
  <c r="R134" i="30"/>
  <c r="D171" i="30" s="1"/>
  <c r="S130" i="30"/>
  <c r="E167" i="30" s="1"/>
  <c r="S167" i="30" s="1"/>
  <c r="S19" i="56" s="1"/>
  <c r="E56" i="56" s="1"/>
  <c r="S56" i="56" s="1"/>
  <c r="E93" i="56" s="1"/>
  <c r="S93" i="56" s="1"/>
  <c r="E130" i="56" s="1"/>
  <c r="S130" i="56" s="1"/>
  <c r="E167" i="56" s="1"/>
  <c r="S167" i="56" s="1"/>
  <c r="Q129" i="30"/>
  <c r="C166" i="30" s="1"/>
  <c r="R123" i="30"/>
  <c r="D160" i="30" s="1"/>
  <c r="R139" i="30"/>
  <c r="D176" i="30" s="1"/>
  <c r="S121" i="30"/>
  <c r="E158" i="30" s="1"/>
  <c r="Q110" i="30"/>
  <c r="C147" i="30" s="1"/>
  <c r="R105" i="30"/>
  <c r="D142" i="30" s="1"/>
  <c r="R142" i="30" s="1"/>
  <c r="D179" i="30" s="1"/>
  <c r="R115" i="30"/>
  <c r="D152" i="30" s="1"/>
  <c r="S151" i="30"/>
  <c r="E188" i="30" s="1"/>
  <c r="Q111" i="30"/>
  <c r="C148" i="30" s="1"/>
  <c r="R112" i="30"/>
  <c r="D149" i="30" s="1"/>
  <c r="S111" i="30"/>
  <c r="E148" i="30" s="1"/>
  <c r="R113" i="30"/>
  <c r="D150" i="30" s="1"/>
  <c r="Q108" i="30"/>
  <c r="C145" i="30" s="1"/>
  <c r="Q116" i="30"/>
  <c r="C153" i="30" s="1"/>
  <c r="S110" i="30"/>
  <c r="E147" i="30" s="1"/>
  <c r="Q113" i="30"/>
  <c r="C150" i="30" s="1"/>
  <c r="R106" i="30"/>
  <c r="D143" i="30" s="1"/>
  <c r="S109" i="30"/>
  <c r="E146" i="30" s="1"/>
  <c r="R145" i="30"/>
  <c r="D182" i="30" s="1"/>
  <c r="R146" i="30"/>
  <c r="D183" i="30" s="1"/>
  <c r="Q13" i="54"/>
  <c r="G80" i="14"/>
  <c r="Q80" i="14" s="1"/>
  <c r="G21" i="14"/>
  <c r="Q21" i="14" s="1"/>
  <c r="N84" i="14"/>
  <c r="N24" i="14"/>
  <c r="E21" i="14"/>
  <c r="P54" i="14"/>
  <c r="D21" i="14"/>
  <c r="O54" i="14"/>
  <c r="T54" i="14"/>
  <c r="T88" i="14"/>
  <c r="O79" i="14"/>
  <c r="T58" i="14"/>
  <c r="P24" i="14"/>
  <c r="F21" i="14"/>
  <c r="C80" i="14"/>
  <c r="M80" i="14" s="1"/>
  <c r="C36" i="14"/>
  <c r="C92" i="14" s="1"/>
  <c r="O24" i="14"/>
  <c r="F80" i="14"/>
  <c r="F77" i="14" s="1"/>
  <c r="M24" i="14"/>
  <c r="E26" i="33"/>
  <c r="O23" i="26"/>
  <c r="Z23" i="26"/>
  <c r="E28" i="26"/>
  <c r="Z28" i="26" s="1"/>
  <c r="F26" i="33"/>
  <c r="F28" i="26"/>
  <c r="AA23" i="26"/>
  <c r="D26" i="33"/>
  <c r="I26" i="33" s="1"/>
  <c r="N23" i="26"/>
  <c r="D28" i="26"/>
  <c r="Y23" i="26"/>
  <c r="S89" i="14"/>
  <c r="T79" i="14"/>
  <c r="R54" i="14"/>
  <c r="S58" i="14"/>
  <c r="T85" i="14"/>
  <c r="M54" i="14"/>
  <c r="P49" i="14"/>
  <c r="T84" i="14"/>
  <c r="T90" i="14"/>
  <c r="C30" i="14"/>
  <c r="N81" i="14"/>
  <c r="N54" i="14"/>
  <c r="K82" i="14"/>
  <c r="M61" i="14"/>
  <c r="O61" i="14"/>
  <c r="G30" i="14"/>
  <c r="Q30" i="14" s="1"/>
  <c r="Q61" i="14"/>
  <c r="T26" i="14"/>
  <c r="S84" i="14"/>
  <c r="S30" i="14"/>
  <c r="T80" i="14"/>
  <c r="K86" i="14"/>
  <c r="S79" i="14"/>
  <c r="S90" i="14"/>
  <c r="S49" i="14"/>
  <c r="T89" i="14"/>
  <c r="T81" i="14"/>
  <c r="K77" i="14"/>
  <c r="T30" i="14"/>
  <c r="S54" i="14"/>
  <c r="R89" i="14"/>
  <c r="R26" i="14"/>
  <c r="J77" i="14"/>
  <c r="T78" i="14"/>
  <c r="T87" i="14"/>
  <c r="J86" i="14"/>
  <c r="R88" i="14"/>
  <c r="R58" i="14"/>
  <c r="R49" i="14"/>
  <c r="S85" i="14"/>
  <c r="T83" i="14"/>
  <c r="J82" i="14"/>
  <c r="R81" i="14"/>
  <c r="S80" i="14"/>
  <c r="Q26" i="14"/>
  <c r="R85" i="14"/>
  <c r="R21" i="14"/>
  <c r="R84" i="14"/>
  <c r="I86" i="14"/>
  <c r="S87" i="14"/>
  <c r="R30" i="14"/>
  <c r="I77" i="14"/>
  <c r="S78" i="14"/>
  <c r="I82" i="14"/>
  <c r="S82" i="14" s="1"/>
  <c r="S83" i="14"/>
  <c r="Q54" i="14"/>
  <c r="Q90" i="14"/>
  <c r="Q88" i="14"/>
  <c r="Q49" i="14"/>
  <c r="Q85" i="14"/>
  <c r="Q79" i="14"/>
  <c r="Q81" i="14"/>
  <c r="H77" i="14"/>
  <c r="R78" i="14"/>
  <c r="H82" i="14"/>
  <c r="R83" i="14"/>
  <c r="Q84" i="14"/>
  <c r="H86" i="14"/>
  <c r="R87" i="14"/>
  <c r="O88" i="14"/>
  <c r="O26" i="14"/>
  <c r="O49" i="14"/>
  <c r="P79" i="14"/>
  <c r="P26" i="14"/>
  <c r="M26" i="14"/>
  <c r="P85" i="14"/>
  <c r="P84" i="14"/>
  <c r="P61" i="14"/>
  <c r="G58" i="14"/>
  <c r="Q78" i="14"/>
  <c r="P88" i="14"/>
  <c r="Q83" i="14"/>
  <c r="G82" i="14"/>
  <c r="Q33" i="14"/>
  <c r="G89" i="14"/>
  <c r="Q89" i="14" s="1"/>
  <c r="P90" i="14"/>
  <c r="P81" i="14"/>
  <c r="Q87" i="14"/>
  <c r="M81" i="14"/>
  <c r="E89" i="14"/>
  <c r="E58" i="14"/>
  <c r="N49" i="14"/>
  <c r="O84" i="14"/>
  <c r="O85" i="14"/>
  <c r="F58" i="14"/>
  <c r="M85" i="14"/>
  <c r="M78" i="14"/>
  <c r="D30" i="14"/>
  <c r="N30" i="14" s="1"/>
  <c r="O81" i="14"/>
  <c r="P87" i="14"/>
  <c r="F89" i="14"/>
  <c r="P33" i="14"/>
  <c r="F82" i="14"/>
  <c r="P83" i="14"/>
  <c r="O33" i="14"/>
  <c r="N61" i="14"/>
  <c r="P78" i="14"/>
  <c r="F30" i="14"/>
  <c r="O30" i="14" s="1"/>
  <c r="N80" i="14"/>
  <c r="N88" i="14"/>
  <c r="N26" i="14"/>
  <c r="N79" i="14"/>
  <c r="O78" i="14"/>
  <c r="E77" i="14"/>
  <c r="E82" i="14"/>
  <c r="O83" i="14"/>
  <c r="E90" i="14"/>
  <c r="O90" i="14" s="1"/>
  <c r="O34" i="14"/>
  <c r="N85" i="14"/>
  <c r="O87" i="14"/>
  <c r="M88" i="14"/>
  <c r="M49" i="14"/>
  <c r="M84" i="14"/>
  <c r="D90" i="14"/>
  <c r="N34" i="14"/>
  <c r="M79" i="14"/>
  <c r="D77" i="14"/>
  <c r="N78" i="14"/>
  <c r="D82" i="14"/>
  <c r="N83" i="14"/>
  <c r="N87" i="14"/>
  <c r="D89" i="14"/>
  <c r="N33" i="14"/>
  <c r="M34" i="14"/>
  <c r="E140" i="30"/>
  <c r="S103" i="30"/>
  <c r="D46" i="14"/>
  <c r="C65" i="14"/>
  <c r="C58" i="14"/>
  <c r="M48" i="14"/>
  <c r="D66" i="14"/>
  <c r="M87" i="14"/>
  <c r="M83" i="14"/>
  <c r="C82" i="14"/>
  <c r="C94" i="14"/>
  <c r="D20" i="14"/>
  <c r="C73" i="14"/>
  <c r="M33" i="14"/>
  <c r="C89" i="14"/>
  <c r="C37" i="14"/>
  <c r="R80" i="30"/>
  <c r="C80" i="30"/>
  <c r="D117" i="30"/>
  <c r="E144" i="30"/>
  <c r="S144" i="30" s="1"/>
  <c r="C66" i="30"/>
  <c r="D66" i="30"/>
  <c r="U13" i="54"/>
  <c r="T13" i="54"/>
  <c r="S13" i="54"/>
  <c r="E156" i="30"/>
  <c r="S117" i="30" l="1"/>
  <c r="R160" i="30"/>
  <c r="R12" i="56" s="1"/>
  <c r="D49" i="56" s="1"/>
  <c r="R49" i="56" s="1"/>
  <c r="D86" i="56" s="1"/>
  <c r="R86" i="56" s="1"/>
  <c r="D123" i="56" s="1"/>
  <c r="R123" i="56" s="1"/>
  <c r="D160" i="56" s="1"/>
  <c r="R160" i="56" s="1"/>
  <c r="D12" i="56"/>
  <c r="Q172" i="30"/>
  <c r="Q24" i="56" s="1"/>
  <c r="C61" i="56" s="1"/>
  <c r="Q61" i="56" s="1"/>
  <c r="C98" i="56" s="1"/>
  <c r="Q98" i="56" s="1"/>
  <c r="C135" i="56" s="1"/>
  <c r="Q135" i="56" s="1"/>
  <c r="C172" i="56" s="1"/>
  <c r="Q172" i="56" s="1"/>
  <c r="C24" i="56"/>
  <c r="Q166" i="30"/>
  <c r="Q18" i="56" s="1"/>
  <c r="C55" i="56" s="1"/>
  <c r="Q55" i="56" s="1"/>
  <c r="C92" i="56" s="1"/>
  <c r="Q92" i="56" s="1"/>
  <c r="C129" i="56" s="1"/>
  <c r="Q129" i="56" s="1"/>
  <c r="C166" i="56" s="1"/>
  <c r="Q166" i="56" s="1"/>
  <c r="C18" i="56"/>
  <c r="S160" i="30"/>
  <c r="S12" i="56" s="1"/>
  <c r="E49" i="56" s="1"/>
  <c r="S49" i="56" s="1"/>
  <c r="E86" i="56" s="1"/>
  <c r="S86" i="56" s="1"/>
  <c r="E123" i="56" s="1"/>
  <c r="S123" i="56" s="1"/>
  <c r="E160" i="56" s="1"/>
  <c r="S160" i="56" s="1"/>
  <c r="E12" i="56"/>
  <c r="S157" i="30"/>
  <c r="S9" i="56" s="1"/>
  <c r="E46" i="56" s="1"/>
  <c r="S46" i="56" s="1"/>
  <c r="E83" i="56" s="1"/>
  <c r="S83" i="56" s="1"/>
  <c r="E120" i="56" s="1"/>
  <c r="S120" i="56" s="1"/>
  <c r="E157" i="56" s="1"/>
  <c r="S157" i="56" s="1"/>
  <c r="E9" i="56"/>
  <c r="R159" i="30"/>
  <c r="R11" i="56" s="1"/>
  <c r="D48" i="56" s="1"/>
  <c r="R48" i="56" s="1"/>
  <c r="D85" i="56" s="1"/>
  <c r="R85" i="56" s="1"/>
  <c r="D122" i="56" s="1"/>
  <c r="R122" i="56" s="1"/>
  <c r="D159" i="56" s="1"/>
  <c r="R159" i="56" s="1"/>
  <c r="D11" i="56"/>
  <c r="S158" i="30"/>
  <c r="S10" i="56" s="1"/>
  <c r="E47" i="56" s="1"/>
  <c r="S47" i="56" s="1"/>
  <c r="E84" i="56" s="1"/>
  <c r="S84" i="56" s="1"/>
  <c r="E121" i="56" s="1"/>
  <c r="S121" i="56" s="1"/>
  <c r="E158" i="56" s="1"/>
  <c r="S158" i="56" s="1"/>
  <c r="E10" i="56"/>
  <c r="S176" i="30"/>
  <c r="S28" i="56" s="1"/>
  <c r="E65" i="56" s="1"/>
  <c r="S65" i="56" s="1"/>
  <c r="E102" i="56" s="1"/>
  <c r="S102" i="56" s="1"/>
  <c r="E139" i="56" s="1"/>
  <c r="S139" i="56" s="1"/>
  <c r="E176" i="56" s="1"/>
  <c r="S176" i="56" s="1"/>
  <c r="E28" i="56"/>
  <c r="R176" i="30"/>
  <c r="R28" i="56" s="1"/>
  <c r="D65" i="56" s="1"/>
  <c r="R65" i="56" s="1"/>
  <c r="D102" i="56" s="1"/>
  <c r="R102" i="56" s="1"/>
  <c r="D139" i="56" s="1"/>
  <c r="R139" i="56" s="1"/>
  <c r="D176" i="56" s="1"/>
  <c r="R176" i="56" s="1"/>
  <c r="D28" i="56"/>
  <c r="R171" i="30"/>
  <c r="R23" i="56" s="1"/>
  <c r="D60" i="56" s="1"/>
  <c r="R60" i="56" s="1"/>
  <c r="D97" i="56" s="1"/>
  <c r="R97" i="56" s="1"/>
  <c r="D134" i="56" s="1"/>
  <c r="R134" i="56" s="1"/>
  <c r="D171" i="56" s="1"/>
  <c r="R171" i="56" s="1"/>
  <c r="D23" i="56"/>
  <c r="R166" i="30"/>
  <c r="R18" i="56" s="1"/>
  <c r="D55" i="56" s="1"/>
  <c r="R55" i="56" s="1"/>
  <c r="D92" i="56" s="1"/>
  <c r="R92" i="56" s="1"/>
  <c r="D129" i="56" s="1"/>
  <c r="R129" i="56" s="1"/>
  <c r="D166" i="56" s="1"/>
  <c r="R166" i="56" s="1"/>
  <c r="D18" i="56"/>
  <c r="R161" i="30"/>
  <c r="R13" i="56" s="1"/>
  <c r="D50" i="56" s="1"/>
  <c r="R50" i="56" s="1"/>
  <c r="D87" i="56" s="1"/>
  <c r="R87" i="56" s="1"/>
  <c r="D124" i="56" s="1"/>
  <c r="R124" i="56" s="1"/>
  <c r="D161" i="56" s="1"/>
  <c r="R161" i="56" s="1"/>
  <c r="D13" i="56"/>
  <c r="G77" i="14"/>
  <c r="P77" i="14" s="1"/>
  <c r="O80" i="14"/>
  <c r="P80" i="14"/>
  <c r="S149" i="30"/>
  <c r="E186" i="30" s="1"/>
  <c r="S170" i="30"/>
  <c r="S22" i="56" s="1"/>
  <c r="E59" i="56" s="1"/>
  <c r="S59" i="56" s="1"/>
  <c r="E96" i="56" s="1"/>
  <c r="S96" i="56" s="1"/>
  <c r="E133" i="56" s="1"/>
  <c r="S133" i="56" s="1"/>
  <c r="E170" i="56" s="1"/>
  <c r="S170" i="56" s="1"/>
  <c r="E22" i="56"/>
  <c r="D15" i="56"/>
  <c r="R163" i="30"/>
  <c r="R15" i="56" s="1"/>
  <c r="D52" i="56" s="1"/>
  <c r="R52" i="56" s="1"/>
  <c r="D89" i="56" s="1"/>
  <c r="R89" i="56" s="1"/>
  <c r="D126" i="56" s="1"/>
  <c r="R126" i="56" s="1"/>
  <c r="D163" i="56" s="1"/>
  <c r="R163" i="56" s="1"/>
  <c r="S169" i="30"/>
  <c r="S21" i="56" s="1"/>
  <c r="E58" i="56" s="1"/>
  <c r="S58" i="56" s="1"/>
  <c r="E95" i="56" s="1"/>
  <c r="S95" i="56" s="1"/>
  <c r="E132" i="56" s="1"/>
  <c r="S132" i="56" s="1"/>
  <c r="E169" i="56" s="1"/>
  <c r="S169" i="56" s="1"/>
  <c r="E21" i="56"/>
  <c r="S164" i="30"/>
  <c r="S16" i="56" s="1"/>
  <c r="E53" i="56" s="1"/>
  <c r="S53" i="56" s="1"/>
  <c r="E90" i="56" s="1"/>
  <c r="S90" i="56" s="1"/>
  <c r="E127" i="56" s="1"/>
  <c r="S127" i="56" s="1"/>
  <c r="E164" i="56" s="1"/>
  <c r="S164" i="56" s="1"/>
  <c r="E16" i="56"/>
  <c r="R172" i="30"/>
  <c r="R24" i="56" s="1"/>
  <c r="D61" i="56" s="1"/>
  <c r="R61" i="56" s="1"/>
  <c r="D98" i="56" s="1"/>
  <c r="R98" i="56" s="1"/>
  <c r="D135" i="56" s="1"/>
  <c r="R135" i="56" s="1"/>
  <c r="D172" i="56" s="1"/>
  <c r="R172" i="56" s="1"/>
  <c r="D24" i="56"/>
  <c r="Q161" i="30"/>
  <c r="Q13" i="56" s="1"/>
  <c r="C50" i="56" s="1"/>
  <c r="Q50" i="56" s="1"/>
  <c r="C87" i="56" s="1"/>
  <c r="Q87" i="56" s="1"/>
  <c r="C124" i="56" s="1"/>
  <c r="Q124" i="56" s="1"/>
  <c r="C161" i="56" s="1"/>
  <c r="Q161" i="56" s="1"/>
  <c r="C13" i="56"/>
  <c r="Q165" i="30"/>
  <c r="Q17" i="56" s="1"/>
  <c r="C54" i="56" s="1"/>
  <c r="Q54" i="56" s="1"/>
  <c r="C91" i="56" s="1"/>
  <c r="Q91" i="56" s="1"/>
  <c r="C128" i="56" s="1"/>
  <c r="Q128" i="56" s="1"/>
  <c r="C165" i="56" s="1"/>
  <c r="Q165" i="56" s="1"/>
  <c r="C17" i="56"/>
  <c r="Q168" i="30"/>
  <c r="Q20" i="56" s="1"/>
  <c r="C57" i="56" s="1"/>
  <c r="Q57" i="56" s="1"/>
  <c r="C94" i="56" s="1"/>
  <c r="Q94" i="56" s="1"/>
  <c r="C131" i="56" s="1"/>
  <c r="Q131" i="56" s="1"/>
  <c r="C168" i="56" s="1"/>
  <c r="Q168" i="56" s="1"/>
  <c r="C20" i="56"/>
  <c r="R165" i="30"/>
  <c r="R17" i="56" s="1"/>
  <c r="D54" i="56" s="1"/>
  <c r="R54" i="56" s="1"/>
  <c r="D91" i="56" s="1"/>
  <c r="R91" i="56" s="1"/>
  <c r="D128" i="56" s="1"/>
  <c r="R128" i="56" s="1"/>
  <c r="D165" i="56" s="1"/>
  <c r="R165" i="56" s="1"/>
  <c r="D17" i="56"/>
  <c r="D190" i="30"/>
  <c r="R153" i="30"/>
  <c r="R168" i="30"/>
  <c r="R20" i="56" s="1"/>
  <c r="D57" i="56" s="1"/>
  <c r="R57" i="56" s="1"/>
  <c r="D94" i="56" s="1"/>
  <c r="R94" i="56" s="1"/>
  <c r="D131" i="56" s="1"/>
  <c r="R131" i="56" s="1"/>
  <c r="D168" i="56" s="1"/>
  <c r="R168" i="56" s="1"/>
  <c r="D20" i="56"/>
  <c r="Q160" i="30"/>
  <c r="Q12" i="56" s="1"/>
  <c r="C49" i="56" s="1"/>
  <c r="Q49" i="56" s="1"/>
  <c r="C86" i="56" s="1"/>
  <c r="Q86" i="56" s="1"/>
  <c r="C123" i="56" s="1"/>
  <c r="Q123" i="56" s="1"/>
  <c r="C160" i="56" s="1"/>
  <c r="Q160" i="56" s="1"/>
  <c r="C12" i="56"/>
  <c r="S161" i="30"/>
  <c r="S13" i="56" s="1"/>
  <c r="E50" i="56" s="1"/>
  <c r="S50" i="56" s="1"/>
  <c r="E87" i="56" s="1"/>
  <c r="S87" i="56" s="1"/>
  <c r="E124" i="56" s="1"/>
  <c r="S124" i="56" s="1"/>
  <c r="E161" i="56" s="1"/>
  <c r="S161" i="56" s="1"/>
  <c r="E13" i="56"/>
  <c r="S172" i="30"/>
  <c r="S24" i="56" s="1"/>
  <c r="E61" i="56" s="1"/>
  <c r="S61" i="56" s="1"/>
  <c r="E98" i="56" s="1"/>
  <c r="S98" i="56" s="1"/>
  <c r="E135" i="56" s="1"/>
  <c r="S135" i="56" s="1"/>
  <c r="E172" i="56" s="1"/>
  <c r="S172" i="56" s="1"/>
  <c r="E24" i="56"/>
  <c r="R164" i="30"/>
  <c r="R16" i="56" s="1"/>
  <c r="D53" i="56" s="1"/>
  <c r="R53" i="56" s="1"/>
  <c r="D90" i="56" s="1"/>
  <c r="R90" i="56" s="1"/>
  <c r="D127" i="56" s="1"/>
  <c r="R127" i="56" s="1"/>
  <c r="D164" i="56" s="1"/>
  <c r="R164" i="56" s="1"/>
  <c r="D16" i="56"/>
  <c r="R175" i="30"/>
  <c r="R27" i="56" s="1"/>
  <c r="D64" i="56" s="1"/>
  <c r="R64" i="56" s="1"/>
  <c r="D101" i="56" s="1"/>
  <c r="R101" i="56" s="1"/>
  <c r="D138" i="56" s="1"/>
  <c r="R138" i="56" s="1"/>
  <c r="D175" i="56" s="1"/>
  <c r="R175" i="56" s="1"/>
  <c r="D27" i="56"/>
  <c r="R170" i="30"/>
  <c r="R22" i="56" s="1"/>
  <c r="D59" i="56" s="1"/>
  <c r="R59" i="56" s="1"/>
  <c r="D96" i="56" s="1"/>
  <c r="R96" i="56" s="1"/>
  <c r="D133" i="56" s="1"/>
  <c r="R133" i="56" s="1"/>
  <c r="D170" i="56" s="1"/>
  <c r="R170" i="56" s="1"/>
  <c r="D22" i="56"/>
  <c r="Q158" i="30"/>
  <c r="Q10" i="56" s="1"/>
  <c r="C47" i="56" s="1"/>
  <c r="Q47" i="56" s="1"/>
  <c r="C84" i="56" s="1"/>
  <c r="Q84" i="56" s="1"/>
  <c r="C121" i="56" s="1"/>
  <c r="Q121" i="56" s="1"/>
  <c r="C158" i="56" s="1"/>
  <c r="Q158" i="56" s="1"/>
  <c r="C10" i="56"/>
  <c r="Q175" i="30"/>
  <c r="Q27" i="56" s="1"/>
  <c r="C64" i="56" s="1"/>
  <c r="Q64" i="56" s="1"/>
  <c r="C101" i="56" s="1"/>
  <c r="Q101" i="56" s="1"/>
  <c r="C138" i="56" s="1"/>
  <c r="Q138" i="56" s="1"/>
  <c r="C175" i="56" s="1"/>
  <c r="Q175" i="56" s="1"/>
  <c r="C27" i="56"/>
  <c r="S145" i="30"/>
  <c r="E182" i="30" s="1"/>
  <c r="Q174" i="30"/>
  <c r="Q26" i="56" s="1"/>
  <c r="C63" i="56" s="1"/>
  <c r="Q63" i="56" s="1"/>
  <c r="C100" i="56" s="1"/>
  <c r="Q100" i="56" s="1"/>
  <c r="C137" i="56" s="1"/>
  <c r="Q137" i="56" s="1"/>
  <c r="C174" i="56" s="1"/>
  <c r="Q174" i="56" s="1"/>
  <c r="C26" i="56"/>
  <c r="R26" i="56"/>
  <c r="D63" i="56" s="1"/>
  <c r="R63" i="56" s="1"/>
  <c r="D100" i="56" s="1"/>
  <c r="R100" i="56" s="1"/>
  <c r="D137" i="56" s="1"/>
  <c r="R137" i="56" s="1"/>
  <c r="D174" i="56" s="1"/>
  <c r="R174" i="56" s="1"/>
  <c r="R174" i="30"/>
  <c r="D26" i="56"/>
  <c r="S166" i="30"/>
  <c r="S18" i="56" s="1"/>
  <c r="E55" i="56" s="1"/>
  <c r="S55" i="56" s="1"/>
  <c r="E92" i="56" s="1"/>
  <c r="S92" i="56" s="1"/>
  <c r="E129" i="56" s="1"/>
  <c r="S129" i="56" s="1"/>
  <c r="E166" i="56" s="1"/>
  <c r="S166" i="56" s="1"/>
  <c r="E18" i="56"/>
  <c r="S163" i="30"/>
  <c r="S15" i="56" s="1"/>
  <c r="E52" i="56" s="1"/>
  <c r="S52" i="56" s="1"/>
  <c r="E89" i="56" s="1"/>
  <c r="S89" i="56" s="1"/>
  <c r="E126" i="56" s="1"/>
  <c r="S126" i="56" s="1"/>
  <c r="E163" i="56" s="1"/>
  <c r="S163" i="56" s="1"/>
  <c r="E15" i="56"/>
  <c r="Q164" i="30"/>
  <c r="Q16" i="56" s="1"/>
  <c r="C53" i="56" s="1"/>
  <c r="Q53" i="56" s="1"/>
  <c r="C90" i="56" s="1"/>
  <c r="Q90" i="56" s="1"/>
  <c r="C127" i="56" s="1"/>
  <c r="Q127" i="56" s="1"/>
  <c r="C164" i="56" s="1"/>
  <c r="Q164" i="56" s="1"/>
  <c r="C16" i="56"/>
  <c r="R167" i="30"/>
  <c r="R19" i="56" s="1"/>
  <c r="D56" i="56" s="1"/>
  <c r="R56" i="56" s="1"/>
  <c r="D93" i="56" s="1"/>
  <c r="R93" i="56" s="1"/>
  <c r="D130" i="56" s="1"/>
  <c r="R130" i="56" s="1"/>
  <c r="D167" i="56" s="1"/>
  <c r="R167" i="56" s="1"/>
  <c r="D19" i="56"/>
  <c r="R162" i="30"/>
  <c r="R14" i="56" s="1"/>
  <c r="D51" i="56" s="1"/>
  <c r="R51" i="56" s="1"/>
  <c r="D88" i="56" s="1"/>
  <c r="R88" i="56" s="1"/>
  <c r="D125" i="56" s="1"/>
  <c r="R125" i="56" s="1"/>
  <c r="D162" i="56" s="1"/>
  <c r="R162" i="56" s="1"/>
  <c r="D14" i="56"/>
  <c r="S162" i="30"/>
  <c r="S14" i="56" s="1"/>
  <c r="E51" i="56" s="1"/>
  <c r="S51" i="56" s="1"/>
  <c r="E88" i="56" s="1"/>
  <c r="S88" i="56" s="1"/>
  <c r="E125" i="56" s="1"/>
  <c r="S125" i="56" s="1"/>
  <c r="E162" i="56" s="1"/>
  <c r="S162" i="56" s="1"/>
  <c r="E14" i="56"/>
  <c r="Q167" i="30"/>
  <c r="Q19" i="56" s="1"/>
  <c r="C56" i="56" s="1"/>
  <c r="Q56" i="56" s="1"/>
  <c r="C93" i="56" s="1"/>
  <c r="Q93" i="56" s="1"/>
  <c r="C130" i="56" s="1"/>
  <c r="Q130" i="56" s="1"/>
  <c r="C167" i="56" s="1"/>
  <c r="Q167" i="56" s="1"/>
  <c r="C19" i="56"/>
  <c r="R148" i="30"/>
  <c r="D185" i="30" s="1"/>
  <c r="S159" i="30"/>
  <c r="S11" i="56" s="1"/>
  <c r="E48" i="56" s="1"/>
  <c r="S48" i="56" s="1"/>
  <c r="E85" i="56" s="1"/>
  <c r="S85" i="56" s="1"/>
  <c r="E122" i="56" s="1"/>
  <c r="S122" i="56" s="1"/>
  <c r="E159" i="56" s="1"/>
  <c r="S159" i="56" s="1"/>
  <c r="E11" i="56"/>
  <c r="E17" i="56"/>
  <c r="S165" i="30"/>
  <c r="S17" i="56" s="1"/>
  <c r="E54" i="56" s="1"/>
  <c r="S54" i="56" s="1"/>
  <c r="E91" i="56" s="1"/>
  <c r="S91" i="56" s="1"/>
  <c r="E128" i="56" s="1"/>
  <c r="S128" i="56" s="1"/>
  <c r="E165" i="56" s="1"/>
  <c r="S165" i="56" s="1"/>
  <c r="S174" i="30"/>
  <c r="S26" i="56" s="1"/>
  <c r="E63" i="56" s="1"/>
  <c r="S63" i="56" s="1"/>
  <c r="E100" i="56" s="1"/>
  <c r="S100" i="56" s="1"/>
  <c r="E137" i="56" s="1"/>
  <c r="S137" i="56" s="1"/>
  <c r="E174" i="56" s="1"/>
  <c r="S174" i="56" s="1"/>
  <c r="E26" i="56"/>
  <c r="S171" i="30"/>
  <c r="S23" i="56" s="1"/>
  <c r="E60" i="56" s="1"/>
  <c r="S60" i="56" s="1"/>
  <c r="E97" i="56" s="1"/>
  <c r="S97" i="56" s="1"/>
  <c r="E134" i="56" s="1"/>
  <c r="S134" i="56" s="1"/>
  <c r="E171" i="56" s="1"/>
  <c r="S171" i="56" s="1"/>
  <c r="E23" i="56"/>
  <c r="Q170" i="30"/>
  <c r="Q22" i="56" s="1"/>
  <c r="C59" i="56" s="1"/>
  <c r="Q59" i="56" s="1"/>
  <c r="C96" i="56" s="1"/>
  <c r="Q96" i="56" s="1"/>
  <c r="C133" i="56" s="1"/>
  <c r="Q133" i="56" s="1"/>
  <c r="C170" i="56" s="1"/>
  <c r="Q170" i="56" s="1"/>
  <c r="C22" i="56"/>
  <c r="Q173" i="30"/>
  <c r="Q25" i="56" s="1"/>
  <c r="C62" i="56" s="1"/>
  <c r="Q62" i="56" s="1"/>
  <c r="C99" i="56" s="1"/>
  <c r="Q99" i="56" s="1"/>
  <c r="C136" i="56" s="1"/>
  <c r="Q136" i="56" s="1"/>
  <c r="C173" i="56" s="1"/>
  <c r="Q173" i="56" s="1"/>
  <c r="C25" i="56"/>
  <c r="Q176" i="30"/>
  <c r="Q28" i="56" s="1"/>
  <c r="C65" i="56" s="1"/>
  <c r="Q65" i="56" s="1"/>
  <c r="C102" i="56" s="1"/>
  <c r="Q102" i="56" s="1"/>
  <c r="C139" i="56" s="1"/>
  <c r="Q139" i="56" s="1"/>
  <c r="C176" i="56" s="1"/>
  <c r="Q176" i="56" s="1"/>
  <c r="C28" i="56"/>
  <c r="R173" i="30"/>
  <c r="R25" i="56" s="1"/>
  <c r="D62" i="56" s="1"/>
  <c r="R62" i="56" s="1"/>
  <c r="D99" i="56" s="1"/>
  <c r="R99" i="56" s="1"/>
  <c r="D136" i="56" s="1"/>
  <c r="R136" i="56" s="1"/>
  <c r="D173" i="56" s="1"/>
  <c r="R173" i="56" s="1"/>
  <c r="D25" i="56"/>
  <c r="Q157" i="30"/>
  <c r="Q9" i="56" s="1"/>
  <c r="C46" i="56" s="1"/>
  <c r="Q46" i="56" s="1"/>
  <c r="C83" i="56" s="1"/>
  <c r="Q83" i="56" s="1"/>
  <c r="C120" i="56" s="1"/>
  <c r="Q120" i="56" s="1"/>
  <c r="C157" i="56" s="1"/>
  <c r="Q157" i="56" s="1"/>
  <c r="C9" i="56"/>
  <c r="R183" i="30"/>
  <c r="R35" i="56" s="1"/>
  <c r="D72" i="56" s="1"/>
  <c r="R72" i="56" s="1"/>
  <c r="D109" i="56" s="1"/>
  <c r="R109" i="56" s="1"/>
  <c r="D146" i="56" s="1"/>
  <c r="R146" i="56" s="1"/>
  <c r="D183" i="56" s="1"/>
  <c r="R183" i="56" s="1"/>
  <c r="D35" i="56"/>
  <c r="Q153" i="30"/>
  <c r="C190" i="30" s="1"/>
  <c r="D31" i="56"/>
  <c r="R179" i="30"/>
  <c r="R31" i="56" s="1"/>
  <c r="E187" i="30"/>
  <c r="S150" i="30"/>
  <c r="R188" i="30"/>
  <c r="R40" i="56" s="1"/>
  <c r="D77" i="56" s="1"/>
  <c r="R77" i="56" s="1"/>
  <c r="D114" i="56" s="1"/>
  <c r="R114" i="56" s="1"/>
  <c r="D151" i="56" s="1"/>
  <c r="R151" i="56" s="1"/>
  <c r="D188" i="56" s="1"/>
  <c r="R188" i="56" s="1"/>
  <c r="D40" i="56"/>
  <c r="Q149" i="30"/>
  <c r="C186" i="30" s="1"/>
  <c r="Q188" i="30"/>
  <c r="Q40" i="56" s="1"/>
  <c r="C77" i="56" s="1"/>
  <c r="Q77" i="56" s="1"/>
  <c r="C114" i="56" s="1"/>
  <c r="Q114" i="56" s="1"/>
  <c r="C151" i="56" s="1"/>
  <c r="Q151" i="56" s="1"/>
  <c r="C188" i="56" s="1"/>
  <c r="Q188" i="56" s="1"/>
  <c r="C40" i="56"/>
  <c r="C15" i="56"/>
  <c r="Q163" i="30"/>
  <c r="Q15" i="56" s="1"/>
  <c r="C52" i="56" s="1"/>
  <c r="Q52" i="56" s="1"/>
  <c r="C89" i="56" s="1"/>
  <c r="Q89" i="56" s="1"/>
  <c r="C126" i="56" s="1"/>
  <c r="Q126" i="56" s="1"/>
  <c r="C163" i="56" s="1"/>
  <c r="Q163" i="56" s="1"/>
  <c r="S140" i="30"/>
  <c r="E19" i="56"/>
  <c r="C21" i="56"/>
  <c r="C14" i="56"/>
  <c r="E20" i="56"/>
  <c r="R182" i="30"/>
  <c r="R34" i="56" s="1"/>
  <c r="D71" i="56" s="1"/>
  <c r="R71" i="56" s="1"/>
  <c r="D108" i="56" s="1"/>
  <c r="R108" i="56" s="1"/>
  <c r="D145" i="56" s="1"/>
  <c r="R145" i="56" s="1"/>
  <c r="D182" i="56" s="1"/>
  <c r="R182" i="56" s="1"/>
  <c r="D34" i="56"/>
  <c r="R143" i="30"/>
  <c r="D180" i="30" s="1"/>
  <c r="S147" i="30"/>
  <c r="E184" i="30" s="1"/>
  <c r="Q145" i="30"/>
  <c r="C182" i="30" s="1"/>
  <c r="S148" i="30"/>
  <c r="E185" i="30" s="1"/>
  <c r="Q148" i="30"/>
  <c r="C185" i="30" s="1"/>
  <c r="R152" i="30"/>
  <c r="D189" i="30" s="1"/>
  <c r="Q147" i="30"/>
  <c r="C184" i="30" s="1"/>
  <c r="B26" i="33"/>
  <c r="L23" i="26"/>
  <c r="W23" i="26"/>
  <c r="S152" i="30"/>
  <c r="E189" i="30" s="1"/>
  <c r="Q146" i="30"/>
  <c r="C183" i="30" s="1"/>
  <c r="S153" i="30"/>
  <c r="E190" i="30" s="1"/>
  <c r="Q152" i="30"/>
  <c r="C189" i="30" s="1"/>
  <c r="R144" i="30"/>
  <c r="D181" i="30" s="1"/>
  <c r="S175" i="30"/>
  <c r="S27" i="56" s="1"/>
  <c r="E64" i="56" s="1"/>
  <c r="S64" i="56" s="1"/>
  <c r="E101" i="56" s="1"/>
  <c r="S101" i="56" s="1"/>
  <c r="E138" i="56" s="1"/>
  <c r="S138" i="56" s="1"/>
  <c r="E175" i="56" s="1"/>
  <c r="S175" i="56" s="1"/>
  <c r="D9" i="56"/>
  <c r="R157" i="30"/>
  <c r="R9" i="56" s="1"/>
  <c r="D46" i="56" s="1"/>
  <c r="R46" i="56" s="1"/>
  <c r="D83" i="56" s="1"/>
  <c r="R83" i="56" s="1"/>
  <c r="D120" i="56" s="1"/>
  <c r="R120" i="56" s="1"/>
  <c r="D157" i="56" s="1"/>
  <c r="R157" i="56" s="1"/>
  <c r="D21" i="56"/>
  <c r="R169" i="30"/>
  <c r="R21" i="56" s="1"/>
  <c r="D58" i="56" s="1"/>
  <c r="R58" i="56" s="1"/>
  <c r="D95" i="56" s="1"/>
  <c r="R95" i="56" s="1"/>
  <c r="D132" i="56" s="1"/>
  <c r="R132" i="56" s="1"/>
  <c r="D169" i="56" s="1"/>
  <c r="R169" i="56" s="1"/>
  <c r="E8" i="56"/>
  <c r="S156" i="30"/>
  <c r="S8" i="56" s="1"/>
  <c r="E25" i="56"/>
  <c r="S146" i="30"/>
  <c r="E183" i="30" s="1"/>
  <c r="Q150" i="30"/>
  <c r="C187" i="30" s="1"/>
  <c r="R150" i="30"/>
  <c r="D187" i="30" s="1"/>
  <c r="R149" i="30"/>
  <c r="D186" i="30" s="1"/>
  <c r="S188" i="30"/>
  <c r="S40" i="56" s="1"/>
  <c r="E77" i="56" s="1"/>
  <c r="S77" i="56" s="1"/>
  <c r="E114" i="56" s="1"/>
  <c r="S114" i="56" s="1"/>
  <c r="E151" i="56" s="1"/>
  <c r="S151" i="56" s="1"/>
  <c r="E188" i="56" s="1"/>
  <c r="S188" i="56" s="1"/>
  <c r="E40" i="56"/>
  <c r="S142" i="30"/>
  <c r="E179" i="30" s="1"/>
  <c r="S143" i="30"/>
  <c r="E180" i="30" s="1"/>
  <c r="Q144" i="30"/>
  <c r="C181" i="30" s="1"/>
  <c r="C23" i="56"/>
  <c r="Q171" i="30"/>
  <c r="Q23" i="56" s="1"/>
  <c r="C60" i="56" s="1"/>
  <c r="Q60" i="56" s="1"/>
  <c r="C97" i="56" s="1"/>
  <c r="Q97" i="56" s="1"/>
  <c r="C134" i="56" s="1"/>
  <c r="Q134" i="56" s="1"/>
  <c r="C171" i="56" s="1"/>
  <c r="Q171" i="56" s="1"/>
  <c r="P21" i="14"/>
  <c r="O21" i="14"/>
  <c r="N21" i="14"/>
  <c r="D18" i="14"/>
  <c r="D74" i="14" s="1"/>
  <c r="M21" i="14"/>
  <c r="C77" i="14"/>
  <c r="M77" i="14" s="1"/>
  <c r="P89" i="14"/>
  <c r="Z26" i="26"/>
  <c r="O26" i="26"/>
  <c r="F11" i="33"/>
  <c r="K26" i="33"/>
  <c r="J26" i="33"/>
  <c r="I21" i="33"/>
  <c r="C11" i="33"/>
  <c r="M26" i="26"/>
  <c r="Y26" i="26"/>
  <c r="N26" i="26"/>
  <c r="AA28" i="26"/>
  <c r="AA26" i="26"/>
  <c r="Q77" i="14"/>
  <c r="T82" i="14"/>
  <c r="M30" i="14"/>
  <c r="R86" i="14"/>
  <c r="N90" i="14"/>
  <c r="T77" i="14"/>
  <c r="T86" i="14"/>
  <c r="S77" i="14"/>
  <c r="S86" i="14"/>
  <c r="R82" i="14"/>
  <c r="R77" i="14"/>
  <c r="Q82" i="14"/>
  <c r="O82" i="14"/>
  <c r="O58" i="14"/>
  <c r="G86" i="14"/>
  <c r="Q86" i="14" s="1"/>
  <c r="Q58" i="14"/>
  <c r="N89" i="14"/>
  <c r="P82" i="14"/>
  <c r="P58" i="14"/>
  <c r="N82" i="14"/>
  <c r="O77" i="14"/>
  <c r="E86" i="14"/>
  <c r="N58" i="14"/>
  <c r="P30" i="14"/>
  <c r="F86" i="14"/>
  <c r="O89" i="14"/>
  <c r="N77" i="14"/>
  <c r="M89" i="14"/>
  <c r="M82" i="14"/>
  <c r="D86" i="14"/>
  <c r="M90" i="14"/>
  <c r="D47" i="14"/>
  <c r="M58" i="14"/>
  <c r="D64" i="14"/>
  <c r="M46" i="14"/>
  <c r="E48" i="14"/>
  <c r="M66" i="14"/>
  <c r="C63" i="14"/>
  <c r="C86" i="14"/>
  <c r="D76" i="14"/>
  <c r="D38" i="14"/>
  <c r="M20" i="14"/>
  <c r="D19" i="14"/>
  <c r="C93" i="14"/>
  <c r="C91" i="14" s="1"/>
  <c r="C35" i="14"/>
  <c r="D147" i="30"/>
  <c r="R147" i="30" s="1"/>
  <c r="R117" i="30"/>
  <c r="C106" i="30"/>
  <c r="Q106" i="30" s="1"/>
  <c r="Q80" i="30"/>
  <c r="E154" i="30"/>
  <c r="E177" i="30"/>
  <c r="C156" i="30"/>
  <c r="C85" i="30"/>
  <c r="Q85" i="30" s="1"/>
  <c r="Q66" i="30"/>
  <c r="C142" i="30"/>
  <c r="Q142" i="30" s="1"/>
  <c r="D119" i="30"/>
  <c r="R119" i="30" s="1"/>
  <c r="D84" i="30"/>
  <c r="R84" i="30" s="1"/>
  <c r="R66" i="30"/>
  <c r="E29" i="56" l="1"/>
  <c r="D36" i="14"/>
  <c r="D92" i="14" s="1"/>
  <c r="Q185" i="30"/>
  <c r="Q37" i="56" s="1"/>
  <c r="C74" i="56" s="1"/>
  <c r="Q74" i="56" s="1"/>
  <c r="C111" i="56" s="1"/>
  <c r="Q111" i="56" s="1"/>
  <c r="C148" i="56" s="1"/>
  <c r="Q148" i="56" s="1"/>
  <c r="C185" i="56" s="1"/>
  <c r="Q185" i="56" s="1"/>
  <c r="C37" i="56"/>
  <c r="Q183" i="30"/>
  <c r="Q35" i="56" s="1"/>
  <c r="C72" i="56" s="1"/>
  <c r="Q72" i="56" s="1"/>
  <c r="C109" i="56" s="1"/>
  <c r="Q109" i="56" s="1"/>
  <c r="C146" i="56" s="1"/>
  <c r="Q146" i="56" s="1"/>
  <c r="C183" i="56" s="1"/>
  <c r="Q183" i="56" s="1"/>
  <c r="C35" i="56"/>
  <c r="R180" i="30"/>
  <c r="R32" i="56" s="1"/>
  <c r="D69" i="56" s="1"/>
  <c r="R69" i="56" s="1"/>
  <c r="D106" i="56" s="1"/>
  <c r="R106" i="56" s="1"/>
  <c r="D143" i="56" s="1"/>
  <c r="R143" i="56" s="1"/>
  <c r="D180" i="56" s="1"/>
  <c r="R180" i="56" s="1"/>
  <c r="D32" i="56"/>
  <c r="Q189" i="30"/>
  <c r="Q41" i="56" s="1"/>
  <c r="C78" i="56" s="1"/>
  <c r="Q78" i="56" s="1"/>
  <c r="C115" i="56" s="1"/>
  <c r="Q115" i="56" s="1"/>
  <c r="C152" i="56" s="1"/>
  <c r="Q152" i="56" s="1"/>
  <c r="C189" i="56" s="1"/>
  <c r="Q189" i="56" s="1"/>
  <c r="C41" i="56"/>
  <c r="Q182" i="30"/>
  <c r="Q34" i="56" s="1"/>
  <c r="C34" i="56"/>
  <c r="Q184" i="30"/>
  <c r="Q36" i="56" s="1"/>
  <c r="C73" i="56" s="1"/>
  <c r="Q73" i="56" s="1"/>
  <c r="C110" i="56" s="1"/>
  <c r="Q110" i="56" s="1"/>
  <c r="C147" i="56" s="1"/>
  <c r="Q147" i="56" s="1"/>
  <c r="C184" i="56" s="1"/>
  <c r="Q184" i="56" s="1"/>
  <c r="C36" i="56"/>
  <c r="R185" i="30"/>
  <c r="R37" i="56" s="1"/>
  <c r="D74" i="56" s="1"/>
  <c r="R74" i="56" s="1"/>
  <c r="D111" i="56" s="1"/>
  <c r="R111" i="56" s="1"/>
  <c r="D148" i="56" s="1"/>
  <c r="R148" i="56" s="1"/>
  <c r="D185" i="56" s="1"/>
  <c r="R185" i="56" s="1"/>
  <c r="D37" i="56"/>
  <c r="S182" i="30"/>
  <c r="S34" i="56" s="1"/>
  <c r="E71" i="56" s="1"/>
  <c r="S71" i="56" s="1"/>
  <c r="E108" i="56" s="1"/>
  <c r="S108" i="56" s="1"/>
  <c r="E145" i="56" s="1"/>
  <c r="S145" i="56" s="1"/>
  <c r="E182" i="56" s="1"/>
  <c r="S182" i="56" s="1"/>
  <c r="E34" i="56"/>
  <c r="S186" i="30"/>
  <c r="S38" i="56" s="1"/>
  <c r="E75" i="56" s="1"/>
  <c r="S75" i="56" s="1"/>
  <c r="E112" i="56" s="1"/>
  <c r="S112" i="56" s="1"/>
  <c r="E149" i="56" s="1"/>
  <c r="S149" i="56" s="1"/>
  <c r="E186" i="56" s="1"/>
  <c r="S186" i="56" s="1"/>
  <c r="E38" i="56"/>
  <c r="S183" i="30"/>
  <c r="S35" i="56" s="1"/>
  <c r="E35" i="56"/>
  <c r="Q181" i="30"/>
  <c r="Q33" i="56" s="1"/>
  <c r="C70" i="56" s="1"/>
  <c r="Q70" i="56" s="1"/>
  <c r="C107" i="56" s="1"/>
  <c r="Q107" i="56" s="1"/>
  <c r="C144" i="56" s="1"/>
  <c r="Q144" i="56" s="1"/>
  <c r="C181" i="56" s="1"/>
  <c r="Q181" i="56" s="1"/>
  <c r="C33" i="56"/>
  <c r="E31" i="56"/>
  <c r="S179" i="30"/>
  <c r="S31" i="56" s="1"/>
  <c r="R186" i="30"/>
  <c r="R38" i="56" s="1"/>
  <c r="D38" i="56"/>
  <c r="Q187" i="30"/>
  <c r="Q39" i="56" s="1"/>
  <c r="C76" i="56" s="1"/>
  <c r="Q76" i="56" s="1"/>
  <c r="C113" i="56" s="1"/>
  <c r="Q113" i="56" s="1"/>
  <c r="C150" i="56" s="1"/>
  <c r="Q150" i="56" s="1"/>
  <c r="C187" i="56" s="1"/>
  <c r="Q187" i="56" s="1"/>
  <c r="C39" i="56"/>
  <c r="B11" i="33"/>
  <c r="H26" i="33"/>
  <c r="Q186" i="30"/>
  <c r="Q38" i="56" s="1"/>
  <c r="C75" i="56" s="1"/>
  <c r="Q75" i="56" s="1"/>
  <c r="C112" i="56" s="1"/>
  <c r="Q112" i="56" s="1"/>
  <c r="C149" i="56" s="1"/>
  <c r="Q149" i="56" s="1"/>
  <c r="C186" i="56" s="1"/>
  <c r="Q186" i="56" s="1"/>
  <c r="C38" i="56"/>
  <c r="S187" i="30"/>
  <c r="S39" i="56" s="1"/>
  <c r="E76" i="56" s="1"/>
  <c r="S76" i="56" s="1"/>
  <c r="E113" i="56" s="1"/>
  <c r="S113" i="56" s="1"/>
  <c r="E150" i="56" s="1"/>
  <c r="S150" i="56" s="1"/>
  <c r="E187" i="56" s="1"/>
  <c r="S187" i="56" s="1"/>
  <c r="E39" i="56"/>
  <c r="Q190" i="30"/>
  <c r="Q42" i="56" s="1"/>
  <c r="C79" i="56" s="1"/>
  <c r="Q79" i="56" s="1"/>
  <c r="C116" i="56" s="1"/>
  <c r="Q116" i="56" s="1"/>
  <c r="C153" i="56" s="1"/>
  <c r="Q153" i="56" s="1"/>
  <c r="C190" i="56" s="1"/>
  <c r="Q190" i="56" s="1"/>
  <c r="C42" i="56"/>
  <c r="S180" i="30"/>
  <c r="S32" i="56" s="1"/>
  <c r="E69" i="56" s="1"/>
  <c r="S69" i="56" s="1"/>
  <c r="E106" i="56" s="1"/>
  <c r="S106" i="56" s="1"/>
  <c r="E143" i="56" s="1"/>
  <c r="S143" i="56" s="1"/>
  <c r="E180" i="56" s="1"/>
  <c r="S180" i="56" s="1"/>
  <c r="E32" i="56"/>
  <c r="R187" i="30"/>
  <c r="R39" i="56" s="1"/>
  <c r="D76" i="56" s="1"/>
  <c r="R76" i="56" s="1"/>
  <c r="D113" i="56" s="1"/>
  <c r="R113" i="56" s="1"/>
  <c r="D150" i="56" s="1"/>
  <c r="R150" i="56" s="1"/>
  <c r="D187" i="56" s="1"/>
  <c r="R187" i="56" s="1"/>
  <c r="D39" i="56"/>
  <c r="C8" i="56"/>
  <c r="Q156" i="30"/>
  <c r="R181" i="30"/>
  <c r="R33" i="56" s="1"/>
  <c r="D70" i="56" s="1"/>
  <c r="R70" i="56" s="1"/>
  <c r="D107" i="56" s="1"/>
  <c r="R107" i="56" s="1"/>
  <c r="D144" i="56" s="1"/>
  <c r="R144" i="56" s="1"/>
  <c r="D181" i="56" s="1"/>
  <c r="R181" i="56" s="1"/>
  <c r="D33" i="56"/>
  <c r="S190" i="30"/>
  <c r="S42" i="56" s="1"/>
  <c r="E79" i="56" s="1"/>
  <c r="S79" i="56" s="1"/>
  <c r="E116" i="56" s="1"/>
  <c r="S116" i="56" s="1"/>
  <c r="E153" i="56" s="1"/>
  <c r="S153" i="56" s="1"/>
  <c r="E190" i="56" s="1"/>
  <c r="S190" i="56" s="1"/>
  <c r="E42" i="56"/>
  <c r="S189" i="30"/>
  <c r="S41" i="56" s="1"/>
  <c r="E78" i="56" s="1"/>
  <c r="S78" i="56" s="1"/>
  <c r="E115" i="56" s="1"/>
  <c r="S115" i="56" s="1"/>
  <c r="E152" i="56" s="1"/>
  <c r="S152" i="56" s="1"/>
  <c r="E189" i="56" s="1"/>
  <c r="S189" i="56" s="1"/>
  <c r="E41" i="56"/>
  <c r="L26" i="26"/>
  <c r="W26" i="26"/>
  <c r="R189" i="30"/>
  <c r="R41" i="56" s="1"/>
  <c r="D78" i="56" s="1"/>
  <c r="R78" i="56" s="1"/>
  <c r="D115" i="56" s="1"/>
  <c r="R115" i="56" s="1"/>
  <c r="D152" i="56" s="1"/>
  <c r="R152" i="56" s="1"/>
  <c r="D189" i="56" s="1"/>
  <c r="R189" i="56" s="1"/>
  <c r="D41" i="56"/>
  <c r="S185" i="30"/>
  <c r="S37" i="56" s="1"/>
  <c r="E74" i="56" s="1"/>
  <c r="S74" i="56" s="1"/>
  <c r="E111" i="56" s="1"/>
  <c r="S111" i="56" s="1"/>
  <c r="E148" i="56" s="1"/>
  <c r="S148" i="56" s="1"/>
  <c r="E185" i="56" s="1"/>
  <c r="S185" i="56" s="1"/>
  <c r="E37" i="56"/>
  <c r="S184" i="30"/>
  <c r="S36" i="56" s="1"/>
  <c r="E73" i="56" s="1"/>
  <c r="S73" i="56" s="1"/>
  <c r="E110" i="56" s="1"/>
  <c r="S110" i="56" s="1"/>
  <c r="E147" i="56" s="1"/>
  <c r="S147" i="56" s="1"/>
  <c r="E184" i="56" s="1"/>
  <c r="S184" i="56" s="1"/>
  <c r="E36" i="56"/>
  <c r="R190" i="30"/>
  <c r="R42" i="56" s="1"/>
  <c r="D79" i="56" s="1"/>
  <c r="R79" i="56" s="1"/>
  <c r="D116" i="56" s="1"/>
  <c r="R116" i="56" s="1"/>
  <c r="D153" i="56" s="1"/>
  <c r="R153" i="56" s="1"/>
  <c r="D190" i="56" s="1"/>
  <c r="R190" i="56" s="1"/>
  <c r="D42" i="56"/>
  <c r="M18" i="14"/>
  <c r="O28" i="26"/>
  <c r="J21" i="33"/>
  <c r="D11" i="33"/>
  <c r="E11" i="33"/>
  <c r="K21" i="33"/>
  <c r="N28" i="26"/>
  <c r="M28" i="26"/>
  <c r="Y28" i="26"/>
  <c r="E45" i="56"/>
  <c r="S29" i="56"/>
  <c r="P86" i="14"/>
  <c r="O86" i="14"/>
  <c r="N86" i="14"/>
  <c r="M86" i="14"/>
  <c r="E66" i="14"/>
  <c r="N48" i="14"/>
  <c r="D45" i="14"/>
  <c r="E46" i="14"/>
  <c r="M64" i="14"/>
  <c r="D65" i="14"/>
  <c r="M47" i="14"/>
  <c r="D17" i="14"/>
  <c r="D73" i="14"/>
  <c r="D94" i="14"/>
  <c r="E20" i="14"/>
  <c r="M38" i="14"/>
  <c r="D75" i="14"/>
  <c r="D37" i="14"/>
  <c r="M19" i="14"/>
  <c r="M76" i="14"/>
  <c r="M74" i="14"/>
  <c r="D154" i="30"/>
  <c r="C117" i="30"/>
  <c r="E181" i="30"/>
  <c r="S154" i="30"/>
  <c r="D103" i="30"/>
  <c r="E68" i="56"/>
  <c r="C103" i="30"/>
  <c r="P29" i="56"/>
  <c r="S177" i="30"/>
  <c r="Q8" i="56"/>
  <c r="M36" i="14" l="1"/>
  <c r="E18" i="14"/>
  <c r="E36" i="14" s="1"/>
  <c r="D35" i="14"/>
  <c r="E17" i="14" s="1"/>
  <c r="E33" i="56"/>
  <c r="E43" i="56" s="1"/>
  <c r="S181" i="30"/>
  <c r="S33" i="56" s="1"/>
  <c r="E70" i="56" s="1"/>
  <c r="S70" i="56" s="1"/>
  <c r="E107" i="56" s="1"/>
  <c r="S107" i="56" s="1"/>
  <c r="E144" i="56" s="1"/>
  <c r="S144" i="56" s="1"/>
  <c r="E181" i="56" s="1"/>
  <c r="S181" i="56" s="1"/>
  <c r="W28" i="26"/>
  <c r="L28" i="26"/>
  <c r="H11" i="33"/>
  <c r="H21" i="33"/>
  <c r="K11" i="33"/>
  <c r="J11" i="33"/>
  <c r="I11" i="33"/>
  <c r="C45" i="56"/>
  <c r="S45" i="56"/>
  <c r="E66" i="56"/>
  <c r="E47" i="14"/>
  <c r="M65" i="14"/>
  <c r="E64" i="14"/>
  <c r="N46" i="14"/>
  <c r="M45" i="14"/>
  <c r="D63" i="14"/>
  <c r="F48" i="14"/>
  <c r="N66" i="14"/>
  <c r="D93" i="14"/>
  <c r="D91" i="14" s="1"/>
  <c r="E19" i="14"/>
  <c r="M37" i="14"/>
  <c r="M75" i="14"/>
  <c r="M92" i="14"/>
  <c r="E76" i="14"/>
  <c r="E38" i="14"/>
  <c r="N20" i="14"/>
  <c r="M73" i="14"/>
  <c r="M94" i="14"/>
  <c r="M17" i="14"/>
  <c r="E191" i="30"/>
  <c r="C143" i="30"/>
  <c r="Q143" i="30" s="1"/>
  <c r="Q117" i="30"/>
  <c r="D184" i="30"/>
  <c r="R154" i="30"/>
  <c r="S68" i="56"/>
  <c r="D68" i="56"/>
  <c r="D156" i="30"/>
  <c r="C179" i="30"/>
  <c r="C122" i="30"/>
  <c r="Q122" i="30" s="1"/>
  <c r="Q103" i="30"/>
  <c r="D121" i="30"/>
  <c r="R121" i="30" s="1"/>
  <c r="R103" i="30"/>
  <c r="B8" i="33" l="1"/>
  <c r="E74" i="14"/>
  <c r="N74" i="14" s="1"/>
  <c r="M35" i="14"/>
  <c r="N18" i="14"/>
  <c r="C31" i="56"/>
  <c r="Q179" i="30"/>
  <c r="D8" i="56"/>
  <c r="R156" i="30"/>
  <c r="R8" i="56" s="1"/>
  <c r="D36" i="56"/>
  <c r="D43" i="56" s="1"/>
  <c r="R184" i="30"/>
  <c r="E82" i="56"/>
  <c r="S66" i="56"/>
  <c r="Q45" i="56"/>
  <c r="F46" i="14"/>
  <c r="N64" i="14"/>
  <c r="F66" i="14"/>
  <c r="O48" i="14"/>
  <c r="E45" i="14"/>
  <c r="M63" i="14"/>
  <c r="E65" i="14"/>
  <c r="N47" i="14"/>
  <c r="E94" i="14"/>
  <c r="F20" i="14"/>
  <c r="N38" i="14"/>
  <c r="M91" i="14"/>
  <c r="E73" i="14" s="1"/>
  <c r="N76" i="14"/>
  <c r="F18" i="14"/>
  <c r="E92" i="14"/>
  <c r="N36" i="14"/>
  <c r="E75" i="14"/>
  <c r="E37" i="14"/>
  <c r="N19" i="14"/>
  <c r="N17" i="14"/>
  <c r="M93" i="14"/>
  <c r="R36" i="56"/>
  <c r="D73" i="56" s="1"/>
  <c r="R73" i="56" s="1"/>
  <c r="D110" i="56" s="1"/>
  <c r="R110" i="56" s="1"/>
  <c r="D147" i="56" s="1"/>
  <c r="R147" i="56" s="1"/>
  <c r="D184" i="56" s="1"/>
  <c r="R184" i="56" s="1"/>
  <c r="D191" i="30"/>
  <c r="C154" i="30"/>
  <c r="S191" i="30"/>
  <c r="D140" i="30"/>
  <c r="C140" i="30"/>
  <c r="R68" i="56"/>
  <c r="Q31" i="56"/>
  <c r="E105" i="56"/>
  <c r="B33" i="33" l="1"/>
  <c r="H9" i="33"/>
  <c r="C8" i="33"/>
  <c r="D45" i="56"/>
  <c r="E103" i="56"/>
  <c r="S82" i="56"/>
  <c r="C82" i="56"/>
  <c r="N45" i="14"/>
  <c r="F47" i="14"/>
  <c r="N65" i="14"/>
  <c r="F64" i="14"/>
  <c r="O46" i="14"/>
  <c r="G48" i="14"/>
  <c r="O66" i="14"/>
  <c r="E63" i="14"/>
  <c r="E93" i="14"/>
  <c r="E91" i="14" s="1"/>
  <c r="F19" i="14"/>
  <c r="N37" i="14"/>
  <c r="E35" i="14"/>
  <c r="N75" i="14"/>
  <c r="N92" i="14"/>
  <c r="N73" i="14"/>
  <c r="F76" i="14"/>
  <c r="F38" i="14"/>
  <c r="O20" i="14"/>
  <c r="F36" i="14"/>
  <c r="F74" i="14"/>
  <c r="O18" i="14"/>
  <c r="N94" i="14"/>
  <c r="P43" i="56"/>
  <c r="R191" i="30"/>
  <c r="C180" i="30"/>
  <c r="Q154" i="30"/>
  <c r="S105" i="56"/>
  <c r="D105" i="56"/>
  <c r="C159" i="30"/>
  <c r="Q140" i="30"/>
  <c r="D158" i="30"/>
  <c r="R140" i="30"/>
  <c r="C33" i="33" l="1"/>
  <c r="D8" i="33"/>
  <c r="D10" i="56"/>
  <c r="D29" i="56" s="1"/>
  <c r="R158" i="30"/>
  <c r="C11" i="56"/>
  <c r="C29" i="56" s="1"/>
  <c r="Q159" i="30"/>
  <c r="C32" i="56"/>
  <c r="C43" i="56" s="1"/>
  <c r="Q180" i="30"/>
  <c r="Q32" i="56" s="1"/>
  <c r="C69" i="56" s="1"/>
  <c r="Q69" i="56" s="1"/>
  <c r="C106" i="56" s="1"/>
  <c r="Q106" i="56" s="1"/>
  <c r="C143" i="56" s="1"/>
  <c r="Q143" i="56" s="1"/>
  <c r="C180" i="56" s="1"/>
  <c r="Q180" i="56" s="1"/>
  <c r="I9" i="33"/>
  <c r="H8" i="33"/>
  <c r="S103" i="56"/>
  <c r="E119" i="56"/>
  <c r="Q82" i="56"/>
  <c r="R45" i="56"/>
  <c r="F45" i="14"/>
  <c r="N63" i="14"/>
  <c r="F65" i="14"/>
  <c r="O47" i="14"/>
  <c r="G46" i="14"/>
  <c r="O64" i="14"/>
  <c r="G66" i="14"/>
  <c r="P48" i="14"/>
  <c r="O74" i="14"/>
  <c r="N91" i="14"/>
  <c r="F73" i="14" s="1"/>
  <c r="G20" i="14"/>
  <c r="F94" i="14"/>
  <c r="O38" i="14"/>
  <c r="F37" i="14"/>
  <c r="F35" i="14" s="1"/>
  <c r="O35" i="14" s="1"/>
  <c r="F75" i="14"/>
  <c r="O19" i="14"/>
  <c r="G18" i="14"/>
  <c r="F92" i="14"/>
  <c r="O36" i="14"/>
  <c r="O76" i="14"/>
  <c r="F17" i="14"/>
  <c r="N35" i="14"/>
  <c r="N93" i="14"/>
  <c r="C191" i="30"/>
  <c r="E72" i="56"/>
  <c r="S43" i="56"/>
  <c r="O43" i="56"/>
  <c r="R105" i="56"/>
  <c r="E142" i="56"/>
  <c r="R10" i="56"/>
  <c r="D177" i="30"/>
  <c r="Q11" i="56"/>
  <c r="C177" i="30"/>
  <c r="I8" i="33" l="1"/>
  <c r="D33" i="33"/>
  <c r="I33" i="33" s="1"/>
  <c r="F8" i="33"/>
  <c r="F33" i="33" s="1"/>
  <c r="J9" i="33"/>
  <c r="E8" i="33"/>
  <c r="H33" i="33"/>
  <c r="C48" i="56"/>
  <c r="Q29" i="56"/>
  <c r="S119" i="56"/>
  <c r="E140" i="56"/>
  <c r="C119" i="56"/>
  <c r="D47" i="56"/>
  <c r="R29" i="56"/>
  <c r="D82" i="56"/>
  <c r="G64" i="14"/>
  <c r="P46" i="14"/>
  <c r="G47" i="14"/>
  <c r="O65" i="14"/>
  <c r="H48" i="14"/>
  <c r="P66" i="14"/>
  <c r="F63" i="14"/>
  <c r="O45" i="14"/>
  <c r="G36" i="14"/>
  <c r="G74" i="14"/>
  <c r="P18" i="14"/>
  <c r="O17" i="14"/>
  <c r="O73" i="14"/>
  <c r="O92" i="14"/>
  <c r="O75" i="14"/>
  <c r="O94" i="14"/>
  <c r="G17" i="14"/>
  <c r="F93" i="14"/>
  <c r="G19" i="14"/>
  <c r="O37" i="14"/>
  <c r="G76" i="14"/>
  <c r="G38" i="14"/>
  <c r="P20" i="14"/>
  <c r="Q191" i="30"/>
  <c r="D75" i="56"/>
  <c r="R43" i="56"/>
  <c r="S72" i="56"/>
  <c r="E80" i="56"/>
  <c r="N29" i="56"/>
  <c r="Q177" i="30"/>
  <c r="O29" i="56"/>
  <c r="R177" i="30"/>
  <c r="S142" i="56"/>
  <c r="D142" i="56"/>
  <c r="C68" i="56"/>
  <c r="E33" i="33" l="1"/>
  <c r="K9" i="33"/>
  <c r="J8" i="33"/>
  <c r="K8" i="33"/>
  <c r="R47" i="56"/>
  <c r="D66" i="56"/>
  <c r="E156" i="56"/>
  <c r="S140" i="56"/>
  <c r="Q119" i="56"/>
  <c r="R82" i="56"/>
  <c r="Q48" i="56"/>
  <c r="C66" i="56"/>
  <c r="G65" i="14"/>
  <c r="G63" i="14" s="1"/>
  <c r="P63" i="14" s="1"/>
  <c r="P47" i="14"/>
  <c r="H66" i="14"/>
  <c r="Q48" i="14"/>
  <c r="G45" i="14"/>
  <c r="O63" i="14"/>
  <c r="H46" i="14"/>
  <c r="P64" i="14"/>
  <c r="O93" i="14"/>
  <c r="H20" i="14"/>
  <c r="G94" i="14"/>
  <c r="P38" i="14"/>
  <c r="G75" i="14"/>
  <c r="G37" i="14"/>
  <c r="G35" i="14" s="1"/>
  <c r="P19" i="14"/>
  <c r="P76" i="14"/>
  <c r="P74" i="14"/>
  <c r="F91" i="14"/>
  <c r="P17" i="14"/>
  <c r="G92" i="14"/>
  <c r="H18" i="14"/>
  <c r="P36" i="14"/>
  <c r="E109" i="56"/>
  <c r="S80" i="56"/>
  <c r="N43" i="56"/>
  <c r="R75" i="56"/>
  <c r="D80" i="56"/>
  <c r="R142" i="56"/>
  <c r="Q68" i="56"/>
  <c r="E179" i="56"/>
  <c r="K33" i="33" l="1"/>
  <c r="J33" i="33"/>
  <c r="D119" i="56"/>
  <c r="E177" i="56"/>
  <c r="S156" i="56"/>
  <c r="S177" i="56" s="1"/>
  <c r="C156" i="56"/>
  <c r="C85" i="56"/>
  <c r="Q66" i="56"/>
  <c r="D84" i="56"/>
  <c r="R66" i="56"/>
  <c r="I48" i="14"/>
  <c r="Q66" i="14"/>
  <c r="H64" i="14"/>
  <c r="Q46" i="14"/>
  <c r="P45" i="14"/>
  <c r="H45" i="14"/>
  <c r="Q45" i="14" s="1"/>
  <c r="H47" i="14"/>
  <c r="P65" i="14"/>
  <c r="P92" i="14"/>
  <c r="C8" i="14"/>
  <c r="H17" i="14"/>
  <c r="P35" i="14"/>
  <c r="O91" i="14"/>
  <c r="G73" i="14" s="1"/>
  <c r="P75" i="14"/>
  <c r="H76" i="14"/>
  <c r="H38" i="14"/>
  <c r="Q20" i="14"/>
  <c r="H74" i="14"/>
  <c r="H36" i="14"/>
  <c r="Q18" i="14"/>
  <c r="G93" i="14"/>
  <c r="H19" i="14"/>
  <c r="P37" i="14"/>
  <c r="P94" i="14"/>
  <c r="C71" i="56"/>
  <c r="Q43" i="56"/>
  <c r="D112" i="56"/>
  <c r="R80" i="56"/>
  <c r="S109" i="56"/>
  <c r="E117" i="56"/>
  <c r="S179" i="56"/>
  <c r="C105" i="56"/>
  <c r="D179" i="56"/>
  <c r="Q85" i="56" l="1"/>
  <c r="C103" i="56"/>
  <c r="R84" i="56"/>
  <c r="D103" i="56"/>
  <c r="Q156" i="56"/>
  <c r="R119" i="56"/>
  <c r="I46" i="14"/>
  <c r="Q64" i="14"/>
  <c r="H65" i="14"/>
  <c r="H63" i="14" s="1"/>
  <c r="Q47" i="14"/>
  <c r="I66" i="14"/>
  <c r="R48" i="14"/>
  <c r="P93" i="14"/>
  <c r="Q74" i="14"/>
  <c r="Q76" i="14"/>
  <c r="H75" i="14"/>
  <c r="H37" i="14"/>
  <c r="H35" i="14" s="1"/>
  <c r="D8" i="14" s="1"/>
  <c r="Q19" i="14"/>
  <c r="I18" i="14"/>
  <c r="H92" i="14"/>
  <c r="Q36" i="14"/>
  <c r="H94" i="14"/>
  <c r="I20" i="14"/>
  <c r="Q38" i="14"/>
  <c r="P73" i="14"/>
  <c r="Q17" i="14"/>
  <c r="G91" i="14"/>
  <c r="Q71" i="56"/>
  <c r="C80" i="56"/>
  <c r="E146" i="56"/>
  <c r="S117" i="56"/>
  <c r="R112" i="56"/>
  <c r="D117" i="56"/>
  <c r="R179" i="56"/>
  <c r="Q105" i="56"/>
  <c r="M8" i="14" l="1"/>
  <c r="D11" i="14"/>
  <c r="D156" i="56"/>
  <c r="D121" i="56"/>
  <c r="R103" i="56"/>
  <c r="C122" i="56"/>
  <c r="Q103" i="56"/>
  <c r="I45" i="14"/>
  <c r="Q63" i="14"/>
  <c r="J48" i="14"/>
  <c r="R66" i="14"/>
  <c r="I47" i="14"/>
  <c r="Q65" i="14"/>
  <c r="I64" i="14"/>
  <c r="R46" i="14"/>
  <c r="I17" i="14"/>
  <c r="Q35" i="14"/>
  <c r="I76" i="14"/>
  <c r="I38" i="14"/>
  <c r="R20" i="14"/>
  <c r="P91" i="14"/>
  <c r="H73" i="14" s="1"/>
  <c r="Q94" i="14"/>
  <c r="Q92" i="14"/>
  <c r="I19" i="14"/>
  <c r="H93" i="14"/>
  <c r="Q37" i="14"/>
  <c r="I36" i="14"/>
  <c r="I74" i="14"/>
  <c r="R18" i="14"/>
  <c r="Q75" i="14"/>
  <c r="C108" i="56"/>
  <c r="Q80" i="56"/>
  <c r="S146" i="56"/>
  <c r="E154" i="56"/>
  <c r="D149" i="56"/>
  <c r="R117" i="56"/>
  <c r="C142" i="56"/>
  <c r="R121" i="56" l="1"/>
  <c r="D140" i="56"/>
  <c r="Q122" i="56"/>
  <c r="C140" i="56"/>
  <c r="R156" i="56"/>
  <c r="J66" i="14"/>
  <c r="S48" i="14"/>
  <c r="I65" i="14"/>
  <c r="R47" i="14"/>
  <c r="J46" i="14"/>
  <c r="R64" i="14"/>
  <c r="R45" i="14"/>
  <c r="Q73" i="14"/>
  <c r="I94" i="14"/>
  <c r="J20" i="14"/>
  <c r="R38" i="14"/>
  <c r="R17" i="14"/>
  <c r="J18" i="14"/>
  <c r="I92" i="14"/>
  <c r="R36" i="14"/>
  <c r="I75" i="14"/>
  <c r="I37" i="14"/>
  <c r="R19" i="14"/>
  <c r="R74" i="14"/>
  <c r="Q93" i="14"/>
  <c r="H91" i="14"/>
  <c r="R76" i="14"/>
  <c r="R149" i="56"/>
  <c r="D154" i="56"/>
  <c r="Q108" i="56"/>
  <c r="C117" i="56"/>
  <c r="E183" i="56"/>
  <c r="S154" i="56"/>
  <c r="Q142" i="56"/>
  <c r="M11" i="14" l="1"/>
  <c r="C159" i="56"/>
  <c r="Q140" i="56"/>
  <c r="D158" i="56"/>
  <c r="R140" i="56"/>
  <c r="J64" i="14"/>
  <c r="S46" i="14"/>
  <c r="J47" i="14"/>
  <c r="R65" i="14"/>
  <c r="I63" i="14"/>
  <c r="K48" i="14"/>
  <c r="S66" i="14"/>
  <c r="R92" i="14"/>
  <c r="R94" i="14"/>
  <c r="J38" i="14"/>
  <c r="J76" i="14"/>
  <c r="S76" i="14" s="1"/>
  <c r="S20" i="14"/>
  <c r="I93" i="14"/>
  <c r="J19" i="14"/>
  <c r="R37" i="14"/>
  <c r="Q91" i="14"/>
  <c r="I73" i="14" s="1"/>
  <c r="R75" i="14"/>
  <c r="I35" i="14"/>
  <c r="J36" i="14"/>
  <c r="J74" i="14"/>
  <c r="S74" i="14" s="1"/>
  <c r="S18" i="14"/>
  <c r="S183" i="56"/>
  <c r="S191" i="56" s="1"/>
  <c r="E191" i="56"/>
  <c r="C145" i="56"/>
  <c r="Q117" i="56"/>
  <c r="D186" i="56"/>
  <c r="R154" i="56"/>
  <c r="C179" i="56"/>
  <c r="R158" i="56" l="1"/>
  <c r="R177" i="56" s="1"/>
  <c r="D177" i="56"/>
  <c r="Q159" i="56"/>
  <c r="Q177" i="56" s="1"/>
  <c r="C177" i="56"/>
  <c r="K66" i="14"/>
  <c r="T66" i="14" s="1"/>
  <c r="T48" i="14"/>
  <c r="J65" i="14"/>
  <c r="S47" i="14"/>
  <c r="J45" i="14"/>
  <c r="S45" i="14" s="1"/>
  <c r="R63" i="14"/>
  <c r="K46" i="14"/>
  <c r="S64" i="14"/>
  <c r="K18" i="14"/>
  <c r="J92" i="14"/>
  <c r="S36" i="14"/>
  <c r="E8" i="14"/>
  <c r="J17" i="14"/>
  <c r="R35" i="14"/>
  <c r="R93" i="14"/>
  <c r="J94" i="14"/>
  <c r="S94" i="14" s="1"/>
  <c r="K20" i="14"/>
  <c r="S38" i="14"/>
  <c r="R73" i="14"/>
  <c r="J75" i="14"/>
  <c r="S75" i="14" s="1"/>
  <c r="J37" i="14"/>
  <c r="K19" i="14" s="1"/>
  <c r="S19" i="14"/>
  <c r="I91" i="14"/>
  <c r="R186" i="56"/>
  <c r="R191" i="56" s="1"/>
  <c r="D191" i="56"/>
  <c r="Q145" i="56"/>
  <c r="C154" i="56"/>
  <c r="Q179" i="56"/>
  <c r="N8" i="14" l="1"/>
  <c r="E11" i="14"/>
  <c r="K47" i="14"/>
  <c r="S65" i="14"/>
  <c r="K64" i="14"/>
  <c r="T46" i="14"/>
  <c r="J63" i="14"/>
  <c r="J93" i="14"/>
  <c r="S93" i="14" s="1"/>
  <c r="T19" i="14"/>
  <c r="S37" i="14"/>
  <c r="S17" i="14"/>
  <c r="J35" i="14"/>
  <c r="R91" i="14"/>
  <c r="J73" i="14" s="1"/>
  <c r="S73" i="14" s="1"/>
  <c r="S92" i="14"/>
  <c r="K76" i="14"/>
  <c r="T76" i="14" s="1"/>
  <c r="K38" i="14"/>
  <c r="T20" i="14"/>
  <c r="K74" i="14"/>
  <c r="T74" i="14" s="1"/>
  <c r="K36" i="14"/>
  <c r="T18" i="14"/>
  <c r="C182" i="56"/>
  <c r="Q154" i="56"/>
  <c r="N11" i="14" l="1"/>
  <c r="T64" i="14"/>
  <c r="K45" i="14"/>
  <c r="T45" i="14" s="1"/>
  <c r="S63" i="14"/>
  <c r="K65" i="14"/>
  <c r="T65" i="14" s="1"/>
  <c r="T47" i="14"/>
  <c r="K92" i="14"/>
  <c r="T36" i="14"/>
  <c r="F8" i="14"/>
  <c r="F11" i="14" s="1"/>
  <c r="K17" i="14"/>
  <c r="S35" i="14"/>
  <c r="K94" i="14"/>
  <c r="T94" i="14" s="1"/>
  <c r="T38" i="14"/>
  <c r="J91" i="14"/>
  <c r="S91" i="14" s="1"/>
  <c r="K73" i="14" s="1"/>
  <c r="T73" i="14" s="1"/>
  <c r="K37" i="14"/>
  <c r="K75" i="14"/>
  <c r="T75" i="14" s="1"/>
  <c r="Q182" i="56"/>
  <c r="Q191" i="56" s="1"/>
  <c r="C191" i="56"/>
  <c r="K63" i="14" l="1"/>
  <c r="T63" i="14" s="1"/>
  <c r="K93" i="14"/>
  <c r="T93" i="14" s="1"/>
  <c r="T37" i="14"/>
  <c r="O8" i="14"/>
  <c r="K35" i="14"/>
  <c r="T35" i="14" s="1"/>
  <c r="T17" i="14"/>
  <c r="T92" i="14"/>
  <c r="O11" i="14" l="1"/>
  <c r="K91" i="14"/>
  <c r="T91" i="14" s="1"/>
  <c r="G8" i="14"/>
  <c r="G11" i="14" s="1"/>
  <c r="P11" i="14" l="1"/>
  <c r="P8" i="14"/>
</calcChain>
</file>

<file path=xl/sharedStrings.xml><?xml version="1.0" encoding="utf-8"?>
<sst xmlns="http://schemas.openxmlformats.org/spreadsheetml/2006/main" count="2742" uniqueCount="664">
  <si>
    <t>Table des matières</t>
  </si>
  <si>
    <t>Légende des cellules</t>
  </si>
  <si>
    <t>Intitulé</t>
  </si>
  <si>
    <t xml:space="preserve">Montant </t>
  </si>
  <si>
    <t>Intitulé 2</t>
  </si>
  <si>
    <t>Intitulé 3</t>
  </si>
  <si>
    <t>Intitulé 4</t>
  </si>
  <si>
    <t>Intitulé 5</t>
  </si>
  <si>
    <t>Intitulé 6</t>
  </si>
  <si>
    <t>Intitulé 7</t>
  </si>
  <si>
    <t>Intitulé 8</t>
  </si>
  <si>
    <t>Intitulé 9</t>
  </si>
  <si>
    <t>Intitulé 10</t>
  </si>
  <si>
    <t>TOTAL</t>
  </si>
  <si>
    <t>Gestion des rechargements des compteurs à budget</t>
  </si>
  <si>
    <t>Gestion des placements des compteurs à budget</t>
  </si>
  <si>
    <t>Gestion de la clientèle</t>
  </si>
  <si>
    <t>Déménagements problématiques (MOZA) et fins de contrat (EOC)</t>
  </si>
  <si>
    <t>Eclairage public</t>
  </si>
  <si>
    <t>Compteurs à budget</t>
  </si>
  <si>
    <t>Marge équitable</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</si>
  <si>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</si>
  <si>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</si>
  <si>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</si>
  <si>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</si>
  <si>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</si>
  <si>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</si>
  <si>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</si>
  <si>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</si>
  <si>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</si>
  <si>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</si>
  <si>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Paramètres fixés</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</si>
  <si>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</si>
  <si>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</si>
  <si>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</si>
  <si>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</si>
  <si>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</si>
  <si>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</si>
  <si>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</si>
  <si>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</si>
  <si>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</si>
  <si>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</si>
  <si>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</si>
  <si>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</si>
  <si>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TOTAL hors OSP</t>
  </si>
  <si>
    <t>Investissements de remplacement
(signe positif)</t>
  </si>
  <si>
    <t>Investissements d'extension
(signe positif)</t>
  </si>
  <si>
    <t>Interventions d'utilisateurs du réseau (signe négatif)</t>
  </si>
  <si>
    <t>Subsides 
(signe négatif)</t>
  </si>
  <si>
    <t>Matériel roulant</t>
  </si>
  <si>
    <t>Compteurs intelligents</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</si>
  <si>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</si>
  <si>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</si>
  <si>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</si>
  <si>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</si>
  <si>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</si>
  <si>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</si>
  <si>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</si>
  <si>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</si>
  <si>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</si>
  <si>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</si>
  <si>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</si>
  <si>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</si>
  <si>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</si>
  <si>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</si>
  <si>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</si>
  <si>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</si>
  <si>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</si>
  <si>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</si>
  <si>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</si>
  <si>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</si>
  <si>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</si>
  <si>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</si>
  <si>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</si>
  <si>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</si>
  <si>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</si>
  <si>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</si>
  <si>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</si>
  <si>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</si>
  <si>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</si>
  <si>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</si>
  <si>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</si>
  <si>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</si>
  <si>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</si>
  <si>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</si>
  <si>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</si>
  <si>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</si>
  <si>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</si>
  <si>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</si>
  <si>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</si>
  <si>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</si>
  <si>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</si>
  <si>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</si>
  <si>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</si>
  <si>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</si>
  <si>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</si>
  <si>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</si>
  <si>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</si>
  <si>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</si>
  <si>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</si>
  <si>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</si>
  <si>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</si>
  <si>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</si>
  <si>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</si>
  <si>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</si>
  <si>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</si>
  <si>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</si>
  <si>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</si>
  <si>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</si>
  <si>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</si>
  <si>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</si>
  <si>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</si>
  <si>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</si>
  <si>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</si>
  <si>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</si>
  <si>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</si>
  <si>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</si>
  <si>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</si>
  <si>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</si>
  <si>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</si>
  <si>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</si>
  <si>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</si>
  <si>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</si>
  <si>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</si>
  <si>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</si>
  <si>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</si>
  <si>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</si>
  <si>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</si>
  <si>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</si>
  <si>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</si>
  <si>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</si>
  <si>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</si>
  <si>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</si>
  <si>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</si>
  <si>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</si>
  <si>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</si>
  <si>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Comptes de régulatisation nets</t>
  </si>
  <si>
    <t>TOTAL des comptes de régulatisation - Actif</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</si>
  <si>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</si>
  <si>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</si>
  <si>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</si>
  <si>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</si>
  <si>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</si>
  <si>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</si>
  <si>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</si>
  <si>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</si>
  <si>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</si>
  <si>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</si>
  <si>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</si>
  <si>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</si>
  <si>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</si>
  <si>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</si>
  <si>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</si>
  <si>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</si>
  <si>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</si>
  <si>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</si>
  <si>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</si>
  <si>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</si>
  <si>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</si>
  <si>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</si>
  <si>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</si>
  <si>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</si>
  <si>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</si>
  <si>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</si>
  <si>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</si>
  <si>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</si>
  <si>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</si>
  <si>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</si>
  <si>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</si>
  <si>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</si>
  <si>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</si>
  <si>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</si>
  <si>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</si>
  <si>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</si>
  <si>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</si>
  <si>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</si>
  <si>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</si>
  <si>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IV = [I+II-III]</t>
  </si>
  <si>
    <t>Base imposable</t>
  </si>
  <si>
    <t>Charges fiscales dues sur base imposable</t>
  </si>
  <si>
    <t>CF= [V] x Taux impôt</t>
  </si>
  <si>
    <t>Taux d'imposition effectif</t>
  </si>
  <si>
    <t>CF/Bénéfice à déclarer</t>
  </si>
  <si>
    <t>Majoration de la marge bénéficiaire équitable nette</t>
  </si>
  <si>
    <t>CF/(A)</t>
  </si>
  <si>
    <t>(B)</t>
  </si>
  <si>
    <t>[I]-(A)-(B)</t>
  </si>
  <si>
    <t>(9) = (C) x Taux impôt</t>
  </si>
  <si>
    <t>(D) = (13) x (14)</t>
  </si>
  <si>
    <t>(15) = (D) x Taux impôt</t>
  </si>
  <si>
    <t>(C) = ∑ (1) à (8)</t>
  </si>
  <si>
    <t>V = [IV+(C)+(D)]</t>
  </si>
  <si>
    <t>TAB4.1</t>
  </si>
  <si>
    <t>TAB4.2</t>
  </si>
  <si>
    <t>TAB4.3</t>
  </si>
  <si>
    <t>TAB4.4</t>
  </si>
  <si>
    <t>TAB4.5</t>
  </si>
  <si>
    <t>TAB4.6</t>
  </si>
  <si>
    <t>TAB4.7</t>
  </si>
  <si>
    <t>Prix unitaire</t>
  </si>
  <si>
    <t>Total</t>
  </si>
  <si>
    <t>DETTES / CREANCES TARIFAIRES GLOBALES</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</si>
  <si>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</si>
  <si>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</si>
  <si>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</si>
  <si>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</si>
  <si>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</si>
  <si>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</si>
  <si>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</si>
  <si>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</si>
  <si>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</si>
  <si>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kWh</t>
  </si>
  <si>
    <t>gridfee</t>
  </si>
  <si>
    <t>régularisations</t>
  </si>
  <si>
    <t>EUR</t>
  </si>
  <si>
    <t>AIEG</t>
  </si>
  <si>
    <t>AIESH</t>
  </si>
  <si>
    <t>RESA</t>
  </si>
  <si>
    <t>RESEAU D'ENERGIES DE WAVRE</t>
  </si>
  <si>
    <t>Trans HT</t>
  </si>
  <si>
    <t>26-1kV</t>
  </si>
  <si>
    <t>Trans BT</t>
  </si>
  <si>
    <t>BT</t>
  </si>
  <si>
    <t>TOTAL OSP</t>
  </si>
  <si>
    <t xml:space="preserve">Intitulé 1 </t>
  </si>
  <si>
    <t>Quota en %</t>
  </si>
  <si>
    <t>Volume à financer</t>
  </si>
  <si>
    <t>Solde de distribution</t>
  </si>
  <si>
    <t xml:space="preserve">TOTAL </t>
  </si>
  <si>
    <t>TAB3</t>
  </si>
  <si>
    <t>Retour TAB5</t>
  </si>
  <si>
    <t>Secteur</t>
  </si>
  <si>
    <t>TAB5</t>
  </si>
  <si>
    <t>TAB4</t>
  </si>
  <si>
    <t>Produits d'exploitation</t>
  </si>
  <si>
    <t>Pour chacune des années, veuillez documenter les hypothèses retenues. Justifiez les hypothèses sur base des derniers prix d'achat connu et les volumes sur base des données historiques et des meilleures informations à votre disposition.</t>
  </si>
  <si>
    <t>Solde à amortir</t>
  </si>
  <si>
    <t>Charges d'amortissement du capital</t>
  </si>
  <si>
    <t>Rentes</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</si>
  <si>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</si>
  <si>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</si>
  <si>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</si>
  <si>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</si>
  <si>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</si>
  <si>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</si>
  <si>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</si>
  <si>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</si>
  <si>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</si>
  <si>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</si>
  <si>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</si>
  <si>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</si>
  <si>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</si>
  <si>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</si>
  <si>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</si>
  <si>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</si>
  <si>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</si>
  <si>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</si>
  <si>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</si>
  <si>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</si>
  <si>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</si>
  <si>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</si>
  <si>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</si>
  <si>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</si>
  <si>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</si>
  <si>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</si>
  <si>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</si>
  <si>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</si>
  <si>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</si>
  <si>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</si>
  <si>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</si>
  <si>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</si>
  <si>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</si>
  <si>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</si>
  <si>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</si>
  <si>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</si>
  <si>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</si>
  <si>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</si>
  <si>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</si>
  <si>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</si>
  <si>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</si>
  <si>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Activation des coûts (signe négatif)</t>
  </si>
  <si>
    <t>Libellé libre à détailler</t>
  </si>
  <si>
    <t>Commentaires du GRD concernant ses hypothèses d'évolution des coûts</t>
  </si>
  <si>
    <t>Tableau amortissement des capitaux pensions</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</si>
  <si>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</si>
  <si>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</si>
  <si>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</si>
  <si>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</si>
  <si>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</si>
  <si>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</si>
  <si>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</si>
  <si>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</si>
  <si>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</si>
  <si>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</si>
  <si>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</si>
  <si>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</si>
  <si>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</si>
  <si>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</si>
  <si>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</si>
  <si>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</si>
  <si>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</si>
  <si>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</si>
  <si>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</si>
  <si>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</si>
  <si>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</si>
  <si>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</si>
  <si>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Vérification</t>
  </si>
  <si>
    <t>Description</t>
  </si>
  <si>
    <t>Liste des annexes à fournir</t>
  </si>
  <si>
    <t>N° annexe</t>
  </si>
  <si>
    <t>Dotations et reprises de provision</t>
  </si>
  <si>
    <t xml:space="preserve">Charges nettes liées à la promotion des Energies Renouvelables </t>
  </si>
  <si>
    <t>Compensation CREG (signe négatif)</t>
  </si>
  <si>
    <t>TAB1</t>
  </si>
  <si>
    <t>TAB2</t>
  </si>
  <si>
    <t>TAB5.1</t>
  </si>
  <si>
    <t>TAB5.2</t>
  </si>
  <si>
    <t>TAB5.3</t>
  </si>
  <si>
    <t xml:space="preserve">Redevance de voirie </t>
  </si>
  <si>
    <t>TAB6</t>
  </si>
  <si>
    <t>TAB7</t>
  </si>
  <si>
    <t>TAB8</t>
  </si>
  <si>
    <t>Evolution bilancielles</t>
  </si>
  <si>
    <t>Détail des comptes de régularisation</t>
  </si>
  <si>
    <t xml:space="preserve">Produits issus de la facturation de la fourniture d’électricité à la clientèle propre du gestionnaire de réseau de distribution ainsi que le montant de la compensation versée par la CREG </t>
  </si>
  <si>
    <t>Plus-value sur la réalisation des actifs régulés (signe négatif)</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</si>
  <si>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</si>
  <si>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</si>
  <si>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</si>
  <si>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</si>
  <si>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</si>
  <si>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</si>
  <si>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</si>
  <si>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</si>
  <si>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</si>
  <si>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Désinvestissements (signe négatif)</t>
  </si>
  <si>
    <t>Actifs</t>
  </si>
  <si>
    <t>Charges relatives au transit entre GRD</t>
  </si>
  <si>
    <t>Charges nettes relatives au transit</t>
  </si>
  <si>
    <t>Produits relatifs au transit entre GRD (signe négatif)</t>
  </si>
  <si>
    <t>Veuillez décrire ci-dessous les hypothèses retenues pour les différents paramètres repris ci-dessus.</t>
  </si>
  <si>
    <t>Année concernée</t>
  </si>
  <si>
    <t>Volume net de réconciliation</t>
  </si>
  <si>
    <t>Prix unitaire moyen</t>
  </si>
  <si>
    <t>Précompte immobilier</t>
  </si>
  <si>
    <t>Précompte mobilier</t>
  </si>
  <si>
    <t xml:space="preserve">Volume en MWh </t>
  </si>
  <si>
    <t>Pour chacune des années, veuillez documenter les hypothèses retenues. Justifiez les hypothèses sur base des derniers prix d'achat connus et les volumes sur base des données historiques et des meilleures informations à votre disposition.</t>
  </si>
  <si>
    <t>Clients "fournisseur X"</t>
  </si>
  <si>
    <t>Prix unitaire moyen hors régularisation</t>
  </si>
  <si>
    <t>Clients protégés</t>
  </si>
  <si>
    <t>Compensation CREG</t>
  </si>
  <si>
    <t>TOTAL DES PRODUITS</t>
  </si>
  <si>
    <t>Pour chacune des années, veuillez documenter les hypothèses retenues. Justifiez les hypothèses sur base des derniers enrolements notifiés ou tout autre document de support.</t>
  </si>
  <si>
    <t>Total Volume</t>
  </si>
  <si>
    <t>Coût d'achat pour la compensation des pertes sur le réseau</t>
  </si>
  <si>
    <t xml:space="preserve">Charges d'amortissement des actifs régulés </t>
  </si>
  <si>
    <t>Charges d'amortissement/désaffectations relatives aux plus-values iRAB et indexation historique</t>
  </si>
  <si>
    <t>Autres</t>
  </si>
  <si>
    <t>T-MT</t>
  </si>
  <si>
    <t>MT</t>
  </si>
  <si>
    <t>T-BT</t>
  </si>
  <si>
    <t>Pour chacune des années, veuillez documenter les hypothèses retenues.</t>
  </si>
  <si>
    <t xml:space="preserve">Passif régulatoire =&gt;signe positif (+) / Actif régulatoire =&gt;  signe négatif (-)  </t>
  </si>
  <si>
    <t>TOTAL des comptes de régulatisation - Passif</t>
  </si>
  <si>
    <t>Charges nettes contrôlables</t>
  </si>
  <si>
    <t>Charges nettes contrôlables hors OSP</t>
  </si>
  <si>
    <t>Charges nettes contrôlables OSP</t>
  </si>
  <si>
    <t>Instructions pour compléter le modèle de rapport</t>
  </si>
  <si>
    <t>Tableau concerné</t>
  </si>
  <si>
    <t>GENERALITE</t>
  </si>
  <si>
    <t>Annexe 2</t>
  </si>
  <si>
    <t>Une copie du ou des dernier(s) contrat(s) attribué(s) pour l'achat d'électricité pour les pertes réseaux avec l'indication du prix unitaire exprimé en EUR/MWh (HP et HC) pour la période régulatoire.</t>
  </si>
  <si>
    <t>Annexe 10</t>
  </si>
  <si>
    <t>Le détail des calculs prévisionnels réalisés pour établir la valorisation en euro et en MWh des volumes de réconciliation.</t>
  </si>
  <si>
    <t>Annexe 11</t>
  </si>
  <si>
    <t>Annexe 12</t>
  </si>
  <si>
    <t>Une copie du dernier Avertissement Extrait de Rôle reçu de l'Administration fiscale relatif à l'impôt des sociétés.</t>
  </si>
  <si>
    <t>Annexe 13</t>
  </si>
  <si>
    <t>Une copie du ou des dernier(s) contrat(s) attribué(s) pour l'achat d'électricité pour la fourniture de la clientèle propre du GRD avec l'indication du prix unitaire exprimé en EUR/MWh (HP et HC) pour la période régulatoire.</t>
  </si>
  <si>
    <t>Une note explicative (incluant description et montant) permettant de faire le lien entre le plan d'adaptation et les montants des investissements/désaffectations/interventions tiers repris dans la proposition de revenu autorisé</t>
  </si>
  <si>
    <t>Un budget détaillé et une note explicative relative aux investissements hors réseau (terrains, bâtiment, logiciels, matériel roulant, etc) -&gt; comptes de classe 20, 21, 22, 24.</t>
  </si>
  <si>
    <t>N/A</t>
  </si>
  <si>
    <t>TOTAL des charges nettes contrôlables hors OSP</t>
  </si>
  <si>
    <t>Synthèse des charges et produits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</si>
  <si>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</si>
  <si>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</si>
  <si>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</si>
  <si>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Autres impôts, taxes, redevances, surcharges, précomptes immobiliers et mobiliers</t>
  </si>
  <si>
    <t>Charges de distribution supportées par le GRD pour l'alimentation de clientèle propre</t>
  </si>
  <si>
    <t>Charges de transport supportées par le GRD pour l'alimentation de clientèle propre</t>
  </si>
  <si>
    <t xml:space="preserve">Charges d’achat des certificats verts </t>
  </si>
  <si>
    <t>Charges émanant de factures d’achat d'électricité émises par un fournisseur commercial pour l'alimentation de la clientèle propre du GRD</t>
  </si>
  <si>
    <t>Tableau détail</t>
  </si>
  <si>
    <t>TOTAL non contrôlables</t>
  </si>
  <si>
    <t>Volumes d'achat (MWh) pour la compensation des pertes sur le réseau</t>
  </si>
  <si>
    <t>Prix unitaire (€/MWh)</t>
  </si>
  <si>
    <t>TAB 5.3</t>
  </si>
  <si>
    <t>Charges relatives à la redevance de voirie</t>
  </si>
  <si>
    <t>Cotisations de responsabilisation de l’ONSSAPL</t>
  </si>
  <si>
    <t>TOTAL Charges de pension non capitalisées</t>
  </si>
  <si>
    <t xml:space="preserve">Coûts d'achat </t>
  </si>
  <si>
    <t xml:space="preserve">Tarif distribution moyen </t>
  </si>
  <si>
    <t>Coûts de distribution</t>
  </si>
  <si>
    <t xml:space="preserve">Tarif transport moyen </t>
  </si>
  <si>
    <t>Coûts de transport</t>
  </si>
  <si>
    <t>Interventions de tiers dans le financement des actifs régulés</t>
  </si>
  <si>
    <t>TAB 7</t>
  </si>
  <si>
    <t>GRD - Activité régulée - Electricité</t>
  </si>
  <si>
    <t>GRD - Activités non régulées</t>
  </si>
  <si>
    <t>Activités hors GRD</t>
  </si>
  <si>
    <t xml:space="preserve">TOTAL SOCIETE/INTERCOMMUNALE </t>
  </si>
  <si>
    <t>Charges nettes hors charges nettes liées aux immobilisations</t>
  </si>
  <si>
    <t xml:space="preserve">Charges nettes liées aux immobilisations </t>
  </si>
  <si>
    <t xml:space="preserve">Charges et produits non-contrôlables </t>
  </si>
  <si>
    <t>Quote-part  des soldes régulatoires années précédentes</t>
  </si>
  <si>
    <t>Date de dépôt de la proposition de revenu autorisé</t>
  </si>
  <si>
    <t>Volumes fournis non-soumis au quota (MWh)</t>
  </si>
  <si>
    <t>Volumes fournis soumis au quota (MWh)</t>
  </si>
  <si>
    <t>a</t>
  </si>
  <si>
    <t>Cellules remplies par le GRD</t>
  </si>
  <si>
    <t>TOTAUX</t>
  </si>
  <si>
    <t>Charges d'intérêts sur emprunt  (signe positif)</t>
  </si>
  <si>
    <t>Mbe brute = (Mbe nette - charges d'intérêts sur emprunt) / (1-taux impôt)</t>
  </si>
  <si>
    <t>Pour chacune des années, veuillez documenter les hypothèses retenues. Justifiez les hypothèses sur base des derniers tarifs de transport connus et les volumes sur base des données historiques et des meilleures informations à votre disposition.</t>
  </si>
  <si>
    <t>Produits issus de la facturation (signe négatif)</t>
  </si>
  <si>
    <t>Régularisations et corrections (signes négatifs en cas de produits)</t>
  </si>
  <si>
    <t>Pour chacune des années, veuillez documenter les hypothèses retenues. Justifiez les hypothèses sur base des derniers tarifs de distribution connus et les volumes sur base des données historiques et des meilleures informations à votre disposition.</t>
  </si>
  <si>
    <t>Charges d'achat certificats verts</t>
  </si>
  <si>
    <t>VIII. Placements d'argent</t>
  </si>
  <si>
    <t>VIII. Dettes à plus d'un an</t>
  </si>
  <si>
    <t>Tableau de détail</t>
  </si>
  <si>
    <t>GRD - Activité régulée - Gaz</t>
  </si>
  <si>
    <t>TAB A</t>
  </si>
  <si>
    <t>TAB B</t>
  </si>
  <si>
    <t>Version</t>
  </si>
  <si>
    <t>AIEG (produits en signe négatif)</t>
  </si>
  <si>
    <t>AIESH (produits en signe négatif)</t>
  </si>
  <si>
    <t>RESA (produits en signe négatif)</t>
  </si>
  <si>
    <t>RESEAU D'ENERGIES DE WAVRE (produits en signe négatif)</t>
  </si>
  <si>
    <t>Produits financiers (signe négatif)</t>
  </si>
  <si>
    <t>2016 - 2015</t>
  </si>
  <si>
    <t>2017 - 2016</t>
  </si>
  <si>
    <t>2018 - 2017</t>
  </si>
  <si>
    <t>2019 - 2018</t>
  </si>
  <si>
    <t>Evolution</t>
  </si>
  <si>
    <t>2020 - 2019</t>
  </si>
  <si>
    <t>2021 - 2020</t>
  </si>
  <si>
    <t>2022 -2021</t>
  </si>
  <si>
    <t>2023 - 2022</t>
  </si>
  <si>
    <t>Charges de pension non-capitalisées</t>
  </si>
  <si>
    <t>Pour chacune des années, veuillez documenter les hypothèses retenues. Justifiez les hypothèses sur base des dernières notifications de la Région Wallonne.</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</si>
  <si>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</si>
  <si>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Produits d'amortissement des subsides en capital (signe négatif)</t>
  </si>
  <si>
    <t>Modèle de rapport - Proposition de revenu autorisé - Electricité
Période régulatoire 2024 - 2028</t>
  </si>
  <si>
    <t>Budget 2024</t>
  </si>
  <si>
    <t>Budget 2025</t>
  </si>
  <si>
    <t>Budget 2026</t>
  </si>
  <si>
    <t>Budget 2027</t>
  </si>
  <si>
    <t>Budget 2028</t>
  </si>
  <si>
    <t>2025 - 2024</t>
  </si>
  <si>
    <t>2026 - 2025</t>
  </si>
  <si>
    <t>2027 - 2026</t>
  </si>
  <si>
    <t>2028 - 2027</t>
  </si>
  <si>
    <t>Evolution des actifs régulés sur la période 2024-2028</t>
  </si>
  <si>
    <t>Evolution de l'indice santé</t>
  </si>
  <si>
    <t>Facteur de productivité (Yi)</t>
  </si>
  <si>
    <t>Facteur individuel d'efficience (Xi)</t>
  </si>
  <si>
    <t>Pourcentage de rendement autorisé applicable à la RAB hors PV réévaluation</t>
  </si>
  <si>
    <t>Pourcentage de rendement autorisé applicable à la PV de réévaluation</t>
  </si>
  <si>
    <t>Facteur individuel d'évolution des coûts (FEC)</t>
  </si>
  <si>
    <t xml:space="preserve">Intitulé libre </t>
  </si>
  <si>
    <t>Charges financières hors intérêts sur les financements</t>
  </si>
  <si>
    <t>RAPPORT EX-POST 2019</t>
  </si>
  <si>
    <t>RAPPORT EX-POST 2020</t>
  </si>
  <si>
    <t>TOTAL des charges nettes contrôlables OSP</t>
  </si>
  <si>
    <t>TOTAL des charges nettes contrôlables hors OSP + OSP</t>
  </si>
  <si>
    <t>Charges nettes contrôlables hors OSP - réalité 2019</t>
  </si>
  <si>
    <t>Indice santé - réalité 2020</t>
  </si>
  <si>
    <t>Charges nettes contrôlables hors OSP - réalité 2020</t>
  </si>
  <si>
    <t>Dotations et reprises de provision - réalité 2019</t>
  </si>
  <si>
    <t>Charges nettes contrôlables hors OSP hors dotations/reprises de provision- réalité 2019</t>
  </si>
  <si>
    <t>Charges nettes contrôlables hors OSP hors dotations/reprises de provision - indexées jusque 2020</t>
  </si>
  <si>
    <t>Moyenne charges nettes contrôlables hors OSP - réalité 2019 et 2020</t>
  </si>
  <si>
    <t>Dotations et reprises de provision - réalité 2020</t>
  </si>
  <si>
    <t>Charges nettes contrôlables hors OSP hors dotations/reprises de provision- réalité 2020</t>
  </si>
  <si>
    <t>Indice santé - réalité 2021</t>
  </si>
  <si>
    <t>Indice santé - prévision 2022</t>
  </si>
  <si>
    <t>Indice santé - prévision 2023</t>
  </si>
  <si>
    <t>Indice santé - prévision 2024</t>
  </si>
  <si>
    <t>Moyenne charges nettes contrôlables hors OSP - indexées jusque 2024</t>
  </si>
  <si>
    <t>2027 -2026</t>
  </si>
  <si>
    <t>Synthèse du revenu autorisé des années 2024 à 2028</t>
  </si>
  <si>
    <t>Réalité 2020</t>
  </si>
  <si>
    <t>BUDGET 2024</t>
  </si>
  <si>
    <t>BUDGET 2025</t>
  </si>
  <si>
    <t>BUDGET 2026</t>
  </si>
  <si>
    <t>BUDGET 2027</t>
  </si>
  <si>
    <t>BUDGET 2028</t>
  </si>
  <si>
    <t>Réalisé 2020</t>
  </si>
  <si>
    <t>Evolution des actifs régulés sur la période 2020-2024</t>
  </si>
  <si>
    <t>Marge équitable applicable sur la RAB hors PV de réévaluation</t>
  </si>
  <si>
    <t>Marge équitable applicable sur la PV de réévaluation</t>
  </si>
  <si>
    <t>2022 - 2021</t>
  </si>
  <si>
    <t>2024 - 2023</t>
  </si>
  <si>
    <t>REALITE 2020</t>
  </si>
  <si>
    <t>Amortissement 2028</t>
  </si>
  <si>
    <t>Meilleure estimation 2022</t>
  </si>
  <si>
    <t>Meilleure estimation 2023</t>
  </si>
  <si>
    <t>Réalité 2021</t>
  </si>
  <si>
    <t>Réalisé 2021</t>
  </si>
  <si>
    <t>MEILLEURE ESTIMATION 2023</t>
  </si>
  <si>
    <t>MEILLEURE ESTIMATION 2022</t>
  </si>
  <si>
    <t>REALITE 2021</t>
  </si>
  <si>
    <t>REALITE 2019</t>
  </si>
  <si>
    <t>Réalité 2019</t>
  </si>
  <si>
    <t>ORES ELEC</t>
  </si>
  <si>
    <t>RESA ELEC</t>
  </si>
  <si>
    <t>REW</t>
  </si>
  <si>
    <t>ORES GAZ</t>
  </si>
  <si>
    <t>RESA GAZ</t>
  </si>
  <si>
    <t>1er décile</t>
  </si>
  <si>
    <t>FEC</t>
  </si>
  <si>
    <t>Plan d'action visant à permettre de collecter et rapporter les données pour les indicateurs de qualité à mettre en place en cours de période régulatoire 2024-2028 (rappel : pour les indicateurs provenant du rapport qualité, l'annexe doit reprendre les plans d’actions convenus avec la CWaPE suite aux conclusions de l’audit des rapports qualité électricité et gaz avec échéancier (décision de la CWaPE référencée CD-21b11-CWaPE-0482)</t>
  </si>
  <si>
    <t>CNC additionnelles 2024</t>
  </si>
  <si>
    <t>Correction CPS 2023</t>
  </si>
  <si>
    <t>Différence totale</t>
  </si>
  <si>
    <t>Différence indexée jusque 2024</t>
  </si>
  <si>
    <t>CALCUL CORRECTION CPS 2023</t>
  </si>
  <si>
    <t>Charges amortissement compteurs classiques - CPS budget 2023</t>
  </si>
  <si>
    <t>Charges amortissement compteurs classiques + compteurs communicants - réalité R2019</t>
  </si>
  <si>
    <t>Charges amortissement compteurs à budget -  réalité 2019</t>
  </si>
  <si>
    <t>Charges amortissement compteur à budget - CPS budget 2023</t>
  </si>
  <si>
    <t>Charges amortissement compteurs classiques + compteurs communicants - réalité 2019 indexée jusque 2020</t>
  </si>
  <si>
    <t>Charges amortissement compteurs à budget -  réalité 2019 indexée jusque 2020</t>
  </si>
  <si>
    <t>Charges amortissement compteurs classiques + compteurs communicants - réalité R2020</t>
  </si>
  <si>
    <t>Charges amortissement compteurs à budget -  réalité 2020</t>
  </si>
  <si>
    <t>Moyenne charges amo compteurs classiques + compteurs communicants - réalité 2019-2020</t>
  </si>
  <si>
    <t>Moyenne charges amo compteurs à budget - réalité 2019-2020</t>
  </si>
  <si>
    <t>Moyenne charges amo compteurs classiques + compteurs communicants - réalité 19-20 indexée jusque 2023</t>
  </si>
  <si>
    <t>Moyenne charges amo compteurs à budget - réalité 19-20 indexée jusque 2023</t>
  </si>
  <si>
    <t xml:space="preserve">Différence entre les charges amo compteurs classiques + compteurs communicants - CPS budget 2023 et la moyenne des charges amo compteurs classiques + communicants - réalité 19-20 indexée jusque 2023 </t>
  </si>
  <si>
    <t xml:space="preserve">Différence entre les charges amo compteurs à budget - CPS budget 2023 et la moyenne des charges amo compteurs à budget - réalité 19-20 indexée jusque 2023 </t>
  </si>
  <si>
    <t>Charges nettes relatives au projet spécifiques budgétées 2023 autorisées</t>
  </si>
  <si>
    <t>Charges nettes relatives au projet spécifiques budgétées 2023 autorisées - indexées jusque 2024</t>
  </si>
  <si>
    <t>Montant maximum des charges nettes contrôlables hors OSP - budget 2024</t>
  </si>
  <si>
    <t>Indice santé - moyenne prévisions 2025-2027</t>
  </si>
  <si>
    <t>Montant maximum des charges nettes contrôlables hors OSP - budget 2025</t>
  </si>
  <si>
    <t>Montant maximum des charges nettes contrôlables hors OSP - budget 2026</t>
  </si>
  <si>
    <t>Montant maximum des charges nettes contrôlables hors OSP - budget 2027</t>
  </si>
  <si>
    <t>Montant maximum des charges nettes contrôlables hors OSP - budget 2028</t>
  </si>
  <si>
    <t>CALCUL MONTANT MAXIMUM COUTS CONTRÔLABLES HORS OSP - BUDGET 2024 - 2028</t>
  </si>
  <si>
    <t>Proposition du GRD</t>
  </si>
  <si>
    <t>Budget retenu</t>
  </si>
  <si>
    <t>BUDGETS COUTS CONTRÔLABLES HORS OSP - 2024-2028</t>
  </si>
  <si>
    <t>Budget 202</t>
  </si>
  <si>
    <t>Charges nettes contrôlables OSP - réalité 2019</t>
  </si>
  <si>
    <t>Charges nettes contrôlables OSP  - réalité 2019 indexées jusque 2020</t>
  </si>
  <si>
    <t>Charges nettes contrôlables OSP - réalité 2020</t>
  </si>
  <si>
    <t>Moyenne charges nettes contrôlables OSP - réalité 19-20 indexées jusque 2024</t>
  </si>
  <si>
    <t>BUDGETS COUTS CONTRÔLABLES OSP - 2024-2028</t>
  </si>
  <si>
    <t xml:space="preserve">Montant maximum des charges nettes contrôlables OSP </t>
  </si>
  <si>
    <t>Montant maximum des charges nettes contrôlables hors OSP</t>
  </si>
  <si>
    <t>Coûts contrôlables - réalité 2019 et 2020</t>
  </si>
  <si>
    <t>Coûts contrôlables hors OSP - budget 2024-2028</t>
  </si>
  <si>
    <t>Coûts contrôlables OSP - budget 2024-2028</t>
  </si>
  <si>
    <t>Montant déjà affectés dans les tarifs de distribution</t>
  </si>
  <si>
    <t>Année d'affectation</t>
  </si>
  <si>
    <t>Solde régulatoire non affecté</t>
  </si>
  <si>
    <t>SR SMART</t>
  </si>
  <si>
    <t>Soldes régulatoires déjà affectés</t>
  </si>
  <si>
    <t xml:space="preserve">Solde transport </t>
  </si>
  <si>
    <t>Autre SR</t>
  </si>
  <si>
    <t>Référence décision approbation de la CWaPE</t>
  </si>
  <si>
    <t>Référence décision affectation de la CWaPE</t>
  </si>
  <si>
    <t>Marge équitable RAB hors PV de réévaluation</t>
  </si>
  <si>
    <t>Marge équitable PV de réévaluation</t>
  </si>
  <si>
    <t>TAB4.8</t>
  </si>
  <si>
    <t>TAB4.9</t>
  </si>
  <si>
    <t>TAB4.10</t>
  </si>
  <si>
    <t>TAB4.11</t>
  </si>
  <si>
    <t>TAB4.12</t>
  </si>
  <si>
    <t>TAB4.13</t>
  </si>
  <si>
    <t>TAB4.14</t>
  </si>
  <si>
    <t>TAB7.1</t>
  </si>
  <si>
    <t>TAB7.2</t>
  </si>
  <si>
    <t xml:space="preserve">Le GRD renseigne les éléments suivants :
- le montant des charges d'amortissement des compteurs classiques, des compteurs communicants et des compteurs à budget de l'année 2023 inclus dans le calcul des CPS budgétées 2023 
-  le montant réel des charges d'amortissement des compteurs classiques, des compteurs communicants et des compteurs à budget de l'année 2019 issu du rapport tarifaire ex-post 2019
-  le montant réel des charges d'amortissement des compteurs classiques, des compteurs communicants et des compteurs à budget de l'année 2020 issu du rapport tarifaire ex-post 2020
Les autres données utilisées pour le calcul des budgets maximaux des coûts contrôlables hors OSP des années 2024 à 2028 sont issues du TAB1.
Le GRD a la possibilité de proposer un budget de coûts contrôlables hors OSP pour les années 2024 à 2028 inférieur au montant maximal calculé conformément à la méthodologie tarifaire. Le budget retenu est le minimum entre les deux montants (budget proposé par le GRD et budget maximum prévu par la méthodologie tarifaire).
</t>
  </si>
  <si>
    <t>Les données utilisées pour le calcul des budgets maximaux des coûts contrôlables OSP des années 2024 à 2028 sont issues du TAB1. Le GRD a la possibilité de proposer un budget de coûts contrôlables OSP pour les années 2024 à 2028 inférieur au montant maximal calculé conformément à la méthodologie tarifaire. Le budget retenu est le minimum entre les deux montants (budget proposé par le GRD et budget maximum prévu par la méthodologie tarifaire).</t>
  </si>
  <si>
    <t>Charge fiscale résultant de l'application de l'impôt des sociétés sur la marge bénéficiaire équitable</t>
  </si>
  <si>
    <t>Ce tableau reprend le calcul détaillé de la charge fiscale prévisionnelle applicable à la marge équitable pour les années 2024 à 2028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</si>
  <si>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 xml:space="preserve">Le GRD renseigne les données réelles et les meilleures estimations pour les années 2022 à 2028 des charges de pension non-capitalisées en distinguant les charges d'amortissement et les rentes. Les charges d'amortissement doivent correspondre aux charges reprises dans le tableau d'amortissement des charges de pension. </t>
  </si>
  <si>
    <t xml:space="preserve">Ce tableau permet de déterminer le montant de la marge équitable prévisionnelle des années 2024 à 2028 sur la base de la valeur de la base d'actifs régulés, de la valeur des plus-values iRAB et indexation historique ainsi que des pourcentages de rendement autorisés tels que mentionné au TAB00. Les tableaux d'évolution de la base d'actifs régulés se complètent automatiquement sur base des tableaux sous-jacents 6.1 et 6.2. </t>
  </si>
  <si>
    <t xml:space="preserve">La description des évolutions bilantaires significatives budgétées pour les années 2019 à 2028 en détaillant les hypothèses prises en compte.  </t>
  </si>
  <si>
    <t>Un fichier excel qui détaille le calcul du montant des interventions tiers pour les années 2024 à 2028.</t>
  </si>
  <si>
    <t>ORES (produits en signe négatif)</t>
  </si>
  <si>
    <t xml:space="preserve">ORES </t>
  </si>
  <si>
    <t xml:space="preserve">Soldes régulatoires déjà affectés </t>
  </si>
  <si>
    <t>ORES</t>
  </si>
  <si>
    <t>Retour TAB4</t>
  </si>
  <si>
    <t>TAB 4.1</t>
  </si>
  <si>
    <t>TAB 4.3</t>
  </si>
  <si>
    <t>TAB 4.4</t>
  </si>
  <si>
    <t>TAB 4.5</t>
  </si>
  <si>
    <t>TAB 4.7</t>
  </si>
  <si>
    <t>TAB 4.9</t>
  </si>
  <si>
    <t>Veuillez communiquer, le cas échéant, les changements techniques intervenus ou qui devraient intervenir sur leur réseau et impactant de manière significative les volumes de transit entre GRD pour la période régulatoire 2024-2028.</t>
  </si>
  <si>
    <t>Une note explicative reprenant les hypothèses retenues pour la détermination du budget des cotisations de responsabilisation des années 2024 à 2028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</si>
  <si>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TAB 5.1 et 5.2</t>
  </si>
  <si>
    <t>Annexe 1</t>
  </si>
  <si>
    <t>Annexe 3</t>
  </si>
  <si>
    <t>Annexe 4</t>
  </si>
  <si>
    <t>Annexe 5</t>
  </si>
  <si>
    <t>Annexe 6</t>
  </si>
  <si>
    <t>Annexe 7</t>
  </si>
  <si>
    <t>Annexe 8</t>
  </si>
  <si>
    <t>Annexe 9</t>
  </si>
  <si>
    <r>
      <t>Une note explicative concernant les règles en matière d’activation des coûts appliquées en 2023</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</si>
  <si>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Ce tableau présente la synthèse des charges et produits non-contrôlables pour les années 2024 à 2028. Il se complète automatiquement sur la base des tableaux sous-jacents  4.1 à  4.13.</t>
  </si>
  <si>
    <t>Le GRD renseigne, pour chaque catégorie d'actif régulé, le montant des investissements, des désinvestissements, des interventions tiers, des subsides, des amortissements réels ou prévisionnels pour les années 2020 à 2024. Le GRD renseigne également le montant de la plus-value iRAB, de la plus-value indexation historique et leur amortissement respectif pour les années 2020 à 2024. Au travers de l'annexe 10, le GRD démontre le lien entre les investissements de réseau repris dans le tableau 5.1 et le plan d'adaptation approuvé par la CWaPE. Pour les actifs hors réseau, le GRD détaille les hypothèses d'évolution entre 2020 et 2024 prises en compte de manière exhaustive à l'annexe 11.</t>
  </si>
  <si>
    <t>Le GRD renseigne, pour chaque catégorie d'actif régulé, le montant des investissements, des désinvestissements, des interventions tiers, des subsides, des amortissements  prévisionnels pour les années 2024 à 2028. Le GRD renseigne également le montant de la plus-value iRAB, de la plus-value indexation historique et leur amortissement respectif pour les années 2024 à 2028. Pour l'année 2024, les données proviennent automatiquement du tableau 5.1. Au travers de l'annexe 10, le GRD démontre le lien entre les investissements de réseau repris dans le tableau 5.2 et le plan d'adaptation approuvé par la CWaPE. Pour les actifs hors réseau, le GRD déatille les hypothèses d'évolution entre 2024 et 2028 de manière exhaustive à l'annexe 11.</t>
  </si>
  <si>
    <t>Ce tableau présente la synthèse des interventions de tiers dans le financement des actifs régulés pour les années 2020 à 2028. Le GRD fournit à l'annexe 12, le fichier de calcul ayant permis la détermination des interventions de tiers pour les années 2024 à 2028 à partir des tarifs non-périodiques.</t>
  </si>
  <si>
    <r>
      <t xml:space="preserve">Ce tableau reprend une vue globale des soldes régulatoires du GRD. Le GRD renseigne :
- le montant des soldes régulatoires des années 2015 à 2021 et indique si ces soldes ont fait l'objet d'une décision d'affectation ou non. Le cas échéant, le GRD indique de quelle manière ces soldes ont été affectés aux tarifs de distribution ;
- le montant des soldes régulatoires issus de la révision des budgets spécifiques "smart metering" et indique si ces soldes ont fait l'objet d'une décision d'affectation ou non. Le cas échéant, le GRD indique de quelle manière ces soldes ont été affectés aux tarifs de distribution ;
- le montant des éventuels autres soldes régulatoires et indique si ces soldes ont fait l'objet d'une décision d'affectation ou non. Le cas échéant, le GRD indique de quelle manière ces soldes ont été affectés aux tarifs de distribution ;
</t>
    </r>
    <r>
      <rPr>
        <u/>
        <sz val="8"/>
        <rFont val="Trebuchet MS"/>
        <family val="2"/>
      </rPr>
      <t xml:space="preserve">Remarque </t>
    </r>
    <r>
      <rPr>
        <sz val="8"/>
        <rFont val="Trebuchet MS"/>
        <family val="2"/>
      </rPr>
      <t>: le GRD ne fait pas de proposition d'affectation des soldes régulatoires approuvés mais non encore affectés. La proposition d'affectation de ces soldes se fera lors du dépôt de la proposition de tarifs périodiques.</t>
    </r>
  </si>
  <si>
    <t xml:space="preserve">Ce tableau présente la synthèse du revenu autorisé des années 2024 à 2028. Il sert de base pour la détermination des tarifs périodiques de distribution. Il se complète automatiquement sur base des tableaux sous-jacents. 
</t>
  </si>
  <si>
    <r>
      <t xml:space="preserve"> Conformément</t>
    </r>
    <r>
      <rPr>
        <sz val="8"/>
        <rFont val="Trebuchet MS"/>
        <family val="2"/>
      </rPr>
      <t xml:space="preserve"> à l'article 60 de la méthodologie tarifaire 2019-2023</t>
    </r>
    <r>
      <rPr>
        <sz val="8"/>
        <color theme="1"/>
        <rFont val="Trebuchet MS"/>
        <family val="2"/>
      </rPr>
      <t xml:space="preserve">, la proposition de revenu autorisé est déposée à la CWaPE </t>
    </r>
    <r>
      <rPr>
        <b/>
        <u/>
        <sz val="8"/>
        <color rgb="FFFF0000"/>
        <rFont val="Trebuchet MS"/>
        <family val="2"/>
      </rPr>
      <t>au plus tard le 1er mars 2023</t>
    </r>
    <r>
      <rPr>
        <sz val="8"/>
        <color theme="1"/>
        <rFont val="Trebuchet MS"/>
        <family val="2"/>
      </rPr>
      <t>. La proposition de revenu autorisé est transmise en un exemplaire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</si>
  <si>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Le GRD renseigne, les charges et les produits contrôlables réels des années 2019 et 2020 tels que repris dans les tableaux 4 et 5 des rapports tarifaires ex-post 2019 et 2020.</t>
  </si>
  <si>
    <t>Montant repris en regard des interventions des URD (TAB5.1)</t>
  </si>
  <si>
    <t>Montant repris dans l'onglet de synthèse de l'activité régulée Electricité (TAB7)</t>
  </si>
  <si>
    <t>Montant repris à l'actif dans l'onglet de synthèse  de l'activité régulée Electricité (TAB7)</t>
  </si>
  <si>
    <t>Montant repris à l'actif dans l'onglet de synthèse de l'activité régulée Electricité (TAB7)</t>
  </si>
  <si>
    <t>TAB 4.2</t>
  </si>
  <si>
    <t>Retour TAB7</t>
  </si>
  <si>
    <t>Intitulé libre 6</t>
  </si>
  <si>
    <t>Intitulé libre 7</t>
  </si>
  <si>
    <t>Intitulé libre 8</t>
  </si>
  <si>
    <t>Intitulé libre 9</t>
  </si>
  <si>
    <t>Intitulé libre 10</t>
  </si>
  <si>
    <t>Intitulé libre 11</t>
  </si>
  <si>
    <t>Intitulé libre 12</t>
  </si>
  <si>
    <t>Intitulé libre 13</t>
  </si>
  <si>
    <t>Intitulé libre 14</t>
  </si>
  <si>
    <t>Intitulé libre 15</t>
  </si>
  <si>
    <t>Intitulé libre 16</t>
  </si>
  <si>
    <t>Intitulé libre 17</t>
  </si>
  <si>
    <t>Intitulé libre 18</t>
  </si>
  <si>
    <t>Intitulé libre 19</t>
  </si>
  <si>
    <t>Concordance entre le détail des interventions URD avec le tableau des actifs régulés (TAB5.1)</t>
  </si>
  <si>
    <t>Concordance entre le détail des créances à un au plus et le tableau de synthèse des évolutions bilancielles de l'activité régulée Electricité (TAB7)</t>
  </si>
  <si>
    <t>Concordance entre le détail des comptes de régularisation au passif du bilan avec le tableau de synthèse des évolutions bilancielles de l'activité régulée Electricité (TAB7)</t>
  </si>
  <si>
    <t>Concordance entre le détail des comptes de régularisation à l'actif du bilan avec le tableau de synthèse des évolutions bilancielles de l'activité régulée Electricité (TAB7)</t>
  </si>
  <si>
    <t>Une copie du courrier émanant de la DG04 reprenant la notification provisoire relative à la redevance pour occupation du domaine public par le réseau électrique de l'année 2022 (à défaut 2021).</t>
  </si>
  <si>
    <t>Le GRD renseigne le détail des comptes de classe 40/41 sur base des données réelles des années 2019 à 2021 et prévisionnelles des années 2022 à 2028.</t>
  </si>
  <si>
    <t>Le GRD renseigne le détail des comptes de classe 490/1 et 492/3 sur base des données réelles des années 2019 à  2021 et prévisionnelles des années 2022 à 2028.</t>
  </si>
  <si>
    <t xml:space="preserve">Ce tableau reprend le calcul détaillé et l'évolution des cotisations de responsabilisation prévisionnelles pour les années 2022 à 2028. Le GRD renseigne les données réelles 2019 à 2021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8. </t>
  </si>
  <si>
    <t xml:space="preserve">Le GRD renseigne les données réelles 2019 à 2021 et les meilleures estimations pour les années 2022 à 2028 des charges émanant de factures d'achat d'électricité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</si>
  <si>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données réelles 2019 à 2021 et les meilleures estimations pour les années 2022 à 2028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</si>
  <si>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données réelles 2019 à 2021 et les meilleures estimations pour les années 2022 à 2028 des charges de transport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</si>
  <si>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2019 à 2021 et les meilleures estimations pour les années 2022 à 2028 des charges  d'achat des certificats verts . Pour ce faire, le GRD indique les volumes prévisionnels de fourniture en distinguant ceux soumis au quota  (fourniture aux clients protégés fédéraux et aux clients non-protégés) et ceux non soumis au quota, le quota de certificats verts ainsi que le prix d'achat unitaire réel/prévisionnel. Les hypothèses relatives au prix et aux volumes sont détaillées de manière exhaustive dans les cases prévues à cet effet en-dessous du tableau. </t>
  </si>
  <si>
    <t xml:space="preserve">Le GRD renseigne les données réelles 2019 à 2021 et les meilleures estimations pour les années 2022 à 2028 des produits issus de la facturation d'électricité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2016 à 2023 des produits versés par la CREG au titre de compensation. </t>
  </si>
  <si>
    <t xml:space="preserve">Le GRD renseigne les données réelles 2019 à 2021 et les meilleures estimations des charges émanant de factures émises par la société FeReSO ainsi que des volumes de réconciliation  pour les années 2022 à 2028. Les hypothèses prises en compte sont détaillées de manière exhaustive soit dans les cases prévues à cet effet en-dessous du tableau, soit à l'annexe 5. </t>
  </si>
  <si>
    <t>Le GRD renseigne  les données réelles 2019 à 2021 et les meilleures estimations pour les années 2022 à 2028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</si>
  <si>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Le GRD renseigne les données réelles 2019 à 2021 et les meilleures estimations des charges relatives à la redevance de voirie pour les années 2022 à 2028. Les hypothèses prises en compte sont détaillées de manière exhaustive dans les cases prévues à cet effet en-dessous du tableau. </t>
  </si>
  <si>
    <r>
      <t xml:space="preserve">Le GRD renseigne les données réelles 2019 à 2021 ainsi que les meilleures estimations des charges et produits émanant de factures de transit émises ou reçues par le GRD pour les années 2022 à 2028.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Le GRD renseigne les volumes d'énergie prévisionnels de transit entre GRD comme suit: Charges = Energie transitée en provenance d'autres GRD / Produits = Energie transitée à partir du GRD vers d'autres GRD voisins.  Le GRD renseigne, à </t>
    </r>
    <r>
      <rPr>
        <b/>
        <sz val="8"/>
        <rFont val="Trebuchet MS"/>
        <family val="2"/>
      </rPr>
      <t>l'annexe 3</t>
    </r>
    <r>
      <rPr>
        <sz val="8"/>
        <rFont val="Trebuchet MS"/>
        <family val="2"/>
      </rPr>
      <t>, les éventuels changements techniques intervenus ou qui devraient intervenir sur le réseau au cours de la période régulatoire impactant significativement les volumes de transit entre GRD.</t>
    </r>
  </si>
  <si>
    <t>Le GRD renseigne les données réelles 2019 à 2021 ainsi que les meilleures estimations des charges émanant de factures d'achat d'électricité, supportées par le GRD, pour la couverture des pertes en réseau pour les années 2022 à 2028. Pour ce faire, le GRD indique le coût d'achat réel/prévisionnel et les volumes de pertes en réseau réels/prévisionnels par niveau de tension pour les années 2019 à 2028. Les hypothèses en termes de prix et de volumes sont détaillées de manière exhaustive dans les cases prévues à cet effet en-dessous du tableau.</t>
  </si>
  <si>
    <t>Le GRD renseigne les données bilantaires réelles des années 2019 à 2021 et prévisionnelles des années 2022 à 2028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</si>
</sst>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
  </numFmts>
  <fonts count="48" x14ac:knownFonts="1">
    <font>
      <sz val="8"/>
      <color theme="1"/>
      <name val="Trebuchet MS"/>
      <family val="2"/>
    </font>
    <font>
      <sz val="11"/>
      <color theme="1"/>
      <name val="Calibri"/>
      <family val="2"/>
      <scheme val="minor"/>
    </font>
    <font>
      <sz val="10"/>
      <color theme="1"/>
      <name val="Trebuchet MS"/>
      <family val="2"/>
    </font>
    <font>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i/>
      <sz val="8"/>
      <color theme="5"/>
      <name val="Trebuchet MS"/>
      <family val="2"/>
    </font>
    <font>
      <b/>
      <i/>
      <sz val="8"/>
      <color rgb="FFFF0000"/>
      <name val="Trebuchet MS"/>
      <family val="2"/>
    </font>
    <font>
      <sz val="10"/>
      <color rgb="FF9C6500"/>
      <name val="Trebuchet MS"/>
      <family val="2"/>
    </font>
    <font>
      <sz val="10"/>
      <name val="Arial"/>
      <family val="2"/>
    </font>
    <font>
      <b/>
      <i/>
      <sz val="11"/>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i/>
      <sz val="8"/>
      <color rgb="FFFF0000"/>
      <name val="Trebuchet MS"/>
      <family val="2"/>
    </font>
    <font>
      <sz val="12"/>
      <color theme="0"/>
      <name val="Calibri"/>
      <family val="2"/>
      <scheme val="minor"/>
    </font>
    <font>
      <sz val="16"/>
      <color theme="0"/>
      <name val="Trebuchet MS"/>
      <family val="2"/>
    </font>
    <font>
      <i/>
      <sz val="8"/>
      <name val="Trebuchet MS"/>
      <family val="2"/>
    </font>
    <font>
      <sz val="8"/>
      <name val="Trebuchet MS"/>
      <family val="2"/>
    </font>
    <font>
      <i/>
      <sz val="8"/>
      <color theme="5"/>
      <name val="Trebuchet MS"/>
      <family val="2"/>
    </font>
    <font>
      <sz val="12"/>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b/>
      <u/>
      <sz val="8"/>
      <color rgb="FFFF0000"/>
      <name val="Trebuchet MS"/>
      <family val="2"/>
    </font>
    <font>
      <b/>
      <sz val="8"/>
      <color rgb="FFFF0000"/>
      <name val="Trebuchet MS"/>
      <family val="2"/>
    </font>
    <font>
      <sz val="8"/>
      <color rgb="FFFF0000"/>
      <name val="Trebuchet MS"/>
      <family val="2"/>
    </font>
    <font>
      <b/>
      <u/>
      <sz val="8"/>
      <color theme="1"/>
      <name val="Trebuchet MS"/>
      <family val="2"/>
    </font>
    <font>
      <sz val="11"/>
      <color theme="1"/>
      <name val="Calibri"/>
      <family val="2"/>
    </font>
    <font>
      <b/>
      <sz val="8"/>
      <name val="Trebuchet MS"/>
      <family val="2"/>
    </font>
    <font>
      <b/>
      <sz val="10"/>
      <color theme="0"/>
      <name val="Trebuchet MS"/>
      <family val="2"/>
    </font>
    <font>
      <sz val="10"/>
      <color theme="1"/>
      <name val="Wingdings 2"/>
      <family val="1"/>
      <charset val="2"/>
    </font>
    <font>
      <b/>
      <i/>
      <sz val="10"/>
      <color theme="5"/>
      <name val="Trebuchet MS"/>
      <family val="2"/>
    </font>
    <font>
      <b/>
      <sz val="10"/>
      <color theme="1"/>
      <name val="Trebuchet MS"/>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7" tint="0.79998168889431442"/>
        <bgColor indexed="65"/>
      </patternFill>
    </fill>
    <fill>
      <patternFill patternType="solid">
        <fgColor theme="6" tint="0.79998168889431442"/>
        <bgColor indexed="64"/>
      </patternFill>
    </fill>
    <fill>
      <patternFill patternType="solid">
        <fgColor theme="5" tint="0.79998168889431442"/>
        <bgColor indexed="64"/>
      </patternFill>
    </fill>
    <fill>
      <patternFill patternType="lightDown">
        <bgColor theme="0"/>
      </patternFill>
    </fill>
    <fill>
      <patternFill patternType="solid">
        <fgColor theme="7" tint="0.79998168889431442"/>
        <bgColor indexed="64"/>
      </patternFill>
    </fill>
    <fill>
      <patternFill patternType="solid">
        <fgColor theme="6" tint="0.59999389629810485"/>
        <bgColor indexed="64"/>
      </patternFill>
    </fill>
    <fill>
      <patternFill patternType="solid">
        <fgColor theme="2"/>
        <bgColor indexed="64"/>
      </patternFill>
    </fill>
  </fills>
  <borders count="7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medium">
        <color theme="5"/>
      </left>
      <right style="thin">
        <color theme="0"/>
      </right>
      <top/>
      <bottom/>
      <diagonal/>
    </border>
    <border>
      <left/>
      <right style="medium">
        <color theme="5"/>
      </right>
      <top/>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right/>
      <top style="dashDot">
        <color theme="5"/>
      </top>
      <bottom style="dashDot">
        <color theme="5"/>
      </bottom>
      <diagonal/>
    </border>
    <border>
      <left style="thin">
        <color theme="0"/>
      </left>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style="medium">
        <color theme="5"/>
      </bottom>
      <diagonal/>
    </border>
    <border>
      <left style="dashDot">
        <color theme="5"/>
      </left>
      <right style="dashDot">
        <color theme="5"/>
      </right>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medium">
        <color theme="5"/>
      </left>
      <right/>
      <top style="thin">
        <color theme="0"/>
      </top>
      <bottom/>
      <diagonal/>
    </border>
    <border>
      <left style="thin">
        <color theme="0"/>
      </left>
      <right style="medium">
        <color theme="0"/>
      </right>
      <top/>
      <bottom style="thin">
        <color theme="0"/>
      </bottom>
      <diagonal/>
    </border>
    <border>
      <left style="dashDot">
        <color theme="5"/>
      </left>
      <right style="dashDot">
        <color theme="5"/>
      </right>
      <top style="dashDot">
        <color theme="5"/>
      </top>
      <bottom style="thin">
        <color theme="0"/>
      </bottom>
      <diagonal/>
    </border>
    <border>
      <left/>
      <right/>
      <top style="thin">
        <color theme="4"/>
      </top>
      <bottom style="thin">
        <color theme="4"/>
      </bottom>
      <diagonal/>
    </border>
    <border>
      <left/>
      <right style="medium">
        <color theme="0"/>
      </right>
      <top/>
      <bottom/>
      <diagonal/>
    </border>
    <border>
      <left style="medium">
        <color theme="0"/>
      </left>
      <right/>
      <top/>
      <bottom/>
      <diagonal/>
    </border>
    <border>
      <left/>
      <right style="thin">
        <color theme="0"/>
      </right>
      <top/>
      <bottom style="medium">
        <color theme="5"/>
      </bottom>
      <diagonal/>
    </border>
    <border>
      <left style="thin">
        <color theme="0"/>
      </left>
      <right style="thin">
        <color theme="0"/>
      </right>
      <top style="thin">
        <color theme="0"/>
      </top>
      <bottom style="medium">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thin">
        <color indexed="64"/>
      </left>
      <right style="dashDot">
        <color theme="5"/>
      </right>
      <top style="dashDot">
        <color theme="5"/>
      </top>
      <bottom style="dashDot">
        <color theme="5"/>
      </bottom>
      <diagonal/>
    </border>
    <border>
      <left style="dashDot">
        <color theme="5"/>
      </left>
      <right style="thin">
        <color indexed="64"/>
      </right>
      <top style="dashDot">
        <color theme="5"/>
      </top>
      <bottom style="dashDot">
        <color theme="5"/>
      </bottom>
      <diagonal/>
    </border>
    <border>
      <left/>
      <right style="thin">
        <color indexed="64"/>
      </right>
      <top/>
      <bottom/>
      <diagonal/>
    </border>
    <border>
      <left style="thin">
        <color indexed="64"/>
      </left>
      <right style="dashDot">
        <color theme="5"/>
      </right>
      <top style="dashDot">
        <color theme="5"/>
      </top>
      <bottom style="thin">
        <color indexed="64"/>
      </bottom>
      <diagonal/>
    </border>
    <border>
      <left style="dashDot">
        <color theme="5"/>
      </left>
      <right style="dashDot">
        <color theme="5"/>
      </right>
      <top style="dashDot">
        <color theme="5"/>
      </top>
      <bottom style="thin">
        <color indexed="64"/>
      </bottom>
      <diagonal/>
    </border>
    <border>
      <left style="dashDot">
        <color theme="5"/>
      </left>
      <right style="thin">
        <color indexed="64"/>
      </right>
      <top style="dashDot">
        <color theme="5"/>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Dot">
        <color theme="5"/>
      </right>
      <top/>
      <bottom/>
      <diagonal/>
    </border>
    <border>
      <left/>
      <right style="dashDot">
        <color theme="5"/>
      </right>
      <top style="medium">
        <color theme="5"/>
      </top>
      <bottom/>
      <diagonal/>
    </border>
  </borders>
  <cellStyleXfs count="25">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4" fillId="5" borderId="0" applyNumberFormat="0" applyBorder="0" applyAlignment="0" applyProtection="0"/>
    <xf numFmtId="0" fontId="9" fillId="0" borderId="0" applyNumberFormat="0" applyFill="0" applyBorder="0" applyAlignment="0" applyProtection="0"/>
    <xf numFmtId="0" fontId="14" fillId="9" borderId="0" applyNumberFormat="0" applyBorder="0" applyAlignment="0" applyProtection="0"/>
    <xf numFmtId="0" fontId="15" fillId="0" borderId="0"/>
    <xf numFmtId="0" fontId="15" fillId="0" borderId="0"/>
    <xf numFmtId="0" fontId="15" fillId="0" borderId="0"/>
    <xf numFmtId="0" fontId="17" fillId="0" borderId="0"/>
    <xf numFmtId="0" fontId="6" fillId="0" borderId="0"/>
    <xf numFmtId="0" fontId="4" fillId="2" borderId="0" applyNumberFormat="0" applyBorder="0" applyAlignment="0" applyProtection="0"/>
    <xf numFmtId="0" fontId="6" fillId="4" borderId="0" applyNumberFormat="0" applyBorder="0" applyAlignment="0" applyProtection="0"/>
    <xf numFmtId="0" fontId="5" fillId="3" borderId="0" applyNumberFormat="0" applyBorder="0" applyAlignment="0" applyProtection="0"/>
    <xf numFmtId="3" fontId="6" fillId="6" borderId="20">
      <alignment horizontal="left"/>
      <protection locked="0"/>
    </xf>
    <xf numFmtId="3" fontId="6" fillId="8" borderId="0">
      <alignment horizontal="right"/>
      <protection hidden="1"/>
    </xf>
    <xf numFmtId="9" fontId="2" fillId="0" borderId="0" applyFont="0" applyFill="0" applyBorder="0" applyAlignment="0" applyProtection="0"/>
    <xf numFmtId="0" fontId="2" fillId="10" borderId="0" applyNumberFormat="0" applyBorder="0" applyAlignment="0" applyProtection="0"/>
    <xf numFmtId="0" fontId="6" fillId="6" borderId="20">
      <alignment horizontal="left"/>
      <protection locked="0"/>
    </xf>
    <xf numFmtId="0" fontId="6" fillId="4" borderId="0" applyNumberFormat="0" applyBorder="0" applyAlignment="0" applyProtection="0"/>
    <xf numFmtId="0" fontId="14" fillId="9" borderId="0" applyNumberFormat="0" applyBorder="0" applyAlignment="0" applyProtection="0"/>
    <xf numFmtId="3" fontId="6" fillId="6" borderId="20" applyAlignment="0">
      <alignment horizontal="left"/>
      <protection locked="0"/>
    </xf>
    <xf numFmtId="9" fontId="1" fillId="0" borderId="0" applyFont="0" applyFill="0" applyBorder="0" applyAlignment="0" applyProtection="0"/>
  </cellStyleXfs>
  <cellXfs count="555">
    <xf numFmtId="0" fontId="0" fillId="0" borderId="0" xfId="0"/>
    <xf numFmtId="0" fontId="0" fillId="6" borderId="0" xfId="0" applyFill="1" applyProtection="1">
      <protection hidden="1"/>
    </xf>
    <xf numFmtId="0" fontId="6" fillId="6" borderId="0" xfId="0" applyFont="1" applyFill="1" applyProtection="1">
      <protection hidden="1"/>
    </xf>
    <xf numFmtId="0" fontId="11" fillId="6" borderId="0" xfId="0" applyFont="1" applyFill="1" applyAlignment="1" applyProtection="1">
      <alignment vertical="top" wrapText="1"/>
      <protection hidden="1"/>
    </xf>
    <xf numFmtId="0" fontId="0" fillId="6" borderId="0" xfId="0" applyFill="1" applyAlignment="1" applyProtection="1">
      <alignment wrapText="1"/>
      <protection hidden="1"/>
    </xf>
    <xf numFmtId="0" fontId="6" fillId="4" borderId="0" xfId="4" applyBorder="1" applyProtection="1">
      <protection hidden="1"/>
    </xf>
    <xf numFmtId="3" fontId="0" fillId="6" borderId="0" xfId="0" applyNumberFormat="1" applyFill="1" applyProtection="1">
      <protection hidden="1"/>
    </xf>
    <xf numFmtId="0" fontId="7" fillId="6" borderId="17" xfId="0" applyFont="1" applyFill="1" applyBorder="1" applyAlignment="1" applyProtection="1">
      <alignment horizontal="right"/>
      <protection hidden="1"/>
    </xf>
    <xf numFmtId="0" fontId="6" fillId="4" borderId="13" xfId="4" applyBorder="1" applyProtection="1">
      <protection hidden="1"/>
    </xf>
    <xf numFmtId="0" fontId="7" fillId="6" borderId="18" xfId="0" applyFont="1" applyFill="1" applyBorder="1" applyAlignment="1" applyProtection="1">
      <alignment horizontal="right"/>
      <protection hidden="1"/>
    </xf>
    <xf numFmtId="10" fontId="0" fillId="6" borderId="0" xfId="0" applyNumberFormat="1" applyFill="1" applyProtection="1">
      <protection hidden="1"/>
    </xf>
    <xf numFmtId="3" fontId="0" fillId="6" borderId="0" xfId="0" applyNumberFormat="1" applyFill="1" applyBorder="1" applyProtection="1">
      <protection hidden="1"/>
    </xf>
    <xf numFmtId="0" fontId="5" fillId="3" borderId="6" xfId="3" applyBorder="1" applyAlignment="1" applyProtection="1">
      <alignment horizontal="center" vertical="center"/>
      <protection hidden="1"/>
    </xf>
    <xf numFmtId="0" fontId="6" fillId="6" borderId="0" xfId="0" applyFont="1" applyFill="1" applyAlignment="1" applyProtection="1">
      <alignment vertical="center"/>
      <protection hidden="1"/>
    </xf>
    <xf numFmtId="0" fontId="9" fillId="6" borderId="0" xfId="6" applyFill="1" applyAlignment="1" applyProtection="1">
      <alignment wrapText="1"/>
      <protection hidden="1"/>
    </xf>
    <xf numFmtId="0" fontId="9" fillId="6" borderId="0" xfId="6" applyFill="1" applyAlignment="1" applyProtection="1">
      <protection hidden="1"/>
    </xf>
    <xf numFmtId="0" fontId="6" fillId="6" borderId="31" xfId="0" applyFont="1" applyFill="1" applyBorder="1" applyAlignment="1" applyProtection="1">
      <alignment vertical="center"/>
      <protection hidden="1"/>
    </xf>
    <xf numFmtId="0" fontId="13" fillId="6" borderId="0" xfId="0" applyFont="1" applyFill="1" applyAlignment="1" applyProtection="1">
      <protection hidden="1"/>
    </xf>
    <xf numFmtId="0" fontId="12" fillId="6" borderId="0" xfId="0" applyFont="1" applyFill="1" applyAlignment="1" applyProtection="1">
      <alignment wrapText="1"/>
      <protection hidden="1"/>
    </xf>
    <xf numFmtId="0" fontId="0" fillId="6" borderId="0" xfId="0" applyFill="1" applyBorder="1" applyAlignment="1" applyProtection="1">
      <alignment wrapText="1"/>
      <protection hidden="1"/>
    </xf>
    <xf numFmtId="4" fontId="0" fillId="6" borderId="0" xfId="0" applyNumberFormat="1" applyFill="1" applyProtection="1">
      <protection hidden="1"/>
    </xf>
    <xf numFmtId="0" fontId="0" fillId="6" borderId="17" xfId="0" applyFont="1" applyFill="1" applyBorder="1" applyAlignment="1" applyProtection="1">
      <alignment vertical="center" wrapText="1"/>
      <protection hidden="1"/>
    </xf>
    <xf numFmtId="0" fontId="8" fillId="6" borderId="0" xfId="0" applyFont="1" applyFill="1" applyAlignment="1" applyProtection="1">
      <alignment horizontal="left" wrapText="1" indent="2"/>
      <protection hidden="1"/>
    </xf>
    <xf numFmtId="10" fontId="0" fillId="6" borderId="0" xfId="0" applyNumberFormat="1" applyFill="1" applyBorder="1" applyProtection="1">
      <protection hidden="1"/>
    </xf>
    <xf numFmtId="0" fontId="5" fillId="3" borderId="25" xfId="3" applyBorder="1" applyAlignment="1" applyProtection="1">
      <alignment horizontal="center" vertical="center"/>
      <protection hidden="1"/>
    </xf>
    <xf numFmtId="3" fontId="6" fillId="6" borderId="22" xfId="0" applyNumberFormat="1" applyFont="1" applyFill="1" applyBorder="1" applyAlignment="1" applyProtection="1">
      <alignment vertical="center" wrapText="1"/>
      <protection hidden="1"/>
    </xf>
    <xf numFmtId="3" fontId="6" fillId="6" borderId="0" xfId="0" applyNumberFormat="1" applyFont="1" applyFill="1" applyBorder="1" applyAlignment="1" applyProtection="1">
      <alignment horizontal="center"/>
      <protection hidden="1"/>
    </xf>
    <xf numFmtId="3" fontId="0" fillId="6" borderId="0" xfId="0" applyNumberFormat="1" applyFill="1" applyAlignment="1" applyProtection="1">
      <alignment wrapText="1"/>
      <protection hidden="1"/>
    </xf>
    <xf numFmtId="0" fontId="0" fillId="6" borderId="0" xfId="0" applyFill="1" applyAlignment="1" applyProtection="1">
      <alignment vertical="center"/>
      <protection hidden="1"/>
    </xf>
    <xf numFmtId="0" fontId="5" fillId="3" borderId="2" xfId="3" applyBorder="1" applyAlignment="1" applyProtection="1">
      <alignment horizontal="center" vertical="center"/>
      <protection hidden="1"/>
    </xf>
    <xf numFmtId="0" fontId="6" fillId="4" borderId="17" xfId="4" applyBorder="1" applyAlignment="1" applyProtection="1">
      <alignment vertical="center" wrapText="1"/>
      <protection hidden="1"/>
    </xf>
    <xf numFmtId="0" fontId="0" fillId="6" borderId="0" xfId="0" applyFont="1" applyFill="1" applyProtection="1">
      <protection hidden="1"/>
    </xf>
    <xf numFmtId="0" fontId="9" fillId="6" borderId="0" xfId="6" applyFill="1" applyProtection="1">
      <protection hidden="1"/>
    </xf>
    <xf numFmtId="0" fontId="5" fillId="6" borderId="0" xfId="0" applyFont="1" applyFill="1" applyProtection="1">
      <protection hidden="1"/>
    </xf>
    <xf numFmtId="3" fontId="5" fillId="6" borderId="0" xfId="0" applyNumberFormat="1" applyFont="1" applyFill="1" applyProtection="1">
      <protection hidden="1"/>
    </xf>
    <xf numFmtId="3" fontId="5" fillId="6" borderId="0" xfId="0" applyNumberFormat="1" applyFont="1" applyFill="1" applyAlignment="1" applyProtection="1">
      <alignment vertical="center"/>
      <protection hidden="1"/>
    </xf>
    <xf numFmtId="0" fontId="5" fillId="6" borderId="0" xfId="0" applyFont="1" applyFill="1" applyAlignment="1" applyProtection="1">
      <alignment vertical="center"/>
      <protection hidden="1"/>
    </xf>
    <xf numFmtId="0" fontId="5" fillId="6" borderId="0" xfId="0" applyFont="1" applyFill="1" applyBorder="1" applyProtection="1">
      <protection hidden="1"/>
    </xf>
    <xf numFmtId="0" fontId="10" fillId="2" borderId="0" xfId="2" applyFont="1" applyAlignment="1" applyProtection="1">
      <alignment horizontal="center" wrapText="1"/>
      <protection hidden="1"/>
    </xf>
    <xf numFmtId="0" fontId="6" fillId="6" borderId="0" xfId="12" applyFill="1" applyProtection="1">
      <protection hidden="1"/>
    </xf>
    <xf numFmtId="0" fontId="9" fillId="6" borderId="0" xfId="6" applyFill="1" applyAlignment="1" applyProtection="1">
      <protection hidden="1"/>
    </xf>
    <xf numFmtId="3" fontId="6" fillId="6" borderId="0" xfId="12" applyNumberFormat="1" applyFill="1" applyProtection="1">
      <protection hidden="1"/>
    </xf>
    <xf numFmtId="3" fontId="6" fillId="8" borderId="0" xfId="12" applyNumberFormat="1" applyFill="1" applyProtection="1">
      <protection hidden="1"/>
    </xf>
    <xf numFmtId="0" fontId="0" fillId="6" borderId="0" xfId="0" applyFill="1"/>
    <xf numFmtId="0" fontId="19" fillId="6" borderId="0" xfId="0" applyFont="1" applyFill="1" applyAlignment="1" applyProtection="1">
      <alignment vertical="center"/>
      <protection hidden="1"/>
    </xf>
    <xf numFmtId="3" fontId="0" fillId="6" borderId="0" xfId="0" applyNumberFormat="1" applyFont="1" applyFill="1" applyProtection="1">
      <protection hidden="1"/>
    </xf>
    <xf numFmtId="0" fontId="20" fillId="6" borderId="26" xfId="0" applyFont="1" applyFill="1" applyBorder="1" applyAlignment="1" applyProtection="1">
      <alignment vertical="center"/>
      <protection hidden="1"/>
    </xf>
    <xf numFmtId="3" fontId="20" fillId="6" borderId="26" xfId="0" applyNumberFormat="1" applyFont="1" applyFill="1" applyBorder="1" applyAlignment="1" applyProtection="1">
      <alignment vertical="center"/>
      <protection hidden="1"/>
    </xf>
    <xf numFmtId="0" fontId="21" fillId="6" borderId="0" xfId="0" applyFont="1" applyFill="1" applyProtection="1">
      <protection hidden="1"/>
    </xf>
    <xf numFmtId="3" fontId="0" fillId="0" borderId="0" xfId="0" applyNumberFormat="1" applyFont="1" applyProtection="1">
      <protection hidden="1"/>
    </xf>
    <xf numFmtId="0" fontId="0" fillId="6" borderId="0" xfId="0" applyFill="1" applyAlignment="1">
      <alignment horizontal="center"/>
    </xf>
    <xf numFmtId="4" fontId="30" fillId="6" borderId="0" xfId="3" applyNumberFormat="1" applyFont="1" applyFill="1" applyBorder="1" applyAlignment="1" applyProtection="1">
      <alignment vertical="center" wrapText="1"/>
      <protection hidden="1"/>
    </xf>
    <xf numFmtId="0" fontId="0" fillId="6" borderId="0" xfId="0" applyFill="1" applyAlignment="1">
      <alignment horizontal="center" vertical="center"/>
    </xf>
    <xf numFmtId="0" fontId="0" fillId="6" borderId="1" xfId="0" applyFill="1" applyBorder="1" applyProtection="1">
      <protection hidden="1"/>
    </xf>
    <xf numFmtId="0" fontId="9" fillId="6" borderId="0" xfId="6" applyFill="1" applyProtection="1"/>
    <xf numFmtId="0" fontId="0" fillId="6" borderId="0" xfId="0" applyFill="1" applyProtection="1"/>
    <xf numFmtId="0" fontId="28" fillId="6" borderId="0" xfId="0" applyFont="1" applyFill="1" applyAlignment="1" applyProtection="1">
      <alignment horizontal="center"/>
    </xf>
    <xf numFmtId="0" fontId="0" fillId="6" borderId="0" xfId="0" applyFill="1" applyAlignment="1" applyProtection="1">
      <alignment wrapText="1"/>
    </xf>
    <xf numFmtId="0" fontId="6" fillId="6" borderId="0" xfId="0" applyFont="1" applyFill="1" applyProtection="1"/>
    <xf numFmtId="0" fontId="6" fillId="6" borderId="0" xfId="4" applyFont="1" applyFill="1" applyAlignment="1" applyProtection="1">
      <alignment horizontal="left"/>
    </xf>
    <xf numFmtId="0" fontId="6" fillId="6" borderId="0" xfId="0" applyFont="1" applyFill="1" applyAlignment="1" applyProtection="1">
      <alignment wrapText="1"/>
    </xf>
    <xf numFmtId="3" fontId="5" fillId="3" borderId="1" xfId="3" applyNumberFormat="1" applyFont="1" applyBorder="1" applyAlignment="1" applyProtection="1">
      <alignment horizontal="right"/>
    </xf>
    <xf numFmtId="3" fontId="6" fillId="6" borderId="20" xfId="16" applyBorder="1" applyAlignment="1" applyProtection="1">
      <alignment wrapText="1"/>
      <protection locked="0"/>
    </xf>
    <xf numFmtId="0" fontId="6" fillId="6" borderId="0" xfId="0" applyFont="1" applyFill="1" applyAlignment="1" applyProtection="1">
      <alignment vertical="center"/>
    </xf>
    <xf numFmtId="0" fontId="10" fillId="2" borderId="0" xfId="2" applyFont="1" applyAlignment="1" applyProtection="1">
      <protection hidden="1"/>
    </xf>
    <xf numFmtId="3" fontId="5" fillId="3" borderId="1" xfId="3" applyNumberFormat="1" applyBorder="1" applyAlignment="1" applyProtection="1">
      <alignment horizontal="center" vertical="center" wrapText="1"/>
    </xf>
    <xf numFmtId="3" fontId="5" fillId="3" borderId="1" xfId="3" applyNumberFormat="1" applyBorder="1" applyProtection="1"/>
    <xf numFmtId="3" fontId="0" fillId="6" borderId="43" xfId="0" applyNumberFormat="1" applyFill="1" applyBorder="1" applyProtection="1"/>
    <xf numFmtId="0" fontId="9" fillId="6" borderId="0" xfId="6" applyFill="1" applyAlignment="1" applyProtection="1">
      <alignment wrapText="1"/>
    </xf>
    <xf numFmtId="0" fontId="6" fillId="6" borderId="0" xfId="12" applyFont="1" applyFill="1" applyAlignment="1" applyProtection="1">
      <alignment wrapText="1"/>
      <protection hidden="1"/>
    </xf>
    <xf numFmtId="0" fontId="5" fillId="3" borderId="2" xfId="3" applyBorder="1" applyAlignment="1" applyProtection="1">
      <alignment horizontal="center" vertical="center" wrapText="1"/>
    </xf>
    <xf numFmtId="0" fontId="9" fillId="6" borderId="0" xfId="6" applyFill="1" applyAlignment="1" applyProtection="1"/>
    <xf numFmtId="0" fontId="6" fillId="6" borderId="0" xfId="12" applyFill="1" applyAlignment="1" applyProtection="1">
      <alignment wrapText="1"/>
      <protection hidden="1"/>
    </xf>
    <xf numFmtId="0" fontId="0" fillId="6" borderId="0" xfId="0" applyFont="1" applyFill="1" applyProtection="1"/>
    <xf numFmtId="0" fontId="27" fillId="6" borderId="0" xfId="0" applyFont="1" applyFill="1" applyProtection="1"/>
    <xf numFmtId="0" fontId="5" fillId="3" borderId="39" xfId="3" applyBorder="1" applyAlignment="1" applyProtection="1">
      <alignment horizontal="center" wrapText="1"/>
    </xf>
    <xf numFmtId="0" fontId="0" fillId="6" borderId="0" xfId="0" applyFill="1" applyAlignment="1">
      <alignment vertical="center"/>
    </xf>
    <xf numFmtId="0" fontId="5" fillId="3" borderId="1" xfId="3" applyFont="1" applyBorder="1" applyAlignment="1" applyProtection="1">
      <alignment horizontal="center" vertical="center" wrapText="1"/>
    </xf>
    <xf numFmtId="0" fontId="27" fillId="6" borderId="0" xfId="0" applyFont="1" applyFill="1" applyAlignment="1" applyProtection="1">
      <alignment vertical="center" wrapText="1"/>
    </xf>
    <xf numFmtId="0" fontId="5" fillId="6" borderId="0" xfId="5" applyFont="1" applyFill="1" applyBorder="1" applyAlignment="1" applyProtection="1">
      <alignment horizontal="center" vertical="center" wrapText="1"/>
      <protection hidden="1"/>
    </xf>
    <xf numFmtId="0" fontId="29" fillId="2" borderId="0" xfId="2" applyFont="1" applyAlignment="1" applyProtection="1"/>
    <xf numFmtId="0" fontId="10" fillId="2" borderId="0" xfId="2" applyFont="1" applyAlignment="1" applyProtection="1"/>
    <xf numFmtId="0" fontId="0" fillId="6" borderId="47" xfId="0" applyFill="1" applyBorder="1" applyAlignment="1" applyProtection="1">
      <alignment vertical="center"/>
    </xf>
    <xf numFmtId="0" fontId="9" fillId="6" borderId="47" xfId="6" quotePrefix="1" applyFill="1" applyBorder="1" applyAlignment="1" applyProtection="1">
      <alignment horizontal="center" vertical="center"/>
    </xf>
    <xf numFmtId="0" fontId="0" fillId="6" borderId="17" xfId="12" applyFont="1" applyFill="1" applyBorder="1" applyAlignment="1" applyProtection="1">
      <alignment vertical="center" wrapText="1"/>
      <protection hidden="1"/>
    </xf>
    <xf numFmtId="3" fontId="0" fillId="6" borderId="0" xfId="0" applyNumberFormat="1" applyFill="1" applyAlignment="1" applyProtection="1">
      <alignment wrapText="1"/>
    </xf>
    <xf numFmtId="0" fontId="10" fillId="2" borderId="0" xfId="2" applyFont="1" applyAlignment="1" applyProtection="1">
      <alignment horizontal="center" wrapText="1"/>
    </xf>
    <xf numFmtId="0" fontId="11" fillId="6" borderId="0" xfId="0" applyFont="1" applyFill="1" applyAlignment="1" applyProtection="1">
      <alignment vertical="top" wrapText="1"/>
    </xf>
    <xf numFmtId="0" fontId="0" fillId="6" borderId="1" xfId="0" applyFill="1" applyBorder="1" applyProtection="1"/>
    <xf numFmtId="3" fontId="6" fillId="6" borderId="0" xfId="4" applyNumberFormat="1" applyFill="1" applyBorder="1" applyProtection="1"/>
    <xf numFmtId="3" fontId="0" fillId="6" borderId="0" xfId="0" applyNumberFormat="1" applyFill="1" applyBorder="1" applyProtection="1"/>
    <xf numFmtId="0" fontId="0" fillId="6" borderId="0" xfId="0" applyFill="1" applyAlignment="1" applyProtection="1">
      <alignment vertical="center"/>
    </xf>
    <xf numFmtId="3" fontId="5" fillId="7" borderId="1" xfId="3" applyNumberFormat="1" applyFont="1" applyFill="1" applyBorder="1" applyAlignment="1" applyProtection="1">
      <alignment wrapText="1"/>
    </xf>
    <xf numFmtId="3" fontId="5" fillId="7" borderId="1" xfId="3" applyNumberFormat="1" applyFont="1" applyFill="1" applyBorder="1" applyProtection="1"/>
    <xf numFmtId="0" fontId="0" fillId="4" borderId="27" xfId="4" applyFont="1" applyBorder="1" applyAlignment="1" applyProtection="1">
      <alignment wrapText="1"/>
    </xf>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3" fontId="0" fillId="6" borderId="0" xfId="0" applyNumberFormat="1" applyFill="1" applyAlignment="1" applyProtection="1"/>
    <xf numFmtId="0" fontId="12" fillId="6" borderId="0" xfId="0" applyFont="1" applyFill="1" applyProtection="1"/>
    <xf numFmtId="0" fontId="5" fillId="3" borderId="1" xfId="3" applyBorder="1" applyAlignment="1" applyProtection="1"/>
    <xf numFmtId="3" fontId="0" fillId="4" borderId="0" xfId="4" applyNumberFormat="1" applyFont="1" applyProtection="1"/>
    <xf numFmtId="0" fontId="0" fillId="6" borderId="0" xfId="0" applyFill="1" applyAlignment="1" applyProtection="1">
      <alignment horizontal="left" indent="4"/>
    </xf>
    <xf numFmtId="3" fontId="6" fillId="4" borderId="0" xfId="4" applyNumberFormat="1" applyProtection="1"/>
    <xf numFmtId="3" fontId="0" fillId="6" borderId="0" xfId="0" applyNumberFormat="1" applyFill="1" applyAlignment="1" applyProtection="1">
      <alignment horizontal="left" indent="4"/>
    </xf>
    <xf numFmtId="0" fontId="5" fillId="3" borderId="1" xfId="3" applyBorder="1" applyAlignment="1" applyProtection="1">
      <alignment horizontal="center" vertical="center" wrapText="1"/>
    </xf>
    <xf numFmtId="3" fontId="0" fillId="6" borderId="0" xfId="0" applyNumberFormat="1" applyFill="1" applyBorder="1" applyAlignment="1" applyProtection="1">
      <alignment horizontal="right"/>
    </xf>
    <xf numFmtId="9" fontId="6" fillId="6" borderId="0" xfId="1" applyFont="1" applyFill="1" applyBorder="1" applyProtection="1"/>
    <xf numFmtId="3" fontId="5" fillId="3" borderId="1" xfId="3" applyNumberFormat="1" applyBorder="1" applyAlignment="1" applyProtection="1">
      <alignment horizontal="right" vertical="center" wrapText="1"/>
    </xf>
    <xf numFmtId="9" fontId="5" fillId="3" borderId="1" xfId="1" applyFont="1" applyFill="1" applyBorder="1" applyAlignment="1" applyProtection="1">
      <alignment horizontal="right" vertical="center" wrapText="1"/>
    </xf>
    <xf numFmtId="0" fontId="0" fillId="6" borderId="0" xfId="0" applyFill="1" applyAlignment="1" applyProtection="1"/>
    <xf numFmtId="0" fontId="0" fillId="4" borderId="0" xfId="4" applyFont="1" applyAlignment="1" applyProtection="1">
      <alignment horizontal="center"/>
    </xf>
    <xf numFmtId="3" fontId="6" fillId="6" borderId="0" xfId="4" applyNumberFormat="1" applyFill="1" applyProtection="1"/>
    <xf numFmtId="3" fontId="0" fillId="6" borderId="0" xfId="0" applyNumberFormat="1" applyFill="1" applyProtection="1"/>
    <xf numFmtId="3" fontId="0" fillId="6" borderId="0" xfId="0" applyNumberFormat="1" applyFont="1" applyFill="1" applyProtection="1"/>
    <xf numFmtId="3" fontId="6" fillId="6" borderId="20" xfId="16" applyAlignment="1" applyProtection="1">
      <alignment vertical="center" wrapText="1"/>
      <protection locked="0"/>
    </xf>
    <xf numFmtId="0" fontId="6" fillId="6" borderId="0" xfId="12" applyFont="1" applyFill="1" applyProtection="1">
      <protection hidden="1"/>
    </xf>
    <xf numFmtId="3" fontId="5" fillId="3" borderId="1" xfId="15" applyNumberFormat="1" applyBorder="1" applyProtection="1">
      <protection hidden="1"/>
    </xf>
    <xf numFmtId="3" fontId="5" fillId="3" borderId="1" xfId="15" applyNumberFormat="1" applyBorder="1" applyAlignment="1" applyProtection="1">
      <alignment horizontal="center" vertical="center" wrapText="1"/>
      <protection hidden="1"/>
    </xf>
    <xf numFmtId="0" fontId="5" fillId="3" borderId="1" xfId="15" applyBorder="1" applyAlignment="1" applyProtection="1">
      <alignment horizontal="center" vertical="center" wrapText="1"/>
      <protection hidden="1"/>
    </xf>
    <xf numFmtId="3" fontId="6" fillId="4" borderId="0" xfId="14" applyNumberFormat="1" applyAlignment="1" applyProtection="1">
      <alignment wrapText="1"/>
      <protection hidden="1"/>
    </xf>
    <xf numFmtId="3" fontId="6" fillId="6" borderId="0" xfId="12" applyNumberFormat="1" applyFill="1" applyAlignment="1" applyProtection="1">
      <alignment wrapText="1"/>
      <protection hidden="1"/>
    </xf>
    <xf numFmtId="3" fontId="6" fillId="6" borderId="0" xfId="14" applyNumberFormat="1" applyFill="1" applyAlignment="1" applyProtection="1">
      <alignment wrapText="1"/>
      <protection hidden="1"/>
    </xf>
    <xf numFmtId="3" fontId="6" fillId="4" borderId="0" xfId="21" applyNumberFormat="1" applyAlignment="1" applyProtection="1">
      <alignment wrapText="1"/>
      <protection hidden="1"/>
    </xf>
    <xf numFmtId="0" fontId="6" fillId="6" borderId="0" xfId="12" applyFill="1" applyAlignment="1" applyProtection="1">
      <protection hidden="1"/>
    </xf>
    <xf numFmtId="0" fontId="6" fillId="6" borderId="0" xfId="12" applyFill="1" applyAlignment="1" applyProtection="1">
      <alignment horizontal="left"/>
      <protection hidden="1"/>
    </xf>
    <xf numFmtId="0" fontId="29" fillId="2" borderId="0" xfId="2" applyFont="1" applyAlignment="1" applyProtection="1">
      <alignment vertical="center"/>
      <protection hidden="1"/>
    </xf>
    <xf numFmtId="0" fontId="11" fillId="6" borderId="0" xfId="12" applyFont="1" applyFill="1" applyAlignment="1" applyProtection="1">
      <alignment vertical="top" wrapText="1"/>
      <protection hidden="1"/>
    </xf>
    <xf numFmtId="3" fontId="11" fillId="6" borderId="0" xfId="12" applyNumberFormat="1" applyFont="1" applyFill="1" applyAlignment="1" applyProtection="1">
      <alignment vertical="top" wrapText="1"/>
      <protection hidden="1"/>
    </xf>
    <xf numFmtId="3" fontId="6" fillId="6" borderId="0" xfId="12" applyNumberFormat="1" applyFont="1" applyFill="1" applyProtection="1">
      <protection hidden="1"/>
    </xf>
    <xf numFmtId="0" fontId="6" fillId="6" borderId="1" xfId="12" applyFont="1" applyFill="1" applyBorder="1" applyProtection="1">
      <protection hidden="1"/>
    </xf>
    <xf numFmtId="0" fontId="6" fillId="6" borderId="17" xfId="12" applyFont="1" applyFill="1" applyBorder="1" applyAlignment="1" applyProtection="1">
      <alignment vertical="center" wrapText="1"/>
      <protection hidden="1"/>
    </xf>
    <xf numFmtId="0" fontId="6" fillId="6" borderId="0" xfId="12" applyFont="1" applyFill="1" applyBorder="1" applyAlignment="1" applyProtection="1">
      <alignment vertical="center"/>
      <protection hidden="1"/>
    </xf>
    <xf numFmtId="3" fontId="14" fillId="6" borderId="0" xfId="22" applyNumberFormat="1" applyFill="1" applyBorder="1" applyAlignment="1" applyProtection="1">
      <alignment vertical="center"/>
      <protection hidden="1"/>
    </xf>
    <xf numFmtId="0" fontId="6" fillId="6" borderId="0" xfId="12" applyFont="1" applyFill="1" applyAlignment="1" applyProtection="1">
      <alignment vertical="center"/>
      <protection hidden="1"/>
    </xf>
    <xf numFmtId="0" fontId="5" fillId="3" borderId="1" xfId="15" applyBorder="1" applyAlignment="1" applyProtection="1">
      <alignment vertical="center" wrapText="1"/>
      <protection hidden="1"/>
    </xf>
    <xf numFmtId="9" fontId="6" fillId="6" borderId="1" xfId="4" applyNumberFormat="1" applyFont="1" applyFill="1" applyBorder="1" applyAlignment="1" applyProtection="1">
      <alignment horizontal="right" vertical="center" wrapText="1"/>
    </xf>
    <xf numFmtId="3" fontId="5" fillId="7" borderId="1" xfId="15" applyNumberFormat="1" applyFont="1" applyFill="1" applyBorder="1" applyAlignment="1" applyProtection="1">
      <alignment vertical="center"/>
      <protection hidden="1"/>
    </xf>
    <xf numFmtId="9" fontId="5" fillId="7" borderId="1" xfId="4" applyNumberFormat="1" applyFont="1" applyFill="1" applyBorder="1" applyAlignment="1" applyProtection="1">
      <alignment horizontal="right" vertical="center" wrapText="1"/>
    </xf>
    <xf numFmtId="9" fontId="6" fillId="6" borderId="29" xfId="4" applyNumberFormat="1" applyFont="1" applyFill="1" applyBorder="1" applyAlignment="1" applyProtection="1">
      <alignment horizontal="right" vertical="center" wrapText="1"/>
    </xf>
    <xf numFmtId="9" fontId="6" fillId="6" borderId="4" xfId="4" applyNumberFormat="1" applyFont="1" applyFill="1" applyBorder="1" applyAlignment="1" applyProtection="1">
      <alignment horizontal="right" vertical="center" wrapText="1"/>
    </xf>
    <xf numFmtId="9" fontId="6" fillId="6" borderId="36" xfId="4" applyNumberFormat="1" applyFont="1" applyFill="1" applyBorder="1" applyAlignment="1" applyProtection="1">
      <alignment horizontal="right" vertical="center" wrapText="1"/>
    </xf>
    <xf numFmtId="9" fontId="6" fillId="6" borderId="42" xfId="4" applyNumberFormat="1" applyFont="1" applyFill="1" applyBorder="1" applyAlignment="1" applyProtection="1">
      <alignment horizontal="right" vertical="center" wrapText="1"/>
    </xf>
    <xf numFmtId="3" fontId="6" fillId="6" borderId="21" xfId="16" applyNumberFormat="1" applyBorder="1" applyAlignment="1" applyProtection="1">
      <alignment wrapText="1"/>
      <protection locked="0"/>
    </xf>
    <xf numFmtId="3" fontId="6" fillId="6" borderId="46" xfId="16" applyNumberFormat="1" applyBorder="1" applyAlignment="1" applyProtection="1">
      <alignment wrapText="1"/>
      <protection locked="0"/>
    </xf>
    <xf numFmtId="3" fontId="6" fillId="6" borderId="1" xfId="0" applyNumberFormat="1" applyFont="1" applyFill="1" applyBorder="1" applyProtection="1">
      <protection hidden="1"/>
    </xf>
    <xf numFmtId="3" fontId="6" fillId="6" borderId="1" xfId="0" applyNumberFormat="1" applyFont="1" applyFill="1" applyBorder="1" applyAlignment="1" applyProtection="1">
      <alignment vertical="center"/>
      <protection locked="0"/>
    </xf>
    <xf numFmtId="3" fontId="0" fillId="6" borderId="1" xfId="0" applyNumberFormat="1" applyFill="1" applyBorder="1" applyAlignment="1" applyProtection="1">
      <alignment wrapText="1"/>
      <protection hidden="1"/>
    </xf>
    <xf numFmtId="0" fontId="0" fillId="6" borderId="1" xfId="0" applyFill="1" applyBorder="1" applyAlignment="1" applyProtection="1">
      <alignment wrapText="1"/>
      <protection hidden="1"/>
    </xf>
    <xf numFmtId="3" fontId="0" fillId="6" borderId="1" xfId="0" applyNumberFormat="1" applyFill="1" applyBorder="1" applyProtection="1">
      <protection hidden="1"/>
    </xf>
    <xf numFmtId="0" fontId="0" fillId="6" borderId="1" xfId="0" applyFont="1" applyFill="1" applyBorder="1" applyAlignment="1" applyProtection="1">
      <alignment vertical="center" wrapText="1"/>
      <protection hidden="1"/>
    </xf>
    <xf numFmtId="0" fontId="6" fillId="6" borderId="1" xfId="0" applyFont="1" applyFill="1" applyBorder="1" applyAlignment="1" applyProtection="1">
      <alignment wrapText="1"/>
      <protection hidden="1"/>
    </xf>
    <xf numFmtId="3" fontId="0" fillId="6" borderId="1" xfId="0" applyNumberFormat="1" applyFill="1" applyBorder="1" applyAlignment="1">
      <alignment vertical="center"/>
    </xf>
    <xf numFmtId="9" fontId="6" fillId="6" borderId="1" xfId="4" applyNumberFormat="1" applyFill="1" applyBorder="1" applyAlignment="1" applyProtection="1">
      <alignment horizontal="right" vertical="center" wrapText="1"/>
    </xf>
    <xf numFmtId="0" fontId="0" fillId="6" borderId="0" xfId="0" applyFill="1" applyAlignment="1" applyProtection="1">
      <alignment horizontal="left" wrapText="1"/>
    </xf>
    <xf numFmtId="0" fontId="6" fillId="6" borderId="17" xfId="12" applyFont="1" applyFill="1" applyBorder="1" applyAlignment="1" applyProtection="1">
      <alignment horizontal="left" vertical="center" wrapText="1" indent="3"/>
      <protection hidden="1"/>
    </xf>
    <xf numFmtId="3" fontId="6" fillId="6" borderId="40" xfId="16" applyNumberFormat="1" applyBorder="1" applyAlignment="1" applyProtection="1">
      <alignment wrapText="1"/>
      <protection locked="0"/>
    </xf>
    <xf numFmtId="9" fontId="6" fillId="6" borderId="35" xfId="4" applyNumberFormat="1" applyFont="1" applyFill="1" applyBorder="1" applyAlignment="1" applyProtection="1">
      <alignment horizontal="right" vertical="center" wrapText="1"/>
    </xf>
    <xf numFmtId="9" fontId="6" fillId="6" borderId="41" xfId="4" applyNumberFormat="1" applyFont="1" applyFill="1" applyBorder="1" applyAlignment="1" applyProtection="1">
      <alignment horizontal="right" vertical="center" wrapText="1"/>
    </xf>
    <xf numFmtId="0" fontId="5" fillId="7" borderId="1" xfId="15" applyFont="1" applyFill="1" applyBorder="1" applyAlignment="1" applyProtection="1">
      <alignment horizontal="left" vertical="center"/>
      <protection hidden="1"/>
    </xf>
    <xf numFmtId="3" fontId="5" fillId="7" borderId="1" xfId="15" applyNumberFormat="1" applyFont="1" applyFill="1" applyBorder="1" applyAlignment="1" applyProtection="1">
      <alignment horizontal="right" vertical="center"/>
      <protection hidden="1"/>
    </xf>
    <xf numFmtId="0" fontId="5" fillId="3" borderId="1" xfId="3" applyBorder="1" applyAlignment="1" applyProtection="1">
      <alignment horizontal="center" vertical="center"/>
    </xf>
    <xf numFmtId="0" fontId="6" fillId="6" borderId="1" xfId="0" applyFont="1" applyFill="1" applyBorder="1" applyProtection="1"/>
    <xf numFmtId="3" fontId="6" fillId="6" borderId="21" xfId="23" applyBorder="1" applyAlignment="1" applyProtection="1">
      <alignment wrapText="1"/>
      <protection locked="0"/>
    </xf>
    <xf numFmtId="9" fontId="6" fillId="6" borderId="41" xfId="4" applyNumberFormat="1" applyFill="1" applyBorder="1" applyAlignment="1" applyProtection="1">
      <alignment horizontal="right" vertical="center" wrapText="1"/>
    </xf>
    <xf numFmtId="3" fontId="4" fillId="6" borderId="0" xfId="7" applyNumberFormat="1" applyFont="1" applyFill="1" applyAlignment="1" applyProtection="1">
      <alignment vertical="center"/>
    </xf>
    <xf numFmtId="3" fontId="6" fillId="6" borderId="20" xfId="23" applyBorder="1" applyAlignment="1" applyProtection="1">
      <alignment wrapText="1"/>
      <protection locked="0"/>
    </xf>
    <xf numFmtId="9" fontId="6" fillId="6" borderId="36" xfId="4" applyNumberFormat="1" applyFill="1" applyBorder="1" applyAlignment="1" applyProtection="1">
      <alignment horizontal="right" vertical="center" wrapText="1"/>
    </xf>
    <xf numFmtId="0" fontId="0" fillId="12" borderId="28" xfId="0" applyFont="1" applyFill="1" applyBorder="1" applyAlignment="1" applyProtection="1">
      <alignment vertical="center" wrapText="1"/>
    </xf>
    <xf numFmtId="4" fontId="0" fillId="6" borderId="37" xfId="0" applyNumberFormat="1" applyFont="1" applyFill="1" applyBorder="1" applyAlignment="1" applyProtection="1">
      <alignment vertical="center" wrapText="1"/>
    </xf>
    <xf numFmtId="0" fontId="0" fillId="6" borderId="4" xfId="0" applyFont="1" applyFill="1" applyBorder="1" applyAlignment="1" applyProtection="1">
      <alignment vertical="center" wrapText="1"/>
    </xf>
    <xf numFmtId="9" fontId="6" fillId="6" borderId="0" xfId="4" applyNumberFormat="1" applyFont="1" applyFill="1" applyBorder="1" applyAlignment="1" applyProtection="1">
      <alignment horizontal="right" vertical="center" wrapText="1"/>
    </xf>
    <xf numFmtId="0" fontId="0" fillId="6" borderId="0" xfId="0" applyFill="1" applyBorder="1" applyAlignment="1" applyProtection="1">
      <alignment wrapText="1"/>
    </xf>
    <xf numFmtId="0" fontId="27" fillId="6" borderId="0" xfId="0" applyFont="1" applyFill="1" applyBorder="1" applyProtection="1"/>
    <xf numFmtId="0" fontId="10" fillId="2" borderId="0" xfId="2" applyFont="1" applyAlignment="1" applyProtection="1">
      <alignment wrapText="1"/>
    </xf>
    <xf numFmtId="0" fontId="5" fillId="3" borderId="30" xfId="3" applyBorder="1" applyAlignment="1" applyProtection="1">
      <alignment horizontal="center" vertical="center" wrapText="1"/>
    </xf>
    <xf numFmtId="0" fontId="5" fillId="3" borderId="11" xfId="3" applyBorder="1" applyAlignment="1" applyProtection="1">
      <alignment horizontal="center" vertical="center" wrapText="1"/>
    </xf>
    <xf numFmtId="0" fontId="5" fillId="3" borderId="32" xfId="3" applyBorder="1" applyAlignment="1" applyProtection="1">
      <alignment horizontal="center" vertical="center" wrapText="1"/>
    </xf>
    <xf numFmtId="10" fontId="0" fillId="6" borderId="0" xfId="18" applyNumberFormat="1" applyFont="1" applyFill="1" applyProtection="1">
      <protection hidden="1"/>
    </xf>
    <xf numFmtId="0" fontId="6" fillId="4" borderId="0" xfId="21" applyAlignment="1" applyProtection="1">
      <alignment wrapText="1"/>
      <protection hidden="1"/>
    </xf>
    <xf numFmtId="3" fontId="6" fillId="6" borderId="0" xfId="21" applyNumberFormat="1" applyFill="1" applyProtection="1">
      <protection hidden="1"/>
    </xf>
    <xf numFmtId="10" fontId="0" fillId="6" borderId="0" xfId="18" applyNumberFormat="1" applyFont="1" applyFill="1" applyAlignment="1" applyProtection="1">
      <alignment wrapText="1"/>
      <protection hidden="1"/>
    </xf>
    <xf numFmtId="0" fontId="6" fillId="6" borderId="0" xfId="21" applyFill="1" applyProtection="1">
      <protection hidden="1"/>
    </xf>
    <xf numFmtId="10" fontId="6" fillId="6" borderId="20" xfId="1" applyNumberFormat="1" applyFont="1" applyFill="1" applyBorder="1" applyAlignment="1" applyProtection="1">
      <alignment wrapText="1"/>
      <protection locked="0"/>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9" fontId="6" fillId="6" borderId="11" xfId="4" applyNumberFormat="1" applyFont="1" applyFill="1" applyBorder="1" applyAlignment="1" applyProtection="1">
      <alignment horizontal="right" vertical="center" wrapText="1"/>
    </xf>
    <xf numFmtId="9" fontId="6" fillId="6" borderId="48" xfId="4" applyNumberFormat="1" applyFill="1" applyBorder="1" applyAlignment="1" applyProtection="1">
      <alignment horizontal="right" vertical="center" wrapText="1"/>
    </xf>
    <xf numFmtId="3" fontId="6" fillId="6" borderId="20" xfId="23" applyAlignment="1" applyProtection="1">
      <alignment vertical="center" wrapText="1"/>
      <protection locked="0"/>
    </xf>
    <xf numFmtId="0" fontId="0" fillId="6" borderId="49" xfId="0" applyFill="1" applyBorder="1" applyProtection="1"/>
    <xf numFmtId="0" fontId="0" fillId="6" borderId="0" xfId="0" applyFill="1" applyBorder="1" applyProtection="1"/>
    <xf numFmtId="0" fontId="0" fillId="6" borderId="48" xfId="0" applyFill="1" applyBorder="1" applyProtection="1"/>
    <xf numFmtId="3" fontId="5" fillId="3" borderId="3" xfId="3" applyNumberFormat="1" applyBorder="1" applyAlignment="1" applyProtection="1">
      <alignment horizontal="right"/>
    </xf>
    <xf numFmtId="9" fontId="5" fillId="3" borderId="3" xfId="3" applyNumberFormat="1" applyBorder="1" applyAlignment="1" applyProtection="1">
      <alignment wrapText="1"/>
    </xf>
    <xf numFmtId="9" fontId="5" fillId="3" borderId="3" xfId="3" applyNumberFormat="1" applyBorder="1" applyProtection="1"/>
    <xf numFmtId="9" fontId="5" fillId="3" borderId="45" xfId="3" applyNumberFormat="1" applyBorder="1" applyProtection="1"/>
    <xf numFmtId="0" fontId="6" fillId="4" borderId="0" xfId="4" applyProtection="1"/>
    <xf numFmtId="0" fontId="18" fillId="6" borderId="0" xfId="0" applyFont="1" applyFill="1" applyAlignment="1" applyProtection="1">
      <alignment horizontal="right"/>
    </xf>
    <xf numFmtId="10" fontId="18" fillId="6" borderId="0" xfId="0" applyNumberFormat="1" applyFont="1" applyFill="1" applyAlignment="1" applyProtection="1">
      <alignment horizontal="right"/>
    </xf>
    <xf numFmtId="0" fontId="0" fillId="6" borderId="0" xfId="0" applyFill="1" applyAlignment="1" applyProtection="1">
      <alignment vertical="center" wrapText="1"/>
    </xf>
    <xf numFmtId="3" fontId="0" fillId="6" borderId="0" xfId="0" applyNumberFormat="1" applyFill="1" applyAlignment="1" applyProtection="1">
      <alignment vertical="center"/>
    </xf>
    <xf numFmtId="0" fontId="22" fillId="6" borderId="0" xfId="0" applyFont="1" applyFill="1" applyAlignment="1" applyProtection="1">
      <alignment horizontal="right"/>
    </xf>
    <xf numFmtId="3" fontId="22" fillId="6" borderId="0" xfId="0" applyNumberFormat="1" applyFont="1" applyFill="1" applyAlignment="1" applyProtection="1">
      <alignment vertical="center"/>
    </xf>
    <xf numFmtId="0" fontId="23" fillId="6" borderId="0" xfId="0" applyFont="1" applyFill="1" applyProtection="1"/>
    <xf numFmtId="9" fontId="0" fillId="6" borderId="0" xfId="0" applyNumberFormat="1" applyFill="1" applyProtection="1"/>
    <xf numFmtId="3" fontId="18" fillId="6" borderId="0" xfId="0" applyNumberFormat="1" applyFont="1" applyFill="1" applyProtection="1"/>
    <xf numFmtId="0" fontId="26" fillId="6" borderId="0" xfId="0" applyFont="1" applyFill="1" applyProtection="1"/>
    <xf numFmtId="3" fontId="5" fillId="3" borderId="2" xfId="3" applyNumberFormat="1" applyBorder="1" applyAlignment="1" applyProtection="1">
      <alignment horizontal="right" vertical="center"/>
    </xf>
    <xf numFmtId="0" fontId="6" fillId="6" borderId="0" xfId="4" applyFill="1" applyAlignment="1" applyProtection="1">
      <alignment horizontal="left"/>
    </xf>
    <xf numFmtId="0" fontId="5" fillId="3" borderId="1" xfId="3" applyBorder="1" applyAlignment="1" applyProtection="1">
      <alignment vertical="center" wrapText="1"/>
    </xf>
    <xf numFmtId="4" fontId="5" fillId="3" borderId="1" xfId="3" applyNumberFormat="1" applyBorder="1" applyAlignment="1" applyProtection="1">
      <alignment horizontal="center" vertical="center" wrapText="1"/>
    </xf>
    <xf numFmtId="3" fontId="5" fillId="3" borderId="7" xfId="3" applyNumberFormat="1" applyBorder="1" applyAlignment="1" applyProtection="1">
      <alignment horizontal="left" vertical="center" wrapText="1"/>
    </xf>
    <xf numFmtId="3" fontId="5" fillId="3" borderId="7" xfId="3" applyNumberFormat="1" applyBorder="1" applyAlignment="1" applyProtection="1">
      <alignment horizontal="right" vertical="center" wrapText="1"/>
    </xf>
    <xf numFmtId="9" fontId="5" fillId="3" borderId="0" xfId="3" applyNumberFormat="1" applyBorder="1" applyAlignment="1" applyProtection="1">
      <alignment horizontal="right" vertical="center" wrapText="1"/>
    </xf>
    <xf numFmtId="3" fontId="5" fillId="3" borderId="1" xfId="3" applyNumberFormat="1" applyBorder="1" applyAlignment="1" applyProtection="1">
      <alignment vertical="center" wrapText="1"/>
      <protection hidden="1"/>
    </xf>
    <xf numFmtId="3" fontId="5" fillId="3" borderId="1" xfId="3" applyNumberFormat="1" applyBorder="1" applyAlignment="1" applyProtection="1">
      <alignment vertical="center"/>
      <protection hidden="1"/>
    </xf>
    <xf numFmtId="9" fontId="5" fillId="3" borderId="1" xfId="3" applyNumberFormat="1" applyBorder="1" applyAlignment="1" applyProtection="1">
      <alignment horizontal="right" vertical="center" wrapText="1"/>
      <protection hidden="1"/>
    </xf>
    <xf numFmtId="3" fontId="5" fillId="3" borderId="31" xfId="3" applyNumberFormat="1" applyBorder="1" applyAlignment="1" applyProtection="1">
      <alignment horizontal="center" vertical="center"/>
      <protection hidden="1"/>
    </xf>
    <xf numFmtId="0" fontId="6" fillId="6" borderId="37" xfId="0" applyFont="1" applyFill="1" applyBorder="1" applyAlignment="1" applyProtection="1">
      <alignment vertical="center"/>
    </xf>
    <xf numFmtId="3" fontId="6" fillId="6" borderId="20" xfId="23" applyBorder="1" applyAlignment="1" applyProtection="1">
      <alignment vertical="center" wrapText="1"/>
      <protection locked="0"/>
    </xf>
    <xf numFmtId="0" fontId="0" fillId="6" borderId="17" xfId="12" applyFont="1" applyFill="1" applyBorder="1" applyAlignment="1" applyProtection="1">
      <alignment wrapText="1"/>
      <protection hidden="1"/>
    </xf>
    <xf numFmtId="3" fontId="6" fillId="6" borderId="0" xfId="12" applyNumberFormat="1" applyFont="1" applyFill="1" applyBorder="1" applyAlignment="1" applyProtection="1">
      <alignment vertical="center" wrapText="1"/>
      <protection hidden="1"/>
    </xf>
    <xf numFmtId="3" fontId="6" fillId="6" borderId="22" xfId="23" applyBorder="1" applyAlignment="1" applyProtection="1">
      <alignment wrapText="1"/>
      <protection locked="0"/>
    </xf>
    <xf numFmtId="0" fontId="5" fillId="3" borderId="1" xfId="3" applyBorder="1" applyAlignment="1" applyProtection="1">
      <alignment vertical="center" wrapText="1"/>
      <protection hidden="1"/>
    </xf>
    <xf numFmtId="3" fontId="6" fillId="6" borderId="0" xfId="4" applyNumberFormat="1" applyFill="1" applyBorder="1" applyAlignment="1" applyProtection="1">
      <alignment vertical="center"/>
      <protection hidden="1"/>
    </xf>
    <xf numFmtId="9" fontId="6" fillId="6" borderId="0" xfId="4" applyNumberFormat="1" applyFill="1" applyBorder="1" applyAlignment="1" applyProtection="1">
      <alignment horizontal="right" vertical="center" wrapText="1"/>
      <protection hidden="1"/>
    </xf>
    <xf numFmtId="9" fontId="6" fillId="6" borderId="0" xfId="4" applyNumberFormat="1" applyFont="1" applyFill="1" applyBorder="1" applyAlignment="1" applyProtection="1">
      <alignment horizontal="right" vertical="center" wrapText="1"/>
      <protection hidden="1"/>
    </xf>
    <xf numFmtId="9" fontId="6" fillId="6" borderId="43" xfId="4" applyNumberFormat="1" applyFill="1" applyBorder="1" applyAlignment="1" applyProtection="1">
      <alignment horizontal="right" vertical="center" wrapText="1"/>
      <protection hidden="1"/>
    </xf>
    <xf numFmtId="3" fontId="6" fillId="6" borderId="20" xfId="16" applyNumberFormat="1" applyBorder="1" applyAlignment="1" applyProtection="1">
      <alignment wrapText="1"/>
      <protection locked="0"/>
    </xf>
    <xf numFmtId="3" fontId="6" fillId="6" borderId="0" xfId="12" applyNumberFormat="1" applyFont="1" applyFill="1" applyAlignment="1" applyProtection="1">
      <alignment vertical="center"/>
      <protection hidden="1"/>
    </xf>
    <xf numFmtId="0" fontId="0" fillId="6" borderId="28" xfId="0" applyFont="1" applyFill="1" applyBorder="1" applyAlignment="1" applyProtection="1">
      <alignment horizontal="left"/>
      <protection hidden="1"/>
    </xf>
    <xf numFmtId="3" fontId="6" fillId="6" borderId="20" xfId="23" applyAlignment="1" applyProtection="1">
      <alignment horizontal="right"/>
      <protection locked="0"/>
    </xf>
    <xf numFmtId="3" fontId="6" fillId="6" borderId="20" xfId="23" applyAlignment="1" applyProtection="1">
      <alignment horizontal="right" vertical="center"/>
      <protection locked="0"/>
    </xf>
    <xf numFmtId="3" fontId="5" fillId="7" borderId="1" xfId="3" applyNumberFormat="1" applyFont="1" applyFill="1" applyBorder="1" applyAlignment="1" applyProtection="1">
      <alignment vertical="center" wrapText="1"/>
    </xf>
    <xf numFmtId="3" fontId="5" fillId="7" borderId="1" xfId="3" applyNumberFormat="1" applyFont="1" applyFill="1" applyBorder="1" applyAlignment="1" applyProtection="1">
      <alignment vertical="center"/>
    </xf>
    <xf numFmtId="0" fontId="0" fillId="6" borderId="1" xfId="0" applyFont="1" applyFill="1" applyBorder="1" applyAlignment="1" applyProtection="1">
      <alignment vertical="center"/>
    </xf>
    <xf numFmtId="0" fontId="0" fillId="6" borderId="0" xfId="0" applyFont="1" applyFill="1" applyAlignment="1" applyProtection="1">
      <alignment vertical="center"/>
    </xf>
    <xf numFmtId="0" fontId="5" fillId="2" borderId="1" xfId="2" applyFont="1" applyBorder="1" applyProtection="1"/>
    <xf numFmtId="3" fontId="6" fillId="6" borderId="20" xfId="23" applyAlignment="1" applyProtection="1">
      <alignment horizontal="left" indent="3"/>
      <protection locked="0"/>
    </xf>
    <xf numFmtId="0" fontId="5" fillId="6" borderId="0" xfId="0" applyFont="1" applyFill="1" applyAlignment="1" applyProtection="1">
      <alignment horizontal="center" wrapText="1"/>
    </xf>
    <xf numFmtId="3" fontId="5" fillId="6" borderId="0" xfId="0" applyNumberFormat="1" applyFont="1" applyFill="1" applyAlignment="1" applyProtection="1">
      <alignment horizontal="center" wrapText="1"/>
    </xf>
    <xf numFmtId="3" fontId="5" fillId="6" borderId="0" xfId="0" applyNumberFormat="1" applyFont="1" applyFill="1" applyAlignment="1" applyProtection="1">
      <alignment horizontal="center" wrapText="1"/>
      <protection hidden="1"/>
    </xf>
    <xf numFmtId="3" fontId="5" fillId="6" borderId="0" xfId="0" applyNumberFormat="1" applyFont="1" applyFill="1" applyProtection="1"/>
    <xf numFmtId="3" fontId="5" fillId="6" borderId="0" xfId="0" applyNumberFormat="1" applyFont="1" applyFill="1" applyAlignment="1" applyProtection="1">
      <alignment horizontal="center" vertical="center" wrapText="1"/>
    </xf>
    <xf numFmtId="0" fontId="28" fillId="6" borderId="0" xfId="0" applyFont="1" applyFill="1" applyAlignment="1" applyProtection="1">
      <alignment horizontal="center" wrapText="1"/>
    </xf>
    <xf numFmtId="0" fontId="5" fillId="3" borderId="1" xfId="3" applyFont="1" applyBorder="1" applyAlignment="1" applyProtection="1">
      <alignment horizontal="left" vertical="center" wrapText="1"/>
    </xf>
    <xf numFmtId="0" fontId="0" fillId="12" borderId="0" xfId="0" applyFill="1" applyProtection="1"/>
    <xf numFmtId="3" fontId="6" fillId="6" borderId="20" xfId="23" applyAlignment="1">
      <alignment wrapText="1"/>
      <protection locked="0"/>
    </xf>
    <xf numFmtId="3" fontId="5" fillId="3" borderId="1" xfId="3" applyNumberFormat="1" applyFont="1" applyBorder="1" applyAlignment="1" applyProtection="1">
      <alignment horizontal="left"/>
    </xf>
    <xf numFmtId="3" fontId="5" fillId="3" borderId="1" xfId="3" applyNumberFormat="1" applyFont="1" applyBorder="1" applyAlignment="1" applyProtection="1">
      <alignment horizontal="right" vertical="center"/>
    </xf>
    <xf numFmtId="4" fontId="5" fillId="3" borderId="1" xfId="3" applyNumberFormat="1" applyBorder="1" applyAlignment="1" applyProtection="1">
      <alignment vertical="center" wrapText="1"/>
    </xf>
    <xf numFmtId="4" fontId="5" fillId="7" borderId="28" xfId="3" applyNumberFormat="1" applyFont="1" applyFill="1" applyBorder="1" applyAlignment="1" applyProtection="1">
      <alignment horizontal="left" vertical="center" wrapText="1"/>
    </xf>
    <xf numFmtId="3" fontId="9" fillId="6" borderId="31" xfId="6" applyNumberFormat="1" applyFill="1" applyBorder="1" applyAlignment="1" applyProtection="1">
      <alignment horizontal="center" vertical="center"/>
    </xf>
    <xf numFmtId="9" fontId="6" fillId="6" borderId="0" xfId="4" applyNumberFormat="1" applyFill="1" applyBorder="1" applyAlignment="1" applyProtection="1">
      <alignment horizontal="right" vertical="center" wrapText="1"/>
    </xf>
    <xf numFmtId="0" fontId="5" fillId="3" borderId="3" xfId="3" applyBorder="1" applyAlignment="1" applyProtection="1">
      <alignment wrapText="1"/>
    </xf>
    <xf numFmtId="0" fontId="5" fillId="6" borderId="0" xfId="0" applyFont="1" applyFill="1" applyProtection="1"/>
    <xf numFmtId="3" fontId="5" fillId="3" borderId="1" xfId="3" applyNumberFormat="1" applyFont="1" applyBorder="1" applyAlignment="1" applyProtection="1">
      <alignment horizontal="left" wrapText="1"/>
    </xf>
    <xf numFmtId="0" fontId="34" fillId="6" borderId="0" xfId="6" applyFont="1" applyFill="1" applyAlignment="1" applyProtection="1"/>
    <xf numFmtId="0" fontId="5" fillId="2" borderId="0" xfId="13" applyFont="1" applyAlignment="1" applyProtection="1"/>
    <xf numFmtId="0" fontId="6" fillId="6" borderId="0" xfId="12" applyFont="1" applyFill="1" applyProtection="1"/>
    <xf numFmtId="0" fontId="6" fillId="6" borderId="0" xfId="12" applyFont="1" applyFill="1" applyBorder="1" applyProtection="1"/>
    <xf numFmtId="0" fontId="5" fillId="3" borderId="0" xfId="15" applyFont="1" applyBorder="1" applyAlignment="1" applyProtection="1">
      <alignment horizontal="center"/>
    </xf>
    <xf numFmtId="0" fontId="31" fillId="6" borderId="0" xfId="12" applyFont="1" applyFill="1" applyBorder="1" applyAlignment="1" applyProtection="1">
      <alignment horizontal="left" wrapText="1"/>
    </xf>
    <xf numFmtId="3" fontId="6" fillId="6" borderId="20" xfId="23" applyFont="1" applyBorder="1" applyAlignment="1" applyProtection="1">
      <alignment wrapText="1"/>
      <protection locked="0"/>
    </xf>
    <xf numFmtId="0" fontId="5" fillId="3" borderId="0" xfId="15" applyFont="1" applyBorder="1" applyAlignment="1" applyProtection="1">
      <alignment horizontal="left" vertical="center" wrapText="1"/>
    </xf>
    <xf numFmtId="3" fontId="5" fillId="3" borderId="0" xfId="15" applyNumberFormat="1" applyFont="1" applyBorder="1" applyAlignment="1" applyProtection="1">
      <alignment horizontal="right" vertical="center" wrapText="1"/>
    </xf>
    <xf numFmtId="0" fontId="35" fillId="6" borderId="0" xfId="12" applyFont="1" applyFill="1" applyBorder="1" applyAlignment="1" applyProtection="1">
      <alignment horizontal="center" vertical="center" wrapText="1"/>
    </xf>
    <xf numFmtId="4" fontId="31" fillId="6" borderId="0" xfId="12" applyNumberFormat="1" applyFont="1" applyFill="1" applyBorder="1" applyAlignment="1" applyProtection="1">
      <alignment horizontal="center"/>
    </xf>
    <xf numFmtId="0" fontId="31" fillId="6" borderId="0" xfId="12" applyFont="1" applyFill="1" applyProtection="1"/>
    <xf numFmtId="0" fontId="36" fillId="6" borderId="0" xfId="12" applyFont="1" applyFill="1" applyBorder="1" applyProtection="1"/>
    <xf numFmtId="4" fontId="31" fillId="6" borderId="0" xfId="12" applyNumberFormat="1" applyFont="1" applyFill="1" applyBorder="1" applyProtection="1"/>
    <xf numFmtId="0" fontId="5" fillId="3" borderId="9" xfId="3" applyBorder="1" applyAlignment="1" applyProtection="1">
      <alignment horizontal="center" vertical="center" wrapText="1"/>
    </xf>
    <xf numFmtId="0" fontId="6" fillId="4" borderId="1" xfId="4" applyBorder="1" applyAlignment="1" applyProtection="1">
      <alignment wrapText="1"/>
    </xf>
    <xf numFmtId="0" fontId="6" fillId="4" borderId="1" xfId="4" applyBorder="1" applyProtection="1"/>
    <xf numFmtId="3" fontId="0" fillId="6" borderId="0" xfId="4" applyNumberFormat="1" applyFont="1" applyFill="1" applyBorder="1" applyProtection="1"/>
    <xf numFmtId="9" fontId="6" fillId="6" borderId="43" xfId="1" applyFont="1" applyFill="1" applyBorder="1" applyProtection="1"/>
    <xf numFmtId="3" fontId="6" fillId="4" borderId="31" xfId="4" applyNumberFormat="1" applyBorder="1" applyProtection="1"/>
    <xf numFmtId="0" fontId="0" fillId="6" borderId="28" xfId="0" applyFill="1" applyBorder="1" applyProtection="1"/>
    <xf numFmtId="3" fontId="0" fillId="6" borderId="31" xfId="0" applyNumberFormat="1" applyFill="1" applyBorder="1" applyProtection="1"/>
    <xf numFmtId="3" fontId="9" fillId="6" borderId="31" xfId="6" applyNumberFormat="1" applyFill="1" applyBorder="1" applyAlignment="1" applyProtection="1">
      <alignment horizontal="center"/>
    </xf>
    <xf numFmtId="0" fontId="5" fillId="3" borderId="1" xfId="3" applyBorder="1" applyAlignment="1" applyProtection="1">
      <alignment wrapText="1"/>
    </xf>
    <xf numFmtId="0" fontId="5" fillId="3" borderId="1" xfId="3" applyBorder="1" applyProtection="1"/>
    <xf numFmtId="3" fontId="5" fillId="3" borderId="19" xfId="3" applyNumberFormat="1" applyBorder="1" applyProtection="1"/>
    <xf numFmtId="9" fontId="5" fillId="3" borderId="19" xfId="1" applyFont="1" applyFill="1" applyBorder="1" applyProtection="1"/>
    <xf numFmtId="9" fontId="5" fillId="3" borderId="50" xfId="1" applyFont="1" applyFill="1" applyBorder="1" applyProtection="1"/>
    <xf numFmtId="3" fontId="5" fillId="3" borderId="31" xfId="3" applyNumberFormat="1" applyBorder="1" applyProtection="1"/>
    <xf numFmtId="3" fontId="5" fillId="3" borderId="31" xfId="3" applyNumberFormat="1" applyBorder="1" applyAlignment="1" applyProtection="1">
      <alignment horizontal="center" vertical="center" wrapText="1"/>
    </xf>
    <xf numFmtId="3" fontId="9" fillId="4" borderId="31" xfId="6" applyNumberFormat="1" applyFill="1" applyBorder="1" applyAlignment="1" applyProtection="1">
      <alignment horizontal="center"/>
    </xf>
    <xf numFmtId="0" fontId="0" fillId="6" borderId="1" xfId="0" applyFill="1" applyBorder="1" applyAlignment="1" applyProtection="1">
      <alignment wrapText="1"/>
    </xf>
    <xf numFmtId="9" fontId="5" fillId="3" borderId="1" xfId="1" applyFont="1" applyFill="1" applyBorder="1" applyProtection="1"/>
    <xf numFmtId="0" fontId="0" fillId="6" borderId="37" xfId="0" applyFill="1" applyBorder="1" applyAlignment="1" applyProtection="1">
      <alignment wrapText="1"/>
    </xf>
    <xf numFmtId="0" fontId="0" fillId="4" borderId="1" xfId="4" applyFont="1" applyBorder="1" applyAlignment="1" applyProtection="1">
      <alignment wrapText="1"/>
    </xf>
    <xf numFmtId="3" fontId="5" fillId="3" borderId="3" xfId="3" applyNumberFormat="1" applyBorder="1" applyProtection="1"/>
    <xf numFmtId="9" fontId="5" fillId="3" borderId="3" xfId="1" applyFont="1" applyFill="1" applyBorder="1" applyProtection="1"/>
    <xf numFmtId="9" fontId="5" fillId="3" borderId="5" xfId="1" applyFont="1" applyFill="1" applyBorder="1" applyProtection="1"/>
    <xf numFmtId="0" fontId="5" fillId="3" borderId="51" xfId="3" applyBorder="1" applyAlignment="1" applyProtection="1">
      <alignment wrapText="1"/>
    </xf>
    <xf numFmtId="3" fontId="5" fillId="3" borderId="51" xfId="3" applyNumberFormat="1" applyBorder="1" applyProtection="1"/>
    <xf numFmtId="0" fontId="6" fillId="4" borderId="17" xfId="4" applyBorder="1" applyAlignment="1" applyProtection="1">
      <alignment wrapText="1"/>
    </xf>
    <xf numFmtId="3" fontId="6" fillId="6" borderId="0" xfId="4" applyNumberFormat="1" applyFill="1" applyBorder="1" applyAlignment="1" applyProtection="1">
      <alignment wrapText="1"/>
    </xf>
    <xf numFmtId="0" fontId="0" fillId="4" borderId="17" xfId="4" applyFont="1" applyBorder="1" applyAlignment="1" applyProtection="1">
      <alignment wrapText="1"/>
    </xf>
    <xf numFmtId="0" fontId="5" fillId="3" borderId="23" xfId="3" applyBorder="1" applyAlignment="1" applyProtection="1">
      <alignment wrapText="1"/>
    </xf>
    <xf numFmtId="3" fontId="0" fillId="6" borderId="37" xfId="0" applyNumberFormat="1" applyFill="1" applyBorder="1" applyProtection="1"/>
    <xf numFmtId="0" fontId="0" fillId="6" borderId="37" xfId="0" applyFill="1" applyBorder="1" applyProtection="1"/>
    <xf numFmtId="0" fontId="5" fillId="3" borderId="1" xfId="3" applyBorder="1" applyAlignment="1" applyProtection="1">
      <alignment horizontal="center" vertical="center" wrapText="1"/>
    </xf>
    <xf numFmtId="3" fontId="5" fillId="3" borderId="1" xfId="3" applyNumberFormat="1" applyBorder="1" applyAlignment="1" applyProtection="1">
      <alignment horizontal="center" vertical="center" wrapText="1"/>
    </xf>
    <xf numFmtId="0" fontId="5" fillId="3" borderId="1" xfId="3" applyBorder="1" applyAlignment="1" applyProtection="1">
      <alignment horizontal="left" vertical="center"/>
    </xf>
    <xf numFmtId="0" fontId="5" fillId="3" borderId="1" xfId="3" applyBorder="1" applyAlignment="1" applyProtection="1">
      <alignment horizontal="left" vertical="center"/>
    </xf>
    <xf numFmtId="0" fontId="0" fillId="6" borderId="47" xfId="0" applyFont="1" applyFill="1" applyBorder="1" applyAlignment="1" applyProtection="1">
      <alignment horizontal="left" vertical="center" wrapText="1"/>
    </xf>
    <xf numFmtId="0" fontId="0" fillId="4" borderId="0" xfId="4" applyFont="1" applyAlignment="1" applyProtection="1">
      <alignment wrapText="1"/>
      <protection hidden="1"/>
    </xf>
    <xf numFmtId="3" fontId="6" fillId="6" borderId="20" xfId="23" applyNumberFormat="1" applyBorder="1" applyAlignment="1" applyProtection="1">
      <alignment wrapText="1"/>
      <protection locked="0"/>
    </xf>
    <xf numFmtId="0" fontId="0" fillId="14" borderId="0" xfId="4" applyFont="1" applyFill="1" applyAlignment="1" applyProtection="1">
      <alignment wrapText="1"/>
    </xf>
    <xf numFmtId="0" fontId="6" fillId="14" borderId="0" xfId="4" applyFill="1" applyProtection="1"/>
    <xf numFmtId="0" fontId="6" fillId="14" borderId="0" xfId="4" applyFill="1" applyAlignment="1" applyProtection="1">
      <alignment wrapText="1"/>
    </xf>
    <xf numFmtId="0" fontId="5" fillId="6" borderId="0" xfId="3" applyFill="1" applyBorder="1" applyAlignment="1" applyProtection="1">
      <alignment wrapText="1"/>
    </xf>
    <xf numFmtId="0" fontId="5" fillId="6" borderId="0" xfId="3" applyFill="1" applyBorder="1" applyProtection="1"/>
    <xf numFmtId="3" fontId="5" fillId="6" borderId="0" xfId="3" applyNumberFormat="1" applyFill="1" applyBorder="1" applyProtection="1"/>
    <xf numFmtId="9" fontId="5" fillId="6" borderId="0" xfId="1" applyFont="1" applyFill="1" applyBorder="1" applyProtection="1"/>
    <xf numFmtId="0" fontId="10" fillId="6" borderId="0" xfId="2" applyFont="1" applyFill="1" applyAlignment="1" applyProtection="1">
      <alignment horizontal="left" wrapText="1"/>
      <protection hidden="1"/>
    </xf>
    <xf numFmtId="0" fontId="7" fillId="6" borderId="0" xfId="0" applyFont="1" applyFill="1" applyBorder="1" applyAlignment="1" applyProtection="1">
      <alignment horizontal="right"/>
      <protection hidden="1"/>
    </xf>
    <xf numFmtId="0" fontId="6" fillId="6" borderId="0" xfId="4" applyFill="1" applyBorder="1" applyAlignment="1" applyProtection="1">
      <alignment horizontal="center"/>
      <protection hidden="1"/>
    </xf>
    <xf numFmtId="0" fontId="10" fillId="6" borderId="0" xfId="2" applyFont="1" applyFill="1" applyAlignment="1" applyProtection="1">
      <alignment horizontal="center" wrapText="1"/>
      <protection hidden="1"/>
    </xf>
    <xf numFmtId="0" fontId="0" fillId="6" borderId="17" xfId="0" applyFill="1" applyBorder="1" applyProtection="1">
      <protection hidden="1"/>
    </xf>
    <xf numFmtId="0" fontId="31" fillId="6" borderId="47" xfId="0" applyFont="1" applyFill="1" applyBorder="1" applyAlignment="1" applyProtection="1">
      <alignment horizontal="left" vertical="center" wrapText="1"/>
    </xf>
    <xf numFmtId="0" fontId="9" fillId="6" borderId="0" xfId="6" applyFill="1" applyAlignment="1" applyProtection="1">
      <alignment horizontal="left"/>
      <protection hidden="1"/>
    </xf>
    <xf numFmtId="0" fontId="0" fillId="6" borderId="0" xfId="0" applyFill="1" applyAlignment="1" applyProtection="1">
      <alignment horizontal="left" wrapText="1"/>
      <protection hidden="1"/>
    </xf>
    <xf numFmtId="0" fontId="0" fillId="6" borderId="0" xfId="0" applyFill="1" applyAlignment="1">
      <alignment horizontal="left"/>
    </xf>
    <xf numFmtId="0" fontId="31" fillId="6" borderId="0" xfId="0" applyFont="1" applyFill="1" applyAlignment="1">
      <alignment wrapText="1"/>
    </xf>
    <xf numFmtId="0" fontId="31" fillId="6" borderId="47" xfId="0" applyFont="1" applyFill="1" applyBorder="1" applyAlignment="1" applyProtection="1">
      <alignment vertical="center" wrapText="1"/>
    </xf>
    <xf numFmtId="0" fontId="9" fillId="6" borderId="0" xfId="6" applyFill="1" applyAlignment="1" applyProtection="1">
      <alignment horizontal="center"/>
      <protection hidden="1"/>
    </xf>
    <xf numFmtId="0" fontId="0" fillId="6" borderId="0" xfId="0" applyFill="1" applyAlignment="1" applyProtection="1">
      <alignment horizontal="center" wrapText="1"/>
      <protection hidden="1"/>
    </xf>
    <xf numFmtId="0" fontId="31" fillId="6" borderId="47" xfId="0" applyFont="1" applyFill="1" applyBorder="1" applyAlignment="1" applyProtection="1">
      <alignment horizontal="center" vertical="center" wrapText="1"/>
    </xf>
    <xf numFmtId="0" fontId="10" fillId="6" borderId="0" xfId="2" applyFont="1" applyFill="1" applyBorder="1" applyAlignment="1" applyProtection="1">
      <alignment horizontal="left" wrapText="1"/>
      <protection hidden="1"/>
    </xf>
    <xf numFmtId="0" fontId="16" fillId="6" borderId="0" xfId="0" applyFont="1" applyFill="1" applyAlignment="1" applyProtection="1">
      <alignment horizontal="left" vertical="top" wrapText="1"/>
    </xf>
    <xf numFmtId="0" fontId="9" fillId="6" borderId="0" xfId="6" quotePrefix="1" applyFill="1" applyBorder="1" applyAlignment="1" applyProtection="1">
      <alignment horizontal="center" vertical="center"/>
    </xf>
    <xf numFmtId="14" fontId="6" fillId="6" borderId="20" xfId="23" applyNumberFormat="1" applyAlignment="1" applyProtection="1">
      <alignment horizontal="right"/>
      <protection locked="0"/>
    </xf>
    <xf numFmtId="9" fontId="6" fillId="6" borderId="20" xfId="1" applyFont="1" applyFill="1" applyBorder="1" applyAlignment="1" applyProtection="1">
      <alignment wrapText="1"/>
      <protection locked="0"/>
    </xf>
    <xf numFmtId="10" fontId="6" fillId="13" borderId="20" xfId="1" applyNumberFormat="1" applyFont="1" applyFill="1" applyBorder="1" applyAlignment="1" applyProtection="1">
      <alignment wrapText="1"/>
      <protection locked="0"/>
    </xf>
    <xf numFmtId="3" fontId="0" fillId="6" borderId="20" xfId="0" applyNumberFormat="1" applyFill="1" applyBorder="1" applyProtection="1"/>
    <xf numFmtId="0" fontId="8" fillId="6" borderId="0" xfId="0" applyFont="1" applyFill="1" applyProtection="1"/>
    <xf numFmtId="3" fontId="5" fillId="6" borderId="20" xfId="0" applyNumberFormat="1" applyFont="1" applyFill="1" applyBorder="1" applyProtection="1"/>
    <xf numFmtId="3" fontId="0" fillId="6" borderId="0" xfId="0" applyNumberFormat="1" applyFill="1" applyBorder="1" applyAlignment="1" applyProtection="1">
      <alignment wrapText="1"/>
      <protection hidden="1"/>
    </xf>
    <xf numFmtId="3" fontId="5" fillId="3" borderId="1" xfId="3" applyNumberFormat="1" applyBorder="1" applyAlignment="1" applyProtection="1"/>
    <xf numFmtId="0" fontId="0" fillId="12" borderId="1" xfId="0" applyFill="1" applyBorder="1" applyProtection="1"/>
    <xf numFmtId="0" fontId="0" fillId="12" borderId="28" xfId="0" applyFill="1" applyBorder="1" applyProtection="1"/>
    <xf numFmtId="0" fontId="5" fillId="3" borderId="1" xfId="3" applyBorder="1" applyAlignment="1" applyProtection="1">
      <alignment horizontal="center" vertical="center" wrapText="1"/>
    </xf>
    <xf numFmtId="0" fontId="27" fillId="6" borderId="0" xfId="0" applyFont="1" applyFill="1" applyAlignment="1" applyProtection="1">
      <alignment vertical="center" wrapText="1"/>
    </xf>
    <xf numFmtId="0" fontId="5" fillId="3" borderId="31" xfId="3" applyBorder="1" applyAlignment="1" applyProtection="1">
      <alignment horizontal="center" vertical="center" wrapText="1"/>
      <protection hidden="1"/>
    </xf>
    <xf numFmtId="0" fontId="5" fillId="6" borderId="0" xfId="5" applyFont="1" applyFill="1" applyBorder="1" applyAlignment="1" applyProtection="1">
      <alignment horizontal="center" vertical="center" wrapText="1"/>
      <protection hidden="1"/>
    </xf>
    <xf numFmtId="0" fontId="5" fillId="3" borderId="1" xfId="3" applyBorder="1" applyAlignment="1" applyProtection="1">
      <alignment horizontal="center" vertical="center" wrapText="1"/>
      <protection hidden="1"/>
    </xf>
    <xf numFmtId="0" fontId="5" fillId="3" borderId="30" xfId="3" applyBorder="1" applyAlignment="1" applyProtection="1">
      <alignment horizontal="center" vertical="center" wrapText="1"/>
      <protection hidden="1"/>
    </xf>
    <xf numFmtId="0" fontId="5" fillId="3" borderId="12" xfId="3" applyBorder="1" applyAlignment="1" applyProtection="1">
      <alignment horizontal="center" vertical="center" wrapText="1"/>
      <protection hidden="1"/>
    </xf>
    <xf numFmtId="0" fontId="5" fillId="3" borderId="25" xfId="3" applyBorder="1" applyAlignment="1" applyProtection="1">
      <alignment horizontal="center" vertical="center" wrapText="1"/>
      <protection hidden="1"/>
    </xf>
    <xf numFmtId="164" fontId="6" fillId="6" borderId="0" xfId="12" applyNumberFormat="1" applyFill="1" applyProtection="1">
      <protection hidden="1"/>
    </xf>
    <xf numFmtId="3" fontId="6" fillId="6" borderId="20" xfId="20" applyNumberFormat="1" applyAlignment="1">
      <protection locked="0"/>
    </xf>
    <xf numFmtId="0" fontId="6" fillId="6" borderId="0" xfId="0" applyFont="1" applyFill="1" applyAlignment="1" applyProtection="1">
      <alignment horizontal="center"/>
    </xf>
    <xf numFmtId="0" fontId="5" fillId="3" borderId="36" xfId="3" applyBorder="1" applyAlignment="1" applyProtection="1">
      <alignment vertical="center" wrapText="1"/>
    </xf>
    <xf numFmtId="0" fontId="6" fillId="6" borderId="37" xfId="0" applyFont="1" applyFill="1" applyBorder="1" applyAlignment="1" applyProtection="1">
      <alignment horizontal="center"/>
    </xf>
    <xf numFmtId="0" fontId="0" fillId="4" borderId="0" xfId="4" applyFont="1" applyAlignment="1" applyProtection="1"/>
    <xf numFmtId="0" fontId="6" fillId="4" borderId="0" xfId="4" applyAlignment="1" applyProtection="1"/>
    <xf numFmtId="0" fontId="5" fillId="3" borderId="1" xfId="3" applyBorder="1" applyAlignment="1" applyProtection="1">
      <alignment horizontal="center" vertical="center" wrapText="1"/>
    </xf>
    <xf numFmtId="0" fontId="5" fillId="3" borderId="1" xfId="3" applyFont="1" applyBorder="1" applyAlignment="1" applyProtection="1">
      <alignment horizontal="center" vertical="center" wrapText="1"/>
    </xf>
    <xf numFmtId="0" fontId="0" fillId="6" borderId="1" xfId="0" applyFill="1" applyBorder="1" applyAlignment="1" applyProtection="1">
      <alignment vertical="center"/>
    </xf>
    <xf numFmtId="0" fontId="6" fillId="6" borderId="0" xfId="4" applyFont="1" applyFill="1" applyAlignment="1" applyProtection="1">
      <alignment horizontal="left" wrapText="1"/>
    </xf>
    <xf numFmtId="0" fontId="5" fillId="3" borderId="1" xfId="3" applyBorder="1" applyAlignment="1" applyProtection="1">
      <alignment horizontal="center" vertical="center" wrapText="1"/>
    </xf>
    <xf numFmtId="0" fontId="5" fillId="3" borderId="1" xfId="3" applyBorder="1" applyAlignment="1" applyProtection="1">
      <alignment horizontal="center" vertical="center" wrapText="1"/>
    </xf>
    <xf numFmtId="0" fontId="5" fillId="3" borderId="1" xfId="3" applyBorder="1" applyAlignment="1" applyProtection="1">
      <alignment horizontal="center"/>
    </xf>
    <xf numFmtId="9" fontId="6" fillId="6" borderId="20" xfId="1" applyNumberFormat="1" applyFont="1" applyFill="1" applyBorder="1" applyAlignment="1" applyProtection="1">
      <alignment wrapText="1"/>
      <protection locked="0"/>
    </xf>
    <xf numFmtId="0" fontId="5" fillId="3" borderId="1" xfId="3" applyBorder="1" applyAlignment="1" applyProtection="1">
      <alignment horizontal="center" vertical="center" wrapText="1"/>
    </xf>
    <xf numFmtId="0" fontId="6" fillId="4" borderId="20" xfId="21" applyBorder="1" applyAlignment="1">
      <alignment vertical="center" wrapText="1"/>
    </xf>
    <xf numFmtId="3" fontId="6" fillId="15" borderId="24" xfId="4" applyNumberFormat="1" applyFill="1" applyBorder="1" applyProtection="1"/>
    <xf numFmtId="3" fontId="6" fillId="15" borderId="0" xfId="4" applyNumberFormat="1" applyFill="1" applyBorder="1" applyProtection="1"/>
    <xf numFmtId="3" fontId="6" fillId="15" borderId="20" xfId="23" applyFill="1" applyAlignment="1" applyProtection="1">
      <alignment horizontal="right"/>
      <protection locked="0"/>
    </xf>
    <xf numFmtId="10" fontId="6" fillId="6" borderId="0" xfId="4" applyNumberFormat="1" applyFont="1" applyFill="1" applyAlignment="1" applyProtection="1">
      <alignment horizontal="right"/>
    </xf>
    <xf numFmtId="0" fontId="6" fillId="6" borderId="20" xfId="21" applyFill="1" applyBorder="1" applyAlignment="1">
      <alignment vertical="center" wrapText="1"/>
    </xf>
    <xf numFmtId="0" fontId="32" fillId="11" borderId="38" xfId="0" applyFont="1" applyFill="1" applyBorder="1" applyAlignment="1">
      <alignment horizontal="center" vertical="center" wrapText="1"/>
    </xf>
    <xf numFmtId="0" fontId="32" fillId="11" borderId="39" xfId="0" applyFont="1" applyFill="1" applyBorder="1" applyAlignment="1">
      <alignment horizontal="center" vertical="center" wrapText="1"/>
    </xf>
    <xf numFmtId="0" fontId="40" fillId="6" borderId="0" xfId="0" applyFont="1" applyFill="1" applyProtection="1">
      <protection hidden="1"/>
    </xf>
    <xf numFmtId="0" fontId="40" fillId="6" borderId="0" xfId="0" applyFont="1" applyFill="1" applyProtection="1"/>
    <xf numFmtId="0" fontId="6" fillId="6" borderId="37" xfId="0" applyFont="1" applyFill="1" applyBorder="1" applyAlignment="1">
      <alignment horizontal="center"/>
    </xf>
    <xf numFmtId="0" fontId="5" fillId="3" borderId="1" xfId="3" applyBorder="1" applyAlignment="1" applyProtection="1">
      <alignment horizontal="center" vertical="center" wrapText="1"/>
    </xf>
    <xf numFmtId="3" fontId="5" fillId="3" borderId="1" xfId="3" applyNumberFormat="1" applyBorder="1" applyAlignment="1" applyProtection="1">
      <alignment horizontal="center" vertical="center" wrapText="1"/>
    </xf>
    <xf numFmtId="0" fontId="5" fillId="3" borderId="1" xfId="3" applyBorder="1" applyAlignment="1" applyProtection="1">
      <alignment horizontal="center" vertical="center" wrapText="1"/>
    </xf>
    <xf numFmtId="0" fontId="5" fillId="3" borderId="1" xfId="3" applyBorder="1" applyAlignment="1" applyProtection="1">
      <alignment horizontal="center" vertical="center" wrapText="1"/>
    </xf>
    <xf numFmtId="0" fontId="5" fillId="3" borderId="14" xfId="3" applyBorder="1" applyAlignment="1" applyProtection="1">
      <alignment horizontal="center" wrapText="1"/>
    </xf>
    <xf numFmtId="0" fontId="32" fillId="11" borderId="0" xfId="0" applyFont="1" applyFill="1" applyBorder="1" applyAlignment="1">
      <alignment horizontal="center" vertical="center" wrapText="1"/>
    </xf>
    <xf numFmtId="0" fontId="0" fillId="0" borderId="55" xfId="0" applyBorder="1"/>
    <xf numFmtId="166" fontId="0" fillId="0" borderId="55" xfId="1" applyNumberFormat="1" applyFont="1" applyBorder="1"/>
    <xf numFmtId="165" fontId="0" fillId="0" borderId="55" xfId="0" applyNumberFormat="1" applyBorder="1" applyAlignment="1">
      <alignment horizontal="right"/>
    </xf>
    <xf numFmtId="0" fontId="41" fillId="0" borderId="55" xfId="0" applyFont="1" applyBorder="1"/>
    <xf numFmtId="0" fontId="41" fillId="6" borderId="0" xfId="4" applyFont="1" applyFill="1" applyAlignment="1" applyProtection="1">
      <alignment horizontal="left"/>
    </xf>
    <xf numFmtId="3" fontId="6" fillId="6" borderId="20" xfId="21" applyNumberFormat="1" applyFill="1" applyBorder="1" applyAlignment="1">
      <alignment vertical="center" wrapText="1"/>
    </xf>
    <xf numFmtId="10" fontId="6" fillId="6" borderId="20" xfId="1" applyNumberFormat="1" applyFont="1" applyFill="1" applyBorder="1" applyAlignment="1">
      <alignment vertical="center" wrapText="1"/>
    </xf>
    <xf numFmtId="3" fontId="6" fillId="6" borderId="20" xfId="23" applyAlignment="1" applyProtection="1">
      <protection locked="0"/>
    </xf>
    <xf numFmtId="3" fontId="6" fillId="16" borderId="20" xfId="23" applyFill="1" applyAlignment="1" applyProtection="1">
      <alignment horizontal="right"/>
      <protection locked="0"/>
    </xf>
    <xf numFmtId="0" fontId="6" fillId="16" borderId="20" xfId="21" applyFill="1" applyBorder="1" applyAlignment="1">
      <alignment vertical="center" wrapText="1"/>
    </xf>
    <xf numFmtId="0" fontId="6" fillId="0" borderId="20" xfId="21" applyFill="1" applyBorder="1" applyAlignment="1">
      <alignment vertical="center" wrapText="1"/>
    </xf>
    <xf numFmtId="0" fontId="6" fillId="0" borderId="0" xfId="0" applyFont="1" applyFill="1" applyProtection="1"/>
    <xf numFmtId="0" fontId="6" fillId="15" borderId="20" xfId="21" applyFill="1" applyBorder="1" applyAlignment="1">
      <alignment vertical="center" wrapText="1"/>
    </xf>
    <xf numFmtId="3" fontId="6" fillId="15" borderId="20" xfId="21" applyNumberFormat="1" applyFill="1" applyBorder="1" applyAlignment="1">
      <alignment vertical="center" wrapText="1"/>
    </xf>
    <xf numFmtId="0" fontId="5" fillId="7" borderId="20" xfId="21" applyFont="1" applyFill="1" applyBorder="1" applyAlignment="1">
      <alignment vertical="center" wrapText="1"/>
    </xf>
    <xf numFmtId="3" fontId="5" fillId="7" borderId="20" xfId="21" applyNumberFormat="1" applyFont="1" applyFill="1" applyBorder="1" applyAlignment="1">
      <alignment vertical="center" wrapText="1"/>
    </xf>
    <xf numFmtId="0" fontId="42" fillId="0" borderId="0" xfId="0" applyFont="1"/>
    <xf numFmtId="165" fontId="6" fillId="6" borderId="20" xfId="1" applyNumberFormat="1" applyFont="1" applyFill="1" applyBorder="1" applyAlignment="1" applyProtection="1">
      <alignment wrapText="1"/>
      <protection locked="0"/>
    </xf>
    <xf numFmtId="165" fontId="6" fillId="6" borderId="20" xfId="1" applyNumberFormat="1" applyFont="1" applyFill="1" applyBorder="1" applyAlignment="1">
      <alignment vertical="center" wrapText="1"/>
    </xf>
    <xf numFmtId="0" fontId="6" fillId="0" borderId="0" xfId="21" applyFill="1" applyBorder="1" applyAlignment="1">
      <alignment vertical="center" wrapText="1"/>
    </xf>
    <xf numFmtId="3" fontId="6" fillId="6" borderId="0" xfId="21" applyNumberFormat="1" applyFill="1" applyBorder="1" applyAlignment="1">
      <alignment vertical="center" wrapText="1"/>
    </xf>
    <xf numFmtId="1" fontId="5" fillId="7" borderId="56" xfId="21" applyNumberFormat="1" applyFont="1" applyFill="1" applyBorder="1" applyAlignment="1">
      <alignment horizontal="center" vertical="center" wrapText="1"/>
    </xf>
    <xf numFmtId="1" fontId="5" fillId="7" borderId="57" xfId="21" applyNumberFormat="1" applyFont="1" applyFill="1" applyBorder="1" applyAlignment="1">
      <alignment horizontal="center" vertical="center" wrapText="1"/>
    </xf>
    <xf numFmtId="0" fontId="6" fillId="16" borderId="58" xfId="21" applyFill="1" applyBorder="1" applyAlignment="1">
      <alignment vertical="center" wrapText="1"/>
    </xf>
    <xf numFmtId="3" fontId="6" fillId="16" borderId="20" xfId="23" applyFill="1" applyBorder="1" applyAlignment="1" applyProtection="1">
      <alignment horizontal="right"/>
      <protection locked="0"/>
    </xf>
    <xf numFmtId="3" fontId="6" fillId="16" borderId="59" xfId="23" applyFill="1" applyBorder="1" applyAlignment="1" applyProtection="1">
      <alignment horizontal="right"/>
      <protection locked="0"/>
    </xf>
    <xf numFmtId="0" fontId="6" fillId="6" borderId="58" xfId="21" applyFill="1" applyBorder="1" applyAlignment="1">
      <alignment vertical="center" wrapText="1"/>
    </xf>
    <xf numFmtId="3" fontId="6" fillId="6" borderId="0" xfId="4" applyNumberFormat="1" applyFont="1" applyFill="1" applyBorder="1" applyAlignment="1" applyProtection="1">
      <alignment horizontal="right"/>
    </xf>
    <xf numFmtId="3" fontId="6" fillId="6" borderId="60" xfId="4" applyNumberFormat="1" applyFont="1" applyFill="1" applyBorder="1" applyAlignment="1" applyProtection="1">
      <alignment horizontal="right"/>
    </xf>
    <xf numFmtId="0" fontId="5" fillId="7" borderId="61" xfId="21" applyFont="1" applyFill="1" applyBorder="1" applyAlignment="1">
      <alignment vertical="center" wrapText="1"/>
    </xf>
    <xf numFmtId="3" fontId="5" fillId="7" borderId="62" xfId="21" applyNumberFormat="1" applyFont="1" applyFill="1" applyBorder="1" applyAlignment="1">
      <alignment vertical="center" wrapText="1"/>
    </xf>
    <xf numFmtId="3" fontId="5" fillId="7" borderId="63" xfId="21" applyNumberFormat="1" applyFont="1" applyFill="1" applyBorder="1" applyAlignment="1">
      <alignment vertical="center" wrapText="1"/>
    </xf>
    <xf numFmtId="0" fontId="5" fillId="3" borderId="1" xfId="3" applyBorder="1" applyAlignment="1" applyProtection="1">
      <alignment horizontal="center" vertical="center" wrapText="1"/>
    </xf>
    <xf numFmtId="3" fontId="6" fillId="13" borderId="20" xfId="23" applyFont="1" applyFill="1" applyBorder="1" applyAlignment="1" applyProtection="1">
      <alignment wrapText="1"/>
      <protection locked="0"/>
    </xf>
    <xf numFmtId="0" fontId="5" fillId="3" borderId="29" xfId="15" applyBorder="1" applyAlignment="1" applyProtection="1">
      <alignment horizontal="center" vertical="center"/>
    </xf>
    <xf numFmtId="0" fontId="5" fillId="3" borderId="7" xfId="15" applyBorder="1" applyAlignment="1" applyProtection="1">
      <alignment horizontal="center" vertical="center"/>
    </xf>
    <xf numFmtId="3" fontId="6" fillId="6" borderId="20" xfId="23" applyAlignment="1">
      <alignment vertical="center" wrapText="1"/>
      <protection locked="0"/>
    </xf>
    <xf numFmtId="3" fontId="6" fillId="8" borderId="0" xfId="12" applyNumberFormat="1" applyFill="1" applyAlignment="1">
      <alignment vertical="center"/>
    </xf>
    <xf numFmtId="3" fontId="6" fillId="4" borderId="0" xfId="14" applyNumberFormat="1" applyAlignment="1" applyProtection="1">
      <alignment vertical="center"/>
    </xf>
    <xf numFmtId="3" fontId="6" fillId="6" borderId="22" xfId="23" applyBorder="1" applyAlignment="1">
      <alignment vertical="center" wrapText="1"/>
      <protection locked="0"/>
    </xf>
    <xf numFmtId="0" fontId="0" fillId="12" borderId="0" xfId="14" applyFont="1" applyFill="1" applyAlignment="1" applyProtection="1">
      <alignment vertical="center" wrapText="1"/>
    </xf>
    <xf numFmtId="0" fontId="5" fillId="6" borderId="0" xfId="15" applyFont="1" applyFill="1" applyBorder="1" applyAlignment="1" applyProtection="1">
      <alignment horizontal="center"/>
    </xf>
    <xf numFmtId="0" fontId="5" fillId="3" borderId="4" xfId="15" applyBorder="1" applyAlignment="1" applyProtection="1">
      <alignment horizontal="center" vertical="center"/>
    </xf>
    <xf numFmtId="3" fontId="0" fillId="4" borderId="66" xfId="14" applyNumberFormat="1" applyFont="1" applyBorder="1" applyAlignment="1" applyProtection="1">
      <alignment vertical="center"/>
    </xf>
    <xf numFmtId="3" fontId="0" fillId="4" borderId="67" xfId="14" applyNumberFormat="1" applyFont="1" applyBorder="1" applyAlignment="1" applyProtection="1">
      <alignment vertical="center"/>
    </xf>
    <xf numFmtId="3" fontId="6" fillId="12" borderId="67" xfId="14" applyNumberFormat="1" applyFill="1" applyBorder="1" applyAlignment="1" applyProtection="1">
      <alignment vertical="center"/>
    </xf>
    <xf numFmtId="3" fontId="6" fillId="12" borderId="68" xfId="14" applyNumberFormat="1" applyFill="1" applyBorder="1" applyAlignment="1" applyProtection="1">
      <alignment vertical="center"/>
    </xf>
    <xf numFmtId="0" fontId="5" fillId="3" borderId="1" xfId="3" applyBorder="1" applyAlignment="1" applyProtection="1">
      <alignment horizontal="center" vertical="center" wrapText="1"/>
    </xf>
    <xf numFmtId="0" fontId="5" fillId="3" borderId="14" xfId="3" applyBorder="1" applyAlignment="1" applyProtection="1">
      <alignment horizontal="center" wrapText="1"/>
    </xf>
    <xf numFmtId="0" fontId="0" fillId="0" borderId="47" xfId="0" applyFill="1" applyBorder="1" applyAlignment="1" applyProtection="1">
      <alignment vertical="center"/>
    </xf>
    <xf numFmtId="0" fontId="0" fillId="0" borderId="47" xfId="0" applyFill="1" applyBorder="1" applyAlignment="1" applyProtection="1">
      <alignment horizontal="left" vertical="center" wrapText="1"/>
    </xf>
    <xf numFmtId="0" fontId="5" fillId="0" borderId="0" xfId="15" applyFill="1" applyBorder="1" applyAlignment="1" applyProtection="1">
      <alignment vertical="center" wrapText="1"/>
      <protection hidden="1"/>
    </xf>
    <xf numFmtId="0" fontId="6" fillId="0" borderId="0" xfId="12" applyFont="1" applyFill="1" applyBorder="1" applyAlignment="1" applyProtection="1">
      <alignment vertical="center"/>
      <protection hidden="1"/>
    </xf>
    <xf numFmtId="9" fontId="5" fillId="0" borderId="0" xfId="4" applyNumberFormat="1" applyFont="1" applyFill="1" applyBorder="1" applyAlignment="1" applyProtection="1">
      <alignment horizontal="right" vertical="center" wrapText="1"/>
    </xf>
    <xf numFmtId="3" fontId="14" fillId="0" borderId="0" xfId="22" applyNumberFormat="1" applyFill="1" applyBorder="1" applyAlignment="1" applyProtection="1">
      <alignment vertical="center"/>
      <protection hidden="1"/>
    </xf>
    <xf numFmtId="0" fontId="6" fillId="0" borderId="0" xfId="12" applyFont="1" applyFill="1" applyAlignment="1" applyProtection="1">
      <alignment vertical="center"/>
      <protection hidden="1"/>
    </xf>
    <xf numFmtId="3" fontId="5" fillId="0" borderId="5" xfId="15" applyNumberFormat="1" applyFont="1" applyFill="1" applyBorder="1" applyAlignment="1" applyProtection="1">
      <alignment vertical="center"/>
      <protection hidden="1"/>
    </xf>
    <xf numFmtId="3" fontId="5" fillId="0" borderId="35" xfId="15" applyNumberFormat="1" applyFont="1" applyFill="1" applyBorder="1" applyAlignment="1" applyProtection="1">
      <alignment vertical="center"/>
      <protection hidden="1"/>
    </xf>
    <xf numFmtId="9" fontId="5" fillId="0" borderId="35" xfId="4" applyNumberFormat="1" applyFont="1" applyFill="1" applyBorder="1" applyAlignment="1" applyProtection="1">
      <alignment horizontal="right" vertical="center" wrapText="1"/>
    </xf>
    <xf numFmtId="0" fontId="5" fillId="3" borderId="1" xfId="3" applyBorder="1" applyAlignment="1" applyProtection="1">
      <alignment horizontal="center" vertical="center" wrapText="1"/>
    </xf>
    <xf numFmtId="0" fontId="5" fillId="3" borderId="14" xfId="3" applyBorder="1" applyAlignment="1" applyProtection="1">
      <alignment horizontal="center" wrapText="1"/>
    </xf>
    <xf numFmtId="0" fontId="5" fillId="3" borderId="1" xfId="3" applyBorder="1" applyAlignment="1" applyProtection="1">
      <alignment horizontal="center" vertical="center" wrapText="1"/>
    </xf>
    <xf numFmtId="3" fontId="33" fillId="0" borderId="35" xfId="21" applyNumberFormat="1" applyFont="1" applyFill="1" applyBorder="1" applyAlignment="1" applyProtection="1">
      <protection hidden="1"/>
    </xf>
    <xf numFmtId="0" fontId="6" fillId="0" borderId="0" xfId="12" applyFont="1" applyFill="1" applyProtection="1">
      <protection hidden="1"/>
    </xf>
    <xf numFmtId="3" fontId="9" fillId="0" borderId="31" xfId="6" applyNumberFormat="1" applyFill="1" applyBorder="1" applyAlignment="1" applyProtection="1">
      <alignment horizontal="center" vertical="center"/>
      <protection hidden="1"/>
    </xf>
    <xf numFmtId="0" fontId="0" fillId="0" borderId="0" xfId="0" applyFill="1" applyBorder="1" applyAlignment="1" applyProtection="1">
      <alignment horizontal="center"/>
      <protection hidden="1"/>
    </xf>
    <xf numFmtId="3" fontId="9" fillId="0" borderId="33" xfId="6" applyNumberFormat="1" applyFill="1" applyBorder="1" applyAlignment="1" applyProtection="1">
      <alignment horizontal="center" vertical="center"/>
      <protection hidden="1"/>
    </xf>
    <xf numFmtId="0" fontId="31" fillId="0" borderId="47" xfId="0" applyFont="1" applyFill="1" applyBorder="1" applyAlignment="1" applyProtection="1">
      <alignment horizontal="center" vertical="center" wrapText="1"/>
    </xf>
    <xf numFmtId="0" fontId="31" fillId="0" borderId="47" xfId="0" applyFont="1" applyFill="1" applyBorder="1" applyAlignment="1" applyProtection="1">
      <alignment horizontal="left" vertical="center" wrapText="1"/>
    </xf>
    <xf numFmtId="0" fontId="10" fillId="2" borderId="0" xfId="2" applyFont="1" applyAlignment="1" applyProtection="1">
      <alignment horizontal="left"/>
      <protection hidden="1"/>
    </xf>
    <xf numFmtId="3" fontId="9" fillId="6" borderId="31" xfId="6" applyNumberFormat="1" applyFill="1" applyBorder="1" applyAlignment="1" applyProtection="1">
      <alignment horizontal="center" vertical="center"/>
      <protection hidden="1"/>
    </xf>
    <xf numFmtId="0" fontId="31" fillId="0" borderId="47" xfId="0" applyFont="1" applyFill="1" applyBorder="1" applyAlignment="1" applyProtection="1">
      <alignment vertical="center" wrapText="1"/>
    </xf>
    <xf numFmtId="0" fontId="9" fillId="6" borderId="0" xfId="6" applyFont="1" applyFill="1" applyAlignment="1" applyProtection="1"/>
    <xf numFmtId="0" fontId="2" fillId="6" borderId="0" xfId="0" applyFont="1" applyFill="1" applyProtection="1"/>
    <xf numFmtId="3" fontId="2" fillId="6" borderId="0" xfId="0" applyNumberFormat="1" applyFont="1" applyFill="1" applyProtection="1"/>
    <xf numFmtId="0" fontId="44" fillId="2" borderId="0" xfId="2" applyFont="1" applyAlignment="1" applyProtection="1"/>
    <xf numFmtId="0" fontId="44" fillId="2" borderId="0" xfId="2" applyFont="1" applyAlignment="1" applyProtection="1">
      <alignment horizontal="center" wrapText="1"/>
    </xf>
    <xf numFmtId="0" fontId="2" fillId="6" borderId="0" xfId="0" applyFont="1" applyFill="1" applyBorder="1" applyAlignment="1" applyProtection="1">
      <alignment horizontal="left" vertical="center" wrapText="1"/>
    </xf>
    <xf numFmtId="0" fontId="45" fillId="6" borderId="0" xfId="0" applyFont="1" applyFill="1" applyBorder="1" applyAlignment="1" applyProtection="1">
      <alignment horizontal="center" vertical="center"/>
    </xf>
    <xf numFmtId="0" fontId="46" fillId="6" borderId="0" xfId="0" applyFont="1" applyFill="1" applyAlignment="1" applyProtection="1">
      <alignment horizontal="left" vertical="center" wrapText="1"/>
    </xf>
    <xf numFmtId="10" fontId="2" fillId="6" borderId="0" xfId="0" applyNumberFormat="1" applyFont="1" applyFill="1" applyAlignment="1" applyProtection="1">
      <alignment vertical="center"/>
    </xf>
    <xf numFmtId="0" fontId="2" fillId="6" borderId="0" xfId="0" applyFont="1" applyFill="1" applyBorder="1" applyAlignment="1" applyProtection="1">
      <alignment horizontal="left" vertical="center"/>
    </xf>
    <xf numFmtId="3" fontId="2" fillId="6" borderId="0" xfId="0" applyNumberFormat="1" applyFont="1" applyFill="1" applyBorder="1" applyAlignment="1" applyProtection="1">
      <alignment vertical="center"/>
    </xf>
    <xf numFmtId="0" fontId="2" fillId="6" borderId="0" xfId="0" applyFont="1" applyFill="1" applyAlignment="1" applyProtection="1">
      <alignment vertical="center"/>
    </xf>
    <xf numFmtId="0" fontId="4" fillId="3" borderId="1" xfId="3" applyFont="1" applyBorder="1" applyAlignment="1" applyProtection="1">
      <alignment vertical="center" wrapText="1"/>
    </xf>
    <xf numFmtId="0" fontId="4" fillId="3" borderId="1" xfId="3" applyFont="1" applyBorder="1" applyAlignment="1" applyProtection="1">
      <alignment horizontal="center" vertical="center" wrapText="1"/>
    </xf>
    <xf numFmtId="3" fontId="44" fillId="7" borderId="17" xfId="3" applyNumberFormat="1" applyFont="1" applyFill="1" applyBorder="1" applyAlignment="1" applyProtection="1">
      <alignment wrapText="1"/>
      <protection hidden="1"/>
    </xf>
    <xf numFmtId="3" fontId="47" fillId="6" borderId="0" xfId="0" applyNumberFormat="1" applyFont="1" applyFill="1" applyProtection="1"/>
    <xf numFmtId="0" fontId="47" fillId="6" borderId="0" xfId="0" applyFont="1" applyFill="1" applyProtection="1"/>
    <xf numFmtId="9" fontId="47" fillId="6" borderId="0" xfId="18" applyFont="1" applyFill="1" applyBorder="1" applyAlignment="1" applyProtection="1">
      <alignment horizontal="right" wrapText="1"/>
    </xf>
    <xf numFmtId="0" fontId="47" fillId="4" borderId="44" xfId="4" applyFont="1" applyBorder="1" applyAlignment="1" applyProtection="1">
      <alignment wrapText="1"/>
      <protection hidden="1"/>
    </xf>
    <xf numFmtId="0" fontId="47" fillId="4" borderId="27" xfId="4" applyFont="1" applyBorder="1" applyAlignment="1" applyProtection="1">
      <alignment wrapText="1"/>
      <protection hidden="1"/>
    </xf>
    <xf numFmtId="0" fontId="2" fillId="6" borderId="17" xfId="0" applyFont="1" applyFill="1" applyBorder="1" applyAlignment="1" applyProtection="1">
      <alignment horizontal="left" wrapText="1" indent="2"/>
      <protection hidden="1"/>
    </xf>
    <xf numFmtId="9" fontId="2" fillId="6" borderId="0" xfId="18" applyFont="1" applyFill="1" applyBorder="1" applyAlignment="1" applyProtection="1">
      <alignment horizontal="right" wrapText="1"/>
    </xf>
    <xf numFmtId="0" fontId="47" fillId="4" borderId="28" xfId="4" applyFont="1" applyBorder="1" applyAlignment="1" applyProtection="1">
      <alignment wrapText="1"/>
      <protection hidden="1"/>
    </xf>
    <xf numFmtId="3" fontId="44" fillId="7" borderId="28" xfId="3" applyNumberFormat="1" applyFont="1" applyFill="1" applyBorder="1" applyAlignment="1" applyProtection="1">
      <alignment wrapText="1"/>
      <protection hidden="1"/>
    </xf>
    <xf numFmtId="0" fontId="2" fillId="4" borderId="27" xfId="4" applyFont="1" applyBorder="1" applyAlignment="1" applyProtection="1">
      <alignment wrapText="1"/>
      <protection hidden="1"/>
    </xf>
    <xf numFmtId="0" fontId="2" fillId="4" borderId="28" xfId="4" applyFont="1" applyBorder="1" applyAlignment="1" applyProtection="1">
      <alignment wrapText="1"/>
      <protection hidden="1"/>
    </xf>
    <xf numFmtId="4" fontId="44" fillId="3" borderId="28" xfId="3" applyNumberFormat="1" applyFont="1" applyBorder="1" applyAlignment="1" applyProtection="1">
      <alignment wrapText="1"/>
      <protection hidden="1"/>
    </xf>
    <xf numFmtId="0" fontId="2" fillId="6" borderId="0" xfId="0" applyFont="1" applyFill="1" applyAlignment="1" applyProtection="1">
      <alignment wrapText="1"/>
    </xf>
    <xf numFmtId="3" fontId="44" fillId="7" borderId="0" xfId="0" applyNumberFormat="1" applyFont="1" applyFill="1" applyProtection="1"/>
    <xf numFmtId="3" fontId="47" fillId="12" borderId="0" xfId="0" applyNumberFormat="1" applyFont="1" applyFill="1" applyProtection="1"/>
    <xf numFmtId="0" fontId="0" fillId="6" borderId="47" xfId="0" applyFont="1" applyFill="1" applyBorder="1" applyAlignment="1" applyProtection="1">
      <alignment vertical="center" wrapText="1"/>
    </xf>
    <xf numFmtId="0" fontId="0" fillId="0" borderId="47" xfId="0" applyFont="1" applyFill="1" applyBorder="1" applyAlignment="1" applyProtection="1">
      <alignment vertical="center" wrapText="1"/>
    </xf>
    <xf numFmtId="0" fontId="0" fillId="6" borderId="47" xfId="0" applyFont="1" applyFill="1" applyBorder="1" applyAlignment="1" applyProtection="1">
      <alignment horizontal="left" vertical="center" wrapText="1"/>
    </xf>
    <xf numFmtId="0" fontId="6" fillId="4" borderId="0" xfId="4" applyBorder="1" applyAlignment="1" applyProtection="1">
      <alignment horizontal="center"/>
      <protection hidden="1"/>
    </xf>
    <xf numFmtId="0" fontId="6" fillId="4" borderId="13" xfId="4" applyBorder="1" applyAlignment="1" applyProtection="1">
      <alignment horizontal="center"/>
      <protection hidden="1"/>
    </xf>
    <xf numFmtId="0" fontId="6" fillId="4" borderId="19" xfId="4" applyBorder="1" applyAlignment="1" applyProtection="1">
      <alignment horizontal="center"/>
      <protection hidden="1"/>
    </xf>
    <xf numFmtId="0" fontId="6" fillId="4" borderId="10" xfId="4" applyBorder="1" applyAlignment="1" applyProtection="1">
      <alignment horizontal="center"/>
      <protection hidden="1"/>
    </xf>
    <xf numFmtId="0" fontId="4" fillId="2" borderId="0" xfId="2" applyAlignment="1" applyProtection="1">
      <alignment horizontal="center" wrapText="1"/>
      <protection hidden="1"/>
    </xf>
    <xf numFmtId="0" fontId="31" fillId="6" borderId="47" xfId="0" applyFont="1" applyFill="1" applyBorder="1" applyAlignment="1" applyProtection="1">
      <alignment vertical="center" wrapText="1"/>
    </xf>
    <xf numFmtId="0" fontId="4" fillId="2" borderId="8" xfId="2" applyBorder="1" applyAlignment="1" applyProtection="1">
      <alignment horizontal="left" wrapText="1"/>
      <protection hidden="1"/>
    </xf>
    <xf numFmtId="0" fontId="4" fillId="2" borderId="11" xfId="2" applyBorder="1" applyAlignment="1" applyProtection="1">
      <alignment horizontal="left" wrapText="1"/>
      <protection hidden="1"/>
    </xf>
    <xf numFmtId="0" fontId="4" fillId="2" borderId="9" xfId="2" applyBorder="1" applyAlignment="1" applyProtection="1">
      <alignment horizontal="left" wrapText="1"/>
      <protection hidden="1"/>
    </xf>
    <xf numFmtId="0" fontId="0" fillId="6" borderId="14" xfId="2" applyFont="1" applyFill="1" applyBorder="1" applyAlignment="1" applyProtection="1">
      <alignment horizontal="left" vertical="center" wrapText="1"/>
      <protection hidden="1"/>
    </xf>
    <xf numFmtId="0" fontId="0" fillId="6" borderId="15" xfId="2" applyFont="1" applyFill="1" applyBorder="1" applyAlignment="1" applyProtection="1">
      <alignment horizontal="left" vertical="center" wrapText="1"/>
      <protection hidden="1"/>
    </xf>
    <xf numFmtId="0" fontId="7" fillId="6" borderId="16" xfId="2" applyFont="1" applyFill="1" applyBorder="1" applyAlignment="1" applyProtection="1">
      <alignment horizontal="left" vertical="center" wrapText="1"/>
      <protection hidden="1"/>
    </xf>
    <xf numFmtId="0" fontId="39" fillId="6" borderId="52" xfId="2" applyFont="1" applyFill="1" applyBorder="1" applyAlignment="1" applyProtection="1">
      <alignment horizontal="left" wrapText="1"/>
      <protection hidden="1"/>
    </xf>
    <xf numFmtId="0" fontId="39" fillId="6" borderId="53" xfId="2" applyFont="1" applyFill="1" applyBorder="1" applyAlignment="1" applyProtection="1">
      <alignment horizontal="left" wrapText="1"/>
      <protection hidden="1"/>
    </xf>
    <xf numFmtId="0" fontId="39" fillId="6" borderId="54" xfId="2" applyFont="1" applyFill="1" applyBorder="1" applyAlignment="1" applyProtection="1">
      <alignment horizontal="left" wrapText="1"/>
      <protection hidden="1"/>
    </xf>
    <xf numFmtId="0" fontId="10" fillId="2" borderId="0" xfId="2" applyFont="1" applyAlignment="1" applyProtection="1">
      <alignment horizontal="left"/>
    </xf>
    <xf numFmtId="0" fontId="5" fillId="3" borderId="1" xfId="3" applyBorder="1" applyAlignment="1" applyProtection="1">
      <alignment horizontal="center" vertical="center" wrapText="1"/>
    </xf>
    <xf numFmtId="0" fontId="5" fillId="3" borderId="5" xfId="3" applyBorder="1" applyAlignment="1" applyProtection="1">
      <alignment horizontal="center" vertical="center"/>
    </xf>
    <xf numFmtId="0" fontId="5" fillId="3" borderId="35" xfId="3" applyBorder="1" applyAlignment="1" applyProtection="1">
      <alignment horizontal="center" vertical="center"/>
    </xf>
    <xf numFmtId="0" fontId="5" fillId="3" borderId="41" xfId="3" applyBorder="1" applyAlignment="1" applyProtection="1">
      <alignment horizontal="center" vertical="center"/>
    </xf>
    <xf numFmtId="3" fontId="5" fillId="3" borderId="29" xfId="15" applyNumberFormat="1" applyBorder="1" applyAlignment="1" applyProtection="1">
      <alignment horizontal="left" vertical="center"/>
      <protection hidden="1"/>
    </xf>
    <xf numFmtId="3" fontId="33" fillId="4" borderId="28" xfId="21" applyNumberFormat="1" applyFont="1" applyBorder="1" applyAlignment="1" applyProtection="1">
      <alignment horizontal="center"/>
      <protection hidden="1"/>
    </xf>
    <xf numFmtId="3" fontId="33" fillId="4" borderId="29" xfId="21" applyNumberFormat="1" applyFont="1" applyBorder="1" applyAlignment="1" applyProtection="1">
      <alignment horizontal="center"/>
      <protection hidden="1"/>
    </xf>
    <xf numFmtId="3" fontId="5" fillId="3" borderId="4" xfId="15" applyNumberFormat="1" applyBorder="1" applyAlignment="1" applyProtection="1">
      <alignment horizontal="left" vertical="center"/>
      <protection hidden="1"/>
    </xf>
    <xf numFmtId="3" fontId="5" fillId="3" borderId="35" xfId="15" applyNumberFormat="1" applyBorder="1" applyAlignment="1" applyProtection="1">
      <alignment horizontal="left" vertical="center"/>
      <protection hidden="1"/>
    </xf>
    <xf numFmtId="0" fontId="10" fillId="2" borderId="0" xfId="2" applyFont="1" applyAlignment="1" applyProtection="1">
      <alignment horizontal="left" wrapText="1"/>
      <protection hidden="1"/>
    </xf>
    <xf numFmtId="3" fontId="0" fillId="6" borderId="21" xfId="16" applyFont="1" applyBorder="1" applyAlignment="1" applyProtection="1">
      <alignment horizontal="left" vertical="top" wrapText="1"/>
      <protection locked="0"/>
    </xf>
    <xf numFmtId="3" fontId="6" fillId="6" borderId="21" xfId="16" applyBorder="1" applyAlignment="1" applyProtection="1">
      <alignment horizontal="left" vertical="top" wrapText="1"/>
      <protection locked="0"/>
    </xf>
    <xf numFmtId="0" fontId="5" fillId="3" borderId="14" xfId="3" applyBorder="1" applyAlignment="1" applyProtection="1">
      <alignment horizontal="center" wrapText="1"/>
    </xf>
    <xf numFmtId="0" fontId="5" fillId="3" borderId="15" xfId="3" applyBorder="1" applyAlignment="1" applyProtection="1">
      <alignment horizontal="center" wrapText="1"/>
    </xf>
    <xf numFmtId="0" fontId="6" fillId="14" borderId="35" xfId="4" applyFill="1" applyBorder="1" applyAlignment="1" applyProtection="1">
      <alignment vertical="top" wrapText="1"/>
    </xf>
    <xf numFmtId="0" fontId="32" fillId="11" borderId="17" xfId="0" applyFont="1" applyFill="1" applyBorder="1" applyAlignment="1">
      <alignment horizontal="center" vertical="center" wrapText="1"/>
    </xf>
    <xf numFmtId="0" fontId="32" fillId="11" borderId="0" xfId="0" applyFont="1" applyFill="1" applyBorder="1" applyAlignment="1">
      <alignment horizontal="center" vertical="center" wrapText="1"/>
    </xf>
    <xf numFmtId="0" fontId="32" fillId="11" borderId="69" xfId="0" applyFont="1" applyFill="1" applyBorder="1" applyAlignment="1">
      <alignment horizontal="center" vertical="center" wrapText="1"/>
    </xf>
    <xf numFmtId="0" fontId="32" fillId="11" borderId="8"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1" borderId="70" xfId="0" applyFont="1" applyFill="1" applyBorder="1" applyAlignment="1">
      <alignment horizontal="center" vertical="center" wrapText="1"/>
    </xf>
    <xf numFmtId="0" fontId="10" fillId="2" borderId="0" xfId="2" applyFont="1" applyAlignment="1" applyProtection="1">
      <alignment horizontal="center"/>
    </xf>
    <xf numFmtId="3" fontId="0" fillId="6" borderId="21" xfId="23" applyFont="1" applyBorder="1" applyAlignment="1" applyProtection="1">
      <alignment horizontal="left" vertical="top" wrapText="1"/>
      <protection locked="0"/>
    </xf>
    <xf numFmtId="3" fontId="6" fillId="6" borderId="21" xfId="23" applyBorder="1" applyAlignment="1" applyProtection="1">
      <alignment horizontal="left" vertical="top" wrapText="1"/>
      <protection locked="0"/>
    </xf>
    <xf numFmtId="0" fontId="10" fillId="2" borderId="0" xfId="2" applyFont="1" applyAlignment="1" applyProtection="1">
      <alignment horizontal="left" vertical="center" wrapText="1"/>
    </xf>
    <xf numFmtId="0" fontId="0" fillId="14" borderId="28" xfId="4" applyFont="1" applyFill="1" applyBorder="1" applyAlignment="1" applyProtection="1">
      <alignment horizontal="center" vertical="top" wrapText="1"/>
      <protection hidden="1"/>
    </xf>
    <xf numFmtId="0" fontId="0" fillId="14" borderId="29" xfId="4" applyFont="1" applyFill="1" applyBorder="1" applyAlignment="1" applyProtection="1">
      <alignment horizontal="center" vertical="top" wrapText="1"/>
      <protection hidden="1"/>
    </xf>
    <xf numFmtId="0" fontId="0" fillId="14" borderId="36" xfId="4" applyFont="1" applyFill="1" applyBorder="1" applyAlignment="1" applyProtection="1">
      <alignment horizontal="center" vertical="top" wrapText="1"/>
      <protection hidden="1"/>
    </xf>
    <xf numFmtId="0" fontId="10" fillId="2" borderId="0" xfId="2" applyFont="1" applyAlignment="1" applyProtection="1">
      <alignment horizontal="center" vertical="center" wrapText="1"/>
    </xf>
    <xf numFmtId="0" fontId="27" fillId="6" borderId="0" xfId="0" applyFont="1" applyFill="1" applyAlignment="1" applyProtection="1">
      <alignment horizontal="left" vertical="top" wrapText="1"/>
    </xf>
    <xf numFmtId="0" fontId="10" fillId="2" borderId="0" xfId="2" applyFont="1" applyAlignment="1" applyProtection="1">
      <alignment horizontal="left" wrapText="1"/>
    </xf>
    <xf numFmtId="0" fontId="5" fillId="5" borderId="0" xfId="5" applyFont="1" applyAlignment="1" applyProtection="1">
      <alignment horizontal="center" vertical="center" textRotation="90"/>
      <protection hidden="1"/>
    </xf>
    <xf numFmtId="3" fontId="5" fillId="3" borderId="1" xfId="3" applyNumberFormat="1" applyBorder="1" applyAlignment="1" applyProtection="1">
      <alignment horizontal="center" vertical="center" wrapText="1"/>
    </xf>
    <xf numFmtId="3" fontId="5" fillId="3" borderId="28" xfId="3" applyNumberFormat="1" applyBorder="1" applyAlignment="1" applyProtection="1">
      <alignment horizontal="center" vertical="center" wrapText="1"/>
    </xf>
    <xf numFmtId="3" fontId="5" fillId="3" borderId="29" xfId="3" applyNumberFormat="1" applyBorder="1" applyAlignment="1" applyProtection="1">
      <alignment horizontal="center" vertical="center" wrapText="1"/>
    </xf>
    <xf numFmtId="3" fontId="5" fillId="3" borderId="36" xfId="3" applyNumberFormat="1" applyBorder="1" applyAlignment="1" applyProtection="1">
      <alignment horizontal="center" vertical="center" wrapText="1"/>
    </xf>
    <xf numFmtId="0" fontId="4" fillId="5" borderId="0" xfId="5" applyAlignment="1" applyProtection="1">
      <alignment horizontal="center" vertical="center" textRotation="90"/>
      <protection hidden="1"/>
    </xf>
    <xf numFmtId="0" fontId="29" fillId="2" borderId="0" xfId="2" applyFont="1" applyAlignment="1" applyProtection="1">
      <alignment horizontal="left" vertical="top" wrapText="1"/>
    </xf>
    <xf numFmtId="0" fontId="6" fillId="4" borderId="0" xfId="14" applyFont="1" applyAlignment="1" applyProtection="1">
      <alignment horizontal="center" wrapText="1"/>
    </xf>
    <xf numFmtId="0" fontId="30" fillId="6" borderId="0" xfId="12" applyFont="1" applyFill="1" applyBorder="1" applyAlignment="1" applyProtection="1">
      <alignment horizontal="center"/>
    </xf>
    <xf numFmtId="0" fontId="0" fillId="6" borderId="64" xfId="0" applyFill="1" applyBorder="1" applyAlignment="1">
      <alignment horizontal="center" vertical="center" textRotation="90"/>
    </xf>
    <xf numFmtId="0" fontId="0" fillId="6" borderId="65" xfId="0" applyFill="1" applyBorder="1" applyAlignment="1">
      <alignment horizontal="center" vertical="center" textRotation="90"/>
    </xf>
    <xf numFmtId="0" fontId="0" fillId="12" borderId="66" xfId="14" applyFont="1" applyFill="1" applyBorder="1" applyAlignment="1" applyProtection="1">
      <alignment horizontal="center" vertical="center" wrapText="1"/>
    </xf>
    <xf numFmtId="0" fontId="0" fillId="12" borderId="67" xfId="14" applyFont="1" applyFill="1" applyBorder="1" applyAlignment="1" applyProtection="1">
      <alignment horizontal="center" vertical="center" wrapText="1"/>
    </xf>
    <xf numFmtId="0" fontId="0" fillId="12" borderId="68" xfId="14" applyFont="1" applyFill="1" applyBorder="1" applyAlignment="1" applyProtection="1">
      <alignment horizontal="center" vertical="center" wrapText="1"/>
    </xf>
    <xf numFmtId="3" fontId="9" fillId="6" borderId="33" xfId="6" quotePrefix="1" applyNumberFormat="1" applyFill="1" applyBorder="1" applyAlignment="1" applyProtection="1">
      <alignment horizontal="center" vertical="center"/>
    </xf>
    <xf numFmtId="3" fontId="9" fillId="6" borderId="34" xfId="6" applyNumberFormat="1" applyFill="1" applyBorder="1" applyAlignment="1" applyProtection="1">
      <alignment horizontal="center" vertical="center"/>
    </xf>
    <xf numFmtId="0" fontId="4" fillId="3" borderId="5" xfId="3" applyFont="1" applyBorder="1" applyAlignment="1" applyProtection="1">
      <alignment horizontal="center" vertical="center"/>
    </xf>
    <xf numFmtId="0" fontId="4" fillId="3" borderId="35" xfId="3" applyFont="1" applyBorder="1" applyAlignment="1" applyProtection="1">
      <alignment horizontal="center" vertical="center"/>
    </xf>
    <xf numFmtId="0" fontId="4" fillId="3" borderId="41" xfId="3" applyFont="1" applyBorder="1" applyAlignment="1" applyProtection="1">
      <alignment horizontal="center" vertical="center"/>
    </xf>
  </cellXfs>
  <cellStyles count="25">
    <cellStyle name="20 % - Accent2" xfId="4" builtinId="34" customBuiltin="1"/>
    <cellStyle name="20 % - Accent2 2" xfId="14" xr:uid="{00000000-0005-0000-0000-000001000000}"/>
    <cellStyle name="20% - Accent2 2" xfId="21" xr:uid="{00000000-0005-0000-0000-000002000000}"/>
    <cellStyle name="20% - Accent4 2" xfId="19" xr:uid="{00000000-0005-0000-0000-000003000000}"/>
    <cellStyle name="Accent1" xfId="2" builtinId="29"/>
    <cellStyle name="Accent1 2" xfId="13" xr:uid="{00000000-0005-0000-0000-000006000000}"/>
    <cellStyle name="Accent2" xfId="3" builtinId="33" customBuiltin="1"/>
    <cellStyle name="Accent2 2" xfId="15" xr:uid="{00000000-0005-0000-0000-000008000000}"/>
    <cellStyle name="Accent4" xfId="5" builtinId="41"/>
    <cellStyle name="Lien hypertexte" xfId="6" builtinId="8"/>
    <cellStyle name="Neutre" xfId="7" builtinId="28"/>
    <cellStyle name="Neutre 2" xfId="22" xr:uid="{00000000-0005-0000-0000-00000C000000}"/>
    <cellStyle name="Normal" xfId="0" builtinId="0" customBuiltin="1"/>
    <cellStyle name="Normal 2" xfId="12" xr:uid="{00000000-0005-0000-0000-00000E000000}"/>
    <cellStyle name="Normal 200" xfId="10" xr:uid="{00000000-0005-0000-0000-00000F000000}"/>
    <cellStyle name="Normal 3" xfId="11" xr:uid="{00000000-0005-0000-0000-000010000000}"/>
    <cellStyle name="Percent 2" xfId="18" xr:uid="{00000000-0005-0000-0000-000011000000}"/>
    <cellStyle name="Pourcentage" xfId="1" builtinId="5"/>
    <cellStyle name="Pourcentage 2" xfId="24" xr:uid="{934A3B9F-A47A-4507-B92C-B4946E387834}"/>
    <cellStyle name="Standaard 3" xfId="9" xr:uid="{00000000-0005-0000-0000-000013000000}"/>
    <cellStyle name="Standaard_Balans IL-Glob. PLAU" xfId="8" xr:uid="{00000000-0005-0000-0000-000014000000}"/>
    <cellStyle name="Style 1" xfId="16" xr:uid="{00000000-0005-0000-0000-000015000000}"/>
    <cellStyle name="Style 1 2" xfId="20" xr:uid="{00000000-0005-0000-0000-000016000000}"/>
    <cellStyle name="Style 1 3" xfId="23" xr:uid="{00000000-0005-0000-0000-000017000000}"/>
    <cellStyle name="Style 2" xfId="17" xr:uid="{00000000-0005-0000-0000-000018000000}"/>
  </cellStyles>
  <dxfs count="1427">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133351</xdr:rowOff>
    </xdr:from>
    <xdr:to>
      <xdr:col>1</xdr:col>
      <xdr:colOff>2190750</xdr:colOff>
      <xdr:row>5</xdr:row>
      <xdr:rowOff>25490</xdr:rowOff>
    </xdr:to>
    <xdr:pic>
      <xdr:nvPicPr>
        <xdr:cNvPr id="3" name="Image 2">
          <a:extLst>
            <a:ext uri="{FF2B5EF4-FFF2-40B4-BE49-F238E27FC236}">
              <a16:creationId xmlns:a16="http://schemas.microsoft.com/office/drawing/2014/main" id="{A33FF354-C862-41F1-8808-4F36AFF3D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1"/>
          <a:ext cx="2105025" cy="749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P74"/>
  <sheetViews>
    <sheetView tabSelected="1" zoomScaleNormal="100" workbookViewId="0">
      <selection activeCell="B7" sqref="B7:J7"/>
    </sheetView>
  </sheetViews>
  <sheetFormatPr baseColWidth="10" defaultColWidth="9.1640625" defaultRowHeight="13.5" x14ac:dyDescent="0.3"/>
  <cols>
    <col min="1" max="1" width="1.6640625" style="1" customWidth="1"/>
    <col min="2" max="2" width="66.33203125" style="1" bestFit="1" customWidth="1"/>
    <col min="3" max="3" width="13" style="1" customWidth="1"/>
    <col min="4" max="10" width="12" style="1" customWidth="1"/>
    <col min="11" max="11" width="13.5" style="1" customWidth="1"/>
    <col min="12" max="16384" width="9.1640625" style="1"/>
  </cols>
  <sheetData>
    <row r="7" spans="2:10" ht="30.6" customHeight="1" x14ac:dyDescent="0.3">
      <c r="B7" s="493" t="s">
        <v>454</v>
      </c>
      <c r="C7" s="493"/>
      <c r="D7" s="493"/>
      <c r="E7" s="493"/>
      <c r="F7" s="493"/>
      <c r="G7" s="493"/>
      <c r="H7" s="493"/>
      <c r="I7" s="493"/>
      <c r="J7" s="493"/>
    </row>
    <row r="9" spans="2:10" ht="15" x14ac:dyDescent="0.3">
      <c r="B9" s="493" t="s">
        <v>42</v>
      </c>
      <c r="C9" s="493"/>
      <c r="D9" s="493"/>
      <c r="E9" s="493"/>
      <c r="F9" s="493"/>
      <c r="G9" s="493"/>
      <c r="H9" s="493"/>
      <c r="I9" s="493"/>
      <c r="J9" s="493"/>
    </row>
    <row r="11" spans="2:10" x14ac:dyDescent="0.3">
      <c r="B11" s="1" t="s">
        <v>32</v>
      </c>
      <c r="C11" s="230"/>
    </row>
    <row r="12" spans="2:10" x14ac:dyDescent="0.3">
      <c r="B12" s="1" t="s">
        <v>33</v>
      </c>
      <c r="C12" s="230"/>
      <c r="E12" s="6"/>
    </row>
    <row r="13" spans="2:10" x14ac:dyDescent="0.3">
      <c r="B13" s="1" t="s">
        <v>231</v>
      </c>
      <c r="C13" s="230"/>
      <c r="E13" s="6"/>
    </row>
    <row r="14" spans="2:10" ht="14.25" thickBot="1" x14ac:dyDescent="0.35"/>
    <row r="15" spans="2:10" ht="28.9" customHeight="1" x14ac:dyDescent="0.3">
      <c r="B15" s="495" t="s">
        <v>34</v>
      </c>
      <c r="C15" s="496"/>
      <c r="D15" s="496"/>
      <c r="E15" s="496"/>
      <c r="F15" s="496"/>
      <c r="G15" s="496"/>
      <c r="H15" s="496"/>
      <c r="I15" s="496"/>
      <c r="J15" s="497"/>
    </row>
    <row r="16" spans="2:10" x14ac:dyDescent="0.3">
      <c r="B16" s="7" t="s">
        <v>35</v>
      </c>
      <c r="C16" s="489"/>
      <c r="D16" s="489"/>
      <c r="E16" s="489"/>
      <c r="F16" s="489"/>
      <c r="G16" s="489"/>
      <c r="H16" s="489"/>
      <c r="I16" s="489"/>
      <c r="J16" s="490"/>
    </row>
    <row r="17" spans="2:11" x14ac:dyDescent="0.3">
      <c r="B17" s="7" t="s">
        <v>36</v>
      </c>
      <c r="C17" s="489"/>
      <c r="D17" s="489"/>
      <c r="E17" s="489"/>
      <c r="F17" s="489"/>
      <c r="G17" s="489"/>
      <c r="H17" s="489"/>
      <c r="I17" s="489"/>
      <c r="J17" s="490"/>
    </row>
    <row r="18" spans="2:11" x14ac:dyDescent="0.3">
      <c r="B18" s="7" t="s">
        <v>37</v>
      </c>
      <c r="C18" s="489"/>
      <c r="D18" s="489"/>
      <c r="E18" s="489"/>
      <c r="F18" s="489"/>
      <c r="G18" s="489"/>
      <c r="H18" s="489"/>
      <c r="I18" s="489"/>
      <c r="J18" s="490"/>
    </row>
    <row r="19" spans="2:11" x14ac:dyDescent="0.3">
      <c r="B19" s="7" t="s">
        <v>38</v>
      </c>
      <c r="C19" s="489"/>
      <c r="D19" s="489"/>
      <c r="E19" s="489"/>
      <c r="F19" s="489"/>
      <c r="G19" s="489"/>
      <c r="H19" s="489"/>
      <c r="I19" s="489"/>
      <c r="J19" s="490"/>
    </row>
    <row r="20" spans="2:11" x14ac:dyDescent="0.3">
      <c r="B20" s="7"/>
      <c r="C20" s="5"/>
      <c r="D20" s="5"/>
      <c r="E20" s="5"/>
      <c r="F20" s="5"/>
      <c r="G20" s="5"/>
      <c r="H20" s="5"/>
      <c r="I20" s="5"/>
      <c r="J20" s="8"/>
    </row>
    <row r="21" spans="2:11" x14ac:dyDescent="0.3">
      <c r="B21" s="7" t="s">
        <v>39</v>
      </c>
      <c r="C21" s="489"/>
      <c r="D21" s="489"/>
      <c r="E21" s="489"/>
      <c r="F21" s="489"/>
      <c r="G21" s="489"/>
      <c r="H21" s="489"/>
      <c r="I21" s="489"/>
      <c r="J21" s="490"/>
    </row>
    <row r="22" spans="2:11" x14ac:dyDescent="0.3">
      <c r="B22" s="7" t="s">
        <v>40</v>
      </c>
      <c r="C22" s="489"/>
      <c r="D22" s="489"/>
      <c r="E22" s="489"/>
      <c r="F22" s="489"/>
      <c r="G22" s="489"/>
      <c r="H22" s="489"/>
      <c r="I22" s="489"/>
      <c r="J22" s="490"/>
    </row>
    <row r="23" spans="2:11" ht="14.25" thickBot="1" x14ac:dyDescent="0.35">
      <c r="B23" s="9" t="s">
        <v>41</v>
      </c>
      <c r="C23" s="491"/>
      <c r="D23" s="491"/>
      <c r="E23" s="491"/>
      <c r="F23" s="491"/>
      <c r="G23" s="491"/>
      <c r="H23" s="491"/>
      <c r="I23" s="491"/>
      <c r="J23" s="492"/>
    </row>
    <row r="24" spans="2:11" x14ac:dyDescent="0.3">
      <c r="B24" s="317"/>
      <c r="C24" s="318"/>
      <c r="D24" s="318"/>
      <c r="E24" s="318"/>
      <c r="F24" s="318"/>
      <c r="G24" s="318"/>
      <c r="H24" s="318"/>
      <c r="I24" s="318"/>
      <c r="J24" s="318"/>
    </row>
    <row r="25" spans="2:11" x14ac:dyDescent="0.3">
      <c r="B25" s="1" t="s">
        <v>416</v>
      </c>
      <c r="C25" s="318"/>
      <c r="D25" s="333"/>
      <c r="E25" s="318"/>
      <c r="F25" s="318"/>
      <c r="G25" s="318"/>
      <c r="H25" s="318"/>
      <c r="I25" s="318"/>
      <c r="J25" s="318"/>
    </row>
    <row r="26" spans="2:11" x14ac:dyDescent="0.3">
      <c r="B26" s="1" t="s">
        <v>435</v>
      </c>
      <c r="C26" s="318"/>
      <c r="D26" s="333"/>
      <c r="E26" s="318"/>
      <c r="F26" s="318"/>
      <c r="G26" s="318"/>
      <c r="H26" s="318"/>
      <c r="I26" s="318"/>
      <c r="J26" s="318"/>
    </row>
    <row r="27" spans="2:11" x14ac:dyDescent="0.3">
      <c r="B27" s="317"/>
      <c r="C27" s="318"/>
      <c r="D27" s="318"/>
      <c r="E27" s="318"/>
      <c r="F27" s="318"/>
      <c r="G27" s="318"/>
      <c r="H27" s="318"/>
      <c r="I27" s="318"/>
      <c r="J27" s="318"/>
    </row>
    <row r="29" spans="2:11" ht="15" x14ac:dyDescent="0.3">
      <c r="B29" s="493" t="s">
        <v>31</v>
      </c>
      <c r="C29" s="493"/>
      <c r="D29" s="493"/>
      <c r="E29" s="493"/>
      <c r="F29" s="493"/>
      <c r="G29" s="493"/>
      <c r="H29" s="493"/>
      <c r="I29" s="493"/>
      <c r="J29" s="493"/>
      <c r="K29" s="493"/>
    </row>
    <row r="31" spans="2:11" x14ac:dyDescent="0.3">
      <c r="B31" s="55"/>
      <c r="C31" s="236">
        <v>2020</v>
      </c>
      <c r="D31" s="236">
        <v>2021</v>
      </c>
      <c r="E31" s="236">
        <v>2022</v>
      </c>
      <c r="F31" s="236">
        <v>2023</v>
      </c>
      <c r="G31" s="236">
        <v>2024</v>
      </c>
      <c r="H31" s="236">
        <v>2025</v>
      </c>
      <c r="I31" s="236">
        <v>2026</v>
      </c>
      <c r="J31" s="236">
        <v>2027</v>
      </c>
      <c r="K31" s="236">
        <v>2028</v>
      </c>
    </row>
    <row r="32" spans="2:11" x14ac:dyDescent="0.3">
      <c r="B32" s="55" t="s">
        <v>465</v>
      </c>
      <c r="C32" s="401">
        <v>9.8499999999999994E-3</v>
      </c>
      <c r="D32" s="401">
        <v>2.009E-2</v>
      </c>
      <c r="E32" s="401"/>
      <c r="F32" s="401"/>
      <c r="G32" s="401"/>
      <c r="H32" s="401"/>
      <c r="I32" s="401"/>
      <c r="J32" s="401"/>
      <c r="K32" s="401"/>
    </row>
    <row r="33" spans="2:11" x14ac:dyDescent="0.3">
      <c r="B33" s="55" t="s">
        <v>467</v>
      </c>
      <c r="C33" s="335"/>
      <c r="D33" s="335"/>
      <c r="E33" s="335"/>
      <c r="F33" s="335"/>
      <c r="G33" s="401"/>
      <c r="H33" s="401"/>
      <c r="I33" s="401"/>
      <c r="J33" s="401"/>
      <c r="K33" s="401"/>
    </row>
    <row r="34" spans="2:11" x14ac:dyDescent="0.3">
      <c r="B34" s="55" t="s">
        <v>466</v>
      </c>
      <c r="C34" s="365">
        <v>0</v>
      </c>
      <c r="D34" s="365">
        <v>0</v>
      </c>
      <c r="E34" s="365">
        <v>0</v>
      </c>
      <c r="F34" s="365">
        <v>0</v>
      </c>
      <c r="G34" s="365">
        <v>0</v>
      </c>
      <c r="H34" s="365">
        <v>0</v>
      </c>
      <c r="I34" s="365">
        <v>0</v>
      </c>
      <c r="J34" s="365">
        <v>0</v>
      </c>
      <c r="K34" s="365">
        <v>0</v>
      </c>
    </row>
    <row r="35" spans="2:11" x14ac:dyDescent="0.3">
      <c r="B35" s="55" t="s">
        <v>470</v>
      </c>
      <c r="C35" s="335"/>
      <c r="D35" s="335"/>
      <c r="E35" s="335"/>
      <c r="F35" s="335"/>
      <c r="G35" s="335"/>
      <c r="H35" s="401"/>
      <c r="I35" s="401"/>
      <c r="J35" s="401"/>
      <c r="K35" s="401"/>
    </row>
    <row r="36" spans="2:11" x14ac:dyDescent="0.3">
      <c r="B36" s="55" t="s">
        <v>468</v>
      </c>
      <c r="C36" s="335"/>
      <c r="D36" s="335"/>
      <c r="E36" s="335"/>
      <c r="F36" s="335"/>
      <c r="G36" s="401">
        <v>2.784E-2</v>
      </c>
      <c r="H36" s="401">
        <v>2.784E-2</v>
      </c>
      <c r="I36" s="401">
        <v>2.784E-2</v>
      </c>
      <c r="J36" s="401">
        <v>2.784E-2</v>
      </c>
      <c r="K36" s="401">
        <v>2.784E-2</v>
      </c>
    </row>
    <row r="37" spans="2:11" x14ac:dyDescent="0.3">
      <c r="B37" s="55" t="s">
        <v>469</v>
      </c>
      <c r="C37" s="335"/>
      <c r="D37" s="335"/>
      <c r="E37" s="335"/>
      <c r="F37" s="335"/>
      <c r="G37" s="401">
        <f>G36</f>
        <v>2.784E-2</v>
      </c>
      <c r="H37" s="401">
        <f>H36*4/5</f>
        <v>2.2272E-2</v>
      </c>
      <c r="I37" s="401">
        <f>I36*3/5</f>
        <v>1.6704E-2</v>
      </c>
      <c r="J37" s="401">
        <f>J36*2/5</f>
        <v>1.1136E-2</v>
      </c>
      <c r="K37" s="401">
        <f>K36*1/5</f>
        <v>5.568E-3</v>
      </c>
    </row>
    <row r="39" spans="2:11" ht="15" x14ac:dyDescent="0.3">
      <c r="B39" s="493" t="s">
        <v>1</v>
      </c>
      <c r="C39" s="493"/>
      <c r="D39" s="493"/>
      <c r="E39" s="493"/>
      <c r="F39" s="493"/>
      <c r="G39" s="493"/>
      <c r="H39" s="493"/>
      <c r="I39" s="493"/>
      <c r="J39" s="493"/>
      <c r="K39" s="493"/>
    </row>
    <row r="41" spans="2:11" x14ac:dyDescent="0.3">
      <c r="B41" s="336"/>
      <c r="C41" s="337" t="s">
        <v>43</v>
      </c>
    </row>
    <row r="42" spans="2:11" x14ac:dyDescent="0.3">
      <c r="B42" s="338" t="s">
        <v>419</v>
      </c>
      <c r="C42" s="337" t="s">
        <v>420</v>
      </c>
    </row>
    <row r="44" spans="2:11" ht="15" x14ac:dyDescent="0.3">
      <c r="B44" s="493" t="s">
        <v>0</v>
      </c>
      <c r="C44" s="493"/>
      <c r="D44" s="493"/>
      <c r="E44" s="493"/>
      <c r="F44" s="493"/>
      <c r="G44" s="493"/>
      <c r="H44" s="493"/>
      <c r="I44" s="493"/>
      <c r="J44" s="493"/>
      <c r="K44" s="493"/>
    </row>
    <row r="46" spans="2:11" s="55" customFormat="1" ht="31.5" customHeight="1" x14ac:dyDescent="0.3">
      <c r="B46" s="82" t="s">
        <v>433</v>
      </c>
      <c r="C46" s="486" t="s">
        <v>308</v>
      </c>
      <c r="D46" s="486"/>
      <c r="E46" s="486"/>
      <c r="F46" s="486"/>
      <c r="G46" s="486"/>
      <c r="H46" s="486"/>
      <c r="I46" s="486"/>
      <c r="J46" s="83" t="s">
        <v>433</v>
      </c>
    </row>
    <row r="47" spans="2:11" s="55" customFormat="1" ht="27" customHeight="1" x14ac:dyDescent="0.3">
      <c r="B47" s="82" t="s">
        <v>434</v>
      </c>
      <c r="C47" s="486" t="s">
        <v>368</v>
      </c>
      <c r="D47" s="486"/>
      <c r="E47" s="486"/>
      <c r="F47" s="486"/>
      <c r="G47" s="486"/>
      <c r="H47" s="486"/>
      <c r="I47" s="486"/>
      <c r="J47" s="83" t="s">
        <v>434</v>
      </c>
    </row>
    <row r="48" spans="2:11" ht="28.9" customHeight="1" x14ac:dyDescent="0.3">
      <c r="B48" s="82" t="s">
        <v>313</v>
      </c>
      <c r="C48" s="487" t="s">
        <v>563</v>
      </c>
      <c r="D48" s="487"/>
      <c r="E48" s="487"/>
      <c r="F48" s="487"/>
      <c r="G48" s="487"/>
      <c r="H48" s="487"/>
      <c r="I48" s="487"/>
      <c r="J48" s="83" t="s">
        <v>313</v>
      </c>
    </row>
    <row r="49" spans="2:10" ht="28.9" customHeight="1" x14ac:dyDescent="0.3">
      <c r="B49" s="82" t="s">
        <v>314</v>
      </c>
      <c r="C49" s="487" t="s">
        <v>564</v>
      </c>
      <c r="D49" s="487"/>
      <c r="E49" s="487"/>
      <c r="F49" s="487"/>
      <c r="G49" s="487"/>
      <c r="H49" s="487"/>
      <c r="I49" s="487"/>
      <c r="J49" s="83" t="s">
        <v>314</v>
      </c>
    </row>
    <row r="50" spans="2:10" s="55" customFormat="1" ht="28.9" customHeight="1" x14ac:dyDescent="0.3">
      <c r="B50" s="82" t="s">
        <v>229</v>
      </c>
      <c r="C50" s="487" t="s">
        <v>565</v>
      </c>
      <c r="D50" s="487"/>
      <c r="E50" s="487"/>
      <c r="F50" s="487"/>
      <c r="G50" s="487"/>
      <c r="H50" s="487"/>
      <c r="I50" s="487"/>
      <c r="J50" s="83" t="s">
        <v>229</v>
      </c>
    </row>
    <row r="51" spans="2:10" s="55" customFormat="1" ht="28.9" customHeight="1" x14ac:dyDescent="0.3">
      <c r="B51" s="82" t="s">
        <v>233</v>
      </c>
      <c r="C51" s="486" t="s">
        <v>384</v>
      </c>
      <c r="D51" s="486"/>
      <c r="E51" s="486"/>
      <c r="F51" s="486"/>
      <c r="G51" s="486"/>
      <c r="H51" s="486"/>
      <c r="I51" s="486"/>
      <c r="J51" s="83" t="s">
        <v>233</v>
      </c>
    </row>
    <row r="52" spans="2:10" s="55" customFormat="1" ht="28.9" customHeight="1" x14ac:dyDescent="0.3">
      <c r="B52" s="82" t="s">
        <v>192</v>
      </c>
      <c r="C52" s="486" t="s">
        <v>385</v>
      </c>
      <c r="D52" s="486"/>
      <c r="E52" s="486"/>
      <c r="F52" s="486"/>
      <c r="G52" s="486"/>
      <c r="H52" s="486"/>
      <c r="I52" s="486"/>
      <c r="J52" s="83" t="s">
        <v>192</v>
      </c>
    </row>
    <row r="53" spans="2:10" s="55" customFormat="1" ht="28.9" customHeight="1" x14ac:dyDescent="0.3">
      <c r="B53" s="82" t="s">
        <v>193</v>
      </c>
      <c r="C53" s="486" t="s">
        <v>386</v>
      </c>
      <c r="D53" s="486"/>
      <c r="E53" s="486"/>
      <c r="F53" s="486"/>
      <c r="G53" s="486"/>
      <c r="H53" s="486"/>
      <c r="I53" s="486"/>
      <c r="J53" s="83" t="s">
        <v>193</v>
      </c>
    </row>
    <row r="54" spans="2:10" s="55" customFormat="1" ht="28.9" customHeight="1" x14ac:dyDescent="0.3">
      <c r="B54" s="82" t="s">
        <v>194</v>
      </c>
      <c r="C54" s="486" t="s">
        <v>387</v>
      </c>
      <c r="D54" s="486"/>
      <c r="E54" s="486"/>
      <c r="F54" s="486"/>
      <c r="G54" s="486"/>
      <c r="H54" s="486"/>
      <c r="I54" s="486"/>
      <c r="J54" s="83" t="s">
        <v>194</v>
      </c>
    </row>
    <row r="55" spans="2:10" s="55" customFormat="1" ht="28.9" customHeight="1" x14ac:dyDescent="0.3">
      <c r="B55" s="82" t="s">
        <v>195</v>
      </c>
      <c r="C55" s="486" t="s">
        <v>318</v>
      </c>
      <c r="D55" s="486"/>
      <c r="E55" s="486"/>
      <c r="F55" s="486"/>
      <c r="G55" s="486"/>
      <c r="H55" s="486"/>
      <c r="I55" s="486"/>
      <c r="J55" s="83" t="s">
        <v>195</v>
      </c>
    </row>
    <row r="56" spans="2:10" s="55" customFormat="1" ht="28.9" customHeight="1" x14ac:dyDescent="0.3">
      <c r="B56" s="82" t="s">
        <v>196</v>
      </c>
      <c r="C56" s="494" t="s">
        <v>588</v>
      </c>
      <c r="D56" s="494"/>
      <c r="E56" s="494"/>
      <c r="F56" s="494"/>
      <c r="G56" s="494"/>
      <c r="H56" s="494"/>
      <c r="I56" s="494"/>
      <c r="J56" s="83" t="s">
        <v>196</v>
      </c>
    </row>
    <row r="57" spans="2:10" s="55" customFormat="1" ht="28.9" customHeight="1" x14ac:dyDescent="0.3">
      <c r="B57" s="82" t="s">
        <v>197</v>
      </c>
      <c r="C57" s="486" t="s">
        <v>388</v>
      </c>
      <c r="D57" s="486"/>
      <c r="E57" s="486"/>
      <c r="F57" s="486"/>
      <c r="G57" s="486"/>
      <c r="H57" s="486"/>
      <c r="I57" s="486"/>
      <c r="J57" s="83" t="s">
        <v>197</v>
      </c>
    </row>
    <row r="58" spans="2:10" s="55" customFormat="1" ht="28.9" customHeight="1" x14ac:dyDescent="0.3">
      <c r="B58" s="82" t="s">
        <v>198</v>
      </c>
      <c r="C58" s="486" t="s">
        <v>399</v>
      </c>
      <c r="D58" s="486"/>
      <c r="E58" s="486"/>
      <c r="F58" s="486"/>
      <c r="G58" s="486"/>
      <c r="H58" s="486"/>
      <c r="I58" s="486"/>
      <c r="J58" s="83" t="s">
        <v>198</v>
      </c>
    </row>
    <row r="59" spans="2:10" s="55" customFormat="1" ht="28.9" customHeight="1" x14ac:dyDescent="0.3">
      <c r="B59" s="82" t="s">
        <v>577</v>
      </c>
      <c r="C59" s="486" t="s">
        <v>450</v>
      </c>
      <c r="D59" s="486"/>
      <c r="E59" s="486"/>
      <c r="F59" s="486"/>
      <c r="G59" s="486"/>
      <c r="H59" s="486"/>
      <c r="I59" s="486"/>
      <c r="J59" s="83" t="s">
        <v>577</v>
      </c>
    </row>
    <row r="60" spans="2:10" s="55" customFormat="1" ht="37.15" customHeight="1" x14ac:dyDescent="0.3">
      <c r="B60" s="82" t="s">
        <v>578</v>
      </c>
      <c r="C60" s="486" t="s">
        <v>392</v>
      </c>
      <c r="D60" s="486"/>
      <c r="E60" s="486"/>
      <c r="F60" s="486"/>
      <c r="G60" s="486"/>
      <c r="H60" s="486"/>
      <c r="I60" s="486"/>
      <c r="J60" s="83" t="s">
        <v>578</v>
      </c>
    </row>
    <row r="61" spans="2:10" s="55" customFormat="1" ht="28.9" customHeight="1" x14ac:dyDescent="0.3">
      <c r="B61" s="82" t="s">
        <v>579</v>
      </c>
      <c r="C61" s="486" t="s">
        <v>389</v>
      </c>
      <c r="D61" s="486"/>
      <c r="E61" s="486"/>
      <c r="F61" s="486"/>
      <c r="G61" s="486"/>
      <c r="H61" s="486"/>
      <c r="I61" s="486"/>
      <c r="J61" s="83" t="s">
        <v>579</v>
      </c>
    </row>
    <row r="62" spans="2:10" s="55" customFormat="1" ht="28.9" customHeight="1" x14ac:dyDescent="0.3">
      <c r="B62" s="82" t="s">
        <v>580</v>
      </c>
      <c r="C62" s="486" t="s">
        <v>390</v>
      </c>
      <c r="D62" s="486"/>
      <c r="E62" s="486"/>
      <c r="F62" s="486"/>
      <c r="G62" s="486"/>
      <c r="H62" s="486"/>
      <c r="I62" s="486"/>
      <c r="J62" s="83" t="s">
        <v>580</v>
      </c>
    </row>
    <row r="63" spans="2:10" s="55" customFormat="1" ht="28.9" customHeight="1" x14ac:dyDescent="0.3">
      <c r="B63" s="82" t="s">
        <v>581</v>
      </c>
      <c r="C63" s="486" t="s">
        <v>324</v>
      </c>
      <c r="D63" s="486"/>
      <c r="E63" s="486"/>
      <c r="F63" s="486"/>
      <c r="G63" s="486"/>
      <c r="H63" s="486"/>
      <c r="I63" s="486"/>
      <c r="J63" s="83" t="s">
        <v>581</v>
      </c>
    </row>
    <row r="64" spans="2:10" s="55" customFormat="1" ht="28.9" customHeight="1" x14ac:dyDescent="0.3">
      <c r="B64" s="82" t="s">
        <v>582</v>
      </c>
      <c r="C64" s="486" t="s">
        <v>391</v>
      </c>
      <c r="D64" s="486"/>
      <c r="E64" s="486"/>
      <c r="F64" s="486"/>
      <c r="G64" s="486"/>
      <c r="H64" s="486"/>
      <c r="I64" s="486"/>
      <c r="J64" s="83" t="s">
        <v>582</v>
      </c>
    </row>
    <row r="65" spans="2:16" s="55" customFormat="1" ht="28.9" customHeight="1" x14ac:dyDescent="0.3">
      <c r="B65" s="82" t="s">
        <v>583</v>
      </c>
      <c r="C65" s="486" t="s">
        <v>382</v>
      </c>
      <c r="D65" s="486"/>
      <c r="E65" s="486"/>
      <c r="F65" s="486"/>
      <c r="G65" s="486"/>
      <c r="H65" s="486"/>
      <c r="I65" s="486"/>
      <c r="J65" s="83" t="s">
        <v>382</v>
      </c>
    </row>
    <row r="66" spans="2:16" s="55" customFormat="1" ht="28.9" customHeight="1" x14ac:dyDescent="0.3">
      <c r="B66" s="82" t="s">
        <v>232</v>
      </c>
      <c r="C66" s="488" t="s">
        <v>20</v>
      </c>
      <c r="D66" s="488"/>
      <c r="E66" s="488"/>
      <c r="F66" s="488"/>
      <c r="G66" s="488"/>
      <c r="H66" s="488"/>
      <c r="I66" s="488"/>
      <c r="J66" s="83" t="s">
        <v>232</v>
      </c>
    </row>
    <row r="67" spans="2:16" s="55" customFormat="1" ht="28.9" customHeight="1" x14ac:dyDescent="0.3">
      <c r="B67" s="82" t="s">
        <v>315</v>
      </c>
      <c r="C67" s="487" t="s">
        <v>500</v>
      </c>
      <c r="D67" s="487"/>
      <c r="E67" s="487"/>
      <c r="F67" s="487"/>
      <c r="G67" s="487"/>
      <c r="H67" s="487"/>
      <c r="I67" s="487"/>
      <c r="J67" s="83" t="s">
        <v>315</v>
      </c>
    </row>
    <row r="68" spans="2:16" s="55" customFormat="1" ht="28.9" customHeight="1" x14ac:dyDescent="0.3">
      <c r="B68" s="82" t="s">
        <v>316</v>
      </c>
      <c r="C68" s="487" t="s">
        <v>464</v>
      </c>
      <c r="D68" s="487"/>
      <c r="E68" s="487"/>
      <c r="F68" s="487"/>
      <c r="G68" s="487"/>
      <c r="H68" s="487"/>
      <c r="I68" s="487"/>
      <c r="J68" s="83" t="s">
        <v>316</v>
      </c>
    </row>
    <row r="69" spans="2:16" s="55" customFormat="1" ht="28.9" customHeight="1" x14ac:dyDescent="0.3">
      <c r="B69" s="82" t="s">
        <v>317</v>
      </c>
      <c r="C69" s="486" t="s">
        <v>406</v>
      </c>
      <c r="D69" s="486"/>
      <c r="E69" s="486"/>
      <c r="F69" s="486"/>
      <c r="G69" s="486"/>
      <c r="H69" s="486"/>
      <c r="I69" s="486"/>
      <c r="J69" s="332" t="s">
        <v>317</v>
      </c>
      <c r="P69" s="229"/>
    </row>
    <row r="70" spans="2:16" s="55" customFormat="1" ht="28.9" customHeight="1" x14ac:dyDescent="0.3">
      <c r="B70" s="82" t="s">
        <v>319</v>
      </c>
      <c r="C70" s="486" t="s">
        <v>570</v>
      </c>
      <c r="D70" s="486"/>
      <c r="E70" s="486"/>
      <c r="F70" s="486"/>
      <c r="G70" s="486"/>
      <c r="H70" s="486"/>
      <c r="I70" s="486"/>
      <c r="J70" s="83" t="s">
        <v>319</v>
      </c>
    </row>
    <row r="71" spans="2:16" s="55" customFormat="1" ht="28.9" customHeight="1" x14ac:dyDescent="0.3">
      <c r="B71" s="82" t="s">
        <v>320</v>
      </c>
      <c r="C71" s="486" t="s">
        <v>322</v>
      </c>
      <c r="D71" s="486"/>
      <c r="E71" s="486"/>
      <c r="F71" s="486"/>
      <c r="G71" s="486"/>
      <c r="H71" s="486"/>
      <c r="I71" s="486"/>
      <c r="J71" s="83" t="s">
        <v>320</v>
      </c>
    </row>
    <row r="72" spans="2:16" ht="28.9" customHeight="1" x14ac:dyDescent="0.3">
      <c r="B72" s="82" t="s">
        <v>584</v>
      </c>
      <c r="C72" s="486" t="s">
        <v>120</v>
      </c>
      <c r="D72" s="486"/>
      <c r="E72" s="486"/>
      <c r="F72" s="486"/>
      <c r="G72" s="486"/>
      <c r="H72" s="486"/>
      <c r="I72" s="486"/>
      <c r="J72" s="83" t="s">
        <v>584</v>
      </c>
    </row>
    <row r="73" spans="2:16" ht="28.9" customHeight="1" x14ac:dyDescent="0.3">
      <c r="B73" s="82" t="s">
        <v>585</v>
      </c>
      <c r="C73" s="486" t="s">
        <v>323</v>
      </c>
      <c r="D73" s="486"/>
      <c r="E73" s="486"/>
      <c r="F73" s="486"/>
      <c r="G73" s="486"/>
      <c r="H73" s="486"/>
      <c r="I73" s="486"/>
      <c r="J73" s="83" t="s">
        <v>585</v>
      </c>
    </row>
    <row r="74" spans="2:16" ht="28.9" customHeight="1" x14ac:dyDescent="0.3">
      <c r="B74" s="82" t="s">
        <v>321</v>
      </c>
      <c r="C74" s="486" t="s">
        <v>492</v>
      </c>
      <c r="D74" s="486"/>
      <c r="E74" s="486"/>
      <c r="F74" s="486"/>
      <c r="G74" s="486"/>
      <c r="H74" s="486"/>
      <c r="I74" s="486"/>
      <c r="J74" s="83" t="s">
        <v>321</v>
      </c>
    </row>
  </sheetData>
  <mergeCells count="42">
    <mergeCell ref="C48:I48"/>
    <mergeCell ref="C49:I49"/>
    <mergeCell ref="C50:I50"/>
    <mergeCell ref="C51:I51"/>
    <mergeCell ref="C52:I52"/>
    <mergeCell ref="B7:J7"/>
    <mergeCell ref="B9:J9"/>
    <mergeCell ref="B15:J15"/>
    <mergeCell ref="C16:J16"/>
    <mergeCell ref="C17:J17"/>
    <mergeCell ref="C18:J18"/>
    <mergeCell ref="C19:J19"/>
    <mergeCell ref="C21:J21"/>
    <mergeCell ref="C57:I57"/>
    <mergeCell ref="C58:I58"/>
    <mergeCell ref="C46:I46"/>
    <mergeCell ref="C47:I47"/>
    <mergeCell ref="C22:J22"/>
    <mergeCell ref="C23:J23"/>
    <mergeCell ref="B29:K29"/>
    <mergeCell ref="B39:K39"/>
    <mergeCell ref="B44:K44"/>
    <mergeCell ref="C53:I53"/>
    <mergeCell ref="C54:I54"/>
    <mergeCell ref="C55:I55"/>
    <mergeCell ref="C56:I56"/>
    <mergeCell ref="C74:I74"/>
    <mergeCell ref="C59:I59"/>
    <mergeCell ref="C69:I69"/>
    <mergeCell ref="C68:I68"/>
    <mergeCell ref="C70:I70"/>
    <mergeCell ref="C71:I71"/>
    <mergeCell ref="C72:I72"/>
    <mergeCell ref="C64:I64"/>
    <mergeCell ref="C65:I65"/>
    <mergeCell ref="C67:I67"/>
    <mergeCell ref="C66:I66"/>
    <mergeCell ref="C60:I60"/>
    <mergeCell ref="C61:I61"/>
    <mergeCell ref="C62:I62"/>
    <mergeCell ref="C63:I63"/>
    <mergeCell ref="C73:I73"/>
  </mergeCells>
  <conditionalFormatting sqref="C32:K32">
    <cfRule type="containsText" dxfId="1426" priority="116" operator="containsText" text="ntitulé">
      <formula>NOT(ISERROR(SEARCH("ntitulé",C32)))</formula>
    </cfRule>
    <cfRule type="containsBlanks" dxfId="1425" priority="117">
      <formula>LEN(TRIM(C32))=0</formula>
    </cfRule>
  </conditionalFormatting>
  <conditionalFormatting sqref="C32:K32">
    <cfRule type="containsText" dxfId="1424" priority="115" operator="containsText" text="libre">
      <formula>NOT(ISERROR(SEARCH("libre",C32)))</formula>
    </cfRule>
  </conditionalFormatting>
  <conditionalFormatting sqref="C11">
    <cfRule type="containsText" dxfId="1423" priority="110" operator="containsText" text="ntitulé">
      <formula>NOT(ISERROR(SEARCH("ntitulé",C11)))</formula>
    </cfRule>
    <cfRule type="containsBlanks" dxfId="1422" priority="111">
      <formula>LEN(TRIM(C11))=0</formula>
    </cfRule>
  </conditionalFormatting>
  <conditionalFormatting sqref="C12">
    <cfRule type="containsText" dxfId="1421" priority="108" operator="containsText" text="ntitulé">
      <formula>NOT(ISERROR(SEARCH("ntitulé",C12)))</formula>
    </cfRule>
    <cfRule type="containsBlanks" dxfId="1420" priority="109">
      <formula>LEN(TRIM(C12))=0</formula>
    </cfRule>
  </conditionalFormatting>
  <conditionalFormatting sqref="C13">
    <cfRule type="containsText" dxfId="1419" priority="106" operator="containsText" text="ntitulé">
      <formula>NOT(ISERROR(SEARCH("ntitulé",C13)))</formula>
    </cfRule>
    <cfRule type="containsBlanks" dxfId="1418" priority="107">
      <formula>LEN(TRIM(C13))=0</formula>
    </cfRule>
  </conditionalFormatting>
  <conditionalFormatting sqref="D25">
    <cfRule type="containsText" dxfId="1417" priority="104" operator="containsText" text="ntitulé">
      <formula>NOT(ISERROR(SEARCH("ntitulé",D25)))</formula>
    </cfRule>
    <cfRule type="containsBlanks" dxfId="1416" priority="105">
      <formula>LEN(TRIM(D25))=0</formula>
    </cfRule>
  </conditionalFormatting>
  <conditionalFormatting sqref="B41:B42">
    <cfRule type="containsText" dxfId="1415" priority="102" operator="containsText" text="ntitulé">
      <formula>NOT(ISERROR(SEARCH("ntitulé",B41)))</formula>
    </cfRule>
    <cfRule type="containsBlanks" dxfId="1414" priority="103">
      <formula>LEN(TRIM(B41))=0</formula>
    </cfRule>
  </conditionalFormatting>
  <conditionalFormatting sqref="D26">
    <cfRule type="containsText" dxfId="1413" priority="100" operator="containsText" text="ntitulé">
      <formula>NOT(ISERROR(SEARCH("ntitulé",D26)))</formula>
    </cfRule>
    <cfRule type="containsBlanks" dxfId="1412" priority="101">
      <formula>LEN(TRIM(D26))=0</formula>
    </cfRule>
  </conditionalFormatting>
  <conditionalFormatting sqref="F33:H35 H35:K35">
    <cfRule type="containsText" dxfId="1411" priority="98" operator="containsText" text="ntitulé">
      <formula>NOT(ISERROR(SEARCH("ntitulé",F33)))</formula>
    </cfRule>
    <cfRule type="containsBlanks" dxfId="1410" priority="99">
      <formula>LEN(TRIM(F33))=0</formula>
    </cfRule>
  </conditionalFormatting>
  <conditionalFormatting sqref="F33:H35 H35:K35">
    <cfRule type="containsText" dxfId="1409" priority="97" operator="containsText" text="libre">
      <formula>NOT(ISERROR(SEARCH("libre",F33)))</formula>
    </cfRule>
  </conditionalFormatting>
  <conditionalFormatting sqref="C33:F33 C35:F35">
    <cfRule type="containsText" dxfId="1408" priority="92" operator="containsText" text="ntitulé">
      <formula>NOT(ISERROR(SEARCH("ntitulé",C33)))</formula>
    </cfRule>
    <cfRule type="containsBlanks" dxfId="1407" priority="93">
      <formula>LEN(TRIM(C33))=0</formula>
    </cfRule>
  </conditionalFormatting>
  <conditionalFormatting sqref="C33:F33 C35:F35">
    <cfRule type="containsText" dxfId="1406" priority="91" operator="containsText" text="libre">
      <formula>NOT(ISERROR(SEARCH("libre",C33)))</formula>
    </cfRule>
  </conditionalFormatting>
  <conditionalFormatting sqref="C34:F34">
    <cfRule type="containsText" dxfId="1405" priority="89" operator="containsText" text="ntitulé">
      <formula>NOT(ISERROR(SEARCH("ntitulé",C34)))</formula>
    </cfRule>
    <cfRule type="containsBlanks" dxfId="1404" priority="90">
      <formula>LEN(TRIM(C34))=0</formula>
    </cfRule>
  </conditionalFormatting>
  <conditionalFormatting sqref="C34:F34">
    <cfRule type="containsText" dxfId="1403" priority="88" operator="containsText" text="libre">
      <formula>NOT(ISERROR(SEARCH("libre",C34)))</formula>
    </cfRule>
  </conditionalFormatting>
  <conditionalFormatting sqref="H32:K32">
    <cfRule type="containsText" dxfId="1402" priority="86" operator="containsText" text="ntitulé">
      <formula>NOT(ISERROR(SEARCH("ntitulé",H32)))</formula>
    </cfRule>
    <cfRule type="containsBlanks" dxfId="1401" priority="87">
      <formula>LEN(TRIM(H32))=0</formula>
    </cfRule>
  </conditionalFormatting>
  <conditionalFormatting sqref="H32:K32">
    <cfRule type="containsText" dxfId="1400" priority="85" operator="containsText" text="libre">
      <formula>NOT(ISERROR(SEARCH("libre",H32)))</formula>
    </cfRule>
  </conditionalFormatting>
  <conditionalFormatting sqref="H33:K35">
    <cfRule type="containsText" dxfId="1399" priority="80" operator="containsText" text="ntitulé">
      <formula>NOT(ISERROR(SEARCH("ntitulé",H33)))</formula>
    </cfRule>
    <cfRule type="containsBlanks" dxfId="1398" priority="81">
      <formula>LEN(TRIM(H33))=0</formula>
    </cfRule>
  </conditionalFormatting>
  <conditionalFormatting sqref="H33:K35">
    <cfRule type="containsText" dxfId="1397" priority="79" operator="containsText" text="libre">
      <formula>NOT(ISERROR(SEARCH("libre",H33)))</formula>
    </cfRule>
  </conditionalFormatting>
  <conditionalFormatting sqref="I33:K35">
    <cfRule type="containsText" dxfId="1396" priority="74" operator="containsText" text="ntitulé">
      <formula>NOT(ISERROR(SEARCH("ntitulé",I33)))</formula>
    </cfRule>
    <cfRule type="containsBlanks" dxfId="1395" priority="75">
      <formula>LEN(TRIM(I33))=0</formula>
    </cfRule>
  </conditionalFormatting>
  <conditionalFormatting sqref="I33:K35">
    <cfRule type="containsText" dxfId="1394" priority="73" operator="containsText" text="libre">
      <formula>NOT(ISERROR(SEARCH("libre",I33)))</formula>
    </cfRule>
  </conditionalFormatting>
  <conditionalFormatting sqref="F33:I33 F35:K35">
    <cfRule type="containsText" dxfId="1393" priority="68" operator="containsText" text="ntitulé">
      <formula>NOT(ISERROR(SEARCH("ntitulé",F33)))</formula>
    </cfRule>
    <cfRule type="containsBlanks" dxfId="1392" priority="69">
      <formula>LEN(TRIM(F33))=0</formula>
    </cfRule>
  </conditionalFormatting>
  <conditionalFormatting sqref="F33:I33 F35:K35">
    <cfRule type="containsText" dxfId="1391" priority="67" operator="containsText" text="libre">
      <formula>NOT(ISERROR(SEARCH("libre",F33)))</formula>
    </cfRule>
  </conditionalFormatting>
  <conditionalFormatting sqref="F34:I34">
    <cfRule type="containsText" dxfId="1390" priority="65" operator="containsText" text="ntitulé">
      <formula>NOT(ISERROR(SEARCH("ntitulé",F34)))</formula>
    </cfRule>
    <cfRule type="containsBlanks" dxfId="1389" priority="66">
      <formula>LEN(TRIM(F34))=0</formula>
    </cfRule>
  </conditionalFormatting>
  <conditionalFormatting sqref="F34:I34">
    <cfRule type="containsText" dxfId="1388" priority="64" operator="containsText" text="libre">
      <formula>NOT(ISERROR(SEARCH("libre",F34)))</formula>
    </cfRule>
  </conditionalFormatting>
  <conditionalFormatting sqref="K32">
    <cfRule type="containsText" dxfId="1387" priority="62" operator="containsText" text="ntitulé">
      <formula>NOT(ISERROR(SEARCH("ntitulé",K32)))</formula>
    </cfRule>
    <cfRule type="containsBlanks" dxfId="1386" priority="63">
      <formula>LEN(TRIM(K32))=0</formula>
    </cfRule>
  </conditionalFormatting>
  <conditionalFormatting sqref="K32">
    <cfRule type="containsText" dxfId="1385" priority="61" operator="containsText" text="libre">
      <formula>NOT(ISERROR(SEARCH("libre",K32)))</formula>
    </cfRule>
  </conditionalFormatting>
  <conditionalFormatting sqref="K32">
    <cfRule type="containsText" dxfId="1384" priority="59" operator="containsText" text="ntitulé">
      <formula>NOT(ISERROR(SEARCH("ntitulé",K32)))</formula>
    </cfRule>
    <cfRule type="containsBlanks" dxfId="1383" priority="60">
      <formula>LEN(TRIM(K32))=0</formula>
    </cfRule>
  </conditionalFormatting>
  <conditionalFormatting sqref="K32">
    <cfRule type="containsText" dxfId="1382" priority="58" operator="containsText" text="libre">
      <formula>NOT(ISERROR(SEARCH("libre",K32)))</formula>
    </cfRule>
  </conditionalFormatting>
  <conditionalFormatting sqref="K33:K35">
    <cfRule type="containsText" dxfId="1381" priority="53" operator="containsText" text="ntitulé">
      <formula>NOT(ISERROR(SEARCH("ntitulé",K33)))</formula>
    </cfRule>
    <cfRule type="containsBlanks" dxfId="1380" priority="54">
      <formula>LEN(TRIM(K33))=0</formula>
    </cfRule>
  </conditionalFormatting>
  <conditionalFormatting sqref="K33:K35">
    <cfRule type="containsText" dxfId="1379" priority="52" operator="containsText" text="libre">
      <formula>NOT(ISERROR(SEARCH("libre",K33)))</formula>
    </cfRule>
  </conditionalFormatting>
  <conditionalFormatting sqref="K33:K35">
    <cfRule type="containsText" dxfId="1378" priority="47" operator="containsText" text="ntitulé">
      <formula>NOT(ISERROR(SEARCH("ntitulé",K33)))</formula>
    </cfRule>
    <cfRule type="containsBlanks" dxfId="1377" priority="48">
      <formula>LEN(TRIM(K33))=0</formula>
    </cfRule>
  </conditionalFormatting>
  <conditionalFormatting sqref="K33:K35">
    <cfRule type="containsText" dxfId="1376" priority="46" operator="containsText" text="libre">
      <formula>NOT(ISERROR(SEARCH("libre",K33)))</formula>
    </cfRule>
  </conditionalFormatting>
  <conditionalFormatting sqref="F36:F37">
    <cfRule type="containsText" dxfId="1375" priority="44" operator="containsText" text="ntitulé">
      <formula>NOT(ISERROR(SEARCH("ntitulé",F36)))</formula>
    </cfRule>
    <cfRule type="containsBlanks" dxfId="1374" priority="45">
      <formula>LEN(TRIM(F36))=0</formula>
    </cfRule>
  </conditionalFormatting>
  <conditionalFormatting sqref="F36:F37">
    <cfRule type="containsText" dxfId="1373" priority="43" operator="containsText" text="libre">
      <formula>NOT(ISERROR(SEARCH("libre",F36)))</formula>
    </cfRule>
  </conditionalFormatting>
  <conditionalFormatting sqref="C36:F37">
    <cfRule type="containsText" dxfId="1372" priority="41" operator="containsText" text="ntitulé">
      <formula>NOT(ISERROR(SEARCH("ntitulé",C36)))</formula>
    </cfRule>
    <cfRule type="containsBlanks" dxfId="1371" priority="42">
      <formula>LEN(TRIM(C36))=0</formula>
    </cfRule>
  </conditionalFormatting>
  <conditionalFormatting sqref="C36:F37">
    <cfRule type="containsText" dxfId="1370" priority="40" operator="containsText" text="libre">
      <formula>NOT(ISERROR(SEARCH("libre",C36)))</formula>
    </cfRule>
  </conditionalFormatting>
  <conditionalFormatting sqref="F36:F37">
    <cfRule type="containsText" dxfId="1369" priority="38" operator="containsText" text="ntitulé">
      <formula>NOT(ISERROR(SEARCH("ntitulé",F36)))</formula>
    </cfRule>
    <cfRule type="containsBlanks" dxfId="1368" priority="39">
      <formula>LEN(TRIM(F36))=0</formula>
    </cfRule>
  </conditionalFormatting>
  <conditionalFormatting sqref="F36:F37">
    <cfRule type="containsText" dxfId="1367" priority="37" operator="containsText" text="libre">
      <formula>NOT(ISERROR(SEARCH("libre",F36)))</formula>
    </cfRule>
  </conditionalFormatting>
  <conditionalFormatting sqref="G35">
    <cfRule type="containsText" dxfId="1366" priority="29" operator="containsText" text="ntitulé">
      <formula>NOT(ISERROR(SEARCH("ntitulé",G35)))</formula>
    </cfRule>
    <cfRule type="containsBlanks" dxfId="1365" priority="30">
      <formula>LEN(TRIM(G35))=0</formula>
    </cfRule>
  </conditionalFormatting>
  <conditionalFormatting sqref="G35">
    <cfRule type="containsText" dxfId="1364" priority="28" operator="containsText" text="libre">
      <formula>NOT(ISERROR(SEARCH("libre",G35)))</formula>
    </cfRule>
  </conditionalFormatting>
  <conditionalFormatting sqref="G37:H37 G36:K36">
    <cfRule type="containsText" dxfId="1363" priority="17" operator="containsText" text="ntitulé">
      <formula>NOT(ISERROR(SEARCH("ntitulé",G36)))</formula>
    </cfRule>
    <cfRule type="containsBlanks" dxfId="1362" priority="18">
      <formula>LEN(TRIM(G36))=0</formula>
    </cfRule>
  </conditionalFormatting>
  <conditionalFormatting sqref="G37:H37 G36:K36">
    <cfRule type="containsText" dxfId="1361" priority="16" operator="containsText" text="libre">
      <formula>NOT(ISERROR(SEARCH("libre",G36)))</formula>
    </cfRule>
  </conditionalFormatting>
  <conditionalFormatting sqref="H37:K37">
    <cfRule type="containsText" dxfId="1360" priority="14" operator="containsText" text="ntitulé">
      <formula>NOT(ISERROR(SEARCH("ntitulé",H37)))</formula>
    </cfRule>
    <cfRule type="containsBlanks" dxfId="1359" priority="15">
      <formula>LEN(TRIM(H37))=0</formula>
    </cfRule>
  </conditionalFormatting>
  <conditionalFormatting sqref="H37:K37">
    <cfRule type="containsText" dxfId="1358" priority="13" operator="containsText" text="libre">
      <formula>NOT(ISERROR(SEARCH("libre",H37)))</formula>
    </cfRule>
  </conditionalFormatting>
  <conditionalFormatting sqref="I37:K37">
    <cfRule type="containsText" dxfId="1357" priority="11" operator="containsText" text="ntitulé">
      <formula>NOT(ISERROR(SEARCH("ntitulé",I37)))</formula>
    </cfRule>
    <cfRule type="containsBlanks" dxfId="1356" priority="12">
      <formula>LEN(TRIM(I37))=0</formula>
    </cfRule>
  </conditionalFormatting>
  <conditionalFormatting sqref="I37:K37">
    <cfRule type="containsText" dxfId="1355" priority="10" operator="containsText" text="libre">
      <formula>NOT(ISERROR(SEARCH("libre",I37)))</formula>
    </cfRule>
  </conditionalFormatting>
  <conditionalFormatting sqref="G37:I37 G36:K36">
    <cfRule type="containsText" dxfId="1354" priority="8" operator="containsText" text="ntitulé">
      <formula>NOT(ISERROR(SEARCH("ntitulé",G36)))</formula>
    </cfRule>
    <cfRule type="containsBlanks" dxfId="1353" priority="9">
      <formula>LEN(TRIM(G36))=0</formula>
    </cfRule>
  </conditionalFormatting>
  <conditionalFormatting sqref="G37:I37 G36:K36">
    <cfRule type="containsText" dxfId="1352" priority="7" operator="containsText" text="libre">
      <formula>NOT(ISERROR(SEARCH("libre",G36)))</formula>
    </cfRule>
  </conditionalFormatting>
  <conditionalFormatting sqref="K37">
    <cfRule type="containsText" dxfId="1351" priority="5" operator="containsText" text="ntitulé">
      <formula>NOT(ISERROR(SEARCH("ntitulé",K37)))</formula>
    </cfRule>
    <cfRule type="containsBlanks" dxfId="1350" priority="6">
      <formula>LEN(TRIM(K37))=0</formula>
    </cfRule>
  </conditionalFormatting>
  <conditionalFormatting sqref="K37">
    <cfRule type="containsText" dxfId="1349" priority="4" operator="containsText" text="libre">
      <formula>NOT(ISERROR(SEARCH("libre",K37)))</formula>
    </cfRule>
  </conditionalFormatting>
  <conditionalFormatting sqref="K37">
    <cfRule type="containsText" dxfId="1348" priority="2" operator="containsText" text="ntitulé">
      <formula>NOT(ISERROR(SEARCH("ntitulé",K37)))</formula>
    </cfRule>
    <cfRule type="containsBlanks" dxfId="1347" priority="3">
      <formula>LEN(TRIM(K37))=0</formula>
    </cfRule>
  </conditionalFormatting>
  <conditionalFormatting sqref="K37">
    <cfRule type="containsText" dxfId="1346" priority="1" operator="containsText" text="libre">
      <formula>NOT(ISERROR(SEARCH("libre",K37)))</formula>
    </cfRule>
  </conditionalFormatting>
  <hyperlinks>
    <hyperlink ref="J46" location="'TAB A'!A1" display="TAB A" xr:uid="{00000000-0004-0000-0000-000000000000}"/>
    <hyperlink ref="J47" location="'TAB B'!A1" display="TAB B" xr:uid="{00000000-0004-0000-0000-000001000000}"/>
    <hyperlink ref="J48" location="'TAB1'!A1" display="TAB1" xr:uid="{00000000-0004-0000-0000-000003000000}"/>
    <hyperlink ref="J49" location="'TAB2'!A1" display="TAB2" xr:uid="{00000000-0004-0000-0000-000004000000}"/>
    <hyperlink ref="J50" location="'TAB3'!A1" display="TAB3" xr:uid="{00000000-0004-0000-0000-000008000000}"/>
    <hyperlink ref="J51" location="'TAB4'!A1" display="TAB4" xr:uid="{00000000-0004-0000-0000-000010000000}"/>
    <hyperlink ref="J52" location="TAB4.1!A1" display="TAB4.1" xr:uid="{00000000-0004-0000-0000-000011000000}"/>
    <hyperlink ref="J53" location="TAB4.2!A1" display="TAB4.2" xr:uid="{00000000-0004-0000-0000-000012000000}"/>
    <hyperlink ref="J54" location="TAB4.3!A1" display="TAB4.3" xr:uid="{00000000-0004-0000-0000-000013000000}"/>
    <hyperlink ref="J55" location="TAB4.4!A1" display="TAB4.4" xr:uid="{00000000-0004-0000-0000-000014000000}"/>
    <hyperlink ref="J56" location="TAB4.5!A1" display="TAB4.5" xr:uid="{00000000-0004-0000-0000-000015000000}"/>
    <hyperlink ref="J57" location="TAB4.6!A1" display="TAB4.6" xr:uid="{00000000-0004-0000-0000-000016000000}"/>
    <hyperlink ref="J58" location="TAB4.7!A1" display="TAB4.7" xr:uid="{00000000-0004-0000-0000-000017000000}"/>
    <hyperlink ref="J59" location="TAB4.8!A1" display="TAB4.8" xr:uid="{00000000-0004-0000-0000-000018000000}"/>
    <hyperlink ref="J60" location="TAB4.9!A1" display="TAB4.9" xr:uid="{00000000-0004-0000-0000-000019000000}"/>
    <hyperlink ref="J61" location="TAB4.10!A1" display="TAB4.10" xr:uid="{00000000-0004-0000-0000-00001A000000}"/>
    <hyperlink ref="J62" location="TAB4.11!A1" display="TAB4.11" xr:uid="{00000000-0004-0000-0000-00001B000000}"/>
    <hyperlink ref="J63" location="TAB4.12!A1" display="TAB4.12" xr:uid="{00000000-0004-0000-0000-00001C000000}"/>
    <hyperlink ref="J64" location="TAB4.13!A1" display="TAB4.13" xr:uid="{00000000-0004-0000-0000-00001D000000}"/>
    <hyperlink ref="J66" location="'TAB5'!A1" display="TAB5" xr:uid="{00000000-0004-0000-0000-000020000000}"/>
    <hyperlink ref="J67" location="TAB5.1!A1" display="TAB5.1" xr:uid="{00000000-0004-0000-0000-000021000000}"/>
    <hyperlink ref="J68" location="TAB5.2!A1" display="TAB5.2" xr:uid="{00000000-0004-0000-0000-000022000000}"/>
    <hyperlink ref="J69" location="TAB5.3!A1" display="TAB5.3" xr:uid="{00000000-0004-0000-0000-000023000000}"/>
    <hyperlink ref="J70" location="'TAB6'!A1" display="TAB6" xr:uid="{00000000-0004-0000-0000-000025000000}"/>
    <hyperlink ref="J71" location="'TAB7'!A1" display="TAB7" xr:uid="{00000000-0004-0000-0000-000026000000}"/>
    <hyperlink ref="J72" location="TAB7.1!A1" display="TAB7.1" xr:uid="{00000000-0004-0000-0000-000027000000}"/>
    <hyperlink ref="J73" location="TAB7.2!A1" display="TAB7.2" xr:uid="{00000000-0004-0000-0000-000028000000}"/>
    <hyperlink ref="J74" location="'TAB8'!A1" display="TAB8" xr:uid="{00000000-0004-0000-0000-00002A000000}"/>
  </hyperlinks>
  <pageMargins left="0.7" right="0.7" top="0.75" bottom="0.75" header="0.3" footer="0.3"/>
  <pageSetup paperSize="9" scale="57" orientation="portrait" r:id="rId1"/>
  <rowBreaks count="1" manualBreakCount="1">
    <brk id="43" max="9" man="1"/>
  </rowBreaks>
  <colBreaks count="1" manualBreakCount="1">
    <brk id="1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B11230-EFBD-47B1-9E49-B97E6F80E38E}">
          <x14:formula1>
            <xm:f>'Data X et FEC'!$A$2:$A$8</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59"/>
  <sheetViews>
    <sheetView zoomScale="90" zoomScaleNormal="90" workbookViewId="0">
      <selection activeCell="A3" sqref="A3:U3"/>
    </sheetView>
  </sheetViews>
  <sheetFormatPr baseColWidth="10" defaultColWidth="9.1640625" defaultRowHeight="13.5" x14ac:dyDescent="0.3"/>
  <cols>
    <col min="1" max="1" width="53.5" style="4" bestFit="1" customWidth="1"/>
    <col min="2" max="2" width="15.5" style="1" customWidth="1"/>
    <col min="3" max="4" width="15.5" style="4" customWidth="1"/>
    <col min="5" max="9" width="15.5" style="1" customWidth="1"/>
    <col min="10" max="11" width="12.33203125" style="1" bestFit="1" customWidth="1"/>
    <col min="12" max="19" width="9.5" style="1" customWidth="1"/>
    <col min="20" max="20" width="6.6640625" style="1" customWidth="1"/>
    <col min="21" max="16384" width="9.1640625" style="1"/>
  </cols>
  <sheetData>
    <row r="1" spans="1:21" ht="15" x14ac:dyDescent="0.3">
      <c r="A1" s="15" t="s">
        <v>64</v>
      </c>
      <c r="B1" s="6"/>
      <c r="C1" s="27"/>
      <c r="E1" s="6"/>
      <c r="G1" s="6"/>
      <c r="I1" s="6"/>
      <c r="K1" s="6"/>
      <c r="M1" s="6"/>
      <c r="N1" s="6"/>
      <c r="O1" s="6"/>
      <c r="Q1" s="6"/>
    </row>
    <row r="2" spans="1:21" ht="15" x14ac:dyDescent="0.3">
      <c r="A2" s="14" t="s">
        <v>598</v>
      </c>
      <c r="B2" s="6"/>
      <c r="C2" s="27"/>
      <c r="E2" s="6"/>
      <c r="G2" s="6"/>
      <c r="I2" s="6"/>
      <c r="K2" s="6"/>
      <c r="M2" s="6"/>
      <c r="N2" s="6"/>
      <c r="O2" s="6"/>
      <c r="Q2" s="6"/>
    </row>
    <row r="3" spans="1:21" ht="41.45" customHeight="1" x14ac:dyDescent="0.35">
      <c r="A3" s="514" t="str">
        <f>TAB00!B53&amp;" : "&amp;TAB00!C53</f>
        <v xml:space="preserve">TAB4.2 : Charges émanant de factures d’achat d’électricité émises par un fournisseur commercial pour la couverture des pertes en réseau électrique </v>
      </c>
      <c r="B3" s="514"/>
      <c r="C3" s="514"/>
      <c r="D3" s="514"/>
      <c r="E3" s="514"/>
      <c r="F3" s="514"/>
      <c r="G3" s="514"/>
      <c r="H3" s="514"/>
      <c r="I3" s="514"/>
      <c r="J3" s="514"/>
      <c r="K3" s="514"/>
      <c r="L3" s="514"/>
      <c r="M3" s="514"/>
      <c r="N3" s="514"/>
      <c r="O3" s="514"/>
      <c r="P3" s="514"/>
      <c r="Q3" s="514"/>
      <c r="R3" s="514"/>
      <c r="S3" s="514"/>
      <c r="T3" s="514"/>
      <c r="U3" s="514"/>
    </row>
    <row r="4" spans="1:21" x14ac:dyDescent="0.3">
      <c r="J4" s="2"/>
      <c r="K4" s="2"/>
      <c r="L4" s="2"/>
    </row>
    <row r="5" spans="1:21" ht="14.25" thickBot="1" x14ac:dyDescent="0.35">
      <c r="J5" s="2"/>
      <c r="M5" s="506" t="s">
        <v>445</v>
      </c>
      <c r="N5" s="507"/>
      <c r="O5" s="507"/>
      <c r="P5" s="507"/>
      <c r="Q5" s="507"/>
      <c r="R5" s="507"/>
      <c r="S5" s="507"/>
      <c r="T5" s="507"/>
      <c r="U5" s="508"/>
    </row>
    <row r="6" spans="1:21" s="115" customFormat="1" ht="24" customHeight="1" x14ac:dyDescent="0.3">
      <c r="A6" s="350" t="s">
        <v>395</v>
      </c>
      <c r="B6" s="24" t="s">
        <v>515</v>
      </c>
      <c r="C6" s="24" t="s">
        <v>493</v>
      </c>
      <c r="D6" s="24" t="s">
        <v>509</v>
      </c>
      <c r="E6" s="350" t="s">
        <v>507</v>
      </c>
      <c r="F6" s="350" t="s">
        <v>508</v>
      </c>
      <c r="G6" s="350" t="s">
        <v>455</v>
      </c>
      <c r="H6" s="350" t="s">
        <v>456</v>
      </c>
      <c r="I6" s="350" t="s">
        <v>457</v>
      </c>
      <c r="J6" s="350" t="s">
        <v>458</v>
      </c>
      <c r="K6" s="350" t="s">
        <v>459</v>
      </c>
      <c r="M6" s="431" t="s">
        <v>446</v>
      </c>
      <c r="N6" s="431" t="s">
        <v>447</v>
      </c>
      <c r="O6" s="378" t="s">
        <v>503</v>
      </c>
      <c r="P6" s="378" t="s">
        <v>449</v>
      </c>
      <c r="Q6" s="378" t="s">
        <v>504</v>
      </c>
      <c r="R6" s="378" t="s">
        <v>460</v>
      </c>
      <c r="S6" s="378" t="s">
        <v>461</v>
      </c>
      <c r="T6" s="378" t="s">
        <v>491</v>
      </c>
      <c r="U6" s="378" t="s">
        <v>463</v>
      </c>
    </row>
    <row r="7" spans="1:21" s="133" customFormat="1" ht="24.6" customHeight="1" x14ac:dyDescent="0.3">
      <c r="A7" s="154" t="s">
        <v>219</v>
      </c>
      <c r="B7" s="142"/>
      <c r="C7" s="142"/>
      <c r="D7" s="142"/>
      <c r="E7" s="142"/>
      <c r="F7" s="142"/>
      <c r="G7" s="142"/>
      <c r="H7" s="142"/>
      <c r="I7" s="142"/>
      <c r="J7" s="142"/>
      <c r="K7" s="142"/>
      <c r="M7" s="156">
        <f t="shared" ref="M7:O11" si="0">IFERROR(IF(AND(ROUND(SUM(B7:B7),0)=0,ROUND(SUM(C7:C7),0)&gt;ROUND(SUM(B7:B7),0)),"INF",(ROUND(SUM(C7:C7),0)-ROUND(SUM(B7:B7),0))/ROUND(SUM(B7:B7),0)),0)</f>
        <v>0</v>
      </c>
      <c r="N7" s="156">
        <f t="shared" si="0"/>
        <v>0</v>
      </c>
      <c r="O7" s="156">
        <f t="shared" si="0"/>
        <v>0</v>
      </c>
      <c r="P7" s="156">
        <f t="shared" ref="P7:U11" si="1">IFERROR(IF(AND(ROUND(SUM(E7),0)=0,ROUND(SUM(F7:F7),0)&gt;ROUND(SUM(E7),0)),"INF",(ROUND(SUM(F7:F7),0)-ROUND(SUM(E7),0))/ROUND(SUM(E7),0)),0)</f>
        <v>0</v>
      </c>
      <c r="Q7" s="156">
        <f t="shared" si="1"/>
        <v>0</v>
      </c>
      <c r="R7" s="156">
        <f t="shared" si="1"/>
        <v>0</v>
      </c>
      <c r="S7" s="156">
        <f t="shared" si="1"/>
        <v>0</v>
      </c>
      <c r="T7" s="156">
        <f t="shared" si="1"/>
        <v>0</v>
      </c>
      <c r="U7" s="157">
        <f t="shared" si="1"/>
        <v>0</v>
      </c>
    </row>
    <row r="8" spans="1:21" s="133" customFormat="1" ht="24.6" customHeight="1" x14ac:dyDescent="0.3">
      <c r="A8" s="154" t="s">
        <v>220</v>
      </c>
      <c r="B8" s="142"/>
      <c r="C8" s="142"/>
      <c r="D8" s="142"/>
      <c r="E8" s="142"/>
      <c r="F8" s="142"/>
      <c r="G8" s="142"/>
      <c r="H8" s="142"/>
      <c r="I8" s="142"/>
      <c r="J8" s="142"/>
      <c r="K8" s="142"/>
      <c r="M8" s="138">
        <f t="shared" si="0"/>
        <v>0</v>
      </c>
      <c r="N8" s="138">
        <f t="shared" si="0"/>
        <v>0</v>
      </c>
      <c r="O8" s="138">
        <f t="shared" si="0"/>
        <v>0</v>
      </c>
      <c r="P8" s="138">
        <f t="shared" si="1"/>
        <v>0</v>
      </c>
      <c r="Q8" s="138">
        <f t="shared" si="1"/>
        <v>0</v>
      </c>
      <c r="R8" s="138">
        <f t="shared" si="1"/>
        <v>0</v>
      </c>
      <c r="S8" s="138">
        <f t="shared" si="1"/>
        <v>0</v>
      </c>
      <c r="T8" s="138">
        <f t="shared" si="1"/>
        <v>0</v>
      </c>
      <c r="U8" s="140">
        <f t="shared" si="1"/>
        <v>0</v>
      </c>
    </row>
    <row r="9" spans="1:21" s="133" customFormat="1" ht="24.6" customHeight="1" x14ac:dyDescent="0.3">
      <c r="A9" s="154" t="s">
        <v>221</v>
      </c>
      <c r="B9" s="142"/>
      <c r="C9" s="142"/>
      <c r="D9" s="142"/>
      <c r="E9" s="142"/>
      <c r="F9" s="142"/>
      <c r="G9" s="142"/>
      <c r="H9" s="142"/>
      <c r="I9" s="142"/>
      <c r="J9" s="142"/>
      <c r="K9" s="142"/>
      <c r="M9" s="138">
        <f t="shared" si="0"/>
        <v>0</v>
      </c>
      <c r="N9" s="138">
        <f t="shared" si="0"/>
        <v>0</v>
      </c>
      <c r="O9" s="138">
        <f t="shared" si="0"/>
        <v>0</v>
      </c>
      <c r="P9" s="138">
        <f t="shared" si="1"/>
        <v>0</v>
      </c>
      <c r="Q9" s="138">
        <f t="shared" si="1"/>
        <v>0</v>
      </c>
      <c r="R9" s="138">
        <f t="shared" si="1"/>
        <v>0</v>
      </c>
      <c r="S9" s="138">
        <f t="shared" si="1"/>
        <v>0</v>
      </c>
      <c r="T9" s="138">
        <f t="shared" si="1"/>
        <v>0</v>
      </c>
      <c r="U9" s="140">
        <f t="shared" si="1"/>
        <v>0</v>
      </c>
    </row>
    <row r="10" spans="1:21" s="133" customFormat="1" ht="24.6" customHeight="1" x14ac:dyDescent="0.3">
      <c r="A10" s="154" t="s">
        <v>222</v>
      </c>
      <c r="B10" s="155"/>
      <c r="C10" s="155"/>
      <c r="D10" s="155"/>
      <c r="E10" s="155"/>
      <c r="F10" s="155"/>
      <c r="G10" s="155"/>
      <c r="H10" s="155"/>
      <c r="I10" s="155"/>
      <c r="J10" s="155"/>
      <c r="K10" s="155"/>
      <c r="M10" s="139">
        <f t="shared" si="0"/>
        <v>0</v>
      </c>
      <c r="N10" s="139">
        <f t="shared" si="0"/>
        <v>0</v>
      </c>
      <c r="O10" s="139">
        <f t="shared" si="0"/>
        <v>0</v>
      </c>
      <c r="P10" s="139">
        <f t="shared" si="1"/>
        <v>0</v>
      </c>
      <c r="Q10" s="139">
        <f t="shared" si="1"/>
        <v>0</v>
      </c>
      <c r="R10" s="139">
        <f t="shared" si="1"/>
        <v>0</v>
      </c>
      <c r="S10" s="139">
        <f t="shared" si="1"/>
        <v>0</v>
      </c>
      <c r="T10" s="139">
        <f t="shared" si="1"/>
        <v>0</v>
      </c>
      <c r="U10" s="141">
        <f t="shared" si="1"/>
        <v>0</v>
      </c>
    </row>
    <row r="11" spans="1:21" s="133" customFormat="1" ht="24.6" customHeight="1" x14ac:dyDescent="0.3">
      <c r="A11" s="158" t="s">
        <v>354</v>
      </c>
      <c r="B11" s="159">
        <f t="shared" ref="B11:C11" si="2">SUM(B7:B10)</f>
        <v>0</v>
      </c>
      <c r="C11" s="159">
        <f t="shared" si="2"/>
        <v>0</v>
      </c>
      <c r="D11" s="159">
        <f t="shared" ref="D11:G11" si="3">SUM(D7:D10)</f>
        <v>0</v>
      </c>
      <c r="E11" s="159">
        <f t="shared" si="3"/>
        <v>0</v>
      </c>
      <c r="F11" s="159">
        <f t="shared" si="3"/>
        <v>0</v>
      </c>
      <c r="G11" s="159">
        <f t="shared" si="3"/>
        <v>0</v>
      </c>
      <c r="H11" s="159">
        <f t="shared" ref="H11" si="4">SUM(H7:H10)</f>
        <v>0</v>
      </c>
      <c r="I11" s="159">
        <f t="shared" ref="I11" si="5">SUM(I7:I10)</f>
        <v>0</v>
      </c>
      <c r="J11" s="159">
        <f t="shared" ref="J11" si="6">SUM(J7:J10)</f>
        <v>0</v>
      </c>
      <c r="K11" s="159">
        <f t="shared" ref="K11" si="7">SUM(K7:K10)</f>
        <v>0</v>
      </c>
      <c r="M11" s="137">
        <f t="shared" si="0"/>
        <v>0</v>
      </c>
      <c r="N11" s="137">
        <f t="shared" si="0"/>
        <v>0</v>
      </c>
      <c r="O11" s="137">
        <f t="shared" si="0"/>
        <v>0</v>
      </c>
      <c r="P11" s="137">
        <f t="shared" si="1"/>
        <v>0</v>
      </c>
      <c r="Q11" s="137">
        <f t="shared" si="1"/>
        <v>0</v>
      </c>
      <c r="R11" s="137">
        <f t="shared" si="1"/>
        <v>0</v>
      </c>
      <c r="S11" s="137">
        <f t="shared" si="1"/>
        <v>0</v>
      </c>
      <c r="T11" s="137">
        <f t="shared" si="1"/>
        <v>0</v>
      </c>
      <c r="U11" s="137">
        <f t="shared" si="1"/>
        <v>0</v>
      </c>
    </row>
    <row r="12" spans="1:21" x14ac:dyDescent="0.3">
      <c r="C12" s="1"/>
      <c r="D12" s="1"/>
      <c r="E12" s="4"/>
      <c r="M12" s="4"/>
      <c r="N12" s="4"/>
      <c r="O12" s="4"/>
    </row>
    <row r="13" spans="1:21" s="133" customFormat="1" x14ac:dyDescent="0.3">
      <c r="A13" s="307" t="s">
        <v>396</v>
      </c>
      <c r="B13" s="227"/>
      <c r="C13" s="227"/>
      <c r="D13" s="227"/>
      <c r="E13" s="227"/>
      <c r="F13" s="227"/>
      <c r="G13" s="227"/>
      <c r="H13" s="227"/>
      <c r="I13" s="227"/>
      <c r="J13" s="227"/>
      <c r="K13" s="227"/>
      <c r="M13" s="138">
        <f>IFERROR(IF(AND(ROUND(SUM(B13:B13),0)=0,ROUND(SUM(C13:C13),0)&gt;ROUND(SUM(B13:B13),0)),"INF",(ROUND(SUM(C13:C13),0)-ROUND(SUM(B13:B13),0))/ROUND(SUM(B13:B13),0)),0)</f>
        <v>0</v>
      </c>
      <c r="N13" s="138">
        <f>IFERROR(IF(AND(ROUND(SUM(C13:C13),0)=0,ROUND(SUM(D13:D13),0)&gt;ROUND(SUM(C13:C13),0)),"INF",(ROUND(SUM(D13:D13),0)-ROUND(SUM(C13:C13),0))/ROUND(SUM(C13:C13),0)),0)</f>
        <v>0</v>
      </c>
      <c r="O13" s="138">
        <f>IFERROR(IF(AND(ROUND(SUM(D13:D13),0)=0,ROUND(SUM(E13:E13),0)&gt;ROUND(SUM(D13:D13),0)),"INF",(ROUND(SUM(E13:E13),0)-ROUND(SUM(D13:D13),0))/ROUND(SUM(D13:D13),0)),0)</f>
        <v>0</v>
      </c>
      <c r="P13" s="138">
        <f t="shared" ref="P13:U13" si="8">IFERROR(IF(AND(ROUND(SUM(E13),0)=0,ROUND(SUM(F13:F13),0)&gt;ROUND(SUM(E13),0)),"INF",(ROUND(SUM(F13:F13),0)-ROUND(SUM(E13),0))/ROUND(SUM(E13),0)),0)</f>
        <v>0</v>
      </c>
      <c r="Q13" s="138">
        <f t="shared" si="8"/>
        <v>0</v>
      </c>
      <c r="R13" s="138">
        <f t="shared" si="8"/>
        <v>0</v>
      </c>
      <c r="S13" s="138">
        <f t="shared" si="8"/>
        <v>0</v>
      </c>
      <c r="T13" s="138">
        <f t="shared" si="8"/>
        <v>0</v>
      </c>
      <c r="U13" s="140">
        <f t="shared" si="8"/>
        <v>0</v>
      </c>
    </row>
    <row r="14" spans="1:21" x14ac:dyDescent="0.3">
      <c r="C14" s="1"/>
      <c r="D14" s="1"/>
      <c r="E14" s="4"/>
      <c r="I14" s="2"/>
      <c r="M14" s="4"/>
      <c r="N14" s="4"/>
      <c r="O14" s="4"/>
      <c r="R14" s="2"/>
      <c r="S14" s="2"/>
    </row>
    <row r="15" spans="1:21" ht="14.25" thickBot="1" x14ac:dyDescent="0.35">
      <c r="C15" s="1"/>
      <c r="D15" s="1"/>
      <c r="E15" s="4"/>
      <c r="I15" s="2"/>
      <c r="O15" s="506" t="s">
        <v>445</v>
      </c>
      <c r="P15" s="507"/>
      <c r="Q15" s="507"/>
      <c r="R15" s="507"/>
      <c r="S15" s="507"/>
      <c r="T15" s="507"/>
      <c r="U15" s="508"/>
    </row>
    <row r="16" spans="1:21" s="115" customFormat="1" ht="24" customHeight="1" x14ac:dyDescent="0.3">
      <c r="A16" s="350" t="s">
        <v>355</v>
      </c>
      <c r="B16" s="24" t="s">
        <v>515</v>
      </c>
      <c r="C16" s="24" t="s">
        <v>493</v>
      </c>
      <c r="D16" s="24" t="s">
        <v>509</v>
      </c>
      <c r="E16" s="350" t="s">
        <v>507</v>
      </c>
      <c r="F16" s="350" t="s">
        <v>508</v>
      </c>
      <c r="G16" s="350" t="s">
        <v>455</v>
      </c>
      <c r="H16" s="350" t="s">
        <v>456</v>
      </c>
      <c r="I16" s="350" t="s">
        <v>457</v>
      </c>
      <c r="J16" s="350" t="s">
        <v>458</v>
      </c>
      <c r="K16" s="350" t="s">
        <v>459</v>
      </c>
      <c r="M16" s="431" t="s">
        <v>446</v>
      </c>
      <c r="N16" s="431" t="s">
        <v>447</v>
      </c>
      <c r="O16" s="378" t="s">
        <v>503</v>
      </c>
      <c r="P16" s="378" t="s">
        <v>449</v>
      </c>
      <c r="Q16" s="378" t="s">
        <v>504</v>
      </c>
      <c r="R16" s="378" t="s">
        <v>460</v>
      </c>
      <c r="S16" s="378" t="s">
        <v>461</v>
      </c>
      <c r="T16" s="378" t="s">
        <v>491</v>
      </c>
      <c r="U16" s="378" t="s">
        <v>463</v>
      </c>
    </row>
    <row r="17" spans="1:21" s="133" customFormat="1" ht="24.6" customHeight="1" x14ac:dyDescent="0.3">
      <c r="A17" s="154" t="s">
        <v>219</v>
      </c>
      <c r="B17" s="228">
        <f t="shared" ref="B17:C17" si="9">B7*B$13</f>
        <v>0</v>
      </c>
      <c r="C17" s="228">
        <f t="shared" si="9"/>
        <v>0</v>
      </c>
      <c r="D17" s="228">
        <f t="shared" ref="D17:K20" si="10">D7*D$13</f>
        <v>0</v>
      </c>
      <c r="E17" s="228">
        <f t="shared" si="10"/>
        <v>0</v>
      </c>
      <c r="F17" s="228">
        <f t="shared" si="10"/>
        <v>0</v>
      </c>
      <c r="G17" s="228">
        <f t="shared" si="10"/>
        <v>0</v>
      </c>
      <c r="H17" s="228">
        <f t="shared" si="10"/>
        <v>0</v>
      </c>
      <c r="I17" s="228">
        <f t="shared" si="10"/>
        <v>0</v>
      </c>
      <c r="J17" s="228">
        <f t="shared" si="10"/>
        <v>0</v>
      </c>
      <c r="K17" s="228">
        <f t="shared" si="10"/>
        <v>0</v>
      </c>
      <c r="M17" s="156">
        <f t="shared" ref="M17:O21" si="11">IFERROR(IF(AND(ROUND(SUM(B17:B17),0)=0,ROUND(SUM(C17:C17),0)&gt;ROUND(SUM(B17:B17),0)),"INF",(ROUND(SUM(C17:C17),0)-ROUND(SUM(B17:B17),0))/ROUND(SUM(B17:B17),0)),0)</f>
        <v>0</v>
      </c>
      <c r="N17" s="156">
        <f t="shared" si="11"/>
        <v>0</v>
      </c>
      <c r="O17" s="156">
        <f t="shared" si="11"/>
        <v>0</v>
      </c>
      <c r="P17" s="156">
        <f t="shared" ref="P17:U21" si="12">IFERROR(IF(AND(ROUND(SUM(E17),0)=0,ROUND(SUM(F17:F17),0)&gt;ROUND(SUM(E17),0)),"INF",(ROUND(SUM(F17:F17),0)-ROUND(SUM(E17),0))/ROUND(SUM(E17),0)),0)</f>
        <v>0</v>
      </c>
      <c r="Q17" s="156">
        <f t="shared" si="12"/>
        <v>0</v>
      </c>
      <c r="R17" s="156">
        <f t="shared" si="12"/>
        <v>0</v>
      </c>
      <c r="S17" s="156">
        <f t="shared" si="12"/>
        <v>0</v>
      </c>
      <c r="T17" s="156">
        <f t="shared" si="12"/>
        <v>0</v>
      </c>
      <c r="U17" s="157">
        <f t="shared" si="12"/>
        <v>0</v>
      </c>
    </row>
    <row r="18" spans="1:21" s="133" customFormat="1" ht="24.6" customHeight="1" x14ac:dyDescent="0.3">
      <c r="A18" s="154" t="s">
        <v>220</v>
      </c>
      <c r="B18" s="228">
        <f t="shared" ref="B18:C18" si="13">B8*B$13</f>
        <v>0</v>
      </c>
      <c r="C18" s="228">
        <f t="shared" si="13"/>
        <v>0</v>
      </c>
      <c r="D18" s="228">
        <f t="shared" si="10"/>
        <v>0</v>
      </c>
      <c r="E18" s="228">
        <f t="shared" si="10"/>
        <v>0</v>
      </c>
      <c r="F18" s="228">
        <f t="shared" si="10"/>
        <v>0</v>
      </c>
      <c r="G18" s="228">
        <f t="shared" si="10"/>
        <v>0</v>
      </c>
      <c r="H18" s="228">
        <f t="shared" si="10"/>
        <v>0</v>
      </c>
      <c r="I18" s="228">
        <f t="shared" si="10"/>
        <v>0</v>
      </c>
      <c r="J18" s="228">
        <f t="shared" si="10"/>
        <v>0</v>
      </c>
      <c r="K18" s="228">
        <f t="shared" si="10"/>
        <v>0</v>
      </c>
      <c r="M18" s="138">
        <f t="shared" si="11"/>
        <v>0</v>
      </c>
      <c r="N18" s="138">
        <f t="shared" si="11"/>
        <v>0</v>
      </c>
      <c r="O18" s="138">
        <f t="shared" si="11"/>
        <v>0</v>
      </c>
      <c r="P18" s="138">
        <f t="shared" si="12"/>
        <v>0</v>
      </c>
      <c r="Q18" s="138">
        <f t="shared" si="12"/>
        <v>0</v>
      </c>
      <c r="R18" s="138">
        <f t="shared" si="12"/>
        <v>0</v>
      </c>
      <c r="S18" s="138">
        <f t="shared" si="12"/>
        <v>0</v>
      </c>
      <c r="T18" s="138">
        <f t="shared" si="12"/>
        <v>0</v>
      </c>
      <c r="U18" s="140">
        <f t="shared" si="12"/>
        <v>0</v>
      </c>
    </row>
    <row r="19" spans="1:21" s="133" customFormat="1" ht="24.6" customHeight="1" x14ac:dyDescent="0.3">
      <c r="A19" s="154" t="s">
        <v>221</v>
      </c>
      <c r="B19" s="228">
        <f t="shared" ref="B19:C19" si="14">B9*B$13</f>
        <v>0</v>
      </c>
      <c r="C19" s="228">
        <f t="shared" si="14"/>
        <v>0</v>
      </c>
      <c r="D19" s="228">
        <f t="shared" si="10"/>
        <v>0</v>
      </c>
      <c r="E19" s="228">
        <f t="shared" si="10"/>
        <v>0</v>
      </c>
      <c r="F19" s="228">
        <f t="shared" si="10"/>
        <v>0</v>
      </c>
      <c r="G19" s="228">
        <f t="shared" si="10"/>
        <v>0</v>
      </c>
      <c r="H19" s="228">
        <f t="shared" si="10"/>
        <v>0</v>
      </c>
      <c r="I19" s="228">
        <f t="shared" si="10"/>
        <v>0</v>
      </c>
      <c r="J19" s="228">
        <f t="shared" si="10"/>
        <v>0</v>
      </c>
      <c r="K19" s="228">
        <f t="shared" si="10"/>
        <v>0</v>
      </c>
      <c r="M19" s="138">
        <f t="shared" si="11"/>
        <v>0</v>
      </c>
      <c r="N19" s="138">
        <f t="shared" si="11"/>
        <v>0</v>
      </c>
      <c r="O19" s="138">
        <f t="shared" si="11"/>
        <v>0</v>
      </c>
      <c r="P19" s="138">
        <f t="shared" si="12"/>
        <v>0</v>
      </c>
      <c r="Q19" s="138">
        <f t="shared" si="12"/>
        <v>0</v>
      </c>
      <c r="R19" s="138">
        <f t="shared" si="12"/>
        <v>0</v>
      </c>
      <c r="S19" s="138">
        <f t="shared" si="12"/>
        <v>0</v>
      </c>
      <c r="T19" s="138">
        <f t="shared" si="12"/>
        <v>0</v>
      </c>
      <c r="U19" s="140">
        <f t="shared" si="12"/>
        <v>0</v>
      </c>
    </row>
    <row r="20" spans="1:21" s="133" customFormat="1" ht="24.6" customHeight="1" x14ac:dyDescent="0.3">
      <c r="A20" s="154" t="s">
        <v>222</v>
      </c>
      <c r="B20" s="228">
        <f t="shared" ref="B20:C20" si="15">B10*B$13</f>
        <v>0</v>
      </c>
      <c r="C20" s="228">
        <f t="shared" si="15"/>
        <v>0</v>
      </c>
      <c r="D20" s="228">
        <f t="shared" si="10"/>
        <v>0</v>
      </c>
      <c r="E20" s="228">
        <f t="shared" si="10"/>
        <v>0</v>
      </c>
      <c r="F20" s="228">
        <f t="shared" si="10"/>
        <v>0</v>
      </c>
      <c r="G20" s="228">
        <f t="shared" si="10"/>
        <v>0</v>
      </c>
      <c r="H20" s="228">
        <f t="shared" si="10"/>
        <v>0</v>
      </c>
      <c r="I20" s="228">
        <f t="shared" si="10"/>
        <v>0</v>
      </c>
      <c r="J20" s="228">
        <f t="shared" si="10"/>
        <v>0</v>
      </c>
      <c r="K20" s="228">
        <f t="shared" si="10"/>
        <v>0</v>
      </c>
      <c r="M20" s="139">
        <f t="shared" si="11"/>
        <v>0</v>
      </c>
      <c r="N20" s="139">
        <f t="shared" si="11"/>
        <v>0</v>
      </c>
      <c r="O20" s="139">
        <f t="shared" si="11"/>
        <v>0</v>
      </c>
      <c r="P20" s="139">
        <f t="shared" si="12"/>
        <v>0</v>
      </c>
      <c r="Q20" s="139">
        <f t="shared" si="12"/>
        <v>0</v>
      </c>
      <c r="R20" s="139">
        <f t="shared" si="12"/>
        <v>0</v>
      </c>
      <c r="S20" s="139">
        <f t="shared" si="12"/>
        <v>0</v>
      </c>
      <c r="T20" s="139">
        <f t="shared" si="12"/>
        <v>0</v>
      </c>
      <c r="U20" s="141">
        <f t="shared" si="12"/>
        <v>0</v>
      </c>
    </row>
    <row r="21" spans="1:21" s="133" customFormat="1" ht="24.6" customHeight="1" x14ac:dyDescent="0.3">
      <c r="A21" s="158" t="s">
        <v>228</v>
      </c>
      <c r="B21" s="159">
        <f t="shared" ref="B21:C21" si="16">SUM(B17:B20)</f>
        <v>0</v>
      </c>
      <c r="C21" s="159">
        <f t="shared" si="16"/>
        <v>0</v>
      </c>
      <c r="D21" s="159">
        <f t="shared" ref="D21:E21" si="17">SUM(D17:D20)</f>
        <v>0</v>
      </c>
      <c r="E21" s="159">
        <f t="shared" si="17"/>
        <v>0</v>
      </c>
      <c r="F21" s="159">
        <f t="shared" ref="F21" si="18">SUM(F17:F20)</f>
        <v>0</v>
      </c>
      <c r="G21" s="159">
        <f t="shared" ref="G21" si="19">SUM(G17:G20)</f>
        <v>0</v>
      </c>
      <c r="H21" s="159">
        <f t="shared" ref="H21" si="20">SUM(H17:H20)</f>
        <v>0</v>
      </c>
      <c r="I21" s="159">
        <f t="shared" ref="I21" si="21">SUM(I17:I20)</f>
        <v>0</v>
      </c>
      <c r="J21" s="159">
        <f t="shared" ref="J21" si="22">SUM(J17:J20)</f>
        <v>0</v>
      </c>
      <c r="K21" s="159">
        <f t="shared" ref="K21" si="23">SUM(K17:K20)</f>
        <v>0</v>
      </c>
      <c r="M21" s="137">
        <f t="shared" si="11"/>
        <v>0</v>
      </c>
      <c r="N21" s="137">
        <f t="shared" si="11"/>
        <v>0</v>
      </c>
      <c r="O21" s="137">
        <f t="shared" si="11"/>
        <v>0</v>
      </c>
      <c r="P21" s="137">
        <f t="shared" si="12"/>
        <v>0</v>
      </c>
      <c r="Q21" s="137">
        <f t="shared" si="12"/>
        <v>0</v>
      </c>
      <c r="R21" s="137">
        <f t="shared" si="12"/>
        <v>0</v>
      </c>
      <c r="S21" s="137">
        <f t="shared" si="12"/>
        <v>0</v>
      </c>
      <c r="T21" s="137">
        <f t="shared" si="12"/>
        <v>0</v>
      </c>
      <c r="U21" s="137">
        <f t="shared" si="12"/>
        <v>0</v>
      </c>
    </row>
    <row r="22" spans="1:21" s="58" customFormat="1" x14ac:dyDescent="0.3">
      <c r="A22" s="74"/>
      <c r="B22" s="57"/>
      <c r="C22" s="57"/>
      <c r="D22" s="55"/>
      <c r="E22" s="55"/>
      <c r="F22" s="55"/>
      <c r="G22" s="55"/>
      <c r="H22" s="55"/>
      <c r="I22" s="55"/>
      <c r="J22" s="55"/>
      <c r="K22" s="55"/>
      <c r="L22" s="57"/>
      <c r="M22" s="55"/>
      <c r="N22" s="55"/>
      <c r="O22" s="55"/>
      <c r="P22" s="55"/>
      <c r="Q22" s="55"/>
      <c r="R22" s="55"/>
    </row>
    <row r="23" spans="1:21" s="58" customFormat="1" ht="14.25" thickBot="1" x14ac:dyDescent="0.35">
      <c r="A23" s="74" t="s">
        <v>340</v>
      </c>
      <c r="B23" s="57"/>
      <c r="C23" s="57"/>
      <c r="D23" s="55"/>
      <c r="E23" s="55"/>
      <c r="F23" s="55"/>
      <c r="G23" s="55"/>
      <c r="H23" s="55"/>
      <c r="I23" s="55"/>
      <c r="J23" s="55"/>
      <c r="K23" s="55"/>
      <c r="L23" s="57"/>
      <c r="M23" s="55"/>
      <c r="N23" s="55"/>
      <c r="O23" s="55"/>
      <c r="P23" s="55"/>
      <c r="Q23" s="55"/>
      <c r="R23" s="55"/>
    </row>
    <row r="24" spans="1:21" s="55" customFormat="1" ht="12.6" customHeight="1" thickBot="1" x14ac:dyDescent="0.35">
      <c r="A24" s="75" t="s">
        <v>341</v>
      </c>
      <c r="B24" s="517" t="s">
        <v>282</v>
      </c>
      <c r="C24" s="518"/>
      <c r="D24" s="518"/>
      <c r="E24" s="518"/>
      <c r="F24" s="518"/>
      <c r="G24" s="518"/>
      <c r="H24" s="518"/>
      <c r="I24" s="518"/>
      <c r="J24" s="518"/>
      <c r="K24" s="518"/>
      <c r="L24" s="518"/>
      <c r="M24" s="518"/>
      <c r="N24" s="518"/>
      <c r="O24" s="518"/>
      <c r="P24" s="518"/>
      <c r="Q24" s="518"/>
      <c r="R24" s="518"/>
    </row>
    <row r="25" spans="1:21" s="55" customFormat="1" ht="214.9" customHeight="1" thickBot="1" x14ac:dyDescent="0.35">
      <c r="A25" s="373">
        <v>2024</v>
      </c>
      <c r="B25" s="515"/>
      <c r="C25" s="516"/>
      <c r="D25" s="516"/>
      <c r="E25" s="516"/>
      <c r="F25" s="516"/>
      <c r="G25" s="516"/>
      <c r="H25" s="516"/>
      <c r="I25" s="516"/>
      <c r="J25" s="516"/>
      <c r="K25" s="516"/>
      <c r="L25" s="516"/>
      <c r="M25" s="516"/>
      <c r="N25" s="516"/>
      <c r="O25" s="516"/>
      <c r="P25" s="516"/>
      <c r="Q25" s="516"/>
      <c r="R25" s="516"/>
    </row>
    <row r="26" spans="1:21" s="55" customFormat="1" ht="214.9" customHeight="1" thickBot="1" x14ac:dyDescent="0.35">
      <c r="A26" s="374">
        <v>2025</v>
      </c>
      <c r="B26" s="515"/>
      <c r="C26" s="516"/>
      <c r="D26" s="516"/>
      <c r="E26" s="516"/>
      <c r="F26" s="516"/>
      <c r="G26" s="516"/>
      <c r="H26" s="516"/>
      <c r="I26" s="516"/>
      <c r="J26" s="516"/>
      <c r="K26" s="516"/>
      <c r="L26" s="516"/>
      <c r="M26" s="516"/>
      <c r="N26" s="516"/>
      <c r="O26" s="516"/>
      <c r="P26" s="516"/>
      <c r="Q26" s="516"/>
      <c r="R26" s="516"/>
    </row>
    <row r="27" spans="1:21" s="55" customFormat="1" ht="214.9" customHeight="1" thickBot="1" x14ac:dyDescent="0.35">
      <c r="A27" s="374">
        <v>2026</v>
      </c>
      <c r="B27" s="515"/>
      <c r="C27" s="516"/>
      <c r="D27" s="516"/>
      <c r="E27" s="516"/>
      <c r="F27" s="516"/>
      <c r="G27" s="516"/>
      <c r="H27" s="516"/>
      <c r="I27" s="516"/>
      <c r="J27" s="516"/>
      <c r="K27" s="516"/>
      <c r="L27" s="516"/>
      <c r="M27" s="516"/>
      <c r="N27" s="516"/>
      <c r="O27" s="516"/>
      <c r="P27" s="516"/>
      <c r="Q27" s="516"/>
      <c r="R27" s="516"/>
    </row>
    <row r="28" spans="1:21" s="55" customFormat="1" ht="214.9" customHeight="1" thickBot="1" x14ac:dyDescent="0.35">
      <c r="A28" s="374">
        <v>2027</v>
      </c>
      <c r="B28" s="515"/>
      <c r="C28" s="516"/>
      <c r="D28" s="516"/>
      <c r="E28" s="516"/>
      <c r="F28" s="516"/>
      <c r="G28" s="516"/>
      <c r="H28" s="516"/>
      <c r="I28" s="516"/>
      <c r="J28" s="516"/>
      <c r="K28" s="516"/>
      <c r="L28" s="516"/>
      <c r="M28" s="516"/>
      <c r="N28" s="516"/>
      <c r="O28" s="516"/>
      <c r="P28" s="516"/>
      <c r="Q28" s="516"/>
      <c r="R28" s="516"/>
    </row>
    <row r="29" spans="1:21" s="55" customFormat="1" ht="214.9" customHeight="1" thickBot="1" x14ac:dyDescent="0.35">
      <c r="A29" s="374">
        <v>2028</v>
      </c>
      <c r="B29" s="515"/>
      <c r="C29" s="516"/>
      <c r="D29" s="516"/>
      <c r="E29" s="516"/>
      <c r="F29" s="516"/>
      <c r="G29" s="516"/>
      <c r="H29" s="516"/>
      <c r="I29" s="516"/>
      <c r="J29" s="516"/>
      <c r="K29" s="516"/>
      <c r="L29" s="516"/>
      <c r="M29" s="516"/>
      <c r="N29" s="516"/>
      <c r="O29" s="516"/>
      <c r="P29" s="516"/>
      <c r="Q29" s="516"/>
      <c r="R29" s="516"/>
    </row>
    <row r="30" spans="1:21" s="55" customFormat="1" x14ac:dyDescent="0.3">
      <c r="A30" s="153"/>
      <c r="C30" s="57"/>
      <c r="D30" s="57"/>
    </row>
    <row r="31" spans="1:21" s="55" customFormat="1" x14ac:dyDescent="0.3">
      <c r="A31" s="153"/>
      <c r="C31" s="57"/>
      <c r="D31" s="57"/>
    </row>
    <row r="32" spans="1:21" s="55" customFormat="1" x14ac:dyDescent="0.3">
      <c r="A32" s="153"/>
      <c r="C32" s="57"/>
      <c r="D32" s="57"/>
    </row>
    <row r="33" spans="1:4" s="55" customFormat="1" x14ac:dyDescent="0.3">
      <c r="A33" s="153"/>
      <c r="C33" s="57"/>
      <c r="D33" s="57"/>
    </row>
    <row r="34" spans="1:4" s="55" customFormat="1" x14ac:dyDescent="0.3">
      <c r="A34" s="153"/>
      <c r="C34" s="57"/>
      <c r="D34" s="57"/>
    </row>
    <row r="35" spans="1:4" s="55" customFormat="1" x14ac:dyDescent="0.3">
      <c r="A35" s="57"/>
      <c r="C35" s="57"/>
      <c r="D35" s="57"/>
    </row>
    <row r="36" spans="1:4" s="55" customFormat="1" x14ac:dyDescent="0.3">
      <c r="A36" s="57"/>
      <c r="C36" s="57"/>
      <c r="D36" s="57"/>
    </row>
    <row r="37" spans="1:4" s="55" customFormat="1" x14ac:dyDescent="0.3">
      <c r="A37" s="57"/>
      <c r="C37" s="57"/>
      <c r="D37" s="57"/>
    </row>
    <row r="38" spans="1:4" s="55" customFormat="1" x14ac:dyDescent="0.3">
      <c r="A38" s="57"/>
      <c r="C38" s="57"/>
      <c r="D38" s="57"/>
    </row>
    <row r="39" spans="1:4" s="55" customFormat="1" x14ac:dyDescent="0.3">
      <c r="A39" s="57"/>
      <c r="C39" s="57"/>
      <c r="D39" s="57"/>
    </row>
    <row r="40" spans="1:4" s="55" customFormat="1" x14ac:dyDescent="0.3">
      <c r="A40" s="57"/>
      <c r="C40" s="57"/>
      <c r="D40" s="57"/>
    </row>
    <row r="41" spans="1:4" s="55" customFormat="1" x14ac:dyDescent="0.3">
      <c r="A41" s="57"/>
      <c r="C41" s="57"/>
      <c r="D41" s="57"/>
    </row>
    <row r="42" spans="1:4" s="55" customFormat="1" x14ac:dyDescent="0.3">
      <c r="A42" s="57"/>
      <c r="C42" s="57"/>
      <c r="D42" s="57"/>
    </row>
    <row r="43" spans="1:4" s="55" customFormat="1" x14ac:dyDescent="0.3">
      <c r="A43" s="57"/>
      <c r="C43" s="57"/>
      <c r="D43" s="57"/>
    </row>
    <row r="44" spans="1:4" s="55" customFormat="1" x14ac:dyDescent="0.3">
      <c r="A44" s="57"/>
      <c r="C44" s="57"/>
      <c r="D44" s="57"/>
    </row>
    <row r="45" spans="1:4" s="55" customFormat="1" x14ac:dyDescent="0.3">
      <c r="A45" s="57"/>
      <c r="C45" s="57"/>
      <c r="D45" s="57"/>
    </row>
    <row r="46" spans="1:4" s="55" customFormat="1" x14ac:dyDescent="0.3">
      <c r="A46" s="57"/>
      <c r="C46" s="57"/>
      <c r="D46" s="57"/>
    </row>
    <row r="47" spans="1:4" s="55" customFormat="1" x14ac:dyDescent="0.3">
      <c r="A47" s="57"/>
      <c r="C47" s="57"/>
      <c r="D47" s="57"/>
    </row>
    <row r="48" spans="1:4" s="55" customFormat="1" x14ac:dyDescent="0.3">
      <c r="A48" s="57"/>
      <c r="C48" s="57"/>
      <c r="D48" s="57"/>
    </row>
    <row r="49" spans="1:4" s="55" customFormat="1" x14ac:dyDescent="0.3">
      <c r="A49" s="57"/>
      <c r="C49" s="57"/>
      <c r="D49" s="57"/>
    </row>
    <row r="50" spans="1:4" s="55" customFormat="1" x14ac:dyDescent="0.3">
      <c r="A50" s="57"/>
      <c r="C50" s="57"/>
      <c r="D50" s="57"/>
    </row>
    <row r="51" spans="1:4" s="55" customFormat="1" x14ac:dyDescent="0.3">
      <c r="A51" s="57"/>
      <c r="C51" s="57"/>
      <c r="D51" s="57"/>
    </row>
    <row r="52" spans="1:4" s="55" customFormat="1" x14ac:dyDescent="0.3">
      <c r="A52" s="57"/>
      <c r="C52" s="57"/>
      <c r="D52" s="57"/>
    </row>
    <row r="53" spans="1:4" s="55" customFormat="1" x14ac:dyDescent="0.3">
      <c r="A53" s="57"/>
      <c r="C53" s="57"/>
      <c r="D53" s="57"/>
    </row>
    <row r="54" spans="1:4" s="55" customFormat="1" x14ac:dyDescent="0.3">
      <c r="A54" s="57"/>
      <c r="C54" s="57"/>
      <c r="D54" s="57"/>
    </row>
    <row r="55" spans="1:4" s="55" customFormat="1" x14ac:dyDescent="0.3">
      <c r="A55" s="57"/>
      <c r="C55" s="57"/>
      <c r="D55" s="57"/>
    </row>
    <row r="56" spans="1:4" s="55" customFormat="1" x14ac:dyDescent="0.3">
      <c r="A56" s="57"/>
      <c r="C56" s="57"/>
      <c r="D56" s="57"/>
    </row>
    <row r="57" spans="1:4" s="55" customFormat="1" x14ac:dyDescent="0.3">
      <c r="A57" s="57"/>
      <c r="C57" s="57"/>
      <c r="D57" s="57"/>
    </row>
    <row r="58" spans="1:4" s="55" customFormat="1" x14ac:dyDescent="0.3">
      <c r="A58" s="57"/>
      <c r="C58" s="57"/>
      <c r="D58" s="57"/>
    </row>
    <row r="59" spans="1:4" s="55" customFormat="1" x14ac:dyDescent="0.3">
      <c r="A59" s="57"/>
      <c r="C59" s="57"/>
      <c r="D59" s="57"/>
    </row>
  </sheetData>
  <mergeCells count="9">
    <mergeCell ref="A3:U3"/>
    <mergeCell ref="M5:U5"/>
    <mergeCell ref="O15:U15"/>
    <mergeCell ref="B29:R29"/>
    <mergeCell ref="B24:R24"/>
    <mergeCell ref="B25:R25"/>
    <mergeCell ref="B26:R26"/>
    <mergeCell ref="B27:R27"/>
    <mergeCell ref="B28:R28"/>
  </mergeCells>
  <phoneticPr fontId="31" type="noConversion"/>
  <conditionalFormatting sqref="B25:R25">
    <cfRule type="containsBlanks" dxfId="1250" priority="113">
      <formula>LEN(TRIM(B25))=0</formula>
    </cfRule>
  </conditionalFormatting>
  <conditionalFormatting sqref="B26:R26">
    <cfRule type="containsBlanks" dxfId="1249" priority="112">
      <formula>LEN(TRIM(B26))=0</formula>
    </cfRule>
  </conditionalFormatting>
  <conditionalFormatting sqref="B27:R27">
    <cfRule type="containsBlanks" dxfId="1248" priority="111">
      <formula>LEN(TRIM(B27))=0</formula>
    </cfRule>
  </conditionalFormatting>
  <conditionalFormatting sqref="B28:R28">
    <cfRule type="containsBlanks" dxfId="1247" priority="110">
      <formula>LEN(TRIM(B28))=0</formula>
    </cfRule>
  </conditionalFormatting>
  <conditionalFormatting sqref="B29:R29">
    <cfRule type="containsBlanks" dxfId="1246" priority="109">
      <formula>LEN(TRIM(B29))=0</formula>
    </cfRule>
  </conditionalFormatting>
  <conditionalFormatting sqref="D7:D10">
    <cfRule type="containsText" dxfId="1245" priority="107" operator="containsText" text="ntitulé">
      <formula>NOT(ISERROR(SEARCH("ntitulé",D7)))</formula>
    </cfRule>
    <cfRule type="containsBlanks" dxfId="1244" priority="108">
      <formula>LEN(TRIM(D7))=0</formula>
    </cfRule>
  </conditionalFormatting>
  <conditionalFormatting sqref="D7:D10">
    <cfRule type="containsText" dxfId="1243" priority="106" operator="containsText" text="libre">
      <formula>NOT(ISERROR(SEARCH("libre",D7)))</formula>
    </cfRule>
  </conditionalFormatting>
  <conditionalFormatting sqref="I7:I10">
    <cfRule type="containsText" dxfId="1242" priority="92" operator="containsText" text="ntitulé">
      <formula>NOT(ISERROR(SEARCH("ntitulé",I7)))</formula>
    </cfRule>
    <cfRule type="containsBlanks" dxfId="1241" priority="93">
      <formula>LEN(TRIM(I7))=0</formula>
    </cfRule>
  </conditionalFormatting>
  <conditionalFormatting sqref="I7:I10">
    <cfRule type="containsText" dxfId="1240" priority="91" operator="containsText" text="libre">
      <formula>NOT(ISERROR(SEARCH("libre",I7)))</formula>
    </cfRule>
  </conditionalFormatting>
  <conditionalFormatting sqref="E7:E10">
    <cfRule type="containsText" dxfId="1239" priority="104" operator="containsText" text="ntitulé">
      <formula>NOT(ISERROR(SEARCH("ntitulé",E7)))</formula>
    </cfRule>
    <cfRule type="containsBlanks" dxfId="1238" priority="105">
      <formula>LEN(TRIM(E7))=0</formula>
    </cfRule>
  </conditionalFormatting>
  <conditionalFormatting sqref="E7:E10">
    <cfRule type="containsText" dxfId="1237" priority="103" operator="containsText" text="libre">
      <formula>NOT(ISERROR(SEARCH("libre",E7)))</formula>
    </cfRule>
  </conditionalFormatting>
  <conditionalFormatting sqref="F7:F10">
    <cfRule type="containsText" dxfId="1236" priority="101" operator="containsText" text="ntitulé">
      <formula>NOT(ISERROR(SEARCH("ntitulé",F7)))</formula>
    </cfRule>
    <cfRule type="containsBlanks" dxfId="1235" priority="102">
      <formula>LEN(TRIM(F7))=0</formula>
    </cfRule>
  </conditionalFormatting>
  <conditionalFormatting sqref="F7:F10">
    <cfRule type="containsText" dxfId="1234" priority="100" operator="containsText" text="libre">
      <formula>NOT(ISERROR(SEARCH("libre",F7)))</formula>
    </cfRule>
  </conditionalFormatting>
  <conditionalFormatting sqref="G7:G10">
    <cfRule type="containsText" dxfId="1233" priority="98" operator="containsText" text="ntitulé">
      <formula>NOT(ISERROR(SEARCH("ntitulé",G7)))</formula>
    </cfRule>
    <cfRule type="containsBlanks" dxfId="1232" priority="99">
      <formula>LEN(TRIM(G7))=0</formula>
    </cfRule>
  </conditionalFormatting>
  <conditionalFormatting sqref="G7:G10">
    <cfRule type="containsText" dxfId="1231" priority="97" operator="containsText" text="libre">
      <formula>NOT(ISERROR(SEARCH("libre",G7)))</formula>
    </cfRule>
  </conditionalFormatting>
  <conditionalFormatting sqref="H7:H10">
    <cfRule type="containsText" dxfId="1230" priority="95" operator="containsText" text="ntitulé">
      <formula>NOT(ISERROR(SEARCH("ntitulé",H7)))</formula>
    </cfRule>
    <cfRule type="containsBlanks" dxfId="1229" priority="96">
      <formula>LEN(TRIM(H7))=0</formula>
    </cfRule>
  </conditionalFormatting>
  <conditionalFormatting sqref="H7:H10">
    <cfRule type="containsText" dxfId="1228" priority="94" operator="containsText" text="libre">
      <formula>NOT(ISERROR(SEARCH("libre",H7)))</formula>
    </cfRule>
  </conditionalFormatting>
  <conditionalFormatting sqref="J7:J10">
    <cfRule type="containsText" dxfId="1227" priority="89" operator="containsText" text="ntitulé">
      <formula>NOT(ISERROR(SEARCH("ntitulé",J7)))</formula>
    </cfRule>
    <cfRule type="containsBlanks" dxfId="1226" priority="90">
      <formula>LEN(TRIM(J7))=0</formula>
    </cfRule>
  </conditionalFormatting>
  <conditionalFormatting sqref="J7:J10">
    <cfRule type="containsText" dxfId="1225" priority="88" operator="containsText" text="libre">
      <formula>NOT(ISERROR(SEARCH("libre",J7)))</formula>
    </cfRule>
  </conditionalFormatting>
  <conditionalFormatting sqref="K7:K10">
    <cfRule type="containsText" dxfId="1224" priority="86" operator="containsText" text="ntitulé">
      <formula>NOT(ISERROR(SEARCH("ntitulé",K7)))</formula>
    </cfRule>
    <cfRule type="containsBlanks" dxfId="1223" priority="87">
      <formula>LEN(TRIM(K7))=0</formula>
    </cfRule>
  </conditionalFormatting>
  <conditionalFormatting sqref="K7:K10">
    <cfRule type="containsText" dxfId="1222" priority="85" operator="containsText" text="libre">
      <formula>NOT(ISERROR(SEARCH("libre",K7)))</formula>
    </cfRule>
  </conditionalFormatting>
  <conditionalFormatting sqref="D19:D20">
    <cfRule type="containsText" dxfId="1221" priority="59" operator="containsText" text="ntitulé">
      <formula>NOT(ISERROR(SEARCH("ntitulé",D19)))</formula>
    </cfRule>
    <cfRule type="containsBlanks" dxfId="1220" priority="60">
      <formula>LEN(TRIM(D19))=0</formula>
    </cfRule>
  </conditionalFormatting>
  <conditionalFormatting sqref="D19:D20">
    <cfRule type="containsText" dxfId="1219" priority="58" operator="containsText" text="libre">
      <formula>NOT(ISERROR(SEARCH("libre",D19)))</formula>
    </cfRule>
  </conditionalFormatting>
  <conditionalFormatting sqref="E17:E20">
    <cfRule type="containsText" dxfId="1218" priority="56" operator="containsText" text="ntitulé">
      <formula>NOT(ISERROR(SEARCH("ntitulé",E17)))</formula>
    </cfRule>
    <cfRule type="containsBlanks" dxfId="1217" priority="57">
      <formula>LEN(TRIM(E17))=0</formula>
    </cfRule>
  </conditionalFormatting>
  <conditionalFormatting sqref="E17:E20">
    <cfRule type="containsText" dxfId="1216" priority="55" operator="containsText" text="libre">
      <formula>NOT(ISERROR(SEARCH("libre",E17)))</formula>
    </cfRule>
  </conditionalFormatting>
  <conditionalFormatting sqref="B13:D13">
    <cfRule type="containsText" dxfId="1215" priority="35" operator="containsText" text="ntitulé">
      <formula>NOT(ISERROR(SEARCH("ntitulé",B13)))</formula>
    </cfRule>
    <cfRule type="containsBlanks" dxfId="1214" priority="36">
      <formula>LEN(TRIM(B13))=0</formula>
    </cfRule>
  </conditionalFormatting>
  <conditionalFormatting sqref="B13:D13">
    <cfRule type="containsText" dxfId="1213" priority="34" operator="containsText" text="libre">
      <formula>NOT(ISERROR(SEARCH("libre",B13)))</formula>
    </cfRule>
  </conditionalFormatting>
  <conditionalFormatting sqref="I13">
    <cfRule type="containsText" dxfId="1212" priority="20" operator="containsText" text="ntitulé">
      <formula>NOT(ISERROR(SEARCH("ntitulé",I13)))</formula>
    </cfRule>
    <cfRule type="containsBlanks" dxfId="1211" priority="21">
      <formula>LEN(TRIM(I13))=0</formula>
    </cfRule>
  </conditionalFormatting>
  <conditionalFormatting sqref="I13">
    <cfRule type="containsText" dxfId="1210" priority="19" operator="containsText" text="libre">
      <formula>NOT(ISERROR(SEARCH("libre",I13)))</formula>
    </cfRule>
  </conditionalFormatting>
  <conditionalFormatting sqref="E13">
    <cfRule type="containsText" dxfId="1209" priority="32" operator="containsText" text="ntitulé">
      <formula>NOT(ISERROR(SEARCH("ntitulé",E13)))</formula>
    </cfRule>
    <cfRule type="containsBlanks" dxfId="1208" priority="33">
      <formula>LEN(TRIM(E13))=0</formula>
    </cfRule>
  </conditionalFormatting>
  <conditionalFormatting sqref="E13">
    <cfRule type="containsText" dxfId="1207" priority="31" operator="containsText" text="libre">
      <formula>NOT(ISERROR(SEARCH("libre",E13)))</formula>
    </cfRule>
  </conditionalFormatting>
  <conditionalFormatting sqref="F13">
    <cfRule type="containsText" dxfId="1206" priority="29" operator="containsText" text="ntitulé">
      <formula>NOT(ISERROR(SEARCH("ntitulé",F13)))</formula>
    </cfRule>
    <cfRule type="containsBlanks" dxfId="1205" priority="30">
      <formula>LEN(TRIM(F13))=0</formula>
    </cfRule>
  </conditionalFormatting>
  <conditionalFormatting sqref="F13">
    <cfRule type="containsText" dxfId="1204" priority="28" operator="containsText" text="libre">
      <formula>NOT(ISERROR(SEARCH("libre",F13)))</formula>
    </cfRule>
  </conditionalFormatting>
  <conditionalFormatting sqref="G13">
    <cfRule type="containsText" dxfId="1203" priority="26" operator="containsText" text="ntitulé">
      <formula>NOT(ISERROR(SEARCH("ntitulé",G13)))</formula>
    </cfRule>
    <cfRule type="containsBlanks" dxfId="1202" priority="27">
      <formula>LEN(TRIM(G13))=0</formula>
    </cfRule>
  </conditionalFormatting>
  <conditionalFormatting sqref="G13">
    <cfRule type="containsText" dxfId="1201" priority="25" operator="containsText" text="libre">
      <formula>NOT(ISERROR(SEARCH("libre",G13)))</formula>
    </cfRule>
  </conditionalFormatting>
  <conditionalFormatting sqref="H13">
    <cfRule type="containsText" dxfId="1200" priority="23" operator="containsText" text="ntitulé">
      <formula>NOT(ISERROR(SEARCH("ntitulé",H13)))</formula>
    </cfRule>
    <cfRule type="containsBlanks" dxfId="1199" priority="24">
      <formula>LEN(TRIM(H13))=0</formula>
    </cfRule>
  </conditionalFormatting>
  <conditionalFormatting sqref="H13">
    <cfRule type="containsText" dxfId="1198" priority="22" operator="containsText" text="libre">
      <formula>NOT(ISERROR(SEARCH("libre",H13)))</formula>
    </cfRule>
  </conditionalFormatting>
  <conditionalFormatting sqref="J13">
    <cfRule type="containsText" dxfId="1197" priority="17" operator="containsText" text="ntitulé">
      <formula>NOT(ISERROR(SEARCH("ntitulé",J13)))</formula>
    </cfRule>
    <cfRule type="containsBlanks" dxfId="1196" priority="18">
      <formula>LEN(TRIM(J13))=0</formula>
    </cfRule>
  </conditionalFormatting>
  <conditionalFormatting sqref="J13">
    <cfRule type="containsText" dxfId="1195" priority="16" operator="containsText" text="libre">
      <formula>NOT(ISERROR(SEARCH("libre",J13)))</formula>
    </cfRule>
  </conditionalFormatting>
  <conditionalFormatting sqref="K13">
    <cfRule type="containsText" dxfId="1194" priority="14" operator="containsText" text="ntitulé">
      <formula>NOT(ISERROR(SEARCH("ntitulé",K13)))</formula>
    </cfRule>
    <cfRule type="containsBlanks" dxfId="1193" priority="15">
      <formula>LEN(TRIM(K13))=0</formula>
    </cfRule>
  </conditionalFormatting>
  <conditionalFormatting sqref="K13">
    <cfRule type="containsText" dxfId="1192" priority="13" operator="containsText" text="libre">
      <formula>NOT(ISERROR(SEARCH("libre",K13)))</formula>
    </cfRule>
  </conditionalFormatting>
  <conditionalFormatting sqref="C7:C10">
    <cfRule type="containsText" dxfId="1191" priority="11" operator="containsText" text="ntitulé">
      <formula>NOT(ISERROR(SEARCH("ntitulé",C7)))</formula>
    </cfRule>
    <cfRule type="containsBlanks" dxfId="1190" priority="12">
      <formula>LEN(TRIM(C7))=0</formula>
    </cfRule>
  </conditionalFormatting>
  <conditionalFormatting sqref="C7:C10">
    <cfRule type="containsText" dxfId="1189" priority="10" operator="containsText" text="libre">
      <formula>NOT(ISERROR(SEARCH("libre",C7)))</formula>
    </cfRule>
  </conditionalFormatting>
  <conditionalFormatting sqref="C19:C20">
    <cfRule type="containsText" dxfId="1188" priority="8" operator="containsText" text="ntitulé">
      <formula>NOT(ISERROR(SEARCH("ntitulé",C19)))</formula>
    </cfRule>
    <cfRule type="containsBlanks" dxfId="1187" priority="9">
      <formula>LEN(TRIM(C19))=0</formula>
    </cfRule>
  </conditionalFormatting>
  <conditionalFormatting sqref="C19:C20">
    <cfRule type="containsText" dxfId="1186" priority="7" operator="containsText" text="libre">
      <formula>NOT(ISERROR(SEARCH("libre",C19)))</formula>
    </cfRule>
  </conditionalFormatting>
  <conditionalFormatting sqref="B7:B10">
    <cfRule type="containsText" dxfId="1185" priority="5" operator="containsText" text="ntitulé">
      <formula>NOT(ISERROR(SEARCH("ntitulé",B7)))</formula>
    </cfRule>
    <cfRule type="containsBlanks" dxfId="1184" priority="6">
      <formula>LEN(TRIM(B7))=0</formula>
    </cfRule>
  </conditionalFormatting>
  <conditionalFormatting sqref="B7:B10">
    <cfRule type="containsText" dxfId="1183" priority="4" operator="containsText" text="libre">
      <formula>NOT(ISERROR(SEARCH("libre",B7)))</formula>
    </cfRule>
  </conditionalFormatting>
  <conditionalFormatting sqref="B19:B20">
    <cfRule type="containsText" dxfId="1182" priority="2" operator="containsText" text="ntitulé">
      <formula>NOT(ISERROR(SEARCH("ntitulé",B19)))</formula>
    </cfRule>
    <cfRule type="containsBlanks" dxfId="1181" priority="3">
      <formula>LEN(TRIM(B19))=0</formula>
    </cfRule>
  </conditionalFormatting>
  <conditionalFormatting sqref="B19:B20">
    <cfRule type="containsText" dxfId="1180" priority="1" operator="containsText" text="libre">
      <formula>NOT(ISERROR(SEARCH("libre",B19)))</formula>
    </cfRule>
  </conditionalFormatting>
  <hyperlinks>
    <hyperlink ref="A1" location="TAB00!A1" display="Retour page de garde" xr:uid="{00000000-0004-0000-1300-000000000000}"/>
    <hyperlink ref="A2" location="'TAB4'!A1" display="Retour TAB5" xr:uid="{C8B5E23A-6301-4E6A-96FE-DE5B058E4410}"/>
  </hyperlinks>
  <pageMargins left="0.7" right="0.7" top="0.75" bottom="0.75" header="0.3" footer="0.3"/>
  <pageSetup paperSize="9" scale="69" fitToHeight="0" orientation="landscape" verticalDpi="300" r:id="rId1"/>
  <rowBreaks count="1" manualBreakCount="1">
    <brk id="26"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8"/>
  <sheetViews>
    <sheetView zoomScale="90" zoomScaleNormal="90" workbookViewId="0">
      <selection activeCell="A3" sqref="A3"/>
    </sheetView>
  </sheetViews>
  <sheetFormatPr baseColWidth="10" defaultColWidth="9.1640625" defaultRowHeight="13.5" x14ac:dyDescent="0.3"/>
  <cols>
    <col min="1" max="1" width="61.5" style="57" customWidth="1"/>
    <col min="2" max="4" width="15.83203125" style="55" customWidth="1"/>
    <col min="5" max="6" width="15.83203125" style="57" customWidth="1"/>
    <col min="7" max="11" width="15.83203125" style="55" customWidth="1"/>
    <col min="12" max="12" width="5.83203125" style="55" customWidth="1"/>
    <col min="13" max="21" width="8.5" style="55" customWidth="1"/>
    <col min="22" max="16384" width="9.1640625" style="55"/>
  </cols>
  <sheetData>
    <row r="1" spans="1:21" ht="15" x14ac:dyDescent="0.3">
      <c r="A1" s="71" t="s">
        <v>64</v>
      </c>
      <c r="B1" s="112"/>
      <c r="C1" s="112"/>
      <c r="D1" s="112"/>
      <c r="E1" s="85"/>
      <c r="G1" s="112"/>
      <c r="I1" s="112"/>
      <c r="K1" s="112"/>
      <c r="P1" s="112"/>
      <c r="R1" s="112"/>
      <c r="T1" s="112"/>
    </row>
    <row r="2" spans="1:21" ht="15" x14ac:dyDescent="0.3">
      <c r="A2" s="14" t="s">
        <v>598</v>
      </c>
      <c r="B2" s="112"/>
      <c r="C2" s="112"/>
      <c r="D2" s="112"/>
      <c r="E2" s="85"/>
      <c r="G2" s="112"/>
      <c r="I2" s="112"/>
      <c r="K2" s="112"/>
      <c r="P2" s="112"/>
      <c r="R2" s="112"/>
      <c r="T2" s="112"/>
    </row>
    <row r="3" spans="1:21" ht="21" x14ac:dyDescent="0.35">
      <c r="A3" s="81" t="str">
        <f>TAB00!B54&amp;" : "&amp;TAB00!C54</f>
        <v xml:space="preserve">TAB4.3 : Charges émanant de factures émises par la société FeReSO dans le cadre du processus de réconciliation </v>
      </c>
      <c r="B3" s="81"/>
      <c r="C3" s="81"/>
      <c r="D3" s="81"/>
      <c r="E3" s="81"/>
      <c r="F3" s="81"/>
      <c r="G3" s="81"/>
      <c r="H3" s="81"/>
      <c r="I3" s="81"/>
      <c r="J3" s="81"/>
      <c r="K3" s="81"/>
      <c r="L3" s="81"/>
      <c r="M3" s="81"/>
      <c r="N3" s="81"/>
      <c r="O3" s="81"/>
      <c r="P3" s="81"/>
      <c r="Q3" s="81"/>
      <c r="R3" s="81"/>
      <c r="S3" s="81"/>
      <c r="T3" s="81"/>
      <c r="U3" s="81"/>
    </row>
    <row r="4" spans="1:21" x14ac:dyDescent="0.3">
      <c r="L4" s="58"/>
      <c r="M4" s="58"/>
      <c r="N4" s="58"/>
      <c r="O4" s="58"/>
      <c r="P4" s="58"/>
      <c r="Q4" s="58"/>
    </row>
    <row r="5" spans="1:21" s="58" customFormat="1" ht="12" customHeight="1" x14ac:dyDescent="0.3">
      <c r="A5" s="519" t="str">
        <f>A7&amp;" hors OSP"</f>
        <v>Charges émanant de factures émises par la société FeReSO dans le cadre du processus de réconciliation  hors OSP</v>
      </c>
      <c r="B5" s="519"/>
      <c r="C5" s="519"/>
      <c r="D5" s="519"/>
      <c r="E5" s="519"/>
      <c r="F5" s="519"/>
      <c r="G5" s="519"/>
      <c r="H5" s="519"/>
      <c r="I5" s="519"/>
      <c r="J5" s="519"/>
      <c r="K5" s="519"/>
      <c r="M5" s="507" t="s">
        <v>445</v>
      </c>
      <c r="N5" s="507"/>
      <c r="O5" s="507"/>
      <c r="P5" s="507"/>
      <c r="Q5" s="507"/>
      <c r="R5" s="507"/>
      <c r="S5" s="507"/>
      <c r="T5" s="507"/>
      <c r="U5" s="508"/>
    </row>
    <row r="6" spans="1:21" s="161" customFormat="1" ht="27" x14ac:dyDescent="0.3">
      <c r="A6" s="208" t="s">
        <v>2</v>
      </c>
      <c r="B6" s="160" t="s">
        <v>515</v>
      </c>
      <c r="C6" s="160" t="s">
        <v>493</v>
      </c>
      <c r="D6" s="160" t="s">
        <v>509</v>
      </c>
      <c r="E6" s="208" t="s">
        <v>507</v>
      </c>
      <c r="F6" s="208" t="s">
        <v>508</v>
      </c>
      <c r="G6" s="208" t="s">
        <v>455</v>
      </c>
      <c r="H6" s="208" t="s">
        <v>456</v>
      </c>
      <c r="I6" s="208" t="s">
        <v>457</v>
      </c>
      <c r="J6" s="208" t="s">
        <v>458</v>
      </c>
      <c r="K6" s="208" t="s">
        <v>459</v>
      </c>
      <c r="M6" s="431" t="s">
        <v>446</v>
      </c>
      <c r="N6" s="431" t="s">
        <v>447</v>
      </c>
      <c r="O6" s="378" t="s">
        <v>503</v>
      </c>
      <c r="P6" s="378" t="s">
        <v>449</v>
      </c>
      <c r="Q6" s="378" t="s">
        <v>504</v>
      </c>
      <c r="R6" s="378" t="s">
        <v>460</v>
      </c>
      <c r="S6" s="378" t="s">
        <v>461</v>
      </c>
      <c r="T6" s="378" t="s">
        <v>491</v>
      </c>
      <c r="U6" s="378" t="s">
        <v>463</v>
      </c>
    </row>
    <row r="7" spans="1:21" s="63" customFormat="1" ht="37.15" customHeight="1" x14ac:dyDescent="0.3">
      <c r="A7" s="84" t="str">
        <f>TAB00!C54</f>
        <v xml:space="preserve">Charges émanant de factures émises par la société FeReSO dans le cadre du processus de réconciliation </v>
      </c>
      <c r="B7" s="162"/>
      <c r="C7" s="162"/>
      <c r="D7" s="162"/>
      <c r="E7" s="162"/>
      <c r="F7" s="162"/>
      <c r="G7" s="162"/>
      <c r="H7" s="162"/>
      <c r="I7" s="162"/>
      <c r="J7" s="162"/>
      <c r="K7" s="162"/>
      <c r="L7" s="164"/>
      <c r="M7" s="156">
        <f t="shared" ref="M7:O9" si="0">IFERROR(IF(AND(ROUND(SUM(B7:B7),0)=0,ROUND(SUM(C7:C7),0)&gt;ROUND(SUM(B7:B7),0)),"INF",(ROUND(SUM(C7:C7),0)-ROUND(SUM(B7:B7),0))/ROUND(SUM(B7:B7),0)),0)</f>
        <v>0</v>
      </c>
      <c r="N7" s="156">
        <f t="shared" si="0"/>
        <v>0</v>
      </c>
      <c r="O7" s="156">
        <f t="shared" si="0"/>
        <v>0</v>
      </c>
      <c r="P7" s="156">
        <f t="shared" ref="P7:U9" si="1">IFERROR(IF(AND(ROUND(SUM(E7),0)=0,ROUND(SUM(F7:F7),0)&gt;ROUND(SUM(E7),0)),"INF",(ROUND(SUM(F7:F7),0)-ROUND(SUM(E7),0))/ROUND(SUM(E7),0)),0)</f>
        <v>0</v>
      </c>
      <c r="Q7" s="156">
        <f t="shared" si="1"/>
        <v>0</v>
      </c>
      <c r="R7" s="156">
        <f t="shared" si="1"/>
        <v>0</v>
      </c>
      <c r="S7" s="156">
        <f t="shared" si="1"/>
        <v>0</v>
      </c>
      <c r="T7" s="156">
        <f t="shared" si="1"/>
        <v>0</v>
      </c>
      <c r="U7" s="163">
        <f t="shared" si="1"/>
        <v>0</v>
      </c>
    </row>
    <row r="8" spans="1:21" s="63" customFormat="1" ht="24.6" customHeight="1" x14ac:dyDescent="0.3">
      <c r="A8" s="84" t="s">
        <v>342</v>
      </c>
      <c r="B8" s="165"/>
      <c r="C8" s="165"/>
      <c r="D8" s="165"/>
      <c r="E8" s="165"/>
      <c r="F8" s="165"/>
      <c r="G8" s="165"/>
      <c r="H8" s="165"/>
      <c r="I8" s="165"/>
      <c r="J8" s="165"/>
      <c r="K8" s="165"/>
      <c r="L8" s="164"/>
      <c r="M8" s="138">
        <f t="shared" si="0"/>
        <v>0</v>
      </c>
      <c r="N8" s="138">
        <f t="shared" si="0"/>
        <v>0</v>
      </c>
      <c r="O8" s="138">
        <f t="shared" si="0"/>
        <v>0</v>
      </c>
      <c r="P8" s="138">
        <f t="shared" si="1"/>
        <v>0</v>
      </c>
      <c r="Q8" s="138">
        <f t="shared" si="1"/>
        <v>0</v>
      </c>
      <c r="R8" s="138">
        <f t="shared" si="1"/>
        <v>0</v>
      </c>
      <c r="S8" s="138">
        <f t="shared" si="1"/>
        <v>0</v>
      </c>
      <c r="T8" s="138">
        <f t="shared" si="1"/>
        <v>0</v>
      </c>
      <c r="U8" s="166">
        <f t="shared" si="1"/>
        <v>0</v>
      </c>
    </row>
    <row r="9" spans="1:21" s="63" customFormat="1" ht="24.6" customHeight="1" x14ac:dyDescent="0.3">
      <c r="A9" s="167" t="s">
        <v>343</v>
      </c>
      <c r="B9" s="168">
        <f t="shared" ref="B9:C9" si="2">IFERROR(B7/B8,0)</f>
        <v>0</v>
      </c>
      <c r="C9" s="168">
        <f t="shared" si="2"/>
        <v>0</v>
      </c>
      <c r="D9" s="168">
        <f t="shared" ref="D9:K9" si="3">IFERROR(D7/D8,0)</f>
        <v>0</v>
      </c>
      <c r="E9" s="168">
        <f t="shared" si="3"/>
        <v>0</v>
      </c>
      <c r="F9" s="168">
        <f t="shared" si="3"/>
        <v>0</v>
      </c>
      <c r="G9" s="168">
        <f t="shared" si="3"/>
        <v>0</v>
      </c>
      <c r="H9" s="168">
        <f t="shared" si="3"/>
        <v>0</v>
      </c>
      <c r="I9" s="168">
        <f t="shared" si="3"/>
        <v>0</v>
      </c>
      <c r="J9" s="168">
        <f t="shared" si="3"/>
        <v>0</v>
      </c>
      <c r="K9" s="168">
        <f t="shared" si="3"/>
        <v>0</v>
      </c>
      <c r="L9" s="164"/>
      <c r="M9" s="138">
        <f t="shared" si="0"/>
        <v>0</v>
      </c>
      <c r="N9" s="138">
        <f t="shared" si="0"/>
        <v>0</v>
      </c>
      <c r="O9" s="138">
        <f t="shared" si="0"/>
        <v>0</v>
      </c>
      <c r="P9" s="138">
        <f t="shared" si="1"/>
        <v>0</v>
      </c>
      <c r="Q9" s="138">
        <f t="shared" si="1"/>
        <v>0</v>
      </c>
      <c r="R9" s="138">
        <f t="shared" si="1"/>
        <v>0</v>
      </c>
      <c r="S9" s="138">
        <f t="shared" si="1"/>
        <v>0</v>
      </c>
      <c r="T9" s="138">
        <f t="shared" si="1"/>
        <v>0</v>
      </c>
      <c r="U9" s="166">
        <f t="shared" si="1"/>
        <v>0</v>
      </c>
    </row>
    <row r="10" spans="1:21" x14ac:dyDescent="0.3">
      <c r="A10" s="153"/>
      <c r="F10" s="55"/>
      <c r="M10" s="57"/>
      <c r="N10" s="57"/>
      <c r="O10" s="57"/>
    </row>
    <row r="11" spans="1:21" ht="12" customHeight="1" x14ac:dyDescent="0.3">
      <c r="A11" s="519" t="str">
        <f>A13&amp;" OSP"</f>
        <v>Charges émanant de factures émises par la société FeReSO dans le cadre du processus de réconciliation  OSP</v>
      </c>
      <c r="B11" s="519"/>
      <c r="C11" s="519"/>
      <c r="D11" s="519"/>
      <c r="E11" s="519"/>
      <c r="F11" s="519"/>
      <c r="G11" s="519"/>
      <c r="H11" s="519"/>
      <c r="I11" s="519"/>
      <c r="J11" s="519"/>
      <c r="K11" s="519"/>
      <c r="M11" s="507" t="s">
        <v>445</v>
      </c>
      <c r="N11" s="507"/>
      <c r="O11" s="507"/>
      <c r="P11" s="507"/>
      <c r="Q11" s="507"/>
      <c r="R11" s="507"/>
      <c r="S11" s="507"/>
      <c r="T11" s="507"/>
      <c r="U11" s="508"/>
    </row>
    <row r="12" spans="1:21" ht="27" x14ac:dyDescent="0.3">
      <c r="A12" s="208" t="s">
        <v>2</v>
      </c>
      <c r="B12" s="160" t="s">
        <v>515</v>
      </c>
      <c r="C12" s="160" t="s">
        <v>493</v>
      </c>
      <c r="D12" s="160" t="s">
        <v>509</v>
      </c>
      <c r="E12" s="208" t="s">
        <v>507</v>
      </c>
      <c r="F12" s="208" t="s">
        <v>508</v>
      </c>
      <c r="G12" s="208" t="s">
        <v>455</v>
      </c>
      <c r="H12" s="208" t="s">
        <v>456</v>
      </c>
      <c r="I12" s="208" t="s">
        <v>457</v>
      </c>
      <c r="J12" s="208" t="s">
        <v>458</v>
      </c>
      <c r="K12" s="208" t="s">
        <v>459</v>
      </c>
      <c r="M12" s="431" t="s">
        <v>503</v>
      </c>
      <c r="N12" s="431" t="s">
        <v>503</v>
      </c>
      <c r="O12" s="378" t="s">
        <v>503</v>
      </c>
      <c r="P12" s="378" t="s">
        <v>449</v>
      </c>
      <c r="Q12" s="378" t="s">
        <v>504</v>
      </c>
      <c r="R12" s="378" t="s">
        <v>460</v>
      </c>
      <c r="S12" s="378" t="s">
        <v>461</v>
      </c>
      <c r="T12" s="378" t="s">
        <v>491</v>
      </c>
      <c r="U12" s="378" t="s">
        <v>463</v>
      </c>
    </row>
    <row r="13" spans="1:21" ht="27" x14ac:dyDescent="0.3">
      <c r="A13" s="84" t="str">
        <f>A7</f>
        <v xml:space="preserve">Charges émanant de factures émises par la société FeReSO dans le cadre du processus de réconciliation </v>
      </c>
      <c r="B13" s="162"/>
      <c r="C13" s="162"/>
      <c r="D13" s="162"/>
      <c r="E13" s="162"/>
      <c r="F13" s="162"/>
      <c r="G13" s="162"/>
      <c r="H13" s="162"/>
      <c r="I13" s="162"/>
      <c r="J13" s="162"/>
      <c r="K13" s="162"/>
      <c r="M13" s="156">
        <f t="shared" ref="M13:O15" si="4">IFERROR(IF(AND(ROUND(SUM(B13:B13),0)=0,ROUND(SUM(C13:C13),0)&gt;ROUND(SUM(B13:B13),0)),"INF",(ROUND(SUM(C13:C13),0)-ROUND(SUM(B13:B13),0))/ROUND(SUM(B13:B13),0)),0)</f>
        <v>0</v>
      </c>
      <c r="N13" s="156">
        <f t="shared" si="4"/>
        <v>0</v>
      </c>
      <c r="O13" s="156">
        <f t="shared" si="4"/>
        <v>0</v>
      </c>
      <c r="P13" s="156">
        <f t="shared" ref="P13:U15" si="5">IFERROR(IF(AND(ROUND(SUM(E13),0)=0,ROUND(SUM(F13:F13),0)&gt;ROUND(SUM(E13),0)),"INF",(ROUND(SUM(F13:F13),0)-ROUND(SUM(E13),0))/ROUND(SUM(E13),0)),0)</f>
        <v>0</v>
      </c>
      <c r="Q13" s="156">
        <f t="shared" si="5"/>
        <v>0</v>
      </c>
      <c r="R13" s="156">
        <f t="shared" si="5"/>
        <v>0</v>
      </c>
      <c r="S13" s="156">
        <f t="shared" si="5"/>
        <v>0</v>
      </c>
      <c r="T13" s="156">
        <f t="shared" si="5"/>
        <v>0</v>
      </c>
      <c r="U13" s="163">
        <f t="shared" si="5"/>
        <v>0</v>
      </c>
    </row>
    <row r="14" spans="1:21" x14ac:dyDescent="0.3">
      <c r="A14" s="84" t="s">
        <v>342</v>
      </c>
      <c r="B14" s="165"/>
      <c r="C14" s="165"/>
      <c r="D14" s="165"/>
      <c r="E14" s="165"/>
      <c r="F14" s="165"/>
      <c r="G14" s="165"/>
      <c r="H14" s="165"/>
      <c r="I14" s="165"/>
      <c r="J14" s="165"/>
      <c r="K14" s="165"/>
      <c r="M14" s="138">
        <f t="shared" si="4"/>
        <v>0</v>
      </c>
      <c r="N14" s="138">
        <f t="shared" si="4"/>
        <v>0</v>
      </c>
      <c r="O14" s="138">
        <f t="shared" si="4"/>
        <v>0</v>
      </c>
      <c r="P14" s="138">
        <f t="shared" si="5"/>
        <v>0</v>
      </c>
      <c r="Q14" s="138">
        <f t="shared" si="5"/>
        <v>0</v>
      </c>
      <c r="R14" s="138">
        <f t="shared" si="5"/>
        <v>0</v>
      </c>
      <c r="S14" s="138">
        <f t="shared" si="5"/>
        <v>0</v>
      </c>
      <c r="T14" s="138">
        <f t="shared" si="5"/>
        <v>0</v>
      </c>
      <c r="U14" s="166">
        <f t="shared" si="5"/>
        <v>0</v>
      </c>
    </row>
    <row r="15" spans="1:21" x14ac:dyDescent="0.3">
      <c r="A15" s="167" t="s">
        <v>343</v>
      </c>
      <c r="B15" s="168">
        <f t="shared" ref="B15:C15" si="6">IFERROR(B13/B14,0)</f>
        <v>0</v>
      </c>
      <c r="C15" s="168">
        <f t="shared" si="6"/>
        <v>0</v>
      </c>
      <c r="D15" s="168">
        <f t="shared" ref="D15:K15" si="7">IFERROR(D13/D14,0)</f>
        <v>0</v>
      </c>
      <c r="E15" s="168">
        <f t="shared" si="7"/>
        <v>0</v>
      </c>
      <c r="F15" s="168">
        <f t="shared" si="7"/>
        <v>0</v>
      </c>
      <c r="G15" s="168">
        <f t="shared" si="7"/>
        <v>0</v>
      </c>
      <c r="H15" s="168">
        <f t="shared" si="7"/>
        <v>0</v>
      </c>
      <c r="I15" s="168">
        <f t="shared" si="7"/>
        <v>0</v>
      </c>
      <c r="J15" s="168">
        <f t="shared" si="7"/>
        <v>0</v>
      </c>
      <c r="K15" s="168">
        <f t="shared" si="7"/>
        <v>0</v>
      </c>
      <c r="M15" s="138">
        <f t="shared" si="4"/>
        <v>0</v>
      </c>
      <c r="N15" s="138">
        <f t="shared" si="4"/>
        <v>0</v>
      </c>
      <c r="O15" s="138">
        <f t="shared" si="4"/>
        <v>0</v>
      </c>
      <c r="P15" s="138">
        <f t="shared" si="5"/>
        <v>0</v>
      </c>
      <c r="Q15" s="138">
        <f t="shared" si="5"/>
        <v>0</v>
      </c>
      <c r="R15" s="138">
        <f t="shared" si="5"/>
        <v>0</v>
      </c>
      <c r="S15" s="138">
        <f t="shared" si="5"/>
        <v>0</v>
      </c>
      <c r="T15" s="138">
        <f t="shared" si="5"/>
        <v>0</v>
      </c>
      <c r="U15" s="166">
        <f t="shared" si="5"/>
        <v>0</v>
      </c>
    </row>
    <row r="16" spans="1:21" x14ac:dyDescent="0.3">
      <c r="A16" s="153"/>
    </row>
    <row r="17" spans="1:21" s="58" customFormat="1" ht="14.25" thickBot="1" x14ac:dyDescent="0.35">
      <c r="A17" s="74" t="s">
        <v>340</v>
      </c>
      <c r="B17" s="57"/>
      <c r="C17" s="57"/>
      <c r="D17" s="57"/>
      <c r="E17" s="57"/>
      <c r="F17" s="55"/>
      <c r="G17" s="55"/>
      <c r="H17" s="55"/>
      <c r="I17" s="55"/>
      <c r="J17" s="55"/>
      <c r="K17" s="55"/>
      <c r="L17" s="55"/>
      <c r="M17" s="55"/>
      <c r="N17" s="55"/>
      <c r="O17" s="55"/>
      <c r="P17" s="55"/>
      <c r="Q17" s="57"/>
      <c r="R17" s="55"/>
      <c r="S17" s="55"/>
      <c r="T17" s="55"/>
      <c r="U17" s="55"/>
    </row>
    <row r="18" spans="1:21" ht="12.6" customHeight="1" thickBot="1" x14ac:dyDescent="0.35">
      <c r="A18" s="75" t="s">
        <v>341</v>
      </c>
      <c r="B18" s="432"/>
      <c r="C18" s="432"/>
      <c r="D18" s="517" t="s">
        <v>282</v>
      </c>
      <c r="E18" s="518"/>
      <c r="F18" s="518"/>
      <c r="G18" s="518"/>
      <c r="H18" s="518"/>
      <c r="I18" s="518"/>
      <c r="J18" s="518"/>
      <c r="K18" s="518"/>
      <c r="L18" s="518"/>
      <c r="M18" s="518"/>
      <c r="N18" s="518"/>
      <c r="O18" s="518"/>
      <c r="P18" s="518"/>
      <c r="Q18" s="518"/>
      <c r="R18" s="518"/>
      <c r="S18" s="518"/>
      <c r="T18" s="518"/>
      <c r="U18" s="518"/>
    </row>
    <row r="19" spans="1:21" ht="214.9" customHeight="1" thickBot="1" x14ac:dyDescent="0.35">
      <c r="A19" s="373">
        <v>2024</v>
      </c>
      <c r="B19" s="523"/>
      <c r="C19" s="524"/>
      <c r="D19" s="524"/>
      <c r="E19" s="524"/>
      <c r="F19" s="524"/>
      <c r="G19" s="524"/>
      <c r="H19" s="524"/>
      <c r="I19" s="524"/>
      <c r="J19" s="524"/>
      <c r="K19" s="524"/>
      <c r="L19" s="524"/>
      <c r="M19" s="524"/>
      <c r="N19" s="524"/>
      <c r="O19" s="524"/>
      <c r="P19" s="524"/>
      <c r="Q19" s="524"/>
      <c r="R19" s="524"/>
      <c r="S19" s="524"/>
      <c r="T19" s="524"/>
      <c r="U19" s="525"/>
    </row>
    <row r="20" spans="1:21" ht="214.9" customHeight="1" thickBot="1" x14ac:dyDescent="0.35">
      <c r="A20" s="374">
        <v>2025</v>
      </c>
      <c r="B20" s="520"/>
      <c r="C20" s="521"/>
      <c r="D20" s="521"/>
      <c r="E20" s="521"/>
      <c r="F20" s="521"/>
      <c r="G20" s="521"/>
      <c r="H20" s="521"/>
      <c r="I20" s="521"/>
      <c r="J20" s="521"/>
      <c r="K20" s="521"/>
      <c r="L20" s="521"/>
      <c r="M20" s="521"/>
      <c r="N20" s="521"/>
      <c r="O20" s="521"/>
      <c r="P20" s="521"/>
      <c r="Q20" s="521"/>
      <c r="R20" s="521"/>
      <c r="S20" s="521"/>
      <c r="T20" s="521"/>
      <c r="U20" s="522"/>
    </row>
    <row r="21" spans="1:21" ht="214.9" customHeight="1" thickBot="1" x14ac:dyDescent="0.35">
      <c r="A21" s="374">
        <v>2026</v>
      </c>
      <c r="B21" s="520"/>
      <c r="C21" s="521"/>
      <c r="D21" s="521"/>
      <c r="E21" s="521"/>
      <c r="F21" s="521"/>
      <c r="G21" s="521"/>
      <c r="H21" s="521"/>
      <c r="I21" s="521"/>
      <c r="J21" s="521"/>
      <c r="K21" s="521"/>
      <c r="L21" s="521"/>
      <c r="M21" s="521"/>
      <c r="N21" s="521"/>
      <c r="O21" s="521"/>
      <c r="P21" s="521"/>
      <c r="Q21" s="521"/>
      <c r="R21" s="521"/>
      <c r="S21" s="521"/>
      <c r="T21" s="521"/>
      <c r="U21" s="522"/>
    </row>
    <row r="22" spans="1:21" ht="214.9" customHeight="1" thickBot="1" x14ac:dyDescent="0.35">
      <c r="A22" s="374">
        <v>2027</v>
      </c>
      <c r="B22" s="520"/>
      <c r="C22" s="521"/>
      <c r="D22" s="521"/>
      <c r="E22" s="521"/>
      <c r="F22" s="521"/>
      <c r="G22" s="521"/>
      <c r="H22" s="521"/>
      <c r="I22" s="521"/>
      <c r="J22" s="521"/>
      <c r="K22" s="521"/>
      <c r="L22" s="521"/>
      <c r="M22" s="521"/>
      <c r="N22" s="521"/>
      <c r="O22" s="521"/>
      <c r="P22" s="521"/>
      <c r="Q22" s="521"/>
      <c r="R22" s="521"/>
      <c r="S22" s="521"/>
      <c r="T22" s="521"/>
      <c r="U22" s="522"/>
    </row>
    <row r="23" spans="1:21" ht="214.9" customHeight="1" thickBot="1" x14ac:dyDescent="0.35">
      <c r="A23" s="374">
        <v>2028</v>
      </c>
      <c r="B23" s="520"/>
      <c r="C23" s="521"/>
      <c r="D23" s="521"/>
      <c r="E23" s="521"/>
      <c r="F23" s="521"/>
      <c r="G23" s="521"/>
      <c r="H23" s="521"/>
      <c r="I23" s="521"/>
      <c r="J23" s="521"/>
      <c r="K23" s="521"/>
      <c r="L23" s="521"/>
      <c r="M23" s="521"/>
      <c r="N23" s="521"/>
      <c r="O23" s="521"/>
      <c r="P23" s="521"/>
      <c r="Q23" s="521"/>
      <c r="R23" s="521"/>
      <c r="S23" s="521"/>
      <c r="T23" s="521"/>
      <c r="U23" s="522"/>
    </row>
    <row r="24" spans="1:21" x14ac:dyDescent="0.3">
      <c r="A24" s="153"/>
    </row>
    <row r="25" spans="1:21" x14ac:dyDescent="0.3">
      <c r="A25" s="153"/>
    </row>
    <row r="26" spans="1:21" x14ac:dyDescent="0.3">
      <c r="A26" s="153"/>
    </row>
    <row r="27" spans="1:21" x14ac:dyDescent="0.3">
      <c r="A27" s="153"/>
    </row>
    <row r="28" spans="1:21" x14ac:dyDescent="0.3">
      <c r="A28" s="153"/>
    </row>
  </sheetData>
  <mergeCells count="10">
    <mergeCell ref="B23:U23"/>
    <mergeCell ref="B22:U22"/>
    <mergeCell ref="B21:U21"/>
    <mergeCell ref="B19:U19"/>
    <mergeCell ref="B20:U20"/>
    <mergeCell ref="A5:K5"/>
    <mergeCell ref="A11:K11"/>
    <mergeCell ref="M5:U5"/>
    <mergeCell ref="M11:U11"/>
    <mergeCell ref="D18:U18"/>
  </mergeCells>
  <phoneticPr fontId="31" type="noConversion"/>
  <conditionalFormatting sqref="B7:E7">
    <cfRule type="containsText" dxfId="1179" priority="88" operator="containsText" text="ntitulé">
      <formula>NOT(ISERROR(SEARCH("ntitulé",B7)))</formula>
    </cfRule>
    <cfRule type="containsBlanks" dxfId="1178" priority="89">
      <formula>LEN(TRIM(B7))=0</formula>
    </cfRule>
  </conditionalFormatting>
  <conditionalFormatting sqref="B7:E7">
    <cfRule type="containsText" dxfId="1177" priority="87" operator="containsText" text="libre">
      <formula>NOT(ISERROR(SEARCH("libre",B7)))</formula>
    </cfRule>
  </conditionalFormatting>
  <conditionalFormatting sqref="F7">
    <cfRule type="containsText" dxfId="1176" priority="85" operator="containsText" text="ntitulé">
      <formula>NOT(ISERROR(SEARCH("ntitulé",F7)))</formula>
    </cfRule>
    <cfRule type="containsBlanks" dxfId="1175" priority="86">
      <formula>LEN(TRIM(F7))=0</formula>
    </cfRule>
  </conditionalFormatting>
  <conditionalFormatting sqref="F7">
    <cfRule type="containsText" dxfId="1174" priority="84" operator="containsText" text="libre">
      <formula>NOT(ISERROR(SEARCH("libre",F7)))</formula>
    </cfRule>
  </conditionalFormatting>
  <conditionalFormatting sqref="G7">
    <cfRule type="containsText" dxfId="1173" priority="82" operator="containsText" text="ntitulé">
      <formula>NOT(ISERROR(SEARCH("ntitulé",G7)))</formula>
    </cfRule>
    <cfRule type="containsBlanks" dxfId="1172" priority="83">
      <formula>LEN(TRIM(G7))=0</formula>
    </cfRule>
  </conditionalFormatting>
  <conditionalFormatting sqref="G7">
    <cfRule type="containsText" dxfId="1171" priority="81" operator="containsText" text="libre">
      <formula>NOT(ISERROR(SEARCH("libre",G7)))</formula>
    </cfRule>
  </conditionalFormatting>
  <conditionalFormatting sqref="H7">
    <cfRule type="containsText" dxfId="1170" priority="79" operator="containsText" text="ntitulé">
      <formula>NOT(ISERROR(SEARCH("ntitulé",H7)))</formula>
    </cfRule>
    <cfRule type="containsBlanks" dxfId="1169" priority="80">
      <formula>LEN(TRIM(H7))=0</formula>
    </cfRule>
  </conditionalFormatting>
  <conditionalFormatting sqref="H7">
    <cfRule type="containsText" dxfId="1168" priority="78" operator="containsText" text="libre">
      <formula>NOT(ISERROR(SEARCH("libre",H7)))</formula>
    </cfRule>
  </conditionalFormatting>
  <conditionalFormatting sqref="I7">
    <cfRule type="containsText" dxfId="1167" priority="76" operator="containsText" text="ntitulé">
      <formula>NOT(ISERROR(SEARCH("ntitulé",I7)))</formula>
    </cfRule>
    <cfRule type="containsBlanks" dxfId="1166" priority="77">
      <formula>LEN(TRIM(I7))=0</formula>
    </cfRule>
  </conditionalFormatting>
  <conditionalFormatting sqref="I7">
    <cfRule type="containsText" dxfId="1165" priority="75" operator="containsText" text="libre">
      <formula>NOT(ISERROR(SEARCH("libre",I7)))</formula>
    </cfRule>
  </conditionalFormatting>
  <conditionalFormatting sqref="J7">
    <cfRule type="containsText" dxfId="1164" priority="73" operator="containsText" text="ntitulé">
      <formula>NOT(ISERROR(SEARCH("ntitulé",J7)))</formula>
    </cfRule>
    <cfRule type="containsBlanks" dxfId="1163" priority="74">
      <formula>LEN(TRIM(J7))=0</formula>
    </cfRule>
  </conditionalFormatting>
  <conditionalFormatting sqref="J7">
    <cfRule type="containsText" dxfId="1162" priority="72" operator="containsText" text="libre">
      <formula>NOT(ISERROR(SEARCH("libre",J7)))</formula>
    </cfRule>
  </conditionalFormatting>
  <conditionalFormatting sqref="K7">
    <cfRule type="containsText" dxfId="1161" priority="70" operator="containsText" text="ntitulé">
      <formula>NOT(ISERROR(SEARCH("ntitulé",K7)))</formula>
    </cfRule>
    <cfRule type="containsBlanks" dxfId="1160" priority="71">
      <formula>LEN(TRIM(K7))=0</formula>
    </cfRule>
  </conditionalFormatting>
  <conditionalFormatting sqref="K7">
    <cfRule type="containsText" dxfId="1159" priority="69" operator="containsText" text="libre">
      <formula>NOT(ISERROR(SEARCH("libre",K7)))</formula>
    </cfRule>
  </conditionalFormatting>
  <conditionalFormatting sqref="B8:E8">
    <cfRule type="containsText" dxfId="1158" priority="67" operator="containsText" text="ntitulé">
      <formula>NOT(ISERROR(SEARCH("ntitulé",B8)))</formula>
    </cfRule>
    <cfRule type="containsBlanks" dxfId="1157" priority="68">
      <formula>LEN(TRIM(B8))=0</formula>
    </cfRule>
  </conditionalFormatting>
  <conditionalFormatting sqref="B8:E8">
    <cfRule type="containsText" dxfId="1156" priority="66" operator="containsText" text="libre">
      <formula>NOT(ISERROR(SEARCH("libre",B8)))</formula>
    </cfRule>
  </conditionalFormatting>
  <conditionalFormatting sqref="F8">
    <cfRule type="containsText" dxfId="1155" priority="64" operator="containsText" text="ntitulé">
      <formula>NOT(ISERROR(SEARCH("ntitulé",F8)))</formula>
    </cfRule>
    <cfRule type="containsBlanks" dxfId="1154" priority="65">
      <formula>LEN(TRIM(F8))=0</formula>
    </cfRule>
  </conditionalFormatting>
  <conditionalFormatting sqref="F8">
    <cfRule type="containsText" dxfId="1153" priority="63" operator="containsText" text="libre">
      <formula>NOT(ISERROR(SEARCH("libre",F8)))</formula>
    </cfRule>
  </conditionalFormatting>
  <conditionalFormatting sqref="G8">
    <cfRule type="containsText" dxfId="1152" priority="61" operator="containsText" text="ntitulé">
      <formula>NOT(ISERROR(SEARCH("ntitulé",G8)))</formula>
    </cfRule>
    <cfRule type="containsBlanks" dxfId="1151" priority="62">
      <formula>LEN(TRIM(G8))=0</formula>
    </cfRule>
  </conditionalFormatting>
  <conditionalFormatting sqref="G8">
    <cfRule type="containsText" dxfId="1150" priority="60" operator="containsText" text="libre">
      <formula>NOT(ISERROR(SEARCH("libre",G8)))</formula>
    </cfRule>
  </conditionalFormatting>
  <conditionalFormatting sqref="H8">
    <cfRule type="containsText" dxfId="1149" priority="58" operator="containsText" text="ntitulé">
      <formula>NOT(ISERROR(SEARCH("ntitulé",H8)))</formula>
    </cfRule>
    <cfRule type="containsBlanks" dxfId="1148" priority="59">
      <formula>LEN(TRIM(H8))=0</formula>
    </cfRule>
  </conditionalFormatting>
  <conditionalFormatting sqref="H8">
    <cfRule type="containsText" dxfId="1147" priority="57" operator="containsText" text="libre">
      <formula>NOT(ISERROR(SEARCH("libre",H8)))</formula>
    </cfRule>
  </conditionalFormatting>
  <conditionalFormatting sqref="I8">
    <cfRule type="containsText" dxfId="1146" priority="55" operator="containsText" text="ntitulé">
      <formula>NOT(ISERROR(SEARCH("ntitulé",I8)))</formula>
    </cfRule>
    <cfRule type="containsBlanks" dxfId="1145" priority="56">
      <formula>LEN(TRIM(I8))=0</formula>
    </cfRule>
  </conditionalFormatting>
  <conditionalFormatting sqref="I8">
    <cfRule type="containsText" dxfId="1144" priority="54" operator="containsText" text="libre">
      <formula>NOT(ISERROR(SEARCH("libre",I8)))</formula>
    </cfRule>
  </conditionalFormatting>
  <conditionalFormatting sqref="J8">
    <cfRule type="containsText" dxfId="1143" priority="52" operator="containsText" text="ntitulé">
      <formula>NOT(ISERROR(SEARCH("ntitulé",J8)))</formula>
    </cfRule>
    <cfRule type="containsBlanks" dxfId="1142" priority="53">
      <formula>LEN(TRIM(J8))=0</formula>
    </cfRule>
  </conditionalFormatting>
  <conditionalFormatting sqref="J8">
    <cfRule type="containsText" dxfId="1141" priority="51" operator="containsText" text="libre">
      <formula>NOT(ISERROR(SEARCH("libre",J8)))</formula>
    </cfRule>
  </conditionalFormatting>
  <conditionalFormatting sqref="K8">
    <cfRule type="containsText" dxfId="1140" priority="49" operator="containsText" text="ntitulé">
      <formula>NOT(ISERROR(SEARCH("ntitulé",K8)))</formula>
    </cfRule>
    <cfRule type="containsBlanks" dxfId="1139" priority="50">
      <formula>LEN(TRIM(K8))=0</formula>
    </cfRule>
  </conditionalFormatting>
  <conditionalFormatting sqref="K8">
    <cfRule type="containsText" dxfId="1138" priority="48" operator="containsText" text="libre">
      <formula>NOT(ISERROR(SEARCH("libre",K8)))</formula>
    </cfRule>
  </conditionalFormatting>
  <conditionalFormatting sqref="B19">
    <cfRule type="containsBlanks" dxfId="1137" priority="47">
      <formula>LEN(TRIM(B19))=0</formula>
    </cfRule>
  </conditionalFormatting>
  <conditionalFormatting sqref="B20">
    <cfRule type="containsBlanks" dxfId="1136" priority="46">
      <formula>LEN(TRIM(B20))=0</formula>
    </cfRule>
  </conditionalFormatting>
  <conditionalFormatting sqref="B21">
    <cfRule type="containsBlanks" dxfId="1135" priority="45">
      <formula>LEN(TRIM(B21))=0</formula>
    </cfRule>
  </conditionalFormatting>
  <conditionalFormatting sqref="B22">
    <cfRule type="containsBlanks" dxfId="1134" priority="44">
      <formula>LEN(TRIM(B22))=0</formula>
    </cfRule>
  </conditionalFormatting>
  <conditionalFormatting sqref="B23">
    <cfRule type="containsBlanks" dxfId="1133" priority="43">
      <formula>LEN(TRIM(B23))=0</formula>
    </cfRule>
  </conditionalFormatting>
  <conditionalFormatting sqref="B13:E13">
    <cfRule type="containsText" dxfId="1132" priority="41" operator="containsText" text="ntitulé">
      <formula>NOT(ISERROR(SEARCH("ntitulé",B13)))</formula>
    </cfRule>
    <cfRule type="containsBlanks" dxfId="1131" priority="42">
      <formula>LEN(TRIM(B13))=0</formula>
    </cfRule>
  </conditionalFormatting>
  <conditionalFormatting sqref="B13:E13">
    <cfRule type="containsText" dxfId="1130" priority="40" operator="containsText" text="libre">
      <formula>NOT(ISERROR(SEARCH("libre",B13)))</formula>
    </cfRule>
  </conditionalFormatting>
  <conditionalFormatting sqref="F13">
    <cfRule type="containsText" dxfId="1129" priority="38" operator="containsText" text="ntitulé">
      <formula>NOT(ISERROR(SEARCH("ntitulé",F13)))</formula>
    </cfRule>
    <cfRule type="containsBlanks" dxfId="1128" priority="39">
      <formula>LEN(TRIM(F13))=0</formula>
    </cfRule>
  </conditionalFormatting>
  <conditionalFormatting sqref="F13">
    <cfRule type="containsText" dxfId="1127" priority="37" operator="containsText" text="libre">
      <formula>NOT(ISERROR(SEARCH("libre",F13)))</formula>
    </cfRule>
  </conditionalFormatting>
  <conditionalFormatting sqref="G13">
    <cfRule type="containsText" dxfId="1126" priority="35" operator="containsText" text="ntitulé">
      <formula>NOT(ISERROR(SEARCH("ntitulé",G13)))</formula>
    </cfRule>
    <cfRule type="containsBlanks" dxfId="1125" priority="36">
      <formula>LEN(TRIM(G13))=0</formula>
    </cfRule>
  </conditionalFormatting>
  <conditionalFormatting sqref="G13">
    <cfRule type="containsText" dxfId="1124" priority="34" operator="containsText" text="libre">
      <formula>NOT(ISERROR(SEARCH("libre",G13)))</formula>
    </cfRule>
  </conditionalFormatting>
  <conditionalFormatting sqref="H13">
    <cfRule type="containsText" dxfId="1123" priority="32" operator="containsText" text="ntitulé">
      <formula>NOT(ISERROR(SEARCH("ntitulé",H13)))</formula>
    </cfRule>
    <cfRule type="containsBlanks" dxfId="1122" priority="33">
      <formula>LEN(TRIM(H13))=0</formula>
    </cfRule>
  </conditionalFormatting>
  <conditionalFormatting sqref="H13">
    <cfRule type="containsText" dxfId="1121" priority="31" operator="containsText" text="libre">
      <formula>NOT(ISERROR(SEARCH("libre",H13)))</formula>
    </cfRule>
  </conditionalFormatting>
  <conditionalFormatting sqref="I13">
    <cfRule type="containsText" dxfId="1120" priority="29" operator="containsText" text="ntitulé">
      <formula>NOT(ISERROR(SEARCH("ntitulé",I13)))</formula>
    </cfRule>
    <cfRule type="containsBlanks" dxfId="1119" priority="30">
      <formula>LEN(TRIM(I13))=0</formula>
    </cfRule>
  </conditionalFormatting>
  <conditionalFormatting sqref="I13">
    <cfRule type="containsText" dxfId="1118" priority="28" operator="containsText" text="libre">
      <formula>NOT(ISERROR(SEARCH("libre",I13)))</formula>
    </cfRule>
  </conditionalFormatting>
  <conditionalFormatting sqref="J13">
    <cfRule type="containsText" dxfId="1117" priority="26" operator="containsText" text="ntitulé">
      <formula>NOT(ISERROR(SEARCH("ntitulé",J13)))</formula>
    </cfRule>
    <cfRule type="containsBlanks" dxfId="1116" priority="27">
      <formula>LEN(TRIM(J13))=0</formula>
    </cfRule>
  </conditionalFormatting>
  <conditionalFormatting sqref="J13">
    <cfRule type="containsText" dxfId="1115" priority="25" operator="containsText" text="libre">
      <formula>NOT(ISERROR(SEARCH("libre",J13)))</formula>
    </cfRule>
  </conditionalFormatting>
  <conditionalFormatting sqref="K13">
    <cfRule type="containsText" dxfId="1114" priority="23" operator="containsText" text="ntitulé">
      <formula>NOT(ISERROR(SEARCH("ntitulé",K13)))</formula>
    </cfRule>
    <cfRule type="containsBlanks" dxfId="1113" priority="24">
      <formula>LEN(TRIM(K13))=0</formula>
    </cfRule>
  </conditionalFormatting>
  <conditionalFormatting sqref="K13">
    <cfRule type="containsText" dxfId="1112" priority="22" operator="containsText" text="libre">
      <formula>NOT(ISERROR(SEARCH("libre",K13)))</formula>
    </cfRule>
  </conditionalFormatting>
  <conditionalFormatting sqref="B14:E14">
    <cfRule type="containsText" dxfId="1111" priority="20" operator="containsText" text="ntitulé">
      <formula>NOT(ISERROR(SEARCH("ntitulé",B14)))</formula>
    </cfRule>
    <cfRule type="containsBlanks" dxfId="1110" priority="21">
      <formula>LEN(TRIM(B14))=0</formula>
    </cfRule>
  </conditionalFormatting>
  <conditionalFormatting sqref="B14:E14">
    <cfRule type="containsText" dxfId="1109" priority="19" operator="containsText" text="libre">
      <formula>NOT(ISERROR(SEARCH("libre",B14)))</formula>
    </cfRule>
  </conditionalFormatting>
  <conditionalFormatting sqref="F14">
    <cfRule type="containsText" dxfId="1108" priority="17" operator="containsText" text="ntitulé">
      <formula>NOT(ISERROR(SEARCH("ntitulé",F14)))</formula>
    </cfRule>
    <cfRule type="containsBlanks" dxfId="1107" priority="18">
      <formula>LEN(TRIM(F14))=0</formula>
    </cfRule>
  </conditionalFormatting>
  <conditionalFormatting sqref="F14">
    <cfRule type="containsText" dxfId="1106" priority="16" operator="containsText" text="libre">
      <formula>NOT(ISERROR(SEARCH("libre",F14)))</formula>
    </cfRule>
  </conditionalFormatting>
  <conditionalFormatting sqref="G14">
    <cfRule type="containsText" dxfId="1105" priority="14" operator="containsText" text="ntitulé">
      <formula>NOT(ISERROR(SEARCH("ntitulé",G14)))</formula>
    </cfRule>
    <cfRule type="containsBlanks" dxfId="1104" priority="15">
      <formula>LEN(TRIM(G14))=0</formula>
    </cfRule>
  </conditionalFormatting>
  <conditionalFormatting sqref="G14">
    <cfRule type="containsText" dxfId="1103" priority="13" operator="containsText" text="libre">
      <formula>NOT(ISERROR(SEARCH("libre",G14)))</formula>
    </cfRule>
  </conditionalFormatting>
  <conditionalFormatting sqref="H14">
    <cfRule type="containsText" dxfId="1102" priority="11" operator="containsText" text="ntitulé">
      <formula>NOT(ISERROR(SEARCH("ntitulé",H14)))</formula>
    </cfRule>
    <cfRule type="containsBlanks" dxfId="1101" priority="12">
      <formula>LEN(TRIM(H14))=0</formula>
    </cfRule>
  </conditionalFormatting>
  <conditionalFormatting sqref="H14">
    <cfRule type="containsText" dxfId="1100" priority="10" operator="containsText" text="libre">
      <formula>NOT(ISERROR(SEARCH("libre",H14)))</formula>
    </cfRule>
  </conditionalFormatting>
  <conditionalFormatting sqref="I14">
    <cfRule type="containsText" dxfId="1099" priority="8" operator="containsText" text="ntitulé">
      <formula>NOT(ISERROR(SEARCH("ntitulé",I14)))</formula>
    </cfRule>
    <cfRule type="containsBlanks" dxfId="1098" priority="9">
      <formula>LEN(TRIM(I14))=0</formula>
    </cfRule>
  </conditionalFormatting>
  <conditionalFormatting sqref="I14">
    <cfRule type="containsText" dxfId="1097" priority="7" operator="containsText" text="libre">
      <formula>NOT(ISERROR(SEARCH("libre",I14)))</formula>
    </cfRule>
  </conditionalFormatting>
  <conditionalFormatting sqref="J14">
    <cfRule type="containsText" dxfId="1096" priority="5" operator="containsText" text="ntitulé">
      <formula>NOT(ISERROR(SEARCH("ntitulé",J14)))</formula>
    </cfRule>
    <cfRule type="containsBlanks" dxfId="1095" priority="6">
      <formula>LEN(TRIM(J14))=0</formula>
    </cfRule>
  </conditionalFormatting>
  <conditionalFormatting sqref="J14">
    <cfRule type="containsText" dxfId="1094" priority="4" operator="containsText" text="libre">
      <formula>NOT(ISERROR(SEARCH("libre",J14)))</formula>
    </cfRule>
  </conditionalFormatting>
  <conditionalFormatting sqref="K14">
    <cfRule type="containsText" dxfId="1093" priority="2" operator="containsText" text="ntitulé">
      <formula>NOT(ISERROR(SEARCH("ntitulé",K14)))</formula>
    </cfRule>
    <cfRule type="containsBlanks" dxfId="1092" priority="3">
      <formula>LEN(TRIM(K14))=0</formula>
    </cfRule>
  </conditionalFormatting>
  <conditionalFormatting sqref="K14">
    <cfRule type="containsText" dxfId="1091" priority="1" operator="containsText" text="libre">
      <formula>NOT(ISERROR(SEARCH("libre",K14)))</formula>
    </cfRule>
  </conditionalFormatting>
  <hyperlinks>
    <hyperlink ref="A1" location="TAB00!A1" display="Retour page de garde" xr:uid="{00000000-0004-0000-1400-000000000000}"/>
    <hyperlink ref="A2" location="'TAB4'!A1" display="Retour TAB5" xr:uid="{106A874C-99D5-42C6-9265-CBD88062569C}"/>
  </hyperlinks>
  <pageMargins left="0.7" right="0.7" top="0.75" bottom="0.75" header="0.3" footer="0.3"/>
  <pageSetup paperSize="9" scale="68" fitToHeight="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15"/>
  <sheetViews>
    <sheetView zoomScale="90" zoomScaleNormal="90" workbookViewId="0">
      <selection activeCell="A3" sqref="A3"/>
    </sheetView>
  </sheetViews>
  <sheetFormatPr baseColWidth="10" defaultColWidth="9.1640625" defaultRowHeight="13.5" x14ac:dyDescent="0.3"/>
  <cols>
    <col min="1" max="1" width="45.5" style="57" customWidth="1"/>
    <col min="2" max="4" width="16.33203125" style="55" customWidth="1"/>
    <col min="5" max="6" width="16.33203125" style="57" customWidth="1"/>
    <col min="7" max="11" width="16.33203125" style="55" customWidth="1"/>
    <col min="12" max="12" width="2.6640625" style="55" customWidth="1"/>
    <col min="13" max="19" width="9.5" style="55" customWidth="1"/>
    <col min="20" max="16384" width="9.1640625" style="55"/>
  </cols>
  <sheetData>
    <row r="1" spans="1:22" ht="15" x14ac:dyDescent="0.3">
      <c r="A1" s="71" t="s">
        <v>64</v>
      </c>
      <c r="B1" s="112"/>
      <c r="C1" s="112"/>
      <c r="D1" s="112"/>
      <c r="E1" s="85"/>
      <c r="G1" s="112"/>
      <c r="I1" s="112"/>
      <c r="K1" s="112"/>
      <c r="N1" s="112"/>
      <c r="P1" s="112"/>
      <c r="R1" s="112"/>
    </row>
    <row r="2" spans="1:22" ht="15" x14ac:dyDescent="0.3">
      <c r="A2" s="14" t="s">
        <v>598</v>
      </c>
    </row>
    <row r="3" spans="1:22" ht="22.15" customHeight="1" x14ac:dyDescent="0.35">
      <c r="A3" s="81" t="str">
        <f>TAB00!B55&amp;" : "&amp;TAB00!C55</f>
        <v xml:space="preserve">TAB4.4 : Redevance de voirie </v>
      </c>
      <c r="B3" s="81"/>
      <c r="C3" s="81"/>
      <c r="D3" s="81"/>
      <c r="E3" s="81"/>
      <c r="F3" s="81"/>
      <c r="G3" s="81"/>
      <c r="H3" s="81"/>
      <c r="I3" s="81"/>
      <c r="J3" s="81"/>
      <c r="K3" s="81"/>
      <c r="L3" s="81"/>
      <c r="M3" s="81"/>
      <c r="N3" s="81"/>
      <c r="O3" s="81"/>
      <c r="P3" s="81"/>
      <c r="Q3" s="81"/>
      <c r="R3" s="81"/>
      <c r="S3" s="81"/>
    </row>
    <row r="4" spans="1:22" x14ac:dyDescent="0.3">
      <c r="N4" s="58"/>
      <c r="O4" s="58"/>
      <c r="P4" s="58"/>
    </row>
    <row r="5" spans="1:22" s="161" customFormat="1" x14ac:dyDescent="0.3">
      <c r="A5" s="87"/>
      <c r="B5" s="87"/>
      <c r="C5" s="87"/>
      <c r="D5" s="87"/>
      <c r="E5" s="87"/>
      <c r="F5" s="87"/>
      <c r="G5" s="58"/>
      <c r="H5" s="58"/>
      <c r="I5" s="58"/>
      <c r="J5" s="58"/>
      <c r="K5" s="58"/>
      <c r="M5" s="506" t="s">
        <v>445</v>
      </c>
      <c r="N5" s="507"/>
      <c r="O5" s="507"/>
      <c r="P5" s="507"/>
      <c r="Q5" s="507"/>
      <c r="R5" s="507"/>
      <c r="S5" s="508"/>
    </row>
    <row r="6" spans="1:22" s="161" customFormat="1" ht="27" x14ac:dyDescent="0.3">
      <c r="A6" s="354" t="s">
        <v>2</v>
      </c>
      <c r="B6" s="160" t="s">
        <v>515</v>
      </c>
      <c r="C6" s="160" t="s">
        <v>493</v>
      </c>
      <c r="D6" s="160" t="s">
        <v>509</v>
      </c>
      <c r="E6" s="416" t="s">
        <v>507</v>
      </c>
      <c r="F6" s="416" t="s">
        <v>508</v>
      </c>
      <c r="G6" s="416" t="s">
        <v>455</v>
      </c>
      <c r="H6" s="416" t="s">
        <v>456</v>
      </c>
      <c r="I6" s="416" t="s">
        <v>457</v>
      </c>
      <c r="J6" s="416" t="s">
        <v>458</v>
      </c>
      <c r="K6" s="416" t="s">
        <v>459</v>
      </c>
      <c r="M6" s="378" t="s">
        <v>503</v>
      </c>
      <c r="N6" s="378" t="s">
        <v>449</v>
      </c>
      <c r="O6" s="378" t="s">
        <v>504</v>
      </c>
      <c r="P6" s="378" t="s">
        <v>460</v>
      </c>
      <c r="Q6" s="378" t="s">
        <v>461</v>
      </c>
      <c r="R6" s="378" t="s">
        <v>491</v>
      </c>
      <c r="S6" s="378" t="s">
        <v>463</v>
      </c>
    </row>
    <row r="7" spans="1:22" s="63" customFormat="1" ht="31.9" customHeight="1" x14ac:dyDescent="0.3">
      <c r="A7" s="169" t="s">
        <v>398</v>
      </c>
      <c r="B7" s="165"/>
      <c r="C7" s="165"/>
      <c r="D7" s="165"/>
      <c r="E7" s="165"/>
      <c r="F7" s="165"/>
      <c r="G7" s="165"/>
      <c r="H7" s="165"/>
      <c r="I7" s="165"/>
      <c r="J7" s="165"/>
      <c r="K7" s="165"/>
      <c r="M7" s="170">
        <f>IFERROR(IF(AND(ROUND(SUM(D7:D7),0)=0,ROUND(SUM(E7:E7),0)&gt;ROUND(SUM(D7:D7),0)),"INF",(ROUND(SUM(E7:E7),0)-ROUND(SUM(D7:D7),0))/ROUND(SUM(D7:D7),0)),0)</f>
        <v>0</v>
      </c>
      <c r="N7" s="170">
        <f t="shared" ref="N7:S7" si="0">IFERROR(IF(AND(ROUND(SUM(E7),0)=0,ROUND(SUM(F7:F7),0)&gt;ROUND(SUM(E7),0)),"INF",(ROUND(SUM(F7:F7),0)-ROUND(SUM(E7),0))/ROUND(SUM(E7),0)),0)</f>
        <v>0</v>
      </c>
      <c r="O7" s="170">
        <f t="shared" si="0"/>
        <v>0</v>
      </c>
      <c r="P7" s="170">
        <f t="shared" si="0"/>
        <v>0</v>
      </c>
      <c r="Q7" s="170">
        <f t="shared" si="0"/>
        <v>0</v>
      </c>
      <c r="R7" s="170">
        <f t="shared" si="0"/>
        <v>0</v>
      </c>
      <c r="S7" s="170">
        <f t="shared" si="0"/>
        <v>0</v>
      </c>
      <c r="T7" s="170"/>
      <c r="U7" s="170"/>
      <c r="V7" s="170"/>
    </row>
    <row r="8" spans="1:22" x14ac:dyDescent="0.3">
      <c r="A8" s="171"/>
    </row>
    <row r="9" spans="1:22" ht="14.45" customHeight="1" thickBot="1" x14ac:dyDescent="0.35">
      <c r="A9" s="172" t="s">
        <v>451</v>
      </c>
      <c r="B9" s="74"/>
      <c r="C9" s="74"/>
      <c r="D9" s="74"/>
      <c r="E9" s="74"/>
      <c r="F9" s="74"/>
      <c r="G9" s="74"/>
      <c r="H9" s="74"/>
      <c r="I9" s="74"/>
      <c r="J9" s="74"/>
      <c r="K9" s="74"/>
      <c r="L9" s="74"/>
      <c r="M9" s="74"/>
      <c r="N9" s="74"/>
      <c r="O9" s="74"/>
      <c r="P9" s="74"/>
      <c r="Q9" s="74"/>
      <c r="R9" s="74"/>
    </row>
    <row r="10" spans="1:22" ht="12.6" customHeight="1" thickBot="1" x14ac:dyDescent="0.35">
      <c r="A10" s="75" t="s">
        <v>341</v>
      </c>
      <c r="B10" s="432"/>
      <c r="C10" s="432"/>
      <c r="D10" s="517" t="s">
        <v>282</v>
      </c>
      <c r="E10" s="518"/>
      <c r="F10" s="518"/>
      <c r="G10" s="518"/>
      <c r="H10" s="518"/>
      <c r="I10" s="518"/>
      <c r="J10" s="518"/>
      <c r="K10" s="518"/>
      <c r="L10" s="518"/>
      <c r="M10" s="518"/>
      <c r="N10" s="518"/>
      <c r="O10" s="518"/>
      <c r="P10" s="518"/>
      <c r="Q10" s="518"/>
      <c r="R10" s="518"/>
      <c r="S10" s="518"/>
    </row>
    <row r="11" spans="1:22" ht="214.9" customHeight="1" thickBot="1" x14ac:dyDescent="0.35">
      <c r="A11" s="373">
        <v>2024</v>
      </c>
      <c r="B11" s="523"/>
      <c r="C11" s="524"/>
      <c r="D11" s="524"/>
      <c r="E11" s="524"/>
      <c r="F11" s="524"/>
      <c r="G11" s="524"/>
      <c r="H11" s="524"/>
      <c r="I11" s="524"/>
      <c r="J11" s="524"/>
      <c r="K11" s="524"/>
      <c r="L11" s="524"/>
      <c r="M11" s="524"/>
      <c r="N11" s="524"/>
      <c r="O11" s="524"/>
      <c r="P11" s="524"/>
      <c r="Q11" s="524"/>
      <c r="R11" s="524"/>
      <c r="S11" s="525"/>
    </row>
    <row r="12" spans="1:22" ht="214.9" customHeight="1" thickBot="1" x14ac:dyDescent="0.35">
      <c r="A12" s="374">
        <v>2025</v>
      </c>
      <c r="B12" s="520"/>
      <c r="C12" s="521"/>
      <c r="D12" s="521"/>
      <c r="E12" s="521"/>
      <c r="F12" s="521"/>
      <c r="G12" s="521"/>
      <c r="H12" s="521"/>
      <c r="I12" s="521"/>
      <c r="J12" s="521"/>
      <c r="K12" s="521"/>
      <c r="L12" s="521"/>
      <c r="M12" s="521"/>
      <c r="N12" s="521"/>
      <c r="O12" s="521"/>
      <c r="P12" s="521"/>
      <c r="Q12" s="521"/>
      <c r="R12" s="521"/>
      <c r="S12" s="522"/>
    </row>
    <row r="13" spans="1:22" ht="214.9" customHeight="1" thickBot="1" x14ac:dyDescent="0.35">
      <c r="A13" s="374">
        <v>2026</v>
      </c>
      <c r="B13" s="520"/>
      <c r="C13" s="521"/>
      <c r="D13" s="521"/>
      <c r="E13" s="521"/>
      <c r="F13" s="521"/>
      <c r="G13" s="521"/>
      <c r="H13" s="521"/>
      <c r="I13" s="521"/>
      <c r="J13" s="521"/>
      <c r="K13" s="521"/>
      <c r="L13" s="521"/>
      <c r="M13" s="521"/>
      <c r="N13" s="521"/>
      <c r="O13" s="521"/>
      <c r="P13" s="521"/>
      <c r="Q13" s="521"/>
      <c r="R13" s="521"/>
      <c r="S13" s="522"/>
    </row>
    <row r="14" spans="1:22" ht="214.9" customHeight="1" thickBot="1" x14ac:dyDescent="0.35">
      <c r="A14" s="374">
        <v>2027</v>
      </c>
      <c r="B14" s="520"/>
      <c r="C14" s="521"/>
      <c r="D14" s="521"/>
      <c r="E14" s="521"/>
      <c r="F14" s="521"/>
      <c r="G14" s="521"/>
      <c r="H14" s="521"/>
      <c r="I14" s="521"/>
      <c r="J14" s="521"/>
      <c r="K14" s="521"/>
      <c r="L14" s="521"/>
      <c r="M14" s="521"/>
      <c r="N14" s="521"/>
      <c r="O14" s="521"/>
      <c r="P14" s="521"/>
      <c r="Q14" s="521"/>
      <c r="R14" s="521"/>
      <c r="S14" s="522"/>
    </row>
    <row r="15" spans="1:22" ht="214.9" customHeight="1" thickBot="1" x14ac:dyDescent="0.35">
      <c r="A15" s="374">
        <v>2028</v>
      </c>
      <c r="B15" s="520"/>
      <c r="C15" s="521"/>
      <c r="D15" s="521"/>
      <c r="E15" s="521"/>
      <c r="F15" s="521"/>
      <c r="G15" s="521"/>
      <c r="H15" s="521"/>
      <c r="I15" s="521"/>
      <c r="J15" s="521"/>
      <c r="K15" s="521"/>
      <c r="L15" s="521"/>
      <c r="M15" s="521"/>
      <c r="N15" s="521"/>
      <c r="O15" s="521"/>
      <c r="P15" s="521"/>
      <c r="Q15" s="521"/>
      <c r="R15" s="521"/>
      <c r="S15" s="522"/>
    </row>
  </sheetData>
  <mergeCells count="7">
    <mergeCell ref="B14:S14"/>
    <mergeCell ref="B15:S15"/>
    <mergeCell ref="M5:S5"/>
    <mergeCell ref="D10:S10"/>
    <mergeCell ref="B11:S11"/>
    <mergeCell ref="B12:S12"/>
    <mergeCell ref="B13:S13"/>
  </mergeCells>
  <phoneticPr fontId="31" type="noConversion"/>
  <conditionalFormatting sqref="B11">
    <cfRule type="containsBlanks" dxfId="1090" priority="29">
      <formula>LEN(TRIM(B11))=0</formula>
    </cfRule>
  </conditionalFormatting>
  <conditionalFormatting sqref="B12">
    <cfRule type="containsBlanks" dxfId="1089" priority="28">
      <formula>LEN(TRIM(B12))=0</formula>
    </cfRule>
  </conditionalFormatting>
  <conditionalFormatting sqref="B13">
    <cfRule type="containsBlanks" dxfId="1088" priority="27">
      <formula>LEN(TRIM(B13))=0</formula>
    </cfRule>
  </conditionalFormatting>
  <conditionalFormatting sqref="B14">
    <cfRule type="containsBlanks" dxfId="1087" priority="26">
      <formula>LEN(TRIM(B14))=0</formula>
    </cfRule>
  </conditionalFormatting>
  <conditionalFormatting sqref="B15">
    <cfRule type="containsBlanks" dxfId="1086" priority="25">
      <formula>LEN(TRIM(B15))=0</formula>
    </cfRule>
  </conditionalFormatting>
  <conditionalFormatting sqref="B7:D7">
    <cfRule type="containsText" dxfId="1085" priority="23" operator="containsText" text="ntitulé">
      <formula>NOT(ISERROR(SEARCH("ntitulé",B7)))</formula>
    </cfRule>
    <cfRule type="containsBlanks" dxfId="1084" priority="24">
      <formula>LEN(TRIM(B7))=0</formula>
    </cfRule>
  </conditionalFormatting>
  <conditionalFormatting sqref="B7:D7">
    <cfRule type="containsText" dxfId="1083" priority="22" operator="containsText" text="libre">
      <formula>NOT(ISERROR(SEARCH("libre",B7)))</formula>
    </cfRule>
  </conditionalFormatting>
  <conditionalFormatting sqref="E7">
    <cfRule type="containsText" dxfId="1082" priority="20" operator="containsText" text="ntitulé">
      <formula>NOT(ISERROR(SEARCH("ntitulé",E7)))</formula>
    </cfRule>
    <cfRule type="containsBlanks" dxfId="1081" priority="21">
      <formula>LEN(TRIM(E7))=0</formula>
    </cfRule>
  </conditionalFormatting>
  <conditionalFormatting sqref="E7">
    <cfRule type="containsText" dxfId="1080" priority="19" operator="containsText" text="libre">
      <formula>NOT(ISERROR(SEARCH("libre",E7)))</formula>
    </cfRule>
  </conditionalFormatting>
  <conditionalFormatting sqref="F7">
    <cfRule type="containsText" dxfId="1079" priority="17" operator="containsText" text="ntitulé">
      <formula>NOT(ISERROR(SEARCH("ntitulé",F7)))</formula>
    </cfRule>
    <cfRule type="containsBlanks" dxfId="1078" priority="18">
      <formula>LEN(TRIM(F7))=0</formula>
    </cfRule>
  </conditionalFormatting>
  <conditionalFormatting sqref="F7">
    <cfRule type="containsText" dxfId="1077" priority="16" operator="containsText" text="libre">
      <formula>NOT(ISERROR(SEARCH("libre",F7)))</formula>
    </cfRule>
  </conditionalFormatting>
  <conditionalFormatting sqref="G7">
    <cfRule type="containsText" dxfId="1076" priority="14" operator="containsText" text="ntitulé">
      <formula>NOT(ISERROR(SEARCH("ntitulé",G7)))</formula>
    </cfRule>
    <cfRule type="containsBlanks" dxfId="1075" priority="15">
      <formula>LEN(TRIM(G7))=0</formula>
    </cfRule>
  </conditionalFormatting>
  <conditionalFormatting sqref="G7">
    <cfRule type="containsText" dxfId="1074" priority="13" operator="containsText" text="libre">
      <formula>NOT(ISERROR(SEARCH("libre",G7)))</formula>
    </cfRule>
  </conditionalFormatting>
  <conditionalFormatting sqref="H7">
    <cfRule type="containsText" dxfId="1073" priority="11" operator="containsText" text="ntitulé">
      <formula>NOT(ISERROR(SEARCH("ntitulé",H7)))</formula>
    </cfRule>
    <cfRule type="containsBlanks" dxfId="1072" priority="12">
      <formula>LEN(TRIM(H7))=0</formula>
    </cfRule>
  </conditionalFormatting>
  <conditionalFormatting sqref="H7">
    <cfRule type="containsText" dxfId="1071" priority="10" operator="containsText" text="libre">
      <formula>NOT(ISERROR(SEARCH("libre",H7)))</formula>
    </cfRule>
  </conditionalFormatting>
  <conditionalFormatting sqref="I7">
    <cfRule type="containsText" dxfId="1070" priority="8" operator="containsText" text="ntitulé">
      <formula>NOT(ISERROR(SEARCH("ntitulé",I7)))</formula>
    </cfRule>
    <cfRule type="containsBlanks" dxfId="1069" priority="9">
      <formula>LEN(TRIM(I7))=0</formula>
    </cfRule>
  </conditionalFormatting>
  <conditionalFormatting sqref="I7">
    <cfRule type="containsText" dxfId="1068" priority="7" operator="containsText" text="libre">
      <formula>NOT(ISERROR(SEARCH("libre",I7)))</formula>
    </cfRule>
  </conditionalFormatting>
  <conditionalFormatting sqref="J7">
    <cfRule type="containsText" dxfId="1067" priority="5" operator="containsText" text="ntitulé">
      <formula>NOT(ISERROR(SEARCH("ntitulé",J7)))</formula>
    </cfRule>
    <cfRule type="containsBlanks" dxfId="1066" priority="6">
      <formula>LEN(TRIM(J7))=0</formula>
    </cfRule>
  </conditionalFormatting>
  <conditionalFormatting sqref="J7">
    <cfRule type="containsText" dxfId="1065" priority="4" operator="containsText" text="libre">
      <formula>NOT(ISERROR(SEARCH("libre",J7)))</formula>
    </cfRule>
  </conditionalFormatting>
  <conditionalFormatting sqref="K7">
    <cfRule type="containsText" dxfId="1064" priority="2" operator="containsText" text="ntitulé">
      <formula>NOT(ISERROR(SEARCH("ntitulé",K7)))</formula>
    </cfRule>
    <cfRule type="containsBlanks" dxfId="1063" priority="3">
      <formula>LEN(TRIM(K7))=0</formula>
    </cfRule>
  </conditionalFormatting>
  <conditionalFormatting sqref="K7">
    <cfRule type="containsText" dxfId="1062" priority="1" operator="containsText" text="libre">
      <formula>NOT(ISERROR(SEARCH("libre",K7)))</formula>
    </cfRule>
  </conditionalFormatting>
  <hyperlinks>
    <hyperlink ref="A1" location="TAB00!A1" display="Retour page de garde" xr:uid="{00000000-0004-0000-1500-000000000000}"/>
    <hyperlink ref="A2" location="'TAB4'!A1" display="Retour TAB5" xr:uid="{A02A34D4-7E88-4005-850F-1C3ED8DF3719}"/>
  </hyperlinks>
  <pageMargins left="0.7" right="0.7" top="0.75" bottom="0.75" header="0.3" footer="0.3"/>
  <pageSetup paperSize="9" scale="69" fitToHeight="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7"/>
  <sheetViews>
    <sheetView zoomScaleNormal="100" workbookViewId="0">
      <selection activeCell="A3" sqref="A3"/>
    </sheetView>
  </sheetViews>
  <sheetFormatPr baseColWidth="10" defaultColWidth="9.1640625" defaultRowHeight="13.5" x14ac:dyDescent="0.3"/>
  <cols>
    <col min="1" max="1" width="66.5" style="57" customWidth="1"/>
    <col min="2" max="2" width="17.5" style="57" customWidth="1"/>
    <col min="3" max="3" width="21.5" style="55" customWidth="1"/>
    <col min="4" max="4" width="21.5" style="57" customWidth="1"/>
    <col min="5" max="7" width="21.5" style="55" customWidth="1"/>
    <col min="8" max="8" width="9.5" style="55" customWidth="1"/>
    <col min="9" max="16384" width="9.1640625" style="55"/>
  </cols>
  <sheetData>
    <row r="1" spans="1:14" ht="15" x14ac:dyDescent="0.3">
      <c r="A1" s="71" t="s">
        <v>64</v>
      </c>
      <c r="B1" s="112"/>
      <c r="C1" s="85"/>
      <c r="E1" s="112"/>
      <c r="G1" s="112"/>
      <c r="H1" s="112"/>
      <c r="J1" s="112"/>
      <c r="L1" s="112"/>
      <c r="N1" s="112"/>
    </row>
    <row r="2" spans="1:14" ht="15" x14ac:dyDescent="0.3">
      <c r="A2" s="14" t="s">
        <v>598</v>
      </c>
      <c r="B2" s="112"/>
      <c r="C2" s="85"/>
      <c r="E2" s="112"/>
      <c r="G2" s="112"/>
      <c r="H2" s="112"/>
      <c r="J2" s="112"/>
      <c r="L2" s="112"/>
      <c r="N2" s="112"/>
    </row>
    <row r="3" spans="1:14" ht="22.15" customHeight="1" x14ac:dyDescent="0.35">
      <c r="A3" s="81" t="str">
        <f>TAB00!B56&amp;" : "&amp;TAB00!C56</f>
        <v>TAB4.5 : Charge fiscale résultant de l'application de l'impôt des sociétés sur la marge bénéficiaire équitable</v>
      </c>
      <c r="B3" s="173"/>
      <c r="C3" s="173"/>
      <c r="D3" s="173"/>
      <c r="E3" s="173"/>
      <c r="F3" s="173"/>
      <c r="G3" s="173"/>
      <c r="H3" s="58"/>
    </row>
    <row r="4" spans="1:14" x14ac:dyDescent="0.3">
      <c r="H4" s="58"/>
    </row>
    <row r="5" spans="1:14" s="58" customFormat="1" ht="14.25" thickBot="1" x14ac:dyDescent="0.35">
      <c r="A5" s="87"/>
      <c r="B5" s="87"/>
      <c r="C5" s="87"/>
      <c r="D5" s="87"/>
    </row>
    <row r="6" spans="1:14" s="58" customFormat="1" x14ac:dyDescent="0.3">
      <c r="A6" s="174" t="s">
        <v>2</v>
      </c>
      <c r="B6" s="175"/>
      <c r="C6" s="176" t="s">
        <v>455</v>
      </c>
      <c r="D6" s="176" t="s">
        <v>456</v>
      </c>
      <c r="E6" s="176" t="s">
        <v>457</v>
      </c>
      <c r="F6" s="176" t="s">
        <v>458</v>
      </c>
      <c r="G6" s="176" t="s">
        <v>459</v>
      </c>
    </row>
    <row r="7" spans="1:14" x14ac:dyDescent="0.3">
      <c r="A7" s="4" t="s">
        <v>20</v>
      </c>
      <c r="B7" s="4" t="s">
        <v>138</v>
      </c>
      <c r="C7" s="165"/>
      <c r="D7" s="165"/>
      <c r="E7" s="165"/>
      <c r="F7" s="165"/>
      <c r="G7" s="165"/>
    </row>
    <row r="8" spans="1:14" x14ac:dyDescent="0.3">
      <c r="A8" s="4" t="s">
        <v>422</v>
      </c>
      <c r="B8" s="4" t="s">
        <v>185</v>
      </c>
      <c r="C8" s="165"/>
      <c r="D8" s="165"/>
      <c r="E8" s="165"/>
      <c r="F8" s="165"/>
      <c r="G8" s="165"/>
    </row>
    <row r="9" spans="1:14" x14ac:dyDescent="0.3">
      <c r="A9" s="4" t="s">
        <v>139</v>
      </c>
      <c r="B9" s="4"/>
      <c r="C9" s="177">
        <v>0.25</v>
      </c>
      <c r="D9" s="177">
        <v>0.25</v>
      </c>
      <c r="E9" s="177">
        <v>0.25</v>
      </c>
      <c r="F9" s="177">
        <v>0.25</v>
      </c>
      <c r="G9" s="177">
        <v>0.25</v>
      </c>
    </row>
    <row r="10" spans="1:14" ht="27" x14ac:dyDescent="0.3">
      <c r="A10" s="18" t="s">
        <v>423</v>
      </c>
      <c r="B10" s="4" t="s">
        <v>140</v>
      </c>
      <c r="C10" s="6">
        <f>(C7-C8)/(1-C9)</f>
        <v>0</v>
      </c>
      <c r="D10" s="6">
        <f t="shared" ref="D10:G10" si="0">(D7-D8)/(1-D9)</f>
        <v>0</v>
      </c>
      <c r="E10" s="6">
        <f t="shared" si="0"/>
        <v>0</v>
      </c>
      <c r="F10" s="6">
        <f t="shared" si="0"/>
        <v>0</v>
      </c>
      <c r="G10" s="6">
        <f t="shared" si="0"/>
        <v>0</v>
      </c>
    </row>
    <row r="11" spans="1:14" x14ac:dyDescent="0.3">
      <c r="A11" s="4" t="s">
        <v>141</v>
      </c>
      <c r="B11" s="4" t="s">
        <v>186</v>
      </c>
      <c r="C11" s="6">
        <f>C10-SUM(C7:C8)</f>
        <v>0</v>
      </c>
      <c r="D11" s="6">
        <f>D10-SUM(D7:D8)</f>
        <v>0</v>
      </c>
      <c r="E11" s="6">
        <f>E10-SUM(E7:E8)</f>
        <v>0</v>
      </c>
      <c r="F11" s="6">
        <f>F10-SUM(F7:F8)</f>
        <v>0</v>
      </c>
      <c r="G11" s="6">
        <f>G10-SUM(G7:G8)</f>
        <v>0</v>
      </c>
    </row>
    <row r="12" spans="1:14" x14ac:dyDescent="0.3">
      <c r="A12" s="4"/>
      <c r="B12" s="4"/>
      <c r="C12" s="1"/>
      <c r="D12" s="4"/>
      <c r="E12" s="1"/>
      <c r="F12" s="1"/>
      <c r="G12" s="1"/>
    </row>
    <row r="13" spans="1:14" x14ac:dyDescent="0.3">
      <c r="A13" s="178" t="s">
        <v>142</v>
      </c>
      <c r="B13" s="178" t="s">
        <v>190</v>
      </c>
      <c r="C13" s="179">
        <f>SUM(C14:C21)</f>
        <v>0</v>
      </c>
      <c r="D13" s="179">
        <f t="shared" ref="D13:G13" si="1">SUM(D14:D21)</f>
        <v>0</v>
      </c>
      <c r="E13" s="179">
        <f t="shared" si="1"/>
        <v>0</v>
      </c>
      <c r="F13" s="179">
        <f t="shared" si="1"/>
        <v>0</v>
      </c>
      <c r="G13" s="179">
        <f t="shared" si="1"/>
        <v>0</v>
      </c>
    </row>
    <row r="14" spans="1:14" x14ac:dyDescent="0.3">
      <c r="A14" s="4" t="s">
        <v>143</v>
      </c>
      <c r="B14" s="4" t="s">
        <v>144</v>
      </c>
      <c r="C14" s="165"/>
      <c r="D14" s="165"/>
      <c r="E14" s="165"/>
      <c r="F14" s="165"/>
      <c r="G14" s="165"/>
    </row>
    <row r="15" spans="1:14" x14ac:dyDescent="0.3">
      <c r="A15" s="4" t="s">
        <v>145</v>
      </c>
      <c r="B15" s="4" t="s">
        <v>146</v>
      </c>
      <c r="C15" s="165"/>
      <c r="D15" s="165"/>
      <c r="E15" s="165"/>
      <c r="F15" s="165"/>
      <c r="G15" s="165"/>
    </row>
    <row r="16" spans="1:14" x14ac:dyDescent="0.3">
      <c r="A16" s="4" t="s">
        <v>147</v>
      </c>
      <c r="B16" s="4" t="s">
        <v>148</v>
      </c>
      <c r="C16" s="165"/>
      <c r="D16" s="165"/>
      <c r="E16" s="165"/>
      <c r="F16" s="165"/>
      <c r="G16" s="165"/>
    </row>
    <row r="17" spans="1:7" x14ac:dyDescent="0.3">
      <c r="A17" s="4" t="s">
        <v>149</v>
      </c>
      <c r="B17" s="4" t="s">
        <v>150</v>
      </c>
      <c r="C17" s="165"/>
      <c r="D17" s="165"/>
      <c r="E17" s="165"/>
      <c r="F17" s="165"/>
      <c r="G17" s="165"/>
    </row>
    <row r="18" spans="1:7" x14ac:dyDescent="0.3">
      <c r="A18" s="4" t="s">
        <v>151</v>
      </c>
      <c r="B18" s="4" t="s">
        <v>152</v>
      </c>
      <c r="C18" s="165"/>
      <c r="D18" s="165"/>
      <c r="E18" s="165"/>
      <c r="F18" s="165"/>
      <c r="G18" s="165"/>
    </row>
    <row r="19" spans="1:7" x14ac:dyDescent="0.3">
      <c r="A19" s="4" t="s">
        <v>153</v>
      </c>
      <c r="B19" s="4" t="s">
        <v>154</v>
      </c>
      <c r="C19" s="165"/>
      <c r="D19" s="165"/>
      <c r="E19" s="165"/>
      <c r="F19" s="165"/>
      <c r="G19" s="165"/>
    </row>
    <row r="20" spans="1:7" x14ac:dyDescent="0.3">
      <c r="A20" s="4" t="s">
        <v>155</v>
      </c>
      <c r="B20" s="4" t="s">
        <v>156</v>
      </c>
      <c r="C20" s="165"/>
      <c r="D20" s="165"/>
      <c r="E20" s="165"/>
      <c r="F20" s="165"/>
      <c r="G20" s="165"/>
    </row>
    <row r="21" spans="1:7" x14ac:dyDescent="0.3">
      <c r="A21" s="4" t="s">
        <v>157</v>
      </c>
      <c r="B21" s="4" t="s">
        <v>158</v>
      </c>
      <c r="C21" s="165"/>
      <c r="D21" s="165"/>
      <c r="E21" s="165"/>
      <c r="F21" s="165"/>
      <c r="G21" s="165"/>
    </row>
    <row r="22" spans="1:7" x14ac:dyDescent="0.3">
      <c r="A22" s="4" t="s">
        <v>139</v>
      </c>
      <c r="B22" s="180"/>
      <c r="C22" s="177">
        <f>C9</f>
        <v>0.25</v>
      </c>
      <c r="D22" s="177">
        <f t="shared" ref="D22:G22" si="2">D9</f>
        <v>0.25</v>
      </c>
      <c r="E22" s="177">
        <f t="shared" si="2"/>
        <v>0.25</v>
      </c>
      <c r="F22" s="177">
        <f t="shared" si="2"/>
        <v>0.25</v>
      </c>
      <c r="G22" s="177">
        <f t="shared" si="2"/>
        <v>0.25</v>
      </c>
    </row>
    <row r="23" spans="1:7" ht="27" x14ac:dyDescent="0.3">
      <c r="A23" s="4" t="s">
        <v>159</v>
      </c>
      <c r="B23" s="4" t="s">
        <v>187</v>
      </c>
      <c r="C23" s="6">
        <f>C13*C22</f>
        <v>0</v>
      </c>
      <c r="D23" s="6">
        <f t="shared" ref="D23:G23" si="3">D13*D22</f>
        <v>0</v>
      </c>
      <c r="E23" s="6">
        <f t="shared" si="3"/>
        <v>0</v>
      </c>
      <c r="F23" s="6">
        <f t="shared" si="3"/>
        <v>0</v>
      </c>
      <c r="G23" s="6">
        <f t="shared" si="3"/>
        <v>0</v>
      </c>
    </row>
    <row r="24" spans="1:7" ht="27" x14ac:dyDescent="0.3">
      <c r="A24" s="18" t="s">
        <v>160</v>
      </c>
      <c r="B24" s="4" t="s">
        <v>161</v>
      </c>
      <c r="C24" s="6">
        <f t="shared" ref="C24:G24" si="4">C23/(1-C22)</f>
        <v>0</v>
      </c>
      <c r="D24" s="6">
        <f t="shared" si="4"/>
        <v>0</v>
      </c>
      <c r="E24" s="6">
        <f t="shared" si="4"/>
        <v>0</v>
      </c>
      <c r="F24" s="6">
        <f t="shared" si="4"/>
        <v>0</v>
      </c>
      <c r="G24" s="6">
        <f t="shared" si="4"/>
        <v>0</v>
      </c>
    </row>
    <row r="25" spans="1:7" x14ac:dyDescent="0.3">
      <c r="A25" s="4"/>
      <c r="B25" s="4"/>
      <c r="C25" s="1"/>
      <c r="D25" s="4"/>
      <c r="E25" s="1"/>
      <c r="F25" s="1"/>
      <c r="G25" s="1"/>
    </row>
    <row r="26" spans="1:7" x14ac:dyDescent="0.3">
      <c r="A26" s="178" t="s">
        <v>162</v>
      </c>
      <c r="B26" s="178" t="s">
        <v>188</v>
      </c>
      <c r="C26" s="181">
        <f>C30*C31*-1</f>
        <v>0</v>
      </c>
      <c r="D26" s="181">
        <f t="shared" ref="D26:G26" si="5">D30*D31*-1</f>
        <v>0</v>
      </c>
      <c r="E26" s="181">
        <f t="shared" si="5"/>
        <v>0</v>
      </c>
      <c r="F26" s="181">
        <f t="shared" si="5"/>
        <v>0</v>
      </c>
      <c r="G26" s="181">
        <f t="shared" si="5"/>
        <v>0</v>
      </c>
    </row>
    <row r="27" spans="1:7" x14ac:dyDescent="0.3">
      <c r="A27" s="4" t="s">
        <v>163</v>
      </c>
      <c r="B27" s="4" t="s">
        <v>164</v>
      </c>
      <c r="C27" s="165"/>
      <c r="D27" s="165"/>
      <c r="E27" s="165"/>
      <c r="F27" s="165"/>
      <c r="G27" s="165"/>
    </row>
    <row r="28" spans="1:7" x14ac:dyDescent="0.3">
      <c r="A28" s="4" t="s">
        <v>165</v>
      </c>
      <c r="B28" s="4" t="s">
        <v>166</v>
      </c>
      <c r="C28" s="165"/>
      <c r="D28" s="165"/>
      <c r="E28" s="165"/>
      <c r="F28" s="165"/>
      <c r="G28" s="165"/>
    </row>
    <row r="29" spans="1:7" x14ac:dyDescent="0.3">
      <c r="A29" s="4" t="s">
        <v>167</v>
      </c>
      <c r="B29" s="4" t="s">
        <v>168</v>
      </c>
      <c r="C29" s="165"/>
      <c r="D29" s="165"/>
      <c r="E29" s="165"/>
      <c r="F29" s="165"/>
      <c r="G29" s="165"/>
    </row>
    <row r="30" spans="1:7" ht="27" x14ac:dyDescent="0.3">
      <c r="A30" s="4" t="s">
        <v>169</v>
      </c>
      <c r="B30" s="4" t="s">
        <v>170</v>
      </c>
      <c r="C30" s="6">
        <f>C27-C28-C29</f>
        <v>0</v>
      </c>
      <c r="D30" s="6">
        <f t="shared" ref="D30:G30" si="6">D27-D28-D29</f>
        <v>0</v>
      </c>
      <c r="E30" s="6">
        <f t="shared" si="6"/>
        <v>0</v>
      </c>
      <c r="F30" s="6">
        <f t="shared" si="6"/>
        <v>0</v>
      </c>
      <c r="G30" s="6">
        <f t="shared" si="6"/>
        <v>0</v>
      </c>
    </row>
    <row r="31" spans="1:7" x14ac:dyDescent="0.3">
      <c r="A31" s="22" t="s">
        <v>171</v>
      </c>
      <c r="B31" s="4" t="s">
        <v>172</v>
      </c>
      <c r="C31" s="182"/>
      <c r="D31" s="182"/>
      <c r="E31" s="182"/>
      <c r="F31" s="182"/>
      <c r="G31" s="182"/>
    </row>
    <row r="32" spans="1:7" x14ac:dyDescent="0.3">
      <c r="A32" s="22" t="s">
        <v>139</v>
      </c>
      <c r="B32" s="4"/>
      <c r="C32" s="10">
        <f>C22</f>
        <v>0.25</v>
      </c>
      <c r="D32" s="10">
        <f t="shared" ref="D32:G32" si="7">D22</f>
        <v>0.25</v>
      </c>
      <c r="E32" s="10">
        <f t="shared" si="7"/>
        <v>0.25</v>
      </c>
      <c r="F32" s="10">
        <f t="shared" si="7"/>
        <v>0.25</v>
      </c>
      <c r="G32" s="10">
        <f t="shared" si="7"/>
        <v>0.25</v>
      </c>
    </row>
    <row r="33" spans="1:7" ht="27" x14ac:dyDescent="0.3">
      <c r="A33" s="22" t="s">
        <v>173</v>
      </c>
      <c r="B33" s="4" t="s">
        <v>189</v>
      </c>
      <c r="C33" s="6">
        <f>C26*C32</f>
        <v>0</v>
      </c>
      <c r="D33" s="6">
        <f t="shared" ref="D33:G33" si="8">D26*D32</f>
        <v>0</v>
      </c>
      <c r="E33" s="6">
        <f t="shared" si="8"/>
        <v>0</v>
      </c>
      <c r="F33" s="6">
        <f t="shared" si="8"/>
        <v>0</v>
      </c>
      <c r="G33" s="6">
        <f t="shared" si="8"/>
        <v>0</v>
      </c>
    </row>
    <row r="34" spans="1:7" ht="27" x14ac:dyDescent="0.3">
      <c r="A34" s="18" t="s">
        <v>174</v>
      </c>
      <c r="B34" s="4" t="s">
        <v>175</v>
      </c>
      <c r="C34" s="6">
        <f t="shared" ref="C34:G34" si="9">C33/(1-C32)</f>
        <v>0</v>
      </c>
      <c r="D34" s="6">
        <f t="shared" si="9"/>
        <v>0</v>
      </c>
      <c r="E34" s="6">
        <f t="shared" si="9"/>
        <v>0</v>
      </c>
      <c r="F34" s="6">
        <f t="shared" si="9"/>
        <v>0</v>
      </c>
      <c r="G34" s="6">
        <f t="shared" si="9"/>
        <v>0</v>
      </c>
    </row>
    <row r="35" spans="1:7" x14ac:dyDescent="0.3">
      <c r="A35" s="4"/>
      <c r="B35" s="4"/>
      <c r="C35" s="6"/>
      <c r="D35" s="27"/>
      <c r="E35" s="6"/>
      <c r="F35" s="6"/>
      <c r="G35" s="6"/>
    </row>
    <row r="36" spans="1:7" x14ac:dyDescent="0.3">
      <c r="A36" s="19" t="s">
        <v>176</v>
      </c>
      <c r="B36" s="19" t="s">
        <v>177</v>
      </c>
      <c r="C36" s="11">
        <f>SUM(C10,C24,C34)</f>
        <v>0</v>
      </c>
      <c r="D36" s="11">
        <f t="shared" ref="D36:G36" si="10">SUM(D10,D24,D34)</f>
        <v>0</v>
      </c>
      <c r="E36" s="11">
        <f t="shared" si="10"/>
        <v>0</v>
      </c>
      <c r="F36" s="11">
        <f t="shared" si="10"/>
        <v>0</v>
      </c>
      <c r="G36" s="11">
        <f t="shared" si="10"/>
        <v>0</v>
      </c>
    </row>
    <row r="37" spans="1:7" x14ac:dyDescent="0.3">
      <c r="A37" s="19" t="s">
        <v>178</v>
      </c>
      <c r="B37" s="19" t="s">
        <v>191</v>
      </c>
      <c r="C37" s="11">
        <f>SUM(C36,C13,C26)</f>
        <v>0</v>
      </c>
      <c r="D37" s="11">
        <f t="shared" ref="D37:G37" si="11">SUM(D36,D13,D26)</f>
        <v>0</v>
      </c>
      <c r="E37" s="11">
        <f t="shared" si="11"/>
        <v>0</v>
      </c>
      <c r="F37" s="11">
        <f t="shared" si="11"/>
        <v>0</v>
      </c>
      <c r="G37" s="11">
        <f t="shared" si="11"/>
        <v>0</v>
      </c>
    </row>
    <row r="38" spans="1:7" x14ac:dyDescent="0.3">
      <c r="A38" s="19" t="s">
        <v>139</v>
      </c>
      <c r="B38" s="19"/>
      <c r="C38" s="23">
        <f>C32</f>
        <v>0.25</v>
      </c>
      <c r="D38" s="23">
        <f t="shared" ref="D38:G38" si="12">D32</f>
        <v>0.25</v>
      </c>
      <c r="E38" s="23">
        <f t="shared" si="12"/>
        <v>0.25</v>
      </c>
      <c r="F38" s="23">
        <f t="shared" si="12"/>
        <v>0.25</v>
      </c>
      <c r="G38" s="23">
        <f t="shared" si="12"/>
        <v>0.25</v>
      </c>
    </row>
    <row r="39" spans="1:7" ht="27" x14ac:dyDescent="0.3">
      <c r="A39" s="19" t="s">
        <v>179</v>
      </c>
      <c r="B39" s="19" t="s">
        <v>180</v>
      </c>
      <c r="C39" s="11">
        <f>C37*C38</f>
        <v>0</v>
      </c>
      <c r="D39" s="339">
        <f t="shared" ref="D39:G39" si="13">D37*D38</f>
        <v>0</v>
      </c>
      <c r="E39" s="11">
        <f t="shared" si="13"/>
        <v>0</v>
      </c>
      <c r="F39" s="11">
        <f t="shared" si="13"/>
        <v>0</v>
      </c>
      <c r="G39" s="11">
        <f t="shared" si="13"/>
        <v>0</v>
      </c>
    </row>
    <row r="40" spans="1:7" ht="27" x14ac:dyDescent="0.3">
      <c r="A40" s="19" t="s">
        <v>181</v>
      </c>
      <c r="B40" s="19" t="s">
        <v>182</v>
      </c>
      <c r="C40" s="183">
        <f>IFERROR(C39/C36,0)</f>
        <v>0</v>
      </c>
      <c r="D40" s="184">
        <f t="shared" ref="D40:G40" si="14">IFERROR(D39/D36,0)</f>
        <v>0</v>
      </c>
      <c r="E40" s="183">
        <f t="shared" si="14"/>
        <v>0</v>
      </c>
      <c r="F40" s="183">
        <f t="shared" si="14"/>
        <v>0</v>
      </c>
      <c r="G40" s="183">
        <f t="shared" si="14"/>
        <v>0</v>
      </c>
    </row>
    <row r="41" spans="1:7" x14ac:dyDescent="0.3">
      <c r="A41" s="19" t="s">
        <v>183</v>
      </c>
      <c r="B41" s="19" t="s">
        <v>184</v>
      </c>
      <c r="C41" s="183">
        <f>IFERROR(C39/C7,0)</f>
        <v>0</v>
      </c>
      <c r="D41" s="183">
        <f>IFERROR(D39/D7,0)</f>
        <v>0</v>
      </c>
      <c r="E41" s="183">
        <f>IFERROR(E39/E7,0)</f>
        <v>0</v>
      </c>
      <c r="F41" s="183">
        <f>IFERROR(F39/F7,0)</f>
        <v>0</v>
      </c>
      <c r="G41" s="183">
        <f>IFERROR(G39/G7,0)</f>
        <v>0</v>
      </c>
    </row>
    <row r="42" spans="1:7" x14ac:dyDescent="0.3">
      <c r="A42" s="4"/>
      <c r="B42" s="4"/>
      <c r="C42" s="1"/>
      <c r="D42" s="4"/>
      <c r="E42" s="1"/>
      <c r="F42" s="1"/>
      <c r="G42" s="1"/>
    </row>
    <row r="43" spans="1:7" ht="26.45" customHeight="1" x14ac:dyDescent="0.3">
      <c r="A43" s="4"/>
      <c r="B43" s="4"/>
      <c r="C43" s="1"/>
      <c r="D43" s="4"/>
      <c r="E43" s="1"/>
      <c r="F43" s="1"/>
      <c r="G43" s="1"/>
    </row>
    <row r="44" spans="1:7" x14ac:dyDescent="0.3">
      <c r="A44" s="4"/>
      <c r="B44" s="4"/>
      <c r="C44" s="1"/>
      <c r="D44" s="4"/>
      <c r="E44" s="1"/>
      <c r="F44" s="1"/>
      <c r="G44" s="1"/>
    </row>
    <row r="45" spans="1:7" x14ac:dyDescent="0.3">
      <c r="A45" s="4"/>
      <c r="B45" s="4"/>
      <c r="C45" s="1"/>
      <c r="D45" s="4"/>
      <c r="E45" s="1"/>
      <c r="F45" s="1"/>
      <c r="G45" s="1"/>
    </row>
    <row r="46" spans="1:7" x14ac:dyDescent="0.3">
      <c r="A46" s="4"/>
      <c r="B46" s="4"/>
      <c r="C46" s="1"/>
      <c r="D46" s="4"/>
      <c r="E46" s="1"/>
      <c r="F46" s="1"/>
      <c r="G46" s="1"/>
    </row>
    <row r="47" spans="1:7" x14ac:dyDescent="0.3">
      <c r="A47" s="4"/>
      <c r="B47" s="4"/>
      <c r="C47" s="1"/>
      <c r="D47" s="4"/>
      <c r="E47" s="1"/>
      <c r="F47" s="1"/>
      <c r="G47" s="1"/>
    </row>
    <row r="48" spans="1:7" x14ac:dyDescent="0.3">
      <c r="A48" s="4"/>
      <c r="B48" s="4"/>
      <c r="C48" s="1"/>
      <c r="D48" s="4"/>
      <c r="E48" s="1"/>
      <c r="F48" s="1"/>
      <c r="G48" s="1"/>
    </row>
    <row r="49" spans="1:7" x14ac:dyDescent="0.3">
      <c r="A49" s="4"/>
      <c r="B49" s="4"/>
      <c r="C49" s="1"/>
      <c r="D49" s="4"/>
      <c r="E49" s="1"/>
      <c r="F49" s="1"/>
      <c r="G49" s="1"/>
    </row>
    <row r="50" spans="1:7" x14ac:dyDescent="0.3">
      <c r="A50" s="4"/>
      <c r="B50" s="4"/>
      <c r="C50" s="1"/>
      <c r="D50" s="4"/>
      <c r="E50" s="1"/>
      <c r="F50" s="1"/>
      <c r="G50" s="1"/>
    </row>
    <row r="51" spans="1:7" x14ac:dyDescent="0.3">
      <c r="A51" s="4"/>
      <c r="B51" s="4"/>
      <c r="C51" s="1"/>
      <c r="D51" s="4"/>
      <c r="E51" s="1"/>
      <c r="F51" s="1"/>
      <c r="G51" s="1"/>
    </row>
    <row r="52" spans="1:7" x14ac:dyDescent="0.3">
      <c r="A52" s="4"/>
      <c r="B52" s="4"/>
      <c r="C52" s="1"/>
      <c r="D52" s="4"/>
      <c r="E52" s="1"/>
      <c r="F52" s="1"/>
      <c r="G52" s="1"/>
    </row>
    <row r="53" spans="1:7" x14ac:dyDescent="0.3">
      <c r="A53" s="4"/>
      <c r="B53" s="4"/>
      <c r="C53" s="1"/>
      <c r="D53" s="4"/>
      <c r="E53" s="1"/>
      <c r="F53" s="1"/>
      <c r="G53" s="1"/>
    </row>
    <row r="54" spans="1:7" x14ac:dyDescent="0.3">
      <c r="A54" s="4"/>
      <c r="B54" s="4"/>
      <c r="C54" s="1"/>
      <c r="D54" s="4"/>
      <c r="E54" s="1"/>
      <c r="F54" s="1"/>
      <c r="G54" s="1"/>
    </row>
    <row r="55" spans="1:7" x14ac:dyDescent="0.3">
      <c r="A55" s="4"/>
      <c r="B55" s="4"/>
      <c r="C55" s="1"/>
      <c r="D55" s="4"/>
      <c r="E55" s="1"/>
      <c r="F55" s="1"/>
      <c r="G55" s="1"/>
    </row>
    <row r="56" spans="1:7" x14ac:dyDescent="0.3">
      <c r="A56" s="4"/>
      <c r="B56" s="4"/>
      <c r="C56" s="1"/>
      <c r="D56" s="4"/>
      <c r="E56" s="1"/>
      <c r="F56" s="1"/>
      <c r="G56" s="1"/>
    </row>
    <row r="57" spans="1:7" x14ac:dyDescent="0.3">
      <c r="A57" s="4"/>
      <c r="B57" s="4"/>
      <c r="C57" s="1"/>
      <c r="D57" s="4"/>
      <c r="E57" s="1"/>
      <c r="F57" s="1"/>
      <c r="G57" s="1"/>
    </row>
    <row r="58" spans="1:7" x14ac:dyDescent="0.3">
      <c r="A58" s="4"/>
      <c r="B58" s="4"/>
      <c r="C58" s="1"/>
      <c r="D58" s="4"/>
      <c r="E58" s="1"/>
      <c r="F58" s="1"/>
      <c r="G58" s="1"/>
    </row>
    <row r="59" spans="1:7" x14ac:dyDescent="0.3">
      <c r="A59" s="4"/>
      <c r="B59" s="4"/>
      <c r="C59" s="1"/>
      <c r="D59" s="4"/>
      <c r="E59" s="1"/>
      <c r="F59" s="1"/>
      <c r="G59" s="1"/>
    </row>
    <row r="60" spans="1:7" x14ac:dyDescent="0.3">
      <c r="A60" s="4"/>
      <c r="B60" s="4"/>
      <c r="C60" s="1"/>
      <c r="D60" s="4"/>
      <c r="E60" s="1"/>
      <c r="F60" s="1"/>
      <c r="G60" s="1"/>
    </row>
    <row r="61" spans="1:7" x14ac:dyDescent="0.3">
      <c r="A61" s="4"/>
      <c r="B61" s="4"/>
      <c r="C61" s="1"/>
      <c r="D61" s="4"/>
      <c r="E61" s="1"/>
      <c r="F61" s="1"/>
      <c r="G61" s="1"/>
    </row>
    <row r="62" spans="1:7" x14ac:dyDescent="0.3">
      <c r="A62" s="4"/>
      <c r="B62" s="4"/>
      <c r="C62" s="1"/>
      <c r="D62" s="4"/>
      <c r="E62" s="1"/>
      <c r="F62" s="1"/>
      <c r="G62" s="1"/>
    </row>
    <row r="63" spans="1:7" x14ac:dyDescent="0.3">
      <c r="A63" s="4"/>
      <c r="B63" s="4"/>
      <c r="C63" s="1"/>
      <c r="D63" s="4"/>
      <c r="E63" s="1"/>
      <c r="F63" s="1"/>
      <c r="G63" s="1"/>
    </row>
    <row r="64" spans="1:7" x14ac:dyDescent="0.3">
      <c r="A64" s="4"/>
      <c r="B64" s="4"/>
      <c r="C64" s="1"/>
      <c r="D64" s="4"/>
      <c r="E64" s="1"/>
      <c r="F64" s="1"/>
      <c r="G64" s="1"/>
    </row>
    <row r="65" spans="1:7" x14ac:dyDescent="0.3">
      <c r="A65" s="4"/>
      <c r="B65" s="4"/>
      <c r="C65" s="1"/>
      <c r="D65" s="4"/>
      <c r="E65" s="1"/>
      <c r="F65" s="1"/>
      <c r="G65" s="1"/>
    </row>
    <row r="66" spans="1:7" x14ac:dyDescent="0.3">
      <c r="A66" s="4"/>
      <c r="B66" s="4"/>
      <c r="C66" s="1"/>
      <c r="D66" s="4"/>
      <c r="E66" s="1"/>
      <c r="F66" s="1"/>
      <c r="G66" s="1"/>
    </row>
    <row r="67" spans="1:7" x14ac:dyDescent="0.3">
      <c r="A67" s="4"/>
      <c r="B67" s="4"/>
      <c r="C67" s="1"/>
      <c r="D67" s="4"/>
      <c r="E67" s="1"/>
      <c r="F67" s="1"/>
      <c r="G67" s="1"/>
    </row>
    <row r="68" spans="1:7" x14ac:dyDescent="0.3">
      <c r="A68" s="4"/>
      <c r="B68" s="4"/>
      <c r="C68" s="1"/>
      <c r="D68" s="4"/>
      <c r="E68" s="1"/>
      <c r="F68" s="1"/>
      <c r="G68" s="1"/>
    </row>
    <row r="69" spans="1:7" x14ac:dyDescent="0.3">
      <c r="A69" s="4"/>
      <c r="B69" s="4"/>
      <c r="C69" s="1"/>
      <c r="D69" s="4"/>
      <c r="E69" s="1"/>
      <c r="F69" s="1"/>
      <c r="G69" s="1"/>
    </row>
    <row r="70" spans="1:7" x14ac:dyDescent="0.3">
      <c r="A70" s="4"/>
      <c r="B70" s="4"/>
      <c r="C70" s="1"/>
      <c r="D70" s="4"/>
      <c r="E70" s="1"/>
      <c r="F70" s="1"/>
      <c r="G70" s="1"/>
    </row>
    <row r="71" spans="1:7" x14ac:dyDescent="0.3">
      <c r="A71" s="4"/>
      <c r="B71" s="4"/>
      <c r="C71" s="1"/>
      <c r="D71" s="4"/>
      <c r="E71" s="1"/>
      <c r="F71" s="1"/>
      <c r="G71" s="1"/>
    </row>
    <row r="72" spans="1:7" x14ac:dyDescent="0.3">
      <c r="A72" s="4"/>
      <c r="B72" s="4"/>
      <c r="C72" s="1"/>
      <c r="D72" s="4"/>
      <c r="E72" s="1"/>
      <c r="F72" s="1"/>
      <c r="G72" s="1"/>
    </row>
    <row r="73" spans="1:7" x14ac:dyDescent="0.3">
      <c r="A73" s="4"/>
      <c r="B73" s="4"/>
      <c r="C73" s="1"/>
      <c r="D73" s="4"/>
      <c r="E73" s="1"/>
      <c r="F73" s="1"/>
      <c r="G73" s="1"/>
    </row>
    <row r="74" spans="1:7" x14ac:dyDescent="0.3">
      <c r="A74" s="4"/>
      <c r="B74" s="4"/>
      <c r="C74" s="1"/>
      <c r="D74" s="4"/>
      <c r="E74" s="1"/>
      <c r="F74" s="1"/>
      <c r="G74" s="1"/>
    </row>
    <row r="75" spans="1:7" x14ac:dyDescent="0.3">
      <c r="A75" s="4"/>
      <c r="B75" s="4"/>
      <c r="C75" s="1"/>
      <c r="D75" s="4"/>
      <c r="E75" s="1"/>
      <c r="F75" s="1"/>
      <c r="G75" s="1"/>
    </row>
    <row r="76" spans="1:7" x14ac:dyDescent="0.3">
      <c r="A76" s="4"/>
      <c r="B76" s="4"/>
      <c r="C76" s="1"/>
      <c r="D76" s="4"/>
      <c r="E76" s="1"/>
      <c r="F76" s="1"/>
      <c r="G76" s="1"/>
    </row>
    <row r="77" spans="1:7" x14ac:dyDescent="0.3">
      <c r="A77" s="4"/>
      <c r="B77" s="4"/>
      <c r="C77" s="1"/>
      <c r="D77" s="4"/>
      <c r="E77" s="1"/>
      <c r="F77" s="1"/>
      <c r="G77" s="1"/>
    </row>
    <row r="78" spans="1:7" x14ac:dyDescent="0.3">
      <c r="A78" s="4"/>
      <c r="B78" s="4"/>
      <c r="C78" s="1"/>
      <c r="D78" s="4"/>
      <c r="E78" s="1"/>
      <c r="F78" s="1"/>
      <c r="G78" s="1"/>
    </row>
    <row r="79" spans="1:7" x14ac:dyDescent="0.3">
      <c r="A79" s="4"/>
      <c r="B79" s="4"/>
      <c r="C79" s="1"/>
      <c r="D79" s="4"/>
      <c r="E79" s="1"/>
      <c r="F79" s="1"/>
      <c r="G79" s="1"/>
    </row>
    <row r="80" spans="1:7" x14ac:dyDescent="0.3">
      <c r="A80" s="4"/>
      <c r="B80" s="4"/>
      <c r="C80" s="1"/>
      <c r="D80" s="4"/>
      <c r="E80" s="1"/>
      <c r="F80" s="1"/>
      <c r="G80" s="1"/>
    </row>
    <row r="81" spans="1:7" x14ac:dyDescent="0.3">
      <c r="A81" s="4"/>
      <c r="B81" s="4"/>
      <c r="C81" s="1"/>
      <c r="D81" s="4"/>
      <c r="E81" s="1"/>
      <c r="F81" s="1"/>
      <c r="G81" s="1"/>
    </row>
    <row r="82" spans="1:7" x14ac:dyDescent="0.3">
      <c r="A82" s="4"/>
      <c r="B82" s="4"/>
      <c r="C82" s="1"/>
      <c r="D82" s="4"/>
      <c r="E82" s="1"/>
      <c r="F82" s="1"/>
      <c r="G82" s="1"/>
    </row>
    <row r="83" spans="1:7" x14ac:dyDescent="0.3">
      <c r="A83" s="4"/>
      <c r="B83" s="4"/>
      <c r="C83" s="1"/>
      <c r="D83" s="4"/>
      <c r="E83" s="1"/>
      <c r="F83" s="1"/>
      <c r="G83" s="1"/>
    </row>
    <row r="84" spans="1:7" x14ac:dyDescent="0.3">
      <c r="A84" s="4"/>
      <c r="B84" s="4"/>
      <c r="C84" s="1"/>
      <c r="D84" s="4"/>
      <c r="E84" s="1"/>
      <c r="F84" s="1"/>
      <c r="G84" s="1"/>
    </row>
    <row r="85" spans="1:7" x14ac:dyDescent="0.3">
      <c r="A85" s="4"/>
      <c r="B85" s="4"/>
      <c r="C85" s="1"/>
      <c r="D85" s="4"/>
      <c r="E85" s="1"/>
      <c r="F85" s="1"/>
      <c r="G85" s="1"/>
    </row>
    <row r="86" spans="1:7" x14ac:dyDescent="0.3">
      <c r="A86" s="4"/>
      <c r="B86" s="4"/>
      <c r="C86" s="1"/>
      <c r="D86" s="4"/>
      <c r="E86" s="1"/>
      <c r="F86" s="1"/>
      <c r="G86" s="1"/>
    </row>
    <row r="87" spans="1:7" x14ac:dyDescent="0.3">
      <c r="A87" s="4"/>
      <c r="B87" s="4"/>
      <c r="C87" s="1"/>
      <c r="D87" s="4"/>
      <c r="E87" s="1"/>
      <c r="F87" s="1"/>
      <c r="G87" s="1"/>
    </row>
    <row r="88" spans="1:7" x14ac:dyDescent="0.3">
      <c r="A88" s="4"/>
      <c r="B88" s="4"/>
      <c r="C88" s="1"/>
      <c r="D88" s="4"/>
      <c r="E88" s="1"/>
      <c r="F88" s="1"/>
      <c r="G88" s="1"/>
    </row>
    <row r="89" spans="1:7" x14ac:dyDescent="0.3">
      <c r="A89" s="4"/>
      <c r="B89" s="4"/>
      <c r="C89" s="1"/>
      <c r="D89" s="4"/>
      <c r="E89" s="1"/>
      <c r="F89" s="1"/>
      <c r="G89" s="1"/>
    </row>
    <row r="90" spans="1:7" x14ac:dyDescent="0.3">
      <c r="A90" s="4"/>
      <c r="B90" s="4"/>
      <c r="C90" s="1"/>
      <c r="D90" s="4"/>
      <c r="E90" s="1"/>
      <c r="F90" s="1"/>
      <c r="G90" s="1"/>
    </row>
    <row r="91" spans="1:7" x14ac:dyDescent="0.3">
      <c r="A91" s="4"/>
      <c r="B91" s="4"/>
      <c r="C91" s="1"/>
      <c r="D91" s="4"/>
      <c r="E91" s="1"/>
      <c r="F91" s="1"/>
      <c r="G91" s="1"/>
    </row>
    <row r="92" spans="1:7" x14ac:dyDescent="0.3">
      <c r="A92" s="4"/>
      <c r="B92" s="4"/>
      <c r="C92" s="1"/>
      <c r="D92" s="4"/>
      <c r="E92" s="1"/>
      <c r="F92" s="1"/>
      <c r="G92" s="1"/>
    </row>
    <row r="93" spans="1:7" x14ac:dyDescent="0.3">
      <c r="A93" s="4"/>
      <c r="B93" s="4"/>
      <c r="C93" s="1"/>
      <c r="D93" s="4"/>
      <c r="E93" s="1"/>
      <c r="F93" s="1"/>
      <c r="G93" s="1"/>
    </row>
    <row r="94" spans="1:7" x14ac:dyDescent="0.3">
      <c r="A94" s="4"/>
      <c r="B94" s="4"/>
      <c r="C94" s="1"/>
      <c r="D94" s="4"/>
      <c r="E94" s="1"/>
      <c r="F94" s="1"/>
      <c r="G94" s="1"/>
    </row>
    <row r="95" spans="1:7" x14ac:dyDescent="0.3">
      <c r="A95" s="4"/>
      <c r="B95" s="4"/>
      <c r="C95" s="1"/>
      <c r="D95" s="4"/>
      <c r="E95" s="1"/>
      <c r="F95" s="1"/>
      <c r="G95" s="1"/>
    </row>
    <row r="96" spans="1:7" x14ac:dyDescent="0.3">
      <c r="A96" s="4"/>
      <c r="B96" s="4"/>
      <c r="C96" s="1"/>
      <c r="D96" s="4"/>
      <c r="E96" s="1"/>
      <c r="F96" s="1"/>
      <c r="G96" s="1"/>
    </row>
    <row r="97" spans="1:7" x14ac:dyDescent="0.3">
      <c r="A97" s="4"/>
      <c r="B97" s="4"/>
      <c r="C97" s="1"/>
      <c r="D97" s="4"/>
      <c r="E97" s="1"/>
      <c r="F97" s="1"/>
      <c r="G97" s="1"/>
    </row>
    <row r="98" spans="1:7" x14ac:dyDescent="0.3">
      <c r="A98" s="4"/>
      <c r="B98" s="4"/>
      <c r="C98" s="1"/>
      <c r="D98" s="4"/>
      <c r="E98" s="1"/>
      <c r="F98" s="1"/>
      <c r="G98" s="1"/>
    </row>
    <row r="99" spans="1:7" x14ac:dyDescent="0.3">
      <c r="A99" s="4"/>
      <c r="B99" s="4"/>
      <c r="C99" s="1"/>
      <c r="D99" s="4"/>
      <c r="E99" s="1"/>
      <c r="F99" s="1"/>
      <c r="G99" s="1"/>
    </row>
    <row r="100" spans="1:7" x14ac:dyDescent="0.3">
      <c r="A100" s="4"/>
      <c r="B100" s="4"/>
      <c r="C100" s="1"/>
      <c r="D100" s="4"/>
      <c r="E100" s="1"/>
      <c r="F100" s="1"/>
      <c r="G100" s="1"/>
    </row>
    <row r="101" spans="1:7" x14ac:dyDescent="0.3">
      <c r="A101" s="4"/>
      <c r="B101" s="4"/>
      <c r="C101" s="1"/>
      <c r="D101" s="4"/>
      <c r="E101" s="1"/>
      <c r="F101" s="1"/>
      <c r="G101" s="1"/>
    </row>
    <row r="102" spans="1:7" x14ac:dyDescent="0.3">
      <c r="A102" s="4"/>
      <c r="B102" s="4"/>
      <c r="C102" s="1"/>
      <c r="D102" s="4"/>
      <c r="E102" s="1"/>
      <c r="F102" s="1"/>
      <c r="G102" s="1"/>
    </row>
    <row r="103" spans="1:7" x14ac:dyDescent="0.3">
      <c r="A103" s="4"/>
      <c r="B103" s="4"/>
      <c r="C103" s="1"/>
      <c r="D103" s="4"/>
      <c r="E103" s="1"/>
      <c r="F103" s="1"/>
      <c r="G103" s="1"/>
    </row>
    <row r="104" spans="1:7" x14ac:dyDescent="0.3">
      <c r="A104" s="4"/>
      <c r="B104" s="4"/>
      <c r="C104" s="1"/>
      <c r="D104" s="4"/>
      <c r="E104" s="1"/>
      <c r="F104" s="1"/>
      <c r="G104" s="1"/>
    </row>
    <row r="105" spans="1:7" x14ac:dyDescent="0.3">
      <c r="A105" s="4"/>
      <c r="B105" s="4"/>
      <c r="C105" s="1"/>
      <c r="D105" s="4"/>
      <c r="E105" s="1"/>
      <c r="F105" s="1"/>
      <c r="G105" s="1"/>
    </row>
    <row r="106" spans="1:7" x14ac:dyDescent="0.3">
      <c r="A106" s="4"/>
      <c r="B106" s="4"/>
      <c r="C106" s="1"/>
      <c r="D106" s="4"/>
      <c r="E106" s="1"/>
      <c r="F106" s="1"/>
      <c r="G106" s="1"/>
    </row>
    <row r="107" spans="1:7" x14ac:dyDescent="0.3">
      <c r="A107" s="4"/>
      <c r="B107" s="4"/>
      <c r="C107" s="1"/>
      <c r="D107" s="4"/>
      <c r="E107" s="1"/>
      <c r="F107" s="1"/>
      <c r="G107" s="1"/>
    </row>
    <row r="108" spans="1:7" x14ac:dyDescent="0.3">
      <c r="A108" s="4"/>
      <c r="B108" s="4"/>
      <c r="C108" s="1"/>
      <c r="D108" s="4"/>
      <c r="E108" s="1"/>
      <c r="F108" s="1"/>
      <c r="G108" s="1"/>
    </row>
    <row r="109" spans="1:7" x14ac:dyDescent="0.3">
      <c r="A109" s="4"/>
      <c r="B109" s="4"/>
      <c r="C109" s="1"/>
      <c r="D109" s="4"/>
      <c r="E109" s="1"/>
      <c r="F109" s="1"/>
      <c r="G109" s="1"/>
    </row>
    <row r="110" spans="1:7" x14ac:dyDescent="0.3">
      <c r="A110" s="4"/>
      <c r="B110" s="4"/>
      <c r="C110" s="1"/>
      <c r="D110" s="4"/>
      <c r="E110" s="1"/>
      <c r="F110" s="1"/>
      <c r="G110" s="1"/>
    </row>
    <row r="111" spans="1:7" x14ac:dyDescent="0.3">
      <c r="A111" s="4"/>
      <c r="B111" s="4"/>
      <c r="C111" s="1"/>
      <c r="D111" s="4"/>
      <c r="E111" s="1"/>
      <c r="F111" s="1"/>
      <c r="G111" s="1"/>
    </row>
    <row r="112" spans="1:7" x14ac:dyDescent="0.3">
      <c r="A112" s="4"/>
      <c r="B112" s="4"/>
      <c r="C112" s="1"/>
      <c r="D112" s="4"/>
      <c r="E112" s="1"/>
      <c r="F112" s="1"/>
      <c r="G112" s="1"/>
    </row>
    <row r="113" spans="1:7" x14ac:dyDescent="0.3">
      <c r="A113" s="4"/>
      <c r="B113" s="4"/>
      <c r="C113" s="1"/>
      <c r="D113" s="4"/>
      <c r="E113" s="1"/>
      <c r="F113" s="1"/>
      <c r="G113" s="1"/>
    </row>
    <row r="114" spans="1:7" x14ac:dyDescent="0.3">
      <c r="A114" s="4"/>
      <c r="B114" s="4"/>
      <c r="C114" s="1"/>
      <c r="D114" s="4"/>
      <c r="E114" s="1"/>
      <c r="F114" s="1"/>
      <c r="G114" s="1"/>
    </row>
    <row r="115" spans="1:7" x14ac:dyDescent="0.3">
      <c r="A115" s="4"/>
      <c r="B115" s="4"/>
      <c r="C115" s="1"/>
      <c r="D115" s="4"/>
      <c r="E115" s="1"/>
      <c r="F115" s="1"/>
      <c r="G115" s="1"/>
    </row>
    <row r="116" spans="1:7" x14ac:dyDescent="0.3">
      <c r="A116" s="4"/>
      <c r="B116" s="4"/>
      <c r="C116" s="1"/>
      <c r="D116" s="4"/>
      <c r="E116" s="1"/>
      <c r="F116" s="1"/>
      <c r="G116" s="1"/>
    </row>
    <row r="117" spans="1:7" x14ac:dyDescent="0.3">
      <c r="A117" s="4"/>
      <c r="B117" s="4"/>
      <c r="C117" s="1"/>
      <c r="D117" s="4"/>
      <c r="E117" s="1"/>
      <c r="F117" s="1"/>
      <c r="G117" s="1"/>
    </row>
    <row r="118" spans="1:7" x14ac:dyDescent="0.3">
      <c r="A118" s="4"/>
      <c r="B118" s="4"/>
      <c r="C118" s="1"/>
      <c r="D118" s="4"/>
      <c r="E118" s="1"/>
      <c r="F118" s="1"/>
      <c r="G118" s="1"/>
    </row>
    <row r="119" spans="1:7" x14ac:dyDescent="0.3">
      <c r="A119" s="4"/>
      <c r="B119" s="4"/>
      <c r="C119" s="1"/>
      <c r="D119" s="4"/>
      <c r="E119" s="1"/>
      <c r="F119" s="1"/>
      <c r="G119" s="1"/>
    </row>
    <row r="120" spans="1:7" x14ac:dyDescent="0.3">
      <c r="A120" s="4"/>
      <c r="B120" s="4"/>
      <c r="C120" s="1"/>
      <c r="D120" s="4"/>
      <c r="E120" s="1"/>
      <c r="F120" s="1"/>
      <c r="G120" s="1"/>
    </row>
    <row r="121" spans="1:7" x14ac:dyDescent="0.3">
      <c r="A121" s="4"/>
      <c r="B121" s="4"/>
      <c r="C121" s="1"/>
      <c r="D121" s="4"/>
      <c r="E121" s="1"/>
      <c r="F121" s="1"/>
      <c r="G121" s="1"/>
    </row>
    <row r="122" spans="1:7" x14ac:dyDescent="0.3">
      <c r="A122" s="4"/>
      <c r="B122" s="4"/>
      <c r="C122" s="1"/>
      <c r="D122" s="4"/>
      <c r="E122" s="1"/>
      <c r="F122" s="1"/>
      <c r="G122" s="1"/>
    </row>
    <row r="123" spans="1:7" x14ac:dyDescent="0.3">
      <c r="A123" s="4"/>
      <c r="B123" s="4"/>
      <c r="C123" s="1"/>
      <c r="D123" s="4"/>
      <c r="E123" s="1"/>
      <c r="F123" s="1"/>
      <c r="G123" s="1"/>
    </row>
    <row r="124" spans="1:7" x14ac:dyDescent="0.3">
      <c r="A124" s="4"/>
      <c r="B124" s="4"/>
      <c r="C124" s="1"/>
      <c r="D124" s="4"/>
      <c r="E124" s="1"/>
      <c r="F124" s="1"/>
      <c r="G124" s="1"/>
    </row>
    <row r="125" spans="1:7" x14ac:dyDescent="0.3">
      <c r="A125" s="4"/>
      <c r="B125" s="4"/>
      <c r="C125" s="1"/>
      <c r="D125" s="4"/>
      <c r="E125" s="1"/>
      <c r="F125" s="1"/>
      <c r="G125" s="1"/>
    </row>
    <row r="126" spans="1:7" x14ac:dyDescent="0.3">
      <c r="A126" s="4"/>
      <c r="B126" s="4"/>
      <c r="C126" s="1"/>
      <c r="D126" s="4"/>
      <c r="E126" s="1"/>
      <c r="F126" s="1"/>
      <c r="G126" s="1"/>
    </row>
    <row r="127" spans="1:7" x14ac:dyDescent="0.3">
      <c r="A127" s="4"/>
      <c r="B127" s="4"/>
      <c r="C127" s="1"/>
      <c r="D127" s="4"/>
      <c r="E127" s="1"/>
      <c r="F127" s="1"/>
      <c r="G127" s="1"/>
    </row>
    <row r="128" spans="1:7" x14ac:dyDescent="0.3">
      <c r="A128" s="4"/>
      <c r="B128" s="4"/>
      <c r="C128" s="1"/>
      <c r="D128" s="4"/>
      <c r="E128" s="1"/>
      <c r="F128" s="1"/>
      <c r="G128" s="1"/>
    </row>
    <row r="129" spans="1:7" x14ac:dyDescent="0.3">
      <c r="A129" s="4"/>
      <c r="B129" s="4"/>
      <c r="C129" s="1"/>
      <c r="D129" s="4"/>
      <c r="E129" s="1"/>
      <c r="F129" s="1"/>
      <c r="G129" s="1"/>
    </row>
    <row r="130" spans="1:7" x14ac:dyDescent="0.3">
      <c r="A130" s="4"/>
      <c r="B130" s="4"/>
      <c r="C130" s="1"/>
      <c r="D130" s="4"/>
      <c r="E130" s="1"/>
      <c r="F130" s="1"/>
      <c r="G130" s="1"/>
    </row>
    <row r="131" spans="1:7" x14ac:dyDescent="0.3">
      <c r="A131" s="4"/>
      <c r="B131" s="4"/>
      <c r="C131" s="1"/>
      <c r="D131" s="4"/>
      <c r="E131" s="1"/>
      <c r="F131" s="1"/>
      <c r="G131" s="1"/>
    </row>
    <row r="132" spans="1:7" x14ac:dyDescent="0.3">
      <c r="A132" s="4"/>
      <c r="B132" s="4"/>
      <c r="C132" s="1"/>
      <c r="D132" s="4"/>
      <c r="E132" s="1"/>
      <c r="F132" s="1"/>
      <c r="G132" s="1"/>
    </row>
    <row r="133" spans="1:7" x14ac:dyDescent="0.3">
      <c r="A133" s="4"/>
      <c r="B133" s="4"/>
      <c r="C133" s="1"/>
      <c r="D133" s="4"/>
      <c r="E133" s="1"/>
      <c r="F133" s="1"/>
      <c r="G133" s="1"/>
    </row>
    <row r="134" spans="1:7" x14ac:dyDescent="0.3">
      <c r="A134" s="4"/>
      <c r="B134" s="4"/>
      <c r="C134" s="1"/>
      <c r="D134" s="4"/>
      <c r="E134" s="1"/>
      <c r="F134" s="1"/>
      <c r="G134" s="1"/>
    </row>
    <row r="135" spans="1:7" x14ac:dyDescent="0.3">
      <c r="A135" s="4"/>
      <c r="B135" s="4"/>
      <c r="C135" s="1"/>
      <c r="D135" s="4"/>
      <c r="E135" s="1"/>
      <c r="F135" s="1"/>
      <c r="G135" s="1"/>
    </row>
    <row r="136" spans="1:7" x14ac:dyDescent="0.3">
      <c r="A136" s="4"/>
      <c r="B136" s="4"/>
      <c r="C136" s="1"/>
      <c r="D136" s="4"/>
      <c r="E136" s="1"/>
      <c r="F136" s="1"/>
      <c r="G136" s="1"/>
    </row>
    <row r="137" spans="1:7" x14ac:dyDescent="0.3">
      <c r="A137" s="4"/>
      <c r="B137" s="4"/>
      <c r="C137" s="1"/>
      <c r="D137" s="4"/>
      <c r="E137" s="1"/>
      <c r="F137" s="1"/>
      <c r="G137" s="1"/>
    </row>
    <row r="138" spans="1:7" x14ac:dyDescent="0.3">
      <c r="A138" s="4"/>
      <c r="B138" s="4"/>
      <c r="C138" s="1"/>
      <c r="D138" s="4"/>
      <c r="E138" s="1"/>
      <c r="F138" s="1"/>
      <c r="G138" s="1"/>
    </row>
    <row r="139" spans="1:7" x14ac:dyDescent="0.3">
      <c r="A139" s="4"/>
      <c r="B139" s="4"/>
      <c r="C139" s="1"/>
      <c r="D139" s="4"/>
      <c r="E139" s="1"/>
      <c r="F139" s="1"/>
      <c r="G139" s="1"/>
    </row>
    <row r="140" spans="1:7" x14ac:dyDescent="0.3">
      <c r="A140" s="4"/>
      <c r="B140" s="4"/>
      <c r="C140" s="1"/>
      <c r="D140" s="4"/>
      <c r="E140" s="1"/>
      <c r="F140" s="1"/>
      <c r="G140" s="1"/>
    </row>
    <row r="141" spans="1:7" x14ac:dyDescent="0.3">
      <c r="A141" s="4"/>
      <c r="B141" s="4"/>
      <c r="C141" s="1"/>
      <c r="D141" s="4"/>
      <c r="E141" s="1"/>
      <c r="F141" s="1"/>
      <c r="G141" s="1"/>
    </row>
    <row r="142" spans="1:7" x14ac:dyDescent="0.3">
      <c r="A142" s="4"/>
      <c r="B142" s="4"/>
      <c r="C142" s="1"/>
      <c r="D142" s="4"/>
      <c r="E142" s="1"/>
      <c r="F142" s="1"/>
      <c r="G142" s="1"/>
    </row>
    <row r="143" spans="1:7" x14ac:dyDescent="0.3">
      <c r="A143" s="4"/>
      <c r="B143" s="4"/>
      <c r="C143" s="1"/>
      <c r="D143" s="4"/>
      <c r="E143" s="1"/>
      <c r="F143" s="1"/>
      <c r="G143" s="1"/>
    </row>
    <row r="144" spans="1:7" x14ac:dyDescent="0.3">
      <c r="A144" s="4"/>
      <c r="B144" s="4"/>
      <c r="C144" s="1"/>
      <c r="D144" s="4"/>
      <c r="E144" s="1"/>
      <c r="F144" s="1"/>
      <c r="G144" s="1"/>
    </row>
    <row r="145" spans="1:7" x14ac:dyDescent="0.3">
      <c r="A145" s="4"/>
      <c r="B145" s="4"/>
      <c r="C145" s="1"/>
      <c r="D145" s="4"/>
      <c r="E145" s="1"/>
      <c r="F145" s="1"/>
      <c r="G145" s="1"/>
    </row>
    <row r="146" spans="1:7" x14ac:dyDescent="0.3">
      <c r="A146" s="4"/>
      <c r="B146" s="4"/>
      <c r="C146" s="1"/>
      <c r="D146" s="4"/>
      <c r="E146" s="1"/>
      <c r="F146" s="1"/>
      <c r="G146" s="1"/>
    </row>
    <row r="147" spans="1:7" x14ac:dyDescent="0.3">
      <c r="A147" s="4"/>
      <c r="B147" s="4"/>
      <c r="C147" s="1"/>
      <c r="D147" s="4"/>
      <c r="E147" s="1"/>
      <c r="F147" s="1"/>
      <c r="G147" s="1"/>
    </row>
    <row r="148" spans="1:7" x14ac:dyDescent="0.3">
      <c r="A148" s="4"/>
      <c r="B148" s="4"/>
      <c r="C148" s="1"/>
      <c r="D148" s="4"/>
      <c r="E148" s="1"/>
      <c r="F148" s="1"/>
      <c r="G148" s="1"/>
    </row>
    <row r="149" spans="1:7" x14ac:dyDescent="0.3">
      <c r="A149" s="4"/>
      <c r="B149" s="4"/>
      <c r="C149" s="1"/>
      <c r="D149" s="4"/>
      <c r="E149" s="1"/>
      <c r="F149" s="1"/>
      <c r="G149" s="1"/>
    </row>
    <row r="150" spans="1:7" x14ac:dyDescent="0.3">
      <c r="A150" s="4"/>
      <c r="B150" s="4"/>
      <c r="C150" s="1"/>
      <c r="D150" s="4"/>
      <c r="E150" s="1"/>
      <c r="F150" s="1"/>
      <c r="G150" s="1"/>
    </row>
    <row r="151" spans="1:7" x14ac:dyDescent="0.3">
      <c r="A151" s="4"/>
      <c r="B151" s="4"/>
      <c r="C151" s="1"/>
      <c r="D151" s="4"/>
      <c r="E151" s="1"/>
      <c r="F151" s="1"/>
      <c r="G151" s="1"/>
    </row>
    <row r="152" spans="1:7" x14ac:dyDescent="0.3">
      <c r="A152" s="4"/>
      <c r="B152" s="4"/>
      <c r="C152" s="1"/>
      <c r="D152" s="4"/>
      <c r="E152" s="1"/>
      <c r="F152" s="1"/>
      <c r="G152" s="1"/>
    </row>
    <row r="153" spans="1:7" x14ac:dyDescent="0.3">
      <c r="A153" s="4"/>
      <c r="B153" s="4"/>
      <c r="C153" s="1"/>
      <c r="D153" s="4"/>
      <c r="E153" s="1"/>
      <c r="F153" s="1"/>
      <c r="G153" s="1"/>
    </row>
    <row r="154" spans="1:7" x14ac:dyDescent="0.3">
      <c r="A154" s="4"/>
      <c r="B154" s="4"/>
      <c r="C154" s="1"/>
      <c r="D154" s="4"/>
      <c r="E154" s="1"/>
      <c r="F154" s="1"/>
      <c r="G154" s="1"/>
    </row>
    <row r="155" spans="1:7" x14ac:dyDescent="0.3">
      <c r="A155" s="4"/>
      <c r="B155" s="4"/>
      <c r="C155" s="1"/>
      <c r="D155" s="4"/>
      <c r="E155" s="1"/>
      <c r="F155" s="1"/>
      <c r="G155" s="1"/>
    </row>
    <row r="156" spans="1:7" x14ac:dyDescent="0.3">
      <c r="A156" s="4"/>
      <c r="B156" s="4"/>
      <c r="C156" s="1"/>
      <c r="D156" s="4"/>
      <c r="E156" s="1"/>
      <c r="F156" s="1"/>
      <c r="G156" s="1"/>
    </row>
    <row r="157" spans="1:7" x14ac:dyDescent="0.3">
      <c r="A157" s="4"/>
      <c r="B157" s="4"/>
      <c r="C157" s="1"/>
      <c r="D157" s="4"/>
      <c r="E157" s="1"/>
      <c r="F157" s="1"/>
      <c r="G157" s="1"/>
    </row>
    <row r="158" spans="1:7" x14ac:dyDescent="0.3">
      <c r="A158" s="4"/>
      <c r="B158" s="4"/>
      <c r="C158" s="1"/>
      <c r="D158" s="4"/>
      <c r="E158" s="1"/>
      <c r="F158" s="1"/>
      <c r="G158" s="1"/>
    </row>
    <row r="159" spans="1:7" x14ac:dyDescent="0.3">
      <c r="A159" s="4"/>
      <c r="B159" s="4"/>
      <c r="C159" s="1"/>
      <c r="D159" s="4"/>
      <c r="E159" s="1"/>
      <c r="F159" s="1"/>
      <c r="G159" s="1"/>
    </row>
    <row r="160" spans="1:7" x14ac:dyDescent="0.3">
      <c r="A160" s="4"/>
      <c r="B160" s="4"/>
      <c r="C160" s="1"/>
      <c r="D160" s="4"/>
      <c r="E160" s="1"/>
      <c r="F160" s="1"/>
      <c r="G160" s="1"/>
    </row>
    <row r="161" spans="1:7" x14ac:dyDescent="0.3">
      <c r="A161" s="4"/>
      <c r="B161" s="4"/>
      <c r="C161" s="1"/>
      <c r="D161" s="4"/>
      <c r="E161" s="1"/>
      <c r="F161" s="1"/>
      <c r="G161" s="1"/>
    </row>
    <row r="162" spans="1:7" x14ac:dyDescent="0.3">
      <c r="A162" s="4"/>
      <c r="B162" s="4"/>
      <c r="C162" s="1"/>
      <c r="D162" s="4"/>
      <c r="E162" s="1"/>
      <c r="F162" s="1"/>
      <c r="G162" s="1"/>
    </row>
    <row r="163" spans="1:7" x14ac:dyDescent="0.3">
      <c r="A163" s="4"/>
      <c r="B163" s="4"/>
      <c r="C163" s="1"/>
      <c r="D163" s="4"/>
      <c r="E163" s="1"/>
      <c r="F163" s="1"/>
      <c r="G163" s="1"/>
    </row>
    <row r="164" spans="1:7" x14ac:dyDescent="0.3">
      <c r="A164" s="4"/>
      <c r="B164" s="4"/>
      <c r="C164" s="1"/>
      <c r="D164" s="4"/>
      <c r="E164" s="1"/>
      <c r="F164" s="1"/>
      <c r="G164" s="1"/>
    </row>
    <row r="165" spans="1:7" x14ac:dyDescent="0.3">
      <c r="A165" s="4"/>
      <c r="B165" s="4"/>
      <c r="C165" s="1"/>
      <c r="D165" s="4"/>
      <c r="E165" s="1"/>
      <c r="F165" s="1"/>
      <c r="G165" s="1"/>
    </row>
    <row r="166" spans="1:7" x14ac:dyDescent="0.3">
      <c r="A166" s="4"/>
      <c r="B166" s="4"/>
      <c r="C166" s="1"/>
      <c r="D166" s="4"/>
      <c r="E166" s="1"/>
      <c r="F166" s="1"/>
      <c r="G166" s="1"/>
    </row>
    <row r="167" spans="1:7" x14ac:dyDescent="0.3">
      <c r="A167" s="4"/>
      <c r="B167" s="4"/>
      <c r="C167" s="1"/>
      <c r="D167" s="4"/>
      <c r="E167" s="1"/>
      <c r="F167" s="1"/>
      <c r="G167" s="1"/>
    </row>
    <row r="168" spans="1:7" x14ac:dyDescent="0.3">
      <c r="A168" s="4"/>
      <c r="B168" s="4"/>
      <c r="C168" s="1"/>
      <c r="D168" s="4"/>
      <c r="E168" s="1"/>
      <c r="F168" s="1"/>
      <c r="G168" s="1"/>
    </row>
    <row r="169" spans="1:7" x14ac:dyDescent="0.3">
      <c r="A169" s="4"/>
      <c r="B169" s="4"/>
      <c r="C169" s="1"/>
      <c r="D169" s="4"/>
      <c r="E169" s="1"/>
      <c r="F169" s="1"/>
      <c r="G169" s="1"/>
    </row>
    <row r="170" spans="1:7" x14ac:dyDescent="0.3">
      <c r="A170" s="4"/>
      <c r="B170" s="4"/>
      <c r="C170" s="1"/>
      <c r="D170" s="4"/>
      <c r="E170" s="1"/>
      <c r="F170" s="1"/>
      <c r="G170" s="1"/>
    </row>
    <row r="171" spans="1:7" x14ac:dyDescent="0.3">
      <c r="A171" s="4"/>
      <c r="B171" s="4"/>
      <c r="C171" s="1"/>
      <c r="D171" s="4"/>
      <c r="E171" s="1"/>
      <c r="F171" s="1"/>
      <c r="G171" s="1"/>
    </row>
    <row r="172" spans="1:7" x14ac:dyDescent="0.3">
      <c r="A172" s="4"/>
      <c r="B172" s="4"/>
      <c r="C172" s="1"/>
      <c r="D172" s="4"/>
      <c r="E172" s="1"/>
      <c r="F172" s="1"/>
      <c r="G172" s="1"/>
    </row>
    <row r="173" spans="1:7" x14ac:dyDescent="0.3">
      <c r="A173" s="4"/>
      <c r="B173" s="4"/>
      <c r="C173" s="1"/>
      <c r="D173" s="4"/>
      <c r="E173" s="1"/>
      <c r="F173" s="1"/>
      <c r="G173" s="1"/>
    </row>
    <row r="174" spans="1:7" x14ac:dyDescent="0.3">
      <c r="A174" s="4"/>
      <c r="B174" s="4"/>
      <c r="C174" s="1"/>
      <c r="D174" s="4"/>
      <c r="E174" s="1"/>
      <c r="F174" s="1"/>
      <c r="G174" s="1"/>
    </row>
    <row r="175" spans="1:7" x14ac:dyDescent="0.3">
      <c r="A175" s="4"/>
      <c r="B175" s="4"/>
      <c r="C175" s="1"/>
      <c r="D175" s="4"/>
      <c r="E175" s="1"/>
      <c r="F175" s="1"/>
      <c r="G175" s="1"/>
    </row>
    <row r="176" spans="1:7" x14ac:dyDescent="0.3">
      <c r="A176" s="4"/>
      <c r="B176" s="4"/>
      <c r="C176" s="1"/>
      <c r="D176" s="4"/>
      <c r="E176" s="1"/>
      <c r="F176" s="1"/>
      <c r="G176" s="1"/>
    </row>
    <row r="177" spans="1:7" x14ac:dyDescent="0.3">
      <c r="A177" s="4"/>
      <c r="B177" s="4"/>
      <c r="C177" s="1"/>
      <c r="D177" s="4"/>
      <c r="E177" s="1"/>
      <c r="F177" s="1"/>
      <c r="G177" s="1"/>
    </row>
    <row r="178" spans="1:7" x14ac:dyDescent="0.3">
      <c r="A178" s="4"/>
      <c r="B178" s="4"/>
      <c r="C178" s="1"/>
      <c r="D178" s="4"/>
      <c r="E178" s="1"/>
      <c r="F178" s="1"/>
      <c r="G178" s="1"/>
    </row>
    <row r="179" spans="1:7" x14ac:dyDescent="0.3">
      <c r="A179" s="4"/>
      <c r="B179" s="4"/>
      <c r="C179" s="1"/>
      <c r="D179" s="4"/>
      <c r="E179" s="1"/>
      <c r="F179" s="1"/>
      <c r="G179" s="1"/>
    </row>
    <row r="180" spans="1:7" x14ac:dyDescent="0.3">
      <c r="A180" s="4"/>
      <c r="B180" s="4"/>
      <c r="C180" s="1"/>
      <c r="D180" s="4"/>
      <c r="E180" s="1"/>
      <c r="F180" s="1"/>
      <c r="G180" s="1"/>
    </row>
    <row r="181" spans="1:7" x14ac:dyDescent="0.3">
      <c r="A181" s="4"/>
      <c r="B181" s="4"/>
      <c r="C181" s="1"/>
      <c r="D181" s="4"/>
      <c r="E181" s="1"/>
      <c r="F181" s="1"/>
      <c r="G181" s="1"/>
    </row>
    <row r="182" spans="1:7" x14ac:dyDescent="0.3">
      <c r="A182" s="4"/>
      <c r="B182" s="4"/>
      <c r="C182" s="1"/>
      <c r="D182" s="4"/>
      <c r="E182" s="1"/>
      <c r="F182" s="1"/>
      <c r="G182" s="1"/>
    </row>
    <row r="183" spans="1:7" x14ac:dyDescent="0.3">
      <c r="A183" s="4"/>
      <c r="B183" s="4"/>
      <c r="C183" s="1"/>
      <c r="D183" s="4"/>
      <c r="E183" s="1"/>
      <c r="F183" s="1"/>
      <c r="G183" s="1"/>
    </row>
    <row r="184" spans="1:7" x14ac:dyDescent="0.3">
      <c r="A184" s="4"/>
      <c r="B184" s="4"/>
      <c r="C184" s="1"/>
      <c r="D184" s="4"/>
      <c r="E184" s="1"/>
      <c r="F184" s="1"/>
      <c r="G184" s="1"/>
    </row>
    <row r="185" spans="1:7" x14ac:dyDescent="0.3">
      <c r="A185" s="4"/>
      <c r="B185" s="4"/>
      <c r="C185" s="1"/>
      <c r="D185" s="4"/>
      <c r="E185" s="1"/>
      <c r="F185" s="1"/>
      <c r="G185" s="1"/>
    </row>
    <row r="186" spans="1:7" x14ac:dyDescent="0.3">
      <c r="A186" s="4"/>
      <c r="B186" s="4"/>
      <c r="C186" s="1"/>
      <c r="D186" s="4"/>
      <c r="E186" s="1"/>
      <c r="F186" s="1"/>
      <c r="G186" s="1"/>
    </row>
    <row r="187" spans="1:7" x14ac:dyDescent="0.3">
      <c r="A187" s="4"/>
      <c r="B187" s="4"/>
      <c r="C187" s="1"/>
      <c r="D187" s="4"/>
      <c r="E187" s="1"/>
      <c r="F187" s="1"/>
      <c r="G187" s="1"/>
    </row>
    <row r="188" spans="1:7" x14ac:dyDescent="0.3">
      <c r="A188" s="4"/>
      <c r="B188" s="4"/>
      <c r="C188" s="1"/>
      <c r="D188" s="4"/>
      <c r="E188" s="1"/>
      <c r="F188" s="1"/>
      <c r="G188" s="1"/>
    </row>
    <row r="189" spans="1:7" x14ac:dyDescent="0.3">
      <c r="A189" s="4"/>
      <c r="B189" s="4"/>
      <c r="C189" s="1"/>
      <c r="D189" s="4"/>
      <c r="E189" s="1"/>
      <c r="F189" s="1"/>
      <c r="G189" s="1"/>
    </row>
    <row r="190" spans="1:7" x14ac:dyDescent="0.3">
      <c r="A190" s="4"/>
      <c r="B190" s="4"/>
      <c r="C190" s="1"/>
      <c r="D190" s="4"/>
      <c r="E190" s="1"/>
      <c r="F190" s="1"/>
      <c r="G190" s="1"/>
    </row>
    <row r="191" spans="1:7" x14ac:dyDescent="0.3">
      <c r="A191" s="4"/>
      <c r="B191" s="4"/>
      <c r="C191" s="1"/>
      <c r="D191" s="4"/>
      <c r="E191" s="1"/>
      <c r="F191" s="1"/>
      <c r="G191" s="1"/>
    </row>
    <row r="192" spans="1:7" x14ac:dyDescent="0.3">
      <c r="A192" s="4"/>
      <c r="B192" s="4"/>
      <c r="C192" s="1"/>
      <c r="D192" s="4"/>
      <c r="E192" s="1"/>
      <c r="F192" s="1"/>
      <c r="G192" s="1"/>
    </row>
    <row r="193" spans="1:7" x14ac:dyDescent="0.3">
      <c r="A193" s="4"/>
      <c r="B193" s="4"/>
      <c r="C193" s="1"/>
      <c r="D193" s="4"/>
      <c r="E193" s="1"/>
      <c r="F193" s="1"/>
      <c r="G193" s="1"/>
    </row>
    <row r="194" spans="1:7" x14ac:dyDescent="0.3">
      <c r="A194" s="4"/>
      <c r="B194" s="4"/>
      <c r="C194" s="1"/>
      <c r="D194" s="4"/>
      <c r="E194" s="1"/>
      <c r="F194" s="1"/>
      <c r="G194" s="1"/>
    </row>
    <row r="195" spans="1:7" x14ac:dyDescent="0.3">
      <c r="A195" s="4"/>
      <c r="B195" s="4"/>
      <c r="C195" s="1"/>
      <c r="D195" s="4"/>
      <c r="E195" s="1"/>
      <c r="F195" s="1"/>
      <c r="G195" s="1"/>
    </row>
    <row r="196" spans="1:7" x14ac:dyDescent="0.3">
      <c r="A196" s="4"/>
      <c r="B196" s="4"/>
      <c r="C196" s="1"/>
      <c r="D196" s="4"/>
      <c r="E196" s="1"/>
      <c r="F196" s="1"/>
      <c r="G196" s="1"/>
    </row>
    <row r="197" spans="1:7" x14ac:dyDescent="0.3">
      <c r="A197" s="4"/>
      <c r="B197" s="4"/>
      <c r="C197" s="1"/>
      <c r="D197" s="4"/>
      <c r="E197" s="1"/>
      <c r="F197" s="1"/>
      <c r="G197" s="1"/>
    </row>
    <row r="198" spans="1:7" x14ac:dyDescent="0.3">
      <c r="A198" s="4"/>
      <c r="B198" s="4"/>
      <c r="C198" s="1"/>
      <c r="D198" s="4"/>
      <c r="E198" s="1"/>
      <c r="F198" s="1"/>
      <c r="G198" s="1"/>
    </row>
    <row r="199" spans="1:7" x14ac:dyDescent="0.3">
      <c r="A199" s="4"/>
      <c r="B199" s="4"/>
      <c r="C199" s="1"/>
      <c r="D199" s="4"/>
      <c r="E199" s="1"/>
      <c r="F199" s="1"/>
      <c r="G199" s="1"/>
    </row>
    <row r="200" spans="1:7" x14ac:dyDescent="0.3">
      <c r="A200" s="4"/>
      <c r="B200" s="4"/>
      <c r="C200" s="1"/>
      <c r="D200" s="4"/>
      <c r="E200" s="1"/>
      <c r="F200" s="1"/>
      <c r="G200" s="1"/>
    </row>
    <row r="201" spans="1:7" x14ac:dyDescent="0.3">
      <c r="A201" s="4"/>
      <c r="B201" s="4"/>
      <c r="C201" s="1"/>
      <c r="D201" s="4"/>
      <c r="E201" s="1"/>
      <c r="F201" s="1"/>
      <c r="G201" s="1"/>
    </row>
    <row r="202" spans="1:7" x14ac:dyDescent="0.3">
      <c r="A202" s="4"/>
      <c r="B202" s="4"/>
      <c r="C202" s="1"/>
      <c r="D202" s="4"/>
      <c r="E202" s="1"/>
      <c r="F202" s="1"/>
      <c r="G202" s="1"/>
    </row>
    <row r="203" spans="1:7" x14ac:dyDescent="0.3">
      <c r="A203" s="4"/>
      <c r="B203" s="4"/>
      <c r="C203" s="1"/>
      <c r="D203" s="4"/>
      <c r="E203" s="1"/>
      <c r="F203" s="1"/>
      <c r="G203" s="1"/>
    </row>
    <row r="204" spans="1:7" x14ac:dyDescent="0.3">
      <c r="A204" s="4"/>
      <c r="B204" s="4"/>
      <c r="C204" s="1"/>
      <c r="D204" s="4"/>
      <c r="E204" s="1"/>
      <c r="F204" s="1"/>
      <c r="G204" s="1"/>
    </row>
    <row r="205" spans="1:7" x14ac:dyDescent="0.3">
      <c r="A205" s="4"/>
      <c r="B205" s="4"/>
      <c r="C205" s="1"/>
      <c r="D205" s="4"/>
      <c r="E205" s="1"/>
      <c r="F205" s="1"/>
      <c r="G205" s="1"/>
    </row>
    <row r="206" spans="1:7" x14ac:dyDescent="0.3">
      <c r="A206" s="4"/>
      <c r="B206" s="4"/>
      <c r="C206" s="1"/>
      <c r="D206" s="4"/>
      <c r="E206" s="1"/>
      <c r="F206" s="1"/>
      <c r="G206" s="1"/>
    </row>
    <row r="207" spans="1:7" x14ac:dyDescent="0.3">
      <c r="A207" s="4"/>
      <c r="B207" s="4"/>
      <c r="C207" s="1"/>
      <c r="D207" s="4"/>
      <c r="E207" s="1"/>
      <c r="F207" s="1"/>
      <c r="G207" s="1"/>
    </row>
    <row r="208" spans="1:7" x14ac:dyDescent="0.3">
      <c r="A208" s="4"/>
      <c r="B208" s="4"/>
      <c r="C208" s="1"/>
      <c r="D208" s="4"/>
      <c r="E208" s="1"/>
      <c r="F208" s="1"/>
      <c r="G208" s="1"/>
    </row>
    <row r="209" spans="1:7" x14ac:dyDescent="0.3">
      <c r="A209" s="4"/>
      <c r="B209" s="4"/>
      <c r="C209" s="1"/>
      <c r="D209" s="4"/>
      <c r="E209" s="1"/>
      <c r="F209" s="1"/>
      <c r="G209" s="1"/>
    </row>
    <row r="210" spans="1:7" x14ac:dyDescent="0.3">
      <c r="A210" s="4"/>
      <c r="B210" s="4"/>
      <c r="C210" s="1"/>
      <c r="D210" s="4"/>
      <c r="E210" s="1"/>
      <c r="F210" s="1"/>
      <c r="G210" s="1"/>
    </row>
    <row r="211" spans="1:7" x14ac:dyDescent="0.3">
      <c r="A211" s="4"/>
      <c r="B211" s="4"/>
      <c r="C211" s="1"/>
      <c r="D211" s="4"/>
      <c r="E211" s="1"/>
      <c r="F211" s="1"/>
      <c r="G211" s="1"/>
    </row>
    <row r="212" spans="1:7" x14ac:dyDescent="0.3">
      <c r="A212" s="4"/>
      <c r="B212" s="4"/>
      <c r="C212" s="1"/>
      <c r="D212" s="4"/>
      <c r="E212" s="1"/>
      <c r="F212" s="1"/>
      <c r="G212" s="1"/>
    </row>
    <row r="213" spans="1:7" x14ac:dyDescent="0.3">
      <c r="A213" s="4"/>
      <c r="B213" s="4"/>
      <c r="C213" s="1"/>
      <c r="D213" s="4"/>
      <c r="E213" s="1"/>
      <c r="F213" s="1"/>
      <c r="G213" s="1"/>
    </row>
    <row r="214" spans="1:7" x14ac:dyDescent="0.3">
      <c r="A214" s="4"/>
      <c r="B214" s="4"/>
      <c r="C214" s="1"/>
      <c r="D214" s="4"/>
      <c r="E214" s="1"/>
      <c r="F214" s="1"/>
      <c r="G214" s="1"/>
    </row>
    <row r="215" spans="1:7" x14ac:dyDescent="0.3">
      <c r="A215" s="4"/>
      <c r="B215" s="4"/>
      <c r="C215" s="1"/>
      <c r="D215" s="4"/>
      <c r="E215" s="1"/>
      <c r="F215" s="1"/>
      <c r="G215" s="1"/>
    </row>
    <row r="216" spans="1:7" x14ac:dyDescent="0.3">
      <c r="A216" s="4"/>
      <c r="B216" s="4"/>
      <c r="C216" s="1"/>
      <c r="D216" s="4"/>
      <c r="E216" s="1"/>
      <c r="F216" s="1"/>
      <c r="G216" s="1"/>
    </row>
    <row r="217" spans="1:7" x14ac:dyDescent="0.3">
      <c r="A217" s="4"/>
      <c r="B217" s="4"/>
      <c r="C217" s="1"/>
      <c r="D217" s="4"/>
      <c r="E217" s="1"/>
      <c r="F217" s="1"/>
      <c r="G217" s="1"/>
    </row>
    <row r="218" spans="1:7" x14ac:dyDescent="0.3">
      <c r="A218" s="4"/>
      <c r="B218" s="4"/>
      <c r="C218" s="1"/>
      <c r="D218" s="4"/>
      <c r="E218" s="1"/>
      <c r="F218" s="1"/>
      <c r="G218" s="1"/>
    </row>
    <row r="219" spans="1:7" x14ac:dyDescent="0.3">
      <c r="A219" s="4"/>
      <c r="B219" s="4"/>
      <c r="C219" s="1"/>
      <c r="D219" s="4"/>
      <c r="E219" s="1"/>
      <c r="F219" s="1"/>
      <c r="G219" s="1"/>
    </row>
    <row r="220" spans="1:7" x14ac:dyDescent="0.3">
      <c r="A220" s="4"/>
      <c r="B220" s="4"/>
      <c r="C220" s="1"/>
      <c r="D220" s="4"/>
      <c r="E220" s="1"/>
      <c r="F220" s="1"/>
      <c r="G220" s="1"/>
    </row>
    <row r="221" spans="1:7" x14ac:dyDescent="0.3">
      <c r="A221" s="4"/>
      <c r="B221" s="4"/>
      <c r="C221" s="1"/>
      <c r="D221" s="4"/>
      <c r="E221" s="1"/>
      <c r="F221" s="1"/>
      <c r="G221" s="1"/>
    </row>
    <row r="222" spans="1:7" x14ac:dyDescent="0.3">
      <c r="A222" s="4"/>
      <c r="B222" s="4"/>
      <c r="C222" s="1"/>
      <c r="D222" s="4"/>
      <c r="E222" s="1"/>
      <c r="F222" s="1"/>
      <c r="G222" s="1"/>
    </row>
    <row r="223" spans="1:7" x14ac:dyDescent="0.3">
      <c r="A223" s="4"/>
      <c r="B223" s="4"/>
      <c r="C223" s="1"/>
      <c r="D223" s="4"/>
      <c r="E223" s="1"/>
      <c r="F223" s="1"/>
      <c r="G223" s="1"/>
    </row>
    <row r="224" spans="1:7" x14ac:dyDescent="0.3">
      <c r="A224" s="4"/>
      <c r="B224" s="4"/>
      <c r="C224" s="1"/>
      <c r="D224" s="4"/>
      <c r="E224" s="1"/>
      <c r="F224" s="1"/>
      <c r="G224" s="1"/>
    </row>
    <row r="225" spans="1:7" x14ac:dyDescent="0.3">
      <c r="A225" s="4"/>
      <c r="B225" s="4"/>
      <c r="C225" s="1"/>
      <c r="D225" s="4"/>
      <c r="E225" s="1"/>
      <c r="F225" s="1"/>
      <c r="G225" s="1"/>
    </row>
    <row r="226" spans="1:7" x14ac:dyDescent="0.3">
      <c r="A226" s="4"/>
      <c r="B226" s="4"/>
      <c r="C226" s="1"/>
      <c r="D226" s="4"/>
      <c r="E226" s="1"/>
      <c r="F226" s="1"/>
      <c r="G226" s="1"/>
    </row>
    <row r="227" spans="1:7" x14ac:dyDescent="0.3">
      <c r="A227" s="4"/>
      <c r="B227" s="4"/>
      <c r="C227" s="1"/>
      <c r="D227" s="4"/>
      <c r="E227" s="1"/>
      <c r="F227" s="1"/>
      <c r="G227" s="1"/>
    </row>
    <row r="228" spans="1:7" x14ac:dyDescent="0.3">
      <c r="A228" s="4"/>
      <c r="B228" s="4"/>
      <c r="C228" s="1"/>
      <c r="D228" s="4"/>
      <c r="E228" s="1"/>
      <c r="F228" s="1"/>
      <c r="G228" s="1"/>
    </row>
    <row r="229" spans="1:7" x14ac:dyDescent="0.3">
      <c r="A229" s="4"/>
      <c r="B229" s="4"/>
      <c r="C229" s="1"/>
      <c r="D229" s="4"/>
      <c r="E229" s="1"/>
      <c r="F229" s="1"/>
      <c r="G229" s="1"/>
    </row>
    <row r="230" spans="1:7" x14ac:dyDescent="0.3">
      <c r="A230" s="4"/>
      <c r="B230" s="4"/>
      <c r="C230" s="1"/>
      <c r="D230" s="4"/>
      <c r="E230" s="1"/>
      <c r="F230" s="1"/>
      <c r="G230" s="1"/>
    </row>
    <row r="231" spans="1:7" x14ac:dyDescent="0.3">
      <c r="A231" s="4"/>
      <c r="B231" s="4"/>
      <c r="C231" s="1"/>
      <c r="D231" s="4"/>
      <c r="E231" s="1"/>
      <c r="F231" s="1"/>
      <c r="G231" s="1"/>
    </row>
    <row r="232" spans="1:7" x14ac:dyDescent="0.3">
      <c r="A232" s="4"/>
      <c r="B232" s="4"/>
      <c r="C232" s="1"/>
      <c r="D232" s="4"/>
      <c r="E232" s="1"/>
      <c r="F232" s="1"/>
      <c r="G232" s="1"/>
    </row>
    <row r="233" spans="1:7" x14ac:dyDescent="0.3">
      <c r="A233" s="4"/>
      <c r="B233" s="4"/>
      <c r="C233" s="1"/>
      <c r="D233" s="4"/>
      <c r="E233" s="1"/>
      <c r="F233" s="1"/>
      <c r="G233" s="1"/>
    </row>
    <row r="234" spans="1:7" x14ac:dyDescent="0.3">
      <c r="A234" s="4"/>
      <c r="B234" s="4"/>
      <c r="C234" s="1"/>
      <c r="D234" s="4"/>
      <c r="E234" s="1"/>
      <c r="F234" s="1"/>
      <c r="G234" s="1"/>
    </row>
    <row r="235" spans="1:7" x14ac:dyDescent="0.3">
      <c r="A235" s="4"/>
      <c r="B235" s="4"/>
      <c r="C235" s="1"/>
      <c r="D235" s="4"/>
      <c r="E235" s="1"/>
      <c r="F235" s="1"/>
      <c r="G235" s="1"/>
    </row>
    <row r="236" spans="1:7" x14ac:dyDescent="0.3">
      <c r="A236" s="4"/>
      <c r="B236" s="4"/>
      <c r="C236" s="1"/>
      <c r="D236" s="4"/>
      <c r="E236" s="1"/>
      <c r="F236" s="1"/>
      <c r="G236" s="1"/>
    </row>
    <row r="237" spans="1:7" x14ac:dyDescent="0.3">
      <c r="A237" s="4"/>
      <c r="B237" s="4"/>
      <c r="C237" s="1"/>
      <c r="D237" s="4"/>
      <c r="E237" s="1"/>
      <c r="F237" s="1"/>
      <c r="G237" s="1"/>
    </row>
    <row r="238" spans="1:7" x14ac:dyDescent="0.3">
      <c r="A238" s="4"/>
      <c r="B238" s="4"/>
      <c r="C238" s="1"/>
      <c r="D238" s="4"/>
      <c r="E238" s="1"/>
      <c r="F238" s="1"/>
      <c r="G238" s="1"/>
    </row>
    <row r="239" spans="1:7" x14ac:dyDescent="0.3">
      <c r="A239" s="4"/>
      <c r="B239" s="4"/>
      <c r="C239" s="1"/>
      <c r="D239" s="4"/>
      <c r="E239" s="1"/>
      <c r="F239" s="1"/>
      <c r="G239" s="1"/>
    </row>
    <row r="240" spans="1:7" x14ac:dyDescent="0.3">
      <c r="A240" s="4"/>
      <c r="B240" s="4"/>
      <c r="C240" s="1"/>
      <c r="D240" s="4"/>
      <c r="E240" s="1"/>
      <c r="F240" s="1"/>
      <c r="G240" s="1"/>
    </row>
    <row r="241" spans="1:7" x14ac:dyDescent="0.3">
      <c r="A241" s="4"/>
      <c r="B241" s="4"/>
      <c r="C241" s="1"/>
      <c r="D241" s="4"/>
      <c r="E241" s="1"/>
      <c r="F241" s="1"/>
      <c r="G241" s="1"/>
    </row>
    <row r="242" spans="1:7" x14ac:dyDescent="0.3">
      <c r="A242" s="4"/>
      <c r="B242" s="4"/>
      <c r="C242" s="1"/>
      <c r="D242" s="4"/>
      <c r="E242" s="1"/>
      <c r="F242" s="1"/>
      <c r="G242" s="1"/>
    </row>
    <row r="243" spans="1:7" x14ac:dyDescent="0.3">
      <c r="A243" s="4"/>
      <c r="B243" s="4"/>
      <c r="C243" s="1"/>
      <c r="D243" s="4"/>
      <c r="E243" s="1"/>
      <c r="F243" s="1"/>
      <c r="G243" s="1"/>
    </row>
    <row r="244" spans="1:7" x14ac:dyDescent="0.3">
      <c r="A244" s="4"/>
      <c r="B244" s="4"/>
      <c r="C244" s="1"/>
      <c r="D244" s="4"/>
      <c r="E244" s="1"/>
      <c r="F244" s="1"/>
      <c r="G244" s="1"/>
    </row>
    <row r="245" spans="1:7" x14ac:dyDescent="0.3">
      <c r="A245" s="4"/>
      <c r="B245" s="4"/>
      <c r="C245" s="1"/>
      <c r="D245" s="4"/>
      <c r="E245" s="1"/>
      <c r="F245" s="1"/>
      <c r="G245" s="1"/>
    </row>
    <row r="246" spans="1:7" x14ac:dyDescent="0.3">
      <c r="A246" s="4"/>
      <c r="B246" s="4"/>
      <c r="C246" s="1"/>
      <c r="D246" s="4"/>
      <c r="E246" s="1"/>
      <c r="F246" s="1"/>
      <c r="G246" s="1"/>
    </row>
    <row r="247" spans="1:7" x14ac:dyDescent="0.3">
      <c r="A247" s="4"/>
      <c r="B247" s="4"/>
      <c r="C247" s="1"/>
      <c r="D247" s="4"/>
      <c r="E247" s="1"/>
      <c r="F247" s="1"/>
      <c r="G247" s="1"/>
    </row>
    <row r="248" spans="1:7" x14ac:dyDescent="0.3">
      <c r="A248" s="4"/>
      <c r="B248" s="4"/>
      <c r="C248" s="1"/>
      <c r="D248" s="4"/>
      <c r="E248" s="1"/>
      <c r="F248" s="1"/>
      <c r="G248" s="1"/>
    </row>
    <row r="249" spans="1:7" x14ac:dyDescent="0.3">
      <c r="A249" s="4"/>
      <c r="B249" s="4"/>
      <c r="C249" s="1"/>
      <c r="D249" s="4"/>
      <c r="E249" s="1"/>
      <c r="F249" s="1"/>
      <c r="G249" s="1"/>
    </row>
    <row r="250" spans="1:7" x14ac:dyDescent="0.3">
      <c r="A250" s="4"/>
      <c r="B250" s="4"/>
      <c r="C250" s="1"/>
      <c r="D250" s="4"/>
      <c r="E250" s="1"/>
      <c r="F250" s="1"/>
      <c r="G250" s="1"/>
    </row>
    <row r="251" spans="1:7" x14ac:dyDescent="0.3">
      <c r="A251" s="4"/>
      <c r="B251" s="4"/>
      <c r="C251" s="1"/>
      <c r="D251" s="4"/>
      <c r="E251" s="1"/>
      <c r="F251" s="1"/>
      <c r="G251" s="1"/>
    </row>
    <row r="252" spans="1:7" x14ac:dyDescent="0.3">
      <c r="A252" s="4"/>
      <c r="B252" s="4"/>
      <c r="C252" s="1"/>
      <c r="D252" s="4"/>
      <c r="E252" s="1"/>
      <c r="F252" s="1"/>
      <c r="G252" s="1"/>
    </row>
    <row r="253" spans="1:7" x14ac:dyDescent="0.3">
      <c r="A253" s="4"/>
      <c r="B253" s="4"/>
      <c r="C253" s="1"/>
      <c r="D253" s="4"/>
      <c r="E253" s="1"/>
      <c r="F253" s="1"/>
      <c r="G253" s="1"/>
    </row>
    <row r="254" spans="1:7" x14ac:dyDescent="0.3">
      <c r="A254" s="4"/>
      <c r="B254" s="4"/>
      <c r="C254" s="1"/>
      <c r="D254" s="4"/>
      <c r="E254" s="1"/>
      <c r="F254" s="1"/>
      <c r="G254" s="1"/>
    </row>
    <row r="255" spans="1:7" x14ac:dyDescent="0.3">
      <c r="A255" s="4"/>
      <c r="B255" s="4"/>
      <c r="C255" s="1"/>
      <c r="D255" s="4"/>
      <c r="E255" s="1"/>
      <c r="F255" s="1"/>
      <c r="G255" s="1"/>
    </row>
    <row r="256" spans="1:7" x14ac:dyDescent="0.3">
      <c r="A256" s="4"/>
      <c r="B256" s="4"/>
      <c r="C256" s="1"/>
      <c r="D256" s="4"/>
      <c r="E256" s="1"/>
      <c r="F256" s="1"/>
      <c r="G256" s="1"/>
    </row>
    <row r="257" spans="1:7" x14ac:dyDescent="0.3">
      <c r="A257" s="4"/>
      <c r="B257" s="4"/>
      <c r="C257" s="1"/>
      <c r="D257" s="4"/>
      <c r="E257" s="1"/>
      <c r="F257" s="1"/>
      <c r="G257" s="1"/>
    </row>
    <row r="258" spans="1:7" x14ac:dyDescent="0.3">
      <c r="A258" s="4"/>
      <c r="B258" s="4"/>
      <c r="C258" s="1"/>
      <c r="D258" s="4"/>
      <c r="E258" s="1"/>
      <c r="F258" s="1"/>
      <c r="G258" s="1"/>
    </row>
    <row r="259" spans="1:7" x14ac:dyDescent="0.3">
      <c r="A259" s="4"/>
      <c r="B259" s="4"/>
      <c r="C259" s="1"/>
      <c r="D259" s="4"/>
      <c r="E259" s="1"/>
      <c r="F259" s="1"/>
      <c r="G259" s="1"/>
    </row>
    <row r="260" spans="1:7" x14ac:dyDescent="0.3">
      <c r="A260" s="4"/>
      <c r="B260" s="4"/>
      <c r="C260" s="1"/>
      <c r="D260" s="4"/>
      <c r="E260" s="1"/>
      <c r="F260" s="1"/>
      <c r="G260" s="1"/>
    </row>
    <row r="261" spans="1:7" x14ac:dyDescent="0.3">
      <c r="A261" s="4"/>
      <c r="B261" s="4"/>
      <c r="C261" s="1"/>
      <c r="D261" s="4"/>
      <c r="E261" s="1"/>
      <c r="F261" s="1"/>
      <c r="G261" s="1"/>
    </row>
    <row r="262" spans="1:7" x14ac:dyDescent="0.3">
      <c r="A262" s="4"/>
      <c r="B262" s="4"/>
      <c r="C262" s="1"/>
      <c r="D262" s="4"/>
      <c r="E262" s="1"/>
      <c r="F262" s="1"/>
      <c r="G262" s="1"/>
    </row>
    <row r="263" spans="1:7" x14ac:dyDescent="0.3">
      <c r="A263" s="4"/>
      <c r="B263" s="4"/>
      <c r="C263" s="1"/>
      <c r="D263" s="4"/>
      <c r="E263" s="1"/>
      <c r="F263" s="1"/>
      <c r="G263" s="1"/>
    </row>
    <row r="264" spans="1:7" x14ac:dyDescent="0.3">
      <c r="A264" s="4"/>
      <c r="B264" s="4"/>
      <c r="C264" s="1"/>
      <c r="D264" s="4"/>
      <c r="E264" s="1"/>
      <c r="F264" s="1"/>
      <c r="G264" s="1"/>
    </row>
    <row r="265" spans="1:7" x14ac:dyDescent="0.3">
      <c r="A265" s="4"/>
      <c r="B265" s="4"/>
      <c r="C265" s="1"/>
      <c r="D265" s="4"/>
      <c r="E265" s="1"/>
      <c r="F265" s="1"/>
      <c r="G265" s="1"/>
    </row>
    <row r="266" spans="1:7" x14ac:dyDescent="0.3">
      <c r="A266" s="4"/>
      <c r="B266" s="4"/>
      <c r="C266" s="1"/>
      <c r="D266" s="4"/>
      <c r="E266" s="1"/>
      <c r="F266" s="1"/>
      <c r="G266" s="1"/>
    </row>
    <row r="267" spans="1:7" x14ac:dyDescent="0.3">
      <c r="A267" s="4"/>
      <c r="B267" s="4"/>
      <c r="C267" s="1"/>
      <c r="D267" s="4"/>
      <c r="E267" s="1"/>
      <c r="F267" s="1"/>
      <c r="G267" s="1"/>
    </row>
  </sheetData>
  <phoneticPr fontId="31" type="noConversion"/>
  <conditionalFormatting sqref="C27:G29">
    <cfRule type="containsText" dxfId="1061" priority="23" operator="containsText" text="ntitulé">
      <formula>NOT(ISERROR(SEARCH("ntitulé",C27)))</formula>
    </cfRule>
    <cfRule type="containsBlanks" dxfId="1060" priority="24">
      <formula>LEN(TRIM(C27))=0</formula>
    </cfRule>
  </conditionalFormatting>
  <conditionalFormatting sqref="C27:G29">
    <cfRule type="containsText" dxfId="1059" priority="22" operator="containsText" text="libre">
      <formula>NOT(ISERROR(SEARCH("libre",C27)))</formula>
    </cfRule>
  </conditionalFormatting>
  <conditionalFormatting sqref="C31:G31">
    <cfRule type="containsText" dxfId="1058" priority="20" operator="containsText" text="ntitulé">
      <formula>NOT(ISERROR(SEARCH("ntitulé",C31)))</formula>
    </cfRule>
    <cfRule type="containsBlanks" dxfId="1057" priority="21">
      <formula>LEN(TRIM(C31))=0</formula>
    </cfRule>
  </conditionalFormatting>
  <conditionalFormatting sqref="C31:G31">
    <cfRule type="containsText" dxfId="1056" priority="19" operator="containsText" text="libre">
      <formula>NOT(ISERROR(SEARCH("libre",C31)))</formula>
    </cfRule>
  </conditionalFormatting>
  <conditionalFormatting sqref="C14:G14">
    <cfRule type="containsText" dxfId="1055" priority="17" operator="containsText" text="ntitulé">
      <formula>NOT(ISERROR(SEARCH("ntitulé",C14)))</formula>
    </cfRule>
    <cfRule type="containsBlanks" dxfId="1054" priority="18">
      <formula>LEN(TRIM(C14))=0</formula>
    </cfRule>
  </conditionalFormatting>
  <conditionalFormatting sqref="C14:G14">
    <cfRule type="containsText" dxfId="1053" priority="16" operator="containsText" text="libre">
      <formula>NOT(ISERROR(SEARCH("libre",C14)))</formula>
    </cfRule>
  </conditionalFormatting>
  <conditionalFormatting sqref="C15:G16">
    <cfRule type="containsText" dxfId="1052" priority="14" operator="containsText" text="ntitulé">
      <formula>NOT(ISERROR(SEARCH("ntitulé",C15)))</formula>
    </cfRule>
    <cfRule type="containsBlanks" dxfId="1051" priority="15">
      <formula>LEN(TRIM(C15))=0</formula>
    </cfRule>
  </conditionalFormatting>
  <conditionalFormatting sqref="C15:G16">
    <cfRule type="containsText" dxfId="1050" priority="13" operator="containsText" text="libre">
      <formula>NOT(ISERROR(SEARCH("libre",C15)))</formula>
    </cfRule>
  </conditionalFormatting>
  <conditionalFormatting sqref="C17:G18">
    <cfRule type="containsText" dxfId="1049" priority="11" operator="containsText" text="ntitulé">
      <formula>NOT(ISERROR(SEARCH("ntitulé",C17)))</formula>
    </cfRule>
    <cfRule type="containsBlanks" dxfId="1048" priority="12">
      <formula>LEN(TRIM(C17))=0</formula>
    </cfRule>
  </conditionalFormatting>
  <conditionalFormatting sqref="C17:G18">
    <cfRule type="containsText" dxfId="1047" priority="10" operator="containsText" text="libre">
      <formula>NOT(ISERROR(SEARCH("libre",C17)))</formula>
    </cfRule>
  </conditionalFormatting>
  <conditionalFormatting sqref="C19:G19">
    <cfRule type="containsText" dxfId="1046" priority="8" operator="containsText" text="ntitulé">
      <formula>NOT(ISERROR(SEARCH("ntitulé",C19)))</formula>
    </cfRule>
    <cfRule type="containsBlanks" dxfId="1045" priority="9">
      <formula>LEN(TRIM(C19))=0</formula>
    </cfRule>
  </conditionalFormatting>
  <conditionalFormatting sqref="C19:G19">
    <cfRule type="containsText" dxfId="1044" priority="7" operator="containsText" text="libre">
      <formula>NOT(ISERROR(SEARCH("libre",C19)))</formula>
    </cfRule>
  </conditionalFormatting>
  <conditionalFormatting sqref="C20:G21">
    <cfRule type="containsText" dxfId="1043" priority="5" operator="containsText" text="ntitulé">
      <formula>NOT(ISERROR(SEARCH("ntitulé",C20)))</formula>
    </cfRule>
    <cfRule type="containsBlanks" dxfId="1042" priority="6">
      <formula>LEN(TRIM(C20))=0</formula>
    </cfRule>
  </conditionalFormatting>
  <conditionalFormatting sqref="C20:G21">
    <cfRule type="containsText" dxfId="1041" priority="4" operator="containsText" text="libre">
      <formula>NOT(ISERROR(SEARCH("libre",C20)))</formula>
    </cfRule>
  </conditionalFormatting>
  <conditionalFormatting sqref="C7:G8">
    <cfRule type="containsText" dxfId="1040" priority="2" operator="containsText" text="ntitulé">
      <formula>NOT(ISERROR(SEARCH("ntitulé",C7)))</formula>
    </cfRule>
    <cfRule type="containsBlanks" dxfId="1039" priority="3">
      <formula>LEN(TRIM(C7))=0</formula>
    </cfRule>
  </conditionalFormatting>
  <conditionalFormatting sqref="C7:G8">
    <cfRule type="containsText" dxfId="1038" priority="1" operator="containsText" text="libre">
      <formula>NOT(ISERROR(SEARCH("libre",C7)))</formula>
    </cfRule>
  </conditionalFormatting>
  <hyperlinks>
    <hyperlink ref="A1" location="TAB00!A1" display="Retour page de garde" xr:uid="{00000000-0004-0000-1600-000000000000}"/>
    <hyperlink ref="A2" location="'TAB4'!A1" display="Retour TAB5" xr:uid="{92287E19-7D21-47B2-B822-D70E1F9F5577}"/>
  </hyperlinks>
  <pageMargins left="0.7" right="0.7" top="0.75" bottom="0.75" header="0.3" footer="0.3"/>
  <pageSetup paperSize="9" scale="85"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U28"/>
  <sheetViews>
    <sheetView zoomScale="90" zoomScaleNormal="90" workbookViewId="0">
      <selection activeCell="A3" sqref="A3:U3"/>
    </sheetView>
  </sheetViews>
  <sheetFormatPr baseColWidth="10" defaultColWidth="9.1640625" defaultRowHeight="13.5" x14ac:dyDescent="0.3"/>
  <cols>
    <col min="1" max="1" width="45.5" style="57" customWidth="1"/>
    <col min="2" max="2" width="14.6640625" style="55" customWidth="1"/>
    <col min="3" max="4" width="14.6640625" style="57" customWidth="1"/>
    <col min="5" max="9" width="14.6640625" style="55" customWidth="1"/>
    <col min="10" max="11" width="14.1640625" style="55" customWidth="1"/>
    <col min="12" max="19" width="9" style="55" customWidth="1"/>
    <col min="20" max="16384" width="9.1640625" style="55"/>
  </cols>
  <sheetData>
    <row r="1" spans="1:21" ht="15" x14ac:dyDescent="0.3">
      <c r="A1" s="71" t="s">
        <v>64</v>
      </c>
      <c r="B1" s="112"/>
      <c r="C1" s="85"/>
      <c r="E1" s="112"/>
      <c r="G1" s="112"/>
      <c r="I1" s="112"/>
      <c r="L1" s="112"/>
      <c r="P1" s="112"/>
      <c r="R1" s="112"/>
    </row>
    <row r="2" spans="1:21" ht="15" x14ac:dyDescent="0.3">
      <c r="A2" s="14" t="s">
        <v>598</v>
      </c>
      <c r="B2" s="112"/>
      <c r="C2" s="85"/>
      <c r="E2" s="112"/>
      <c r="G2" s="112"/>
      <c r="I2" s="112"/>
      <c r="L2" s="112"/>
      <c r="P2" s="112"/>
      <c r="R2" s="112"/>
    </row>
    <row r="3" spans="1:21" ht="22.15" customHeight="1" x14ac:dyDescent="0.35">
      <c r="A3" s="526" t="str">
        <f>TAB00!B57&amp;" : "&amp;TAB00!C57</f>
        <v>TAB4.6 : Autres impôts, taxes, redevances, surcharges, précomptes immobiliers et mobiliers</v>
      </c>
      <c r="B3" s="526"/>
      <c r="C3" s="526"/>
      <c r="D3" s="526"/>
      <c r="E3" s="526"/>
      <c r="F3" s="526"/>
      <c r="G3" s="526"/>
      <c r="H3" s="526"/>
      <c r="I3" s="526"/>
      <c r="J3" s="526"/>
      <c r="K3" s="526"/>
      <c r="L3" s="526"/>
      <c r="M3" s="526"/>
      <c r="N3" s="526"/>
      <c r="O3" s="526"/>
      <c r="P3" s="526"/>
      <c r="Q3" s="526"/>
      <c r="R3" s="526"/>
      <c r="S3" s="526"/>
      <c r="T3" s="526"/>
      <c r="U3" s="526"/>
    </row>
    <row r="4" spans="1:21" x14ac:dyDescent="0.3">
      <c r="J4" s="58"/>
      <c r="K4" s="58"/>
      <c r="L4" s="58"/>
      <c r="M4" s="58"/>
      <c r="N4" s="58"/>
      <c r="O4" s="58"/>
    </row>
    <row r="5" spans="1:21" s="161" customFormat="1" x14ac:dyDescent="0.3">
      <c r="A5" s="87"/>
      <c r="B5" s="87"/>
      <c r="C5" s="87"/>
      <c r="D5" s="87"/>
      <c r="E5" s="58"/>
      <c r="F5" s="58"/>
      <c r="G5" s="58"/>
      <c r="H5" s="58"/>
      <c r="I5" s="58"/>
      <c r="M5" s="506" t="s">
        <v>445</v>
      </c>
      <c r="N5" s="507"/>
      <c r="O5" s="507"/>
      <c r="P5" s="507"/>
      <c r="Q5" s="507"/>
      <c r="R5" s="507"/>
      <c r="S5" s="507"/>
      <c r="T5" s="507"/>
      <c r="U5" s="508"/>
    </row>
    <row r="6" spans="1:21" s="161" customFormat="1" ht="53.25" customHeight="1" thickBot="1" x14ac:dyDescent="0.35">
      <c r="A6" s="354" t="s">
        <v>2</v>
      </c>
      <c r="B6" s="160" t="s">
        <v>515</v>
      </c>
      <c r="C6" s="160" t="s">
        <v>493</v>
      </c>
      <c r="D6" s="160" t="s">
        <v>509</v>
      </c>
      <c r="E6" s="208" t="s">
        <v>507</v>
      </c>
      <c r="F6" s="208" t="s">
        <v>508</v>
      </c>
      <c r="G6" s="208" t="s">
        <v>455</v>
      </c>
      <c r="H6" s="208" t="s">
        <v>456</v>
      </c>
      <c r="I6" s="208" t="s">
        <v>457</v>
      </c>
      <c r="J6" s="208" t="s">
        <v>458</v>
      </c>
      <c r="K6" s="208" t="s">
        <v>459</v>
      </c>
      <c r="M6" s="431" t="s">
        <v>446</v>
      </c>
      <c r="N6" s="431" t="s">
        <v>447</v>
      </c>
      <c r="O6" s="378" t="s">
        <v>503</v>
      </c>
      <c r="P6" s="378" t="s">
        <v>449</v>
      </c>
      <c r="Q6" s="378" t="s">
        <v>504</v>
      </c>
      <c r="R6" s="378" t="s">
        <v>460</v>
      </c>
      <c r="S6" s="378" t="s">
        <v>461</v>
      </c>
      <c r="T6" s="378" t="s">
        <v>491</v>
      </c>
      <c r="U6" s="378" t="s">
        <v>463</v>
      </c>
    </row>
    <row r="7" spans="1:21" s="63" customFormat="1" ht="24.6" customHeight="1" x14ac:dyDescent="0.3">
      <c r="A7" s="43" t="s">
        <v>344</v>
      </c>
      <c r="B7" s="165"/>
      <c r="C7" s="165"/>
      <c r="D7" s="165"/>
      <c r="E7" s="165"/>
      <c r="F7" s="165"/>
      <c r="G7" s="165"/>
      <c r="H7" s="165"/>
      <c r="I7" s="165"/>
      <c r="J7" s="165"/>
      <c r="K7" s="165"/>
      <c r="M7" s="185">
        <f>IFERROR(IF(AND(ROUND(SUM(B7:B7),0)=0,ROUND(SUM(C7:C7),0)&gt;ROUND(SUM(B7:B7),0)),"INF",(ROUND(SUM(C7:C7),0)-ROUND(SUM(B7:B7),0))/ROUND(SUM(B7:B7),0)),0)</f>
        <v>0</v>
      </c>
      <c r="N7" s="185">
        <f t="shared" ref="M7:O18" si="0">IFERROR(IF(AND(ROUND(SUM(C7:C7),0)=0,ROUND(SUM(D7:D7),0)&gt;ROUND(SUM(C7:C7),0)),"INF",(ROUND(SUM(D7:D7),0)-ROUND(SUM(C7:C7),0))/ROUND(SUM(C7:C7),0)),0)</f>
        <v>0</v>
      </c>
      <c r="O7" s="185">
        <f t="shared" si="0"/>
        <v>0</v>
      </c>
      <c r="P7" s="185">
        <f t="shared" ref="P7:P18" si="1">IFERROR(IF(AND(ROUND(SUM(E7),0)=0,ROUND(SUM(F7:F7),0)&gt;ROUND(SUM(E7),0)),"INF",(ROUND(SUM(F7:F7),0)-ROUND(SUM(E7),0))/ROUND(SUM(E7),0)),0)</f>
        <v>0</v>
      </c>
      <c r="Q7" s="185">
        <f t="shared" ref="Q7:Q18" si="2">IFERROR(IF(AND(ROUND(SUM(F7),0)=0,ROUND(SUM(G7:G7),0)&gt;ROUND(SUM(F7),0)),"INF",(ROUND(SUM(G7:G7),0)-ROUND(SUM(F7),0))/ROUND(SUM(F7),0)),0)</f>
        <v>0</v>
      </c>
      <c r="R7" s="185">
        <f t="shared" ref="R7:R18" si="3">IFERROR(IF(AND(ROUND(SUM(G7:G7),0)=0,ROUND(SUM(H7:H7),0)&gt;ROUND(SUM(G7:G7),0)),"INF",(ROUND(SUM(H7:H7),0)-ROUND(SUM(G7:G7),0))/ROUND(SUM(G7:G7),0)),0)</f>
        <v>0</v>
      </c>
      <c r="S7" s="185">
        <f t="shared" ref="S7:S18" si="4">IFERROR(IF(AND(ROUND(SUM(H7),0)=0,ROUND(SUM(I7:I7),0)&gt;ROUND(SUM(H7),0)),"INF",(ROUND(SUM(I7:I7),0)-ROUND(SUM(H7),0))/ROUND(SUM(H7),0)),0)</f>
        <v>0</v>
      </c>
      <c r="T7" s="185">
        <f t="shared" ref="T7:T18" si="5">IFERROR(IF(AND(ROUND(SUM(I7),0)=0,ROUND(SUM(J7:J7),0)&gt;ROUND(SUM(I7),0)),"INF",(ROUND(SUM(J7:J7),0)-ROUND(SUM(I7),0))/ROUND(SUM(I7),0)),0)</f>
        <v>0</v>
      </c>
      <c r="U7" s="186">
        <f t="shared" ref="U7:U18" si="6">IFERROR(IF(AND(ROUND(SUM(J7),0)=0,ROUND(SUM(K7:K7),0)&gt;ROUND(SUM(J7),0)),"INF",(ROUND(SUM(K7:K7),0)-ROUND(SUM(J7),0))/ROUND(SUM(J7),0)),0)</f>
        <v>0</v>
      </c>
    </row>
    <row r="8" spans="1:21" s="63" customFormat="1" ht="24.6" customHeight="1" x14ac:dyDescent="0.3">
      <c r="A8" s="187" t="s">
        <v>345</v>
      </c>
      <c r="B8" s="165"/>
      <c r="C8" s="165"/>
      <c r="D8" s="165"/>
      <c r="E8" s="165"/>
      <c r="F8" s="165"/>
      <c r="G8" s="165"/>
      <c r="H8" s="165"/>
      <c r="I8" s="165"/>
      <c r="J8" s="165"/>
      <c r="K8" s="165"/>
      <c r="M8" s="170">
        <f t="shared" si="0"/>
        <v>0</v>
      </c>
      <c r="N8" s="170">
        <f t="shared" si="0"/>
        <v>0</v>
      </c>
      <c r="O8" s="170">
        <f t="shared" si="0"/>
        <v>0</v>
      </c>
      <c r="P8" s="170">
        <f t="shared" si="1"/>
        <v>0</v>
      </c>
      <c r="Q8" s="170">
        <f t="shared" si="2"/>
        <v>0</v>
      </c>
      <c r="R8" s="170">
        <f t="shared" si="3"/>
        <v>0</v>
      </c>
      <c r="S8" s="170">
        <f t="shared" si="4"/>
        <v>0</v>
      </c>
      <c r="T8" s="170">
        <f t="shared" si="5"/>
        <v>0</v>
      </c>
      <c r="U8" s="186">
        <f t="shared" si="6"/>
        <v>0</v>
      </c>
    </row>
    <row r="9" spans="1:21" s="63" customFormat="1" ht="24.6" customHeight="1" x14ac:dyDescent="0.3">
      <c r="A9" s="187" t="s">
        <v>224</v>
      </c>
      <c r="B9" s="165"/>
      <c r="C9" s="165"/>
      <c r="D9" s="165"/>
      <c r="E9" s="165"/>
      <c r="F9" s="165"/>
      <c r="G9" s="165"/>
      <c r="H9" s="165"/>
      <c r="I9" s="165"/>
      <c r="J9" s="165"/>
      <c r="K9" s="165"/>
      <c r="M9" s="170">
        <f t="shared" si="0"/>
        <v>0</v>
      </c>
      <c r="N9" s="170">
        <f t="shared" si="0"/>
        <v>0</v>
      </c>
      <c r="O9" s="170">
        <f t="shared" si="0"/>
        <v>0</v>
      </c>
      <c r="P9" s="170">
        <f t="shared" si="1"/>
        <v>0</v>
      </c>
      <c r="Q9" s="170">
        <f t="shared" si="2"/>
        <v>0</v>
      </c>
      <c r="R9" s="170">
        <f t="shared" si="3"/>
        <v>0</v>
      </c>
      <c r="S9" s="170">
        <f t="shared" si="4"/>
        <v>0</v>
      </c>
      <c r="T9" s="170">
        <f t="shared" si="5"/>
        <v>0</v>
      </c>
      <c r="U9" s="186">
        <f t="shared" si="6"/>
        <v>0</v>
      </c>
    </row>
    <row r="10" spans="1:21" s="63" customFormat="1" ht="24.6" customHeight="1" x14ac:dyDescent="0.3">
      <c r="A10" s="187" t="s">
        <v>4</v>
      </c>
      <c r="B10" s="165"/>
      <c r="C10" s="165"/>
      <c r="D10" s="165"/>
      <c r="E10" s="165"/>
      <c r="F10" s="165"/>
      <c r="G10" s="165"/>
      <c r="H10" s="165"/>
      <c r="I10" s="165"/>
      <c r="J10" s="165"/>
      <c r="K10" s="165"/>
      <c r="M10" s="170">
        <f t="shared" si="0"/>
        <v>0</v>
      </c>
      <c r="N10" s="170">
        <f t="shared" si="0"/>
        <v>0</v>
      </c>
      <c r="O10" s="170">
        <f t="shared" si="0"/>
        <v>0</v>
      </c>
      <c r="P10" s="170">
        <f t="shared" si="1"/>
        <v>0</v>
      </c>
      <c r="Q10" s="170">
        <f t="shared" si="2"/>
        <v>0</v>
      </c>
      <c r="R10" s="170">
        <f t="shared" si="3"/>
        <v>0</v>
      </c>
      <c r="S10" s="170">
        <f t="shared" si="4"/>
        <v>0</v>
      </c>
      <c r="T10" s="170">
        <f t="shared" si="5"/>
        <v>0</v>
      </c>
      <c r="U10" s="186">
        <f t="shared" si="6"/>
        <v>0</v>
      </c>
    </row>
    <row r="11" spans="1:21" s="63" customFormat="1" ht="24.6" customHeight="1" x14ac:dyDescent="0.3">
      <c r="A11" s="187" t="s">
        <v>5</v>
      </c>
      <c r="B11" s="165"/>
      <c r="C11" s="165"/>
      <c r="D11" s="165"/>
      <c r="E11" s="165"/>
      <c r="F11" s="165"/>
      <c r="G11" s="165"/>
      <c r="H11" s="165"/>
      <c r="I11" s="165"/>
      <c r="J11" s="165"/>
      <c r="K11" s="165"/>
      <c r="M11" s="170">
        <f t="shared" si="0"/>
        <v>0</v>
      </c>
      <c r="N11" s="170">
        <f t="shared" si="0"/>
        <v>0</v>
      </c>
      <c r="O11" s="170">
        <f t="shared" si="0"/>
        <v>0</v>
      </c>
      <c r="P11" s="170">
        <f t="shared" si="1"/>
        <v>0</v>
      </c>
      <c r="Q11" s="170">
        <f t="shared" si="2"/>
        <v>0</v>
      </c>
      <c r="R11" s="170">
        <f t="shared" si="3"/>
        <v>0</v>
      </c>
      <c r="S11" s="170">
        <f t="shared" si="4"/>
        <v>0</v>
      </c>
      <c r="T11" s="170">
        <f t="shared" si="5"/>
        <v>0</v>
      </c>
      <c r="U11" s="186">
        <f t="shared" si="6"/>
        <v>0</v>
      </c>
    </row>
    <row r="12" spans="1:21" s="63" customFormat="1" ht="24.6" customHeight="1" x14ac:dyDescent="0.3">
      <c r="A12" s="187" t="s">
        <v>6</v>
      </c>
      <c r="B12" s="165"/>
      <c r="C12" s="165"/>
      <c r="D12" s="165"/>
      <c r="E12" s="165"/>
      <c r="F12" s="165"/>
      <c r="G12" s="165"/>
      <c r="H12" s="165"/>
      <c r="I12" s="165"/>
      <c r="J12" s="165"/>
      <c r="K12" s="165"/>
      <c r="M12" s="170">
        <f t="shared" si="0"/>
        <v>0</v>
      </c>
      <c r="N12" s="170">
        <f t="shared" si="0"/>
        <v>0</v>
      </c>
      <c r="O12" s="170">
        <f t="shared" si="0"/>
        <v>0</v>
      </c>
      <c r="P12" s="170">
        <f t="shared" si="1"/>
        <v>0</v>
      </c>
      <c r="Q12" s="170">
        <f t="shared" si="2"/>
        <v>0</v>
      </c>
      <c r="R12" s="170">
        <f t="shared" si="3"/>
        <v>0</v>
      </c>
      <c r="S12" s="170">
        <f t="shared" si="4"/>
        <v>0</v>
      </c>
      <c r="T12" s="170">
        <f t="shared" si="5"/>
        <v>0</v>
      </c>
      <c r="U12" s="186">
        <f t="shared" si="6"/>
        <v>0</v>
      </c>
    </row>
    <row r="13" spans="1:21" s="63" customFormat="1" ht="24.6" customHeight="1" x14ac:dyDescent="0.3">
      <c r="A13" s="187" t="s">
        <v>7</v>
      </c>
      <c r="B13" s="165"/>
      <c r="C13" s="165"/>
      <c r="D13" s="165"/>
      <c r="E13" s="165"/>
      <c r="F13" s="165"/>
      <c r="G13" s="165"/>
      <c r="H13" s="165"/>
      <c r="I13" s="165"/>
      <c r="J13" s="165"/>
      <c r="K13" s="165"/>
      <c r="M13" s="170">
        <f t="shared" si="0"/>
        <v>0</v>
      </c>
      <c r="N13" s="170">
        <f t="shared" si="0"/>
        <v>0</v>
      </c>
      <c r="O13" s="170">
        <f t="shared" si="0"/>
        <v>0</v>
      </c>
      <c r="P13" s="170">
        <f t="shared" si="1"/>
        <v>0</v>
      </c>
      <c r="Q13" s="170">
        <f t="shared" si="2"/>
        <v>0</v>
      </c>
      <c r="R13" s="170">
        <f t="shared" si="3"/>
        <v>0</v>
      </c>
      <c r="S13" s="170">
        <f t="shared" si="4"/>
        <v>0</v>
      </c>
      <c r="T13" s="170">
        <f t="shared" si="5"/>
        <v>0</v>
      </c>
      <c r="U13" s="186">
        <f t="shared" si="6"/>
        <v>0</v>
      </c>
    </row>
    <row r="14" spans="1:21" s="63" customFormat="1" x14ac:dyDescent="0.3">
      <c r="A14" s="187" t="s">
        <v>8</v>
      </c>
      <c r="B14" s="165"/>
      <c r="C14" s="165"/>
      <c r="D14" s="165"/>
      <c r="E14" s="165"/>
      <c r="F14" s="165"/>
      <c r="G14" s="165"/>
      <c r="H14" s="165"/>
      <c r="I14" s="165"/>
      <c r="J14" s="165"/>
      <c r="K14" s="165"/>
      <c r="M14" s="170">
        <f t="shared" si="0"/>
        <v>0</v>
      </c>
      <c r="N14" s="170">
        <f t="shared" si="0"/>
        <v>0</v>
      </c>
      <c r="O14" s="170">
        <f t="shared" si="0"/>
        <v>0</v>
      </c>
      <c r="P14" s="170">
        <f t="shared" si="1"/>
        <v>0</v>
      </c>
      <c r="Q14" s="170">
        <f t="shared" si="2"/>
        <v>0</v>
      </c>
      <c r="R14" s="170">
        <f t="shared" si="3"/>
        <v>0</v>
      </c>
      <c r="S14" s="170">
        <f t="shared" si="4"/>
        <v>0</v>
      </c>
      <c r="T14" s="170">
        <f t="shared" si="5"/>
        <v>0</v>
      </c>
      <c r="U14" s="186">
        <f t="shared" si="6"/>
        <v>0</v>
      </c>
    </row>
    <row r="15" spans="1:21" s="63" customFormat="1" x14ac:dyDescent="0.3">
      <c r="A15" s="187" t="s">
        <v>9</v>
      </c>
      <c r="B15" s="165"/>
      <c r="C15" s="165"/>
      <c r="D15" s="165"/>
      <c r="E15" s="165"/>
      <c r="F15" s="165"/>
      <c r="G15" s="165"/>
      <c r="H15" s="165"/>
      <c r="I15" s="165"/>
      <c r="J15" s="165"/>
      <c r="K15" s="165"/>
      <c r="M15" s="170">
        <f t="shared" si="0"/>
        <v>0</v>
      </c>
      <c r="N15" s="170">
        <f t="shared" si="0"/>
        <v>0</v>
      </c>
      <c r="O15" s="170">
        <f t="shared" si="0"/>
        <v>0</v>
      </c>
      <c r="P15" s="170">
        <f t="shared" si="1"/>
        <v>0</v>
      </c>
      <c r="Q15" s="170">
        <f t="shared" si="2"/>
        <v>0</v>
      </c>
      <c r="R15" s="170">
        <f t="shared" si="3"/>
        <v>0</v>
      </c>
      <c r="S15" s="170">
        <f t="shared" si="4"/>
        <v>0</v>
      </c>
      <c r="T15" s="170">
        <f t="shared" si="5"/>
        <v>0</v>
      </c>
      <c r="U15" s="186">
        <f t="shared" si="6"/>
        <v>0</v>
      </c>
    </row>
    <row r="16" spans="1:21" s="63" customFormat="1" x14ac:dyDescent="0.3">
      <c r="A16" s="187" t="s">
        <v>10</v>
      </c>
      <c r="B16" s="165"/>
      <c r="C16" s="165"/>
      <c r="D16" s="165"/>
      <c r="E16" s="165"/>
      <c r="F16" s="165"/>
      <c r="G16" s="165"/>
      <c r="H16" s="165"/>
      <c r="I16" s="165"/>
      <c r="J16" s="165"/>
      <c r="K16" s="165"/>
      <c r="M16" s="170">
        <f t="shared" si="0"/>
        <v>0</v>
      </c>
      <c r="N16" s="170">
        <f t="shared" si="0"/>
        <v>0</v>
      </c>
      <c r="O16" s="170">
        <f t="shared" si="0"/>
        <v>0</v>
      </c>
      <c r="P16" s="170">
        <f t="shared" si="1"/>
        <v>0</v>
      </c>
      <c r="Q16" s="170">
        <f t="shared" si="2"/>
        <v>0</v>
      </c>
      <c r="R16" s="170">
        <f t="shared" si="3"/>
        <v>0</v>
      </c>
      <c r="S16" s="170">
        <f t="shared" si="4"/>
        <v>0</v>
      </c>
      <c r="T16" s="170">
        <f t="shared" si="5"/>
        <v>0</v>
      </c>
      <c r="U16" s="186">
        <f t="shared" si="6"/>
        <v>0</v>
      </c>
    </row>
    <row r="17" spans="1:21" s="63" customFormat="1" x14ac:dyDescent="0.3">
      <c r="A17" s="187" t="s">
        <v>11</v>
      </c>
      <c r="B17" s="165"/>
      <c r="C17" s="165"/>
      <c r="D17" s="165"/>
      <c r="E17" s="165"/>
      <c r="F17" s="165"/>
      <c r="G17" s="165"/>
      <c r="H17" s="165"/>
      <c r="I17" s="165"/>
      <c r="J17" s="165"/>
      <c r="K17" s="165"/>
      <c r="M17" s="170">
        <f t="shared" si="0"/>
        <v>0</v>
      </c>
      <c r="N17" s="170">
        <f t="shared" si="0"/>
        <v>0</v>
      </c>
      <c r="O17" s="170">
        <f t="shared" si="0"/>
        <v>0</v>
      </c>
      <c r="P17" s="170">
        <f t="shared" si="1"/>
        <v>0</v>
      </c>
      <c r="Q17" s="170">
        <f t="shared" si="2"/>
        <v>0</v>
      </c>
      <c r="R17" s="170">
        <f t="shared" si="3"/>
        <v>0</v>
      </c>
      <c r="S17" s="170">
        <f t="shared" si="4"/>
        <v>0</v>
      </c>
      <c r="T17" s="170">
        <f t="shared" si="5"/>
        <v>0</v>
      </c>
      <c r="U17" s="186">
        <f t="shared" si="6"/>
        <v>0</v>
      </c>
    </row>
    <row r="18" spans="1:21" s="63" customFormat="1" x14ac:dyDescent="0.3">
      <c r="A18" s="187" t="s">
        <v>12</v>
      </c>
      <c r="B18" s="165"/>
      <c r="C18" s="165"/>
      <c r="D18" s="165"/>
      <c r="E18" s="165"/>
      <c r="F18" s="165"/>
      <c r="G18" s="165"/>
      <c r="H18" s="165"/>
      <c r="I18" s="165"/>
      <c r="J18" s="165"/>
      <c r="K18" s="165"/>
      <c r="M18" s="170">
        <f t="shared" si="0"/>
        <v>0</v>
      </c>
      <c r="N18" s="170">
        <f t="shared" si="0"/>
        <v>0</v>
      </c>
      <c r="O18" s="170">
        <f t="shared" si="0"/>
        <v>0</v>
      </c>
      <c r="P18" s="170">
        <f t="shared" si="1"/>
        <v>0</v>
      </c>
      <c r="Q18" s="170">
        <f t="shared" si="2"/>
        <v>0</v>
      </c>
      <c r="R18" s="170">
        <f t="shared" si="3"/>
        <v>0</v>
      </c>
      <c r="S18" s="170">
        <f t="shared" si="4"/>
        <v>0</v>
      </c>
      <c r="T18" s="170">
        <f t="shared" si="5"/>
        <v>0</v>
      </c>
      <c r="U18" s="186">
        <f t="shared" si="6"/>
        <v>0</v>
      </c>
    </row>
    <row r="19" spans="1:21" x14ac:dyDescent="0.3">
      <c r="A19" s="188"/>
      <c r="B19" s="90"/>
      <c r="C19" s="90"/>
      <c r="D19" s="90"/>
      <c r="E19" s="90"/>
      <c r="F19" s="90"/>
      <c r="G19" s="90"/>
      <c r="H19" s="90"/>
      <c r="I19" s="90"/>
      <c r="J19" s="90"/>
      <c r="K19" s="90"/>
      <c r="M19" s="189"/>
      <c r="N19" s="189"/>
      <c r="O19" s="189"/>
      <c r="P19" s="189"/>
      <c r="Q19" s="189"/>
      <c r="R19" s="189"/>
      <c r="S19" s="189"/>
      <c r="T19" s="189"/>
      <c r="U19" s="190"/>
    </row>
    <row r="20" spans="1:21" x14ac:dyDescent="0.3">
      <c r="A20" s="253" t="s">
        <v>13</v>
      </c>
      <c r="B20" s="191">
        <f t="shared" ref="B20:C20" si="7">SUM(B7:B19)</f>
        <v>0</v>
      </c>
      <c r="C20" s="191">
        <f t="shared" si="7"/>
        <v>0</v>
      </c>
      <c r="D20" s="191">
        <f t="shared" ref="D20:K20" si="8">SUM(D7:D19)</f>
        <v>0</v>
      </c>
      <c r="E20" s="191">
        <f t="shared" si="8"/>
        <v>0</v>
      </c>
      <c r="F20" s="191">
        <f t="shared" si="8"/>
        <v>0</v>
      </c>
      <c r="G20" s="191">
        <f t="shared" si="8"/>
        <v>0</v>
      </c>
      <c r="H20" s="191">
        <f t="shared" si="8"/>
        <v>0</v>
      </c>
      <c r="I20" s="191">
        <f t="shared" si="8"/>
        <v>0</v>
      </c>
      <c r="J20" s="191">
        <f t="shared" si="8"/>
        <v>0</v>
      </c>
      <c r="K20" s="191">
        <f t="shared" si="8"/>
        <v>0</v>
      </c>
      <c r="M20" s="192">
        <f>IFERROR(IF(AND(ROUND(SUM(B20:B20),0)=0,ROUND(SUM(C20:C20),0)&gt;ROUND(SUM(B20:B20),0)),"INF",(ROUND(SUM(C20:C20),0)-ROUND(SUM(B20:B20),0))/ROUND(SUM(B20:B20),0)),0)</f>
        <v>0</v>
      </c>
      <c r="N20" s="192">
        <f>IFERROR(IF(AND(ROUND(SUM(C20:C20),0)=0,ROUND(SUM(D20:D20),0)&gt;ROUND(SUM(C20:C20),0)),"INF",(ROUND(SUM(D20:D20),0)-ROUND(SUM(C20:C20),0))/ROUND(SUM(C20:C20),0)),0)</f>
        <v>0</v>
      </c>
      <c r="O20" s="192">
        <f>IFERROR(IF(AND(ROUND(SUM(D20:D20),0)=0,ROUND(SUM(E20:E20),0)&gt;ROUND(SUM(D20:D20),0)),"INF",(ROUND(SUM(E20:E20),0)-ROUND(SUM(D20:D20),0))/ROUND(SUM(D20:D20),0)),0)</f>
        <v>0</v>
      </c>
      <c r="P20" s="193">
        <f>IFERROR(IF(AND(ROUND(SUM(E20),0)=0,ROUND(SUM(F20:F20),0)&gt;ROUND(SUM(E20),0)),"INF",(ROUND(SUM(F20:F20),0)-ROUND(SUM(E20),0))/ROUND(SUM(E20),0)),0)</f>
        <v>0</v>
      </c>
      <c r="Q20" s="193">
        <f>IFERROR(IF(AND(ROUND(SUM(F20),0)=0,ROUND(SUM(G20:G20),0)&gt;ROUND(SUM(F20),0)),"INF",(ROUND(SUM(G20:G20),0)-ROUND(SUM(F20),0))/ROUND(SUM(F20),0)),0)</f>
        <v>0</v>
      </c>
      <c r="R20" s="193">
        <f>IFERROR(IF(AND(ROUND(SUM(G20:G20),0)=0,ROUND(SUM(H20:H20),0)&gt;ROUND(SUM(G20:G20),0)),"INF",(ROUND(SUM(H20:H20),0)-ROUND(SUM(G20:G20),0))/ROUND(SUM(G20:G20),0)),0)</f>
        <v>0</v>
      </c>
      <c r="S20" s="193">
        <f>IFERROR(IF(AND(ROUND(SUM(H20),0)=0,ROUND(SUM(I20:I20),0)&gt;ROUND(SUM(H20),0)),"INF",(ROUND(SUM(I20:I20),0)-ROUND(SUM(H20),0))/ROUND(SUM(H20),0)),0)</f>
        <v>0</v>
      </c>
      <c r="T20" s="193">
        <f>IFERROR(IF(AND(ROUND(SUM(I20),0)=0,ROUND(SUM(J20:J20),0)&gt;ROUND(SUM(I20),0)),"INF",(ROUND(SUM(J20:J20),0)-ROUND(SUM(I20),0))/ROUND(SUM(I20),0)),0)</f>
        <v>0</v>
      </c>
      <c r="U20" s="194">
        <f>IFERROR(IF(AND(ROUND(SUM(J20),0)=0,ROUND(SUM(K20:K20),0)&gt;ROUND(SUM(J20),0)),"INF",(ROUND(SUM(K20:K20),0)-ROUND(SUM(J20),0))/ROUND(SUM(J20),0)),0)</f>
        <v>0</v>
      </c>
    </row>
    <row r="22" spans="1:21" ht="14.45" customHeight="1" thickBot="1" x14ac:dyDescent="0.35">
      <c r="A22" s="172" t="s">
        <v>353</v>
      </c>
      <c r="B22" s="74"/>
      <c r="C22" s="74"/>
      <c r="D22" s="74"/>
      <c r="E22" s="74"/>
      <c r="F22" s="74"/>
      <c r="G22" s="74"/>
      <c r="H22" s="74"/>
      <c r="I22" s="74"/>
      <c r="J22" s="74"/>
      <c r="K22" s="74"/>
      <c r="L22" s="74"/>
      <c r="M22" s="74"/>
      <c r="N22" s="74"/>
      <c r="O22" s="74"/>
      <c r="P22" s="74"/>
      <c r="Q22" s="74"/>
      <c r="R22" s="74"/>
    </row>
    <row r="23" spans="1:21" ht="12.6" customHeight="1" thickBot="1" x14ac:dyDescent="0.35">
      <c r="A23" s="75" t="s">
        <v>341</v>
      </c>
      <c r="B23" s="517" t="s">
        <v>282</v>
      </c>
      <c r="C23" s="518"/>
      <c r="D23" s="518"/>
      <c r="E23" s="518"/>
      <c r="F23" s="518"/>
      <c r="G23" s="518"/>
      <c r="H23" s="518"/>
      <c r="I23" s="518"/>
      <c r="J23" s="518"/>
      <c r="K23" s="518"/>
      <c r="L23" s="518"/>
      <c r="M23" s="518"/>
      <c r="N23" s="518"/>
      <c r="O23" s="518"/>
      <c r="P23" s="518"/>
      <c r="Q23" s="518"/>
      <c r="R23" s="518"/>
      <c r="S23" s="518"/>
    </row>
    <row r="24" spans="1:21" ht="214.9" customHeight="1" thickBot="1" x14ac:dyDescent="0.35">
      <c r="A24" s="373">
        <v>2024</v>
      </c>
      <c r="B24" s="527"/>
      <c r="C24" s="528"/>
      <c r="D24" s="528"/>
      <c r="E24" s="528"/>
      <c r="F24" s="528"/>
      <c r="G24" s="528"/>
      <c r="H24" s="528"/>
      <c r="I24" s="528"/>
      <c r="J24" s="528"/>
      <c r="K24" s="528"/>
      <c r="L24" s="528"/>
      <c r="M24" s="528"/>
      <c r="N24" s="528"/>
      <c r="O24" s="528"/>
      <c r="P24" s="528"/>
      <c r="Q24" s="528"/>
      <c r="R24" s="528"/>
      <c r="S24" s="528"/>
    </row>
    <row r="25" spans="1:21" ht="214.9" customHeight="1" thickBot="1" x14ac:dyDescent="0.35">
      <c r="A25" s="374">
        <v>2025</v>
      </c>
      <c r="B25" s="527"/>
      <c r="C25" s="528"/>
      <c r="D25" s="528"/>
      <c r="E25" s="528"/>
      <c r="F25" s="528"/>
      <c r="G25" s="528"/>
      <c r="H25" s="528"/>
      <c r="I25" s="528"/>
      <c r="J25" s="528"/>
      <c r="K25" s="528"/>
      <c r="L25" s="528"/>
      <c r="M25" s="528"/>
      <c r="N25" s="528"/>
      <c r="O25" s="528"/>
      <c r="P25" s="528"/>
      <c r="Q25" s="528"/>
      <c r="R25" s="528"/>
      <c r="S25" s="528"/>
    </row>
    <row r="26" spans="1:21" ht="214.9" customHeight="1" thickBot="1" x14ac:dyDescent="0.35">
      <c r="A26" s="374">
        <v>2026</v>
      </c>
      <c r="B26" s="527"/>
      <c r="C26" s="528"/>
      <c r="D26" s="528"/>
      <c r="E26" s="528"/>
      <c r="F26" s="528"/>
      <c r="G26" s="528"/>
      <c r="H26" s="528"/>
      <c r="I26" s="528"/>
      <c r="J26" s="528"/>
      <c r="K26" s="528"/>
      <c r="L26" s="528"/>
      <c r="M26" s="528"/>
      <c r="N26" s="528"/>
      <c r="O26" s="528"/>
      <c r="P26" s="528"/>
      <c r="Q26" s="528"/>
      <c r="R26" s="528"/>
      <c r="S26" s="528"/>
    </row>
    <row r="27" spans="1:21" ht="214.9" customHeight="1" thickBot="1" x14ac:dyDescent="0.35">
      <c r="A27" s="374">
        <v>2027</v>
      </c>
      <c r="B27" s="527"/>
      <c r="C27" s="528"/>
      <c r="D27" s="528"/>
      <c r="E27" s="528"/>
      <c r="F27" s="528"/>
      <c r="G27" s="528"/>
      <c r="H27" s="528"/>
      <c r="I27" s="528"/>
      <c r="J27" s="528"/>
      <c r="K27" s="528"/>
      <c r="L27" s="528"/>
      <c r="M27" s="528"/>
      <c r="N27" s="528"/>
      <c r="O27" s="528"/>
      <c r="P27" s="528"/>
      <c r="Q27" s="528"/>
      <c r="R27" s="528"/>
      <c r="S27" s="528"/>
    </row>
    <row r="28" spans="1:21" ht="214.9" customHeight="1" thickBot="1" x14ac:dyDescent="0.35">
      <c r="A28" s="374">
        <v>2028</v>
      </c>
      <c r="B28" s="527"/>
      <c r="C28" s="528"/>
      <c r="D28" s="528"/>
      <c r="E28" s="528"/>
      <c r="F28" s="528"/>
      <c r="G28" s="528"/>
      <c r="H28" s="528"/>
      <c r="I28" s="528"/>
      <c r="J28" s="528"/>
      <c r="K28" s="528"/>
      <c r="L28" s="528"/>
      <c r="M28" s="528"/>
      <c r="N28" s="528"/>
      <c r="O28" s="528"/>
      <c r="P28" s="528"/>
      <c r="Q28" s="528"/>
      <c r="R28" s="528"/>
      <c r="S28" s="528"/>
    </row>
  </sheetData>
  <mergeCells count="8">
    <mergeCell ref="A3:U3"/>
    <mergeCell ref="B28:S28"/>
    <mergeCell ref="B23:S23"/>
    <mergeCell ref="B24:S24"/>
    <mergeCell ref="B25:S25"/>
    <mergeCell ref="B26:S26"/>
    <mergeCell ref="B27:S27"/>
    <mergeCell ref="M5:U5"/>
  </mergeCells>
  <phoneticPr fontId="31" type="noConversion"/>
  <conditionalFormatting sqref="B7:K18">
    <cfRule type="containsText" dxfId="1037" priority="13" operator="containsText" text="ntitulé">
      <formula>NOT(ISERROR(SEARCH("ntitulé",B7)))</formula>
    </cfRule>
    <cfRule type="containsBlanks" dxfId="1036" priority="14">
      <formula>LEN(TRIM(B7))=0</formula>
    </cfRule>
  </conditionalFormatting>
  <conditionalFormatting sqref="D7:K18">
    <cfRule type="containsText" dxfId="1035" priority="12" operator="containsText" text="libre">
      <formula>NOT(ISERROR(SEARCH("libre",D7)))</formula>
    </cfRule>
  </conditionalFormatting>
  <conditionalFormatting sqref="A8:A9">
    <cfRule type="containsText" dxfId="1034" priority="10" operator="containsText" text="ntitulé">
      <formula>NOT(ISERROR(SEARCH("ntitulé",A8)))</formula>
    </cfRule>
    <cfRule type="containsBlanks" dxfId="1033" priority="11">
      <formula>LEN(TRIM(A8))=0</formula>
    </cfRule>
  </conditionalFormatting>
  <conditionalFormatting sqref="A10:A18">
    <cfRule type="containsText" dxfId="1032" priority="8" operator="containsText" text="ntitulé">
      <formula>NOT(ISERROR(SEARCH("ntitulé",A10)))</formula>
    </cfRule>
    <cfRule type="containsBlanks" dxfId="1031" priority="9">
      <formula>LEN(TRIM(A10))=0</formula>
    </cfRule>
  </conditionalFormatting>
  <conditionalFormatting sqref="B24:S28">
    <cfRule type="containsBlanks" dxfId="1030" priority="7">
      <formula>LEN(TRIM(B24))=0</formula>
    </cfRule>
  </conditionalFormatting>
  <conditionalFormatting sqref="C7:C18">
    <cfRule type="containsText" dxfId="1029" priority="2" operator="containsText" text="libre">
      <formula>NOT(ISERROR(SEARCH("libre",C7)))</formula>
    </cfRule>
  </conditionalFormatting>
  <conditionalFormatting sqref="B7:B18">
    <cfRule type="containsText" dxfId="1028" priority="1" operator="containsText" text="libre">
      <formula>NOT(ISERROR(SEARCH("libre",B7)))</formula>
    </cfRule>
  </conditionalFormatting>
  <hyperlinks>
    <hyperlink ref="A1" location="TAB00!A1" display="Retour page de garde" xr:uid="{00000000-0004-0000-1700-000000000000}"/>
    <hyperlink ref="A2" location="'TAB4'!A1" display="Retour TAB5" xr:uid="{F1B54F83-8BD4-4F49-A551-F46FAD2B8A08}"/>
  </hyperlinks>
  <pageMargins left="0.7" right="0.7" top="0.75" bottom="0.75" header="0.3" footer="0.3"/>
  <pageSetup paperSize="9" scale="78" fitToHeight="0" orientation="landscape" verticalDpi="300" r:id="rId1"/>
  <rowBreaks count="1" manualBreakCount="1">
    <brk id="2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46"/>
  <sheetViews>
    <sheetView zoomScaleNormal="100" workbookViewId="0">
      <selection activeCell="A3" sqref="A3:K3"/>
    </sheetView>
  </sheetViews>
  <sheetFormatPr baseColWidth="10" defaultColWidth="14.6640625" defaultRowHeight="13.5" x14ac:dyDescent="0.3"/>
  <cols>
    <col min="1" max="1" width="60" style="55" customWidth="1"/>
    <col min="2" max="12" width="14.6640625" style="55"/>
    <col min="13" max="13" width="18.83203125" style="55" customWidth="1"/>
    <col min="14" max="16384" width="14.6640625" style="55"/>
  </cols>
  <sheetData>
    <row r="1" spans="1:16" ht="15" x14ac:dyDescent="0.3">
      <c r="A1" s="71" t="s">
        <v>64</v>
      </c>
      <c r="B1" s="112"/>
      <c r="C1" s="112"/>
      <c r="D1" s="85"/>
      <c r="E1" s="57"/>
      <c r="F1" s="112"/>
      <c r="H1" s="112"/>
      <c r="L1" s="112"/>
      <c r="P1" s="112"/>
    </row>
    <row r="2" spans="1:16" ht="15" x14ac:dyDescent="0.3">
      <c r="A2" s="14" t="s">
        <v>598</v>
      </c>
      <c r="B2" s="112"/>
      <c r="C2" s="112"/>
      <c r="D2" s="85"/>
      <c r="E2" s="57"/>
      <c r="F2" s="112"/>
      <c r="H2" s="112"/>
      <c r="L2" s="112"/>
      <c r="P2" s="112"/>
    </row>
    <row r="3" spans="1:16" ht="43.9" customHeight="1" x14ac:dyDescent="0.3">
      <c r="A3" s="529" t="str">
        <f>TAB00!B58&amp;" : "&amp;TAB00!C58</f>
        <v>TAB4.7 : Cotisations de responsabilisation de l’ONSSAPL</v>
      </c>
      <c r="B3" s="529"/>
      <c r="C3" s="529"/>
      <c r="D3" s="529"/>
      <c r="E3" s="529"/>
      <c r="F3" s="529"/>
      <c r="G3" s="529"/>
      <c r="H3" s="529"/>
      <c r="I3" s="529"/>
      <c r="J3" s="529"/>
      <c r="K3" s="529"/>
    </row>
    <row r="5" spans="1:16" x14ac:dyDescent="0.3">
      <c r="A5" s="195" t="s">
        <v>253</v>
      </c>
      <c r="B5" s="195"/>
      <c r="C5" s="195"/>
      <c r="D5" s="195"/>
      <c r="E5" s="195"/>
      <c r="F5" s="195"/>
      <c r="G5" s="195"/>
      <c r="H5" s="195"/>
      <c r="I5" s="195"/>
      <c r="J5" s="195"/>
      <c r="K5" s="195"/>
    </row>
    <row r="7" spans="1:16" x14ac:dyDescent="0.3">
      <c r="B7" s="70">
        <v>2019</v>
      </c>
      <c r="C7" s="70">
        <v>2020</v>
      </c>
      <c r="D7" s="70">
        <v>2021</v>
      </c>
      <c r="E7" s="70">
        <v>2022</v>
      </c>
      <c r="F7" s="70">
        <v>2023</v>
      </c>
      <c r="G7" s="70">
        <v>2024</v>
      </c>
      <c r="H7" s="70">
        <v>2025</v>
      </c>
      <c r="I7" s="70">
        <v>2026</v>
      </c>
      <c r="J7" s="70">
        <v>2027</v>
      </c>
      <c r="K7" s="70">
        <v>2028</v>
      </c>
    </row>
    <row r="8" spans="1:16" x14ac:dyDescent="0.3">
      <c r="A8" s="55" t="s">
        <v>254</v>
      </c>
      <c r="B8" s="165"/>
      <c r="C8" s="165"/>
      <c r="D8" s="165"/>
      <c r="E8" s="165"/>
      <c r="F8" s="165"/>
      <c r="G8" s="165"/>
      <c r="H8" s="165"/>
      <c r="I8" s="165"/>
      <c r="J8" s="165"/>
      <c r="K8" s="165"/>
    </row>
    <row r="9" spans="1:16" x14ac:dyDescent="0.3">
      <c r="A9" s="55" t="s">
        <v>255</v>
      </c>
      <c r="B9" s="165"/>
      <c r="C9" s="165"/>
      <c r="D9" s="165"/>
      <c r="E9" s="165"/>
      <c r="F9" s="165"/>
      <c r="G9" s="165"/>
      <c r="H9" s="165"/>
      <c r="I9" s="165"/>
      <c r="J9" s="165"/>
      <c r="K9" s="165"/>
    </row>
    <row r="10" spans="1:16" x14ac:dyDescent="0.3">
      <c r="A10" s="55" t="s">
        <v>256</v>
      </c>
      <c r="B10" s="189">
        <f>B8+B9</f>
        <v>0</v>
      </c>
      <c r="C10" s="189">
        <f>C8+C9</f>
        <v>0</v>
      </c>
      <c r="D10" s="189">
        <f t="shared" ref="D10:K10" si="0">D8+D9</f>
        <v>0</v>
      </c>
      <c r="E10" s="189">
        <f t="shared" si="0"/>
        <v>0</v>
      </c>
      <c r="F10" s="189">
        <f t="shared" si="0"/>
        <v>0</v>
      </c>
      <c r="G10" s="189">
        <f t="shared" si="0"/>
        <v>0</v>
      </c>
      <c r="H10" s="189">
        <f t="shared" si="0"/>
        <v>0</v>
      </c>
      <c r="I10" s="189">
        <f t="shared" si="0"/>
        <v>0</v>
      </c>
      <c r="J10" s="189">
        <f t="shared" si="0"/>
        <v>0</v>
      </c>
      <c r="K10" s="189">
        <f t="shared" si="0"/>
        <v>0</v>
      </c>
    </row>
    <row r="11" spans="1:16" ht="15.75" x14ac:dyDescent="0.3">
      <c r="A11" s="196" t="s">
        <v>257</v>
      </c>
      <c r="B11" s="197">
        <f>IFERROR(B8/B10,0)</f>
        <v>0</v>
      </c>
      <c r="C11" s="197">
        <f>IFERROR(C8/C10,0)</f>
        <v>0</v>
      </c>
      <c r="D11" s="197">
        <f t="shared" ref="D11:K11" si="1">IFERROR(D8/D10,0)</f>
        <v>0</v>
      </c>
      <c r="E11" s="197">
        <f t="shared" si="1"/>
        <v>0</v>
      </c>
      <c r="F11" s="197">
        <f t="shared" si="1"/>
        <v>0</v>
      </c>
      <c r="G11" s="197">
        <f t="shared" si="1"/>
        <v>0</v>
      </c>
      <c r="H11" s="197">
        <f t="shared" si="1"/>
        <v>0</v>
      </c>
      <c r="I11" s="197">
        <f t="shared" si="1"/>
        <v>0</v>
      </c>
      <c r="J11" s="197">
        <f t="shared" si="1"/>
        <v>0</v>
      </c>
      <c r="K11" s="197">
        <f t="shared" si="1"/>
        <v>0</v>
      </c>
    </row>
    <row r="13" spans="1:16" s="91" customFormat="1" ht="38.25" x14ac:dyDescent="0.3">
      <c r="A13" s="198" t="s">
        <v>258</v>
      </c>
      <c r="B13" s="165"/>
      <c r="C13" s="165"/>
      <c r="D13" s="165"/>
      <c r="E13" s="165"/>
      <c r="F13" s="165"/>
      <c r="G13" s="165"/>
      <c r="H13" s="165"/>
      <c r="I13" s="165"/>
      <c r="J13" s="165"/>
      <c r="K13" s="165"/>
    </row>
    <row r="14" spans="1:16" x14ac:dyDescent="0.3">
      <c r="A14" s="55" t="s">
        <v>259</v>
      </c>
      <c r="B14" s="199">
        <f t="shared" ref="B14" si="2">B15*B16</f>
        <v>0</v>
      </c>
      <c r="C14" s="199">
        <f t="shared" ref="C14:K14" si="3">C15*C16</f>
        <v>0</v>
      </c>
      <c r="D14" s="199">
        <f t="shared" si="3"/>
        <v>0</v>
      </c>
      <c r="E14" s="199">
        <f t="shared" si="3"/>
        <v>0</v>
      </c>
      <c r="F14" s="199">
        <f t="shared" si="3"/>
        <v>0</v>
      </c>
      <c r="G14" s="199">
        <f t="shared" si="3"/>
        <v>0</v>
      </c>
      <c r="H14" s="199">
        <f t="shared" si="3"/>
        <v>0</v>
      </c>
      <c r="I14" s="199">
        <f t="shared" si="3"/>
        <v>0</v>
      </c>
      <c r="J14" s="199">
        <f t="shared" si="3"/>
        <v>0</v>
      </c>
      <c r="K14" s="199">
        <f t="shared" si="3"/>
        <v>0</v>
      </c>
    </row>
    <row r="15" spans="1:16" x14ac:dyDescent="0.3">
      <c r="A15" s="200" t="s">
        <v>260</v>
      </c>
      <c r="B15" s="201">
        <f t="shared" ref="B15" si="4">B13</f>
        <v>0</v>
      </c>
      <c r="C15" s="201">
        <f t="shared" ref="C15:K15" si="5">C13</f>
        <v>0</v>
      </c>
      <c r="D15" s="201">
        <f t="shared" si="5"/>
        <v>0</v>
      </c>
      <c r="E15" s="201">
        <f t="shared" si="5"/>
        <v>0</v>
      </c>
      <c r="F15" s="201">
        <f t="shared" si="5"/>
        <v>0</v>
      </c>
      <c r="G15" s="201">
        <f t="shared" si="5"/>
        <v>0</v>
      </c>
      <c r="H15" s="201">
        <f t="shared" si="5"/>
        <v>0</v>
      </c>
      <c r="I15" s="201">
        <f t="shared" si="5"/>
        <v>0</v>
      </c>
      <c r="J15" s="201">
        <f t="shared" si="5"/>
        <v>0</v>
      </c>
      <c r="K15" s="201">
        <f t="shared" si="5"/>
        <v>0</v>
      </c>
    </row>
    <row r="16" spans="1:16" x14ac:dyDescent="0.3">
      <c r="A16" s="200" t="s">
        <v>261</v>
      </c>
      <c r="B16" s="182"/>
      <c r="C16" s="182"/>
      <c r="D16" s="182"/>
      <c r="E16" s="182"/>
      <c r="F16" s="182"/>
      <c r="G16" s="182"/>
      <c r="H16" s="182"/>
      <c r="I16" s="182"/>
      <c r="J16" s="182"/>
      <c r="K16" s="182"/>
    </row>
    <row r="18" spans="1:12" x14ac:dyDescent="0.3">
      <c r="A18" s="195" t="s">
        <v>262</v>
      </c>
      <c r="B18" s="195"/>
      <c r="C18" s="195"/>
      <c r="D18" s="195"/>
      <c r="E18" s="195"/>
      <c r="F18" s="195"/>
      <c r="G18" s="195"/>
      <c r="H18" s="195"/>
      <c r="I18" s="195"/>
      <c r="J18" s="195"/>
      <c r="K18" s="195"/>
    </row>
    <row r="20" spans="1:12" x14ac:dyDescent="0.3">
      <c r="B20" s="70">
        <v>2019</v>
      </c>
      <c r="C20" s="70">
        <v>2020</v>
      </c>
      <c r="D20" s="70">
        <v>2021</v>
      </c>
      <c r="E20" s="70">
        <v>2022</v>
      </c>
      <c r="F20" s="70">
        <v>2023</v>
      </c>
      <c r="G20" s="70">
        <v>2024</v>
      </c>
      <c r="H20" s="70">
        <v>2025</v>
      </c>
      <c r="I20" s="70">
        <v>2026</v>
      </c>
      <c r="J20" s="70">
        <v>2027</v>
      </c>
      <c r="K20" s="70">
        <v>2028</v>
      </c>
    </row>
    <row r="21" spans="1:12" ht="51" x14ac:dyDescent="0.3">
      <c r="A21" s="57" t="s">
        <v>263</v>
      </c>
      <c r="B21" s="165"/>
      <c r="C21" s="165"/>
      <c r="D21" s="165"/>
      <c r="E21" s="165"/>
      <c r="F21" s="165"/>
      <c r="G21" s="165"/>
      <c r="H21" s="165"/>
      <c r="I21" s="165"/>
      <c r="J21" s="165"/>
      <c r="K21" s="165"/>
    </row>
    <row r="22" spans="1:12" ht="39.75" x14ac:dyDescent="0.3">
      <c r="A22" s="57" t="s">
        <v>264</v>
      </c>
      <c r="B22" s="199">
        <f t="shared" ref="B22" si="6">B13</f>
        <v>0</v>
      </c>
      <c r="C22" s="199">
        <f t="shared" ref="C22:K22" si="7">C13</f>
        <v>0</v>
      </c>
      <c r="D22" s="199">
        <f t="shared" si="7"/>
        <v>0</v>
      </c>
      <c r="E22" s="199">
        <f t="shared" si="7"/>
        <v>0</v>
      </c>
      <c r="F22" s="199">
        <f t="shared" si="7"/>
        <v>0</v>
      </c>
      <c r="G22" s="199">
        <f t="shared" si="7"/>
        <v>0</v>
      </c>
      <c r="H22" s="199">
        <f t="shared" si="7"/>
        <v>0</v>
      </c>
      <c r="I22" s="199">
        <f t="shared" si="7"/>
        <v>0</v>
      </c>
      <c r="J22" s="199">
        <f t="shared" si="7"/>
        <v>0</v>
      </c>
      <c r="K22" s="199">
        <f t="shared" si="7"/>
        <v>0</v>
      </c>
      <c r="L22" s="199"/>
    </row>
    <row r="23" spans="1:12" ht="15.75" x14ac:dyDescent="0.3">
      <c r="A23" s="196" t="s">
        <v>265</v>
      </c>
      <c r="B23" s="197">
        <f>IFERROR(B21/B22,0)</f>
        <v>0</v>
      </c>
      <c r="C23" s="197">
        <f>IFERROR(C21/C22,0)</f>
        <v>0</v>
      </c>
      <c r="D23" s="197">
        <f t="shared" ref="D23:K23" si="8">IFERROR(D21/D22,0)</f>
        <v>0</v>
      </c>
      <c r="E23" s="197">
        <f t="shared" si="8"/>
        <v>0</v>
      </c>
      <c r="F23" s="197">
        <f t="shared" si="8"/>
        <v>0</v>
      </c>
      <c r="G23" s="197">
        <f t="shared" si="8"/>
        <v>0</v>
      </c>
      <c r="H23" s="197">
        <f t="shared" si="8"/>
        <v>0</v>
      </c>
      <c r="I23" s="197">
        <f t="shared" si="8"/>
        <v>0</v>
      </c>
      <c r="J23" s="197">
        <f t="shared" si="8"/>
        <v>0</v>
      </c>
      <c r="K23" s="197">
        <f t="shared" si="8"/>
        <v>0</v>
      </c>
    </row>
    <row r="25" spans="1:12" x14ac:dyDescent="0.3">
      <c r="A25" s="195" t="s">
        <v>266</v>
      </c>
      <c r="B25" s="195"/>
      <c r="C25" s="195"/>
      <c r="D25" s="195"/>
      <c r="E25" s="195"/>
      <c r="F25" s="195"/>
      <c r="G25" s="195"/>
      <c r="H25" s="195"/>
      <c r="I25" s="195"/>
      <c r="J25" s="195"/>
      <c r="K25" s="195"/>
    </row>
    <row r="27" spans="1:12" x14ac:dyDescent="0.3">
      <c r="B27" s="70">
        <v>2019</v>
      </c>
      <c r="C27" s="70">
        <v>2020</v>
      </c>
      <c r="D27" s="70">
        <v>2021</v>
      </c>
      <c r="E27" s="70">
        <v>2022</v>
      </c>
      <c r="F27" s="70">
        <v>2023</v>
      </c>
      <c r="G27" s="70">
        <v>2024</v>
      </c>
      <c r="H27" s="70">
        <v>2025</v>
      </c>
      <c r="I27" s="70">
        <v>2026</v>
      </c>
      <c r="J27" s="70">
        <v>2027</v>
      </c>
      <c r="K27" s="70">
        <v>2028</v>
      </c>
    </row>
    <row r="28" spans="1:12" x14ac:dyDescent="0.3">
      <c r="A28" s="55" t="s">
        <v>267</v>
      </c>
      <c r="B28" s="182"/>
      <c r="C28" s="182"/>
      <c r="D28" s="182"/>
      <c r="E28" s="182"/>
      <c r="F28" s="182"/>
      <c r="G28" s="182"/>
      <c r="H28" s="182"/>
      <c r="I28" s="182"/>
      <c r="J28" s="182"/>
      <c r="K28" s="182"/>
    </row>
    <row r="29" spans="1:12" x14ac:dyDescent="0.3">
      <c r="A29" s="202" t="s">
        <v>268</v>
      </c>
    </row>
    <row r="30" spans="1:12" x14ac:dyDescent="0.3">
      <c r="A30" s="202"/>
    </row>
    <row r="31" spans="1:12" x14ac:dyDescent="0.3">
      <c r="A31" s="195" t="s">
        <v>269</v>
      </c>
      <c r="B31" s="195"/>
      <c r="C31" s="195"/>
      <c r="D31" s="195"/>
      <c r="E31" s="195"/>
      <c r="F31" s="195"/>
      <c r="G31" s="195"/>
      <c r="H31" s="195"/>
      <c r="I31" s="195"/>
      <c r="J31" s="195"/>
      <c r="K31" s="195"/>
    </row>
    <row r="33" spans="1:14" x14ac:dyDescent="0.3">
      <c r="B33" s="70">
        <v>2019</v>
      </c>
      <c r="C33" s="70">
        <v>2020</v>
      </c>
      <c r="D33" s="70">
        <v>2021</v>
      </c>
      <c r="E33" s="70">
        <v>2022</v>
      </c>
      <c r="F33" s="70">
        <v>2023</v>
      </c>
      <c r="G33" s="70">
        <v>2024</v>
      </c>
      <c r="H33" s="70">
        <v>2025</v>
      </c>
      <c r="I33" s="70">
        <v>2026</v>
      </c>
      <c r="J33" s="70">
        <v>2027</v>
      </c>
      <c r="K33" s="70">
        <v>2028</v>
      </c>
    </row>
    <row r="34" spans="1:14" x14ac:dyDescent="0.3">
      <c r="A34" s="55" t="s">
        <v>270</v>
      </c>
      <c r="B34" s="112">
        <f t="shared" ref="B34" si="9">B21</f>
        <v>0</v>
      </c>
      <c r="C34" s="112">
        <f t="shared" ref="C34:K34" si="10">C21</f>
        <v>0</v>
      </c>
      <c r="D34" s="112">
        <f t="shared" si="10"/>
        <v>0</v>
      </c>
      <c r="E34" s="112">
        <f t="shared" si="10"/>
        <v>0</v>
      </c>
      <c r="F34" s="112">
        <f t="shared" si="10"/>
        <v>0</v>
      </c>
      <c r="G34" s="112">
        <f t="shared" si="10"/>
        <v>0</v>
      </c>
      <c r="H34" s="112">
        <f t="shared" si="10"/>
        <v>0</v>
      </c>
      <c r="I34" s="112">
        <f t="shared" si="10"/>
        <v>0</v>
      </c>
      <c r="J34" s="112">
        <f t="shared" si="10"/>
        <v>0</v>
      </c>
      <c r="K34" s="112">
        <f t="shared" si="10"/>
        <v>0</v>
      </c>
    </row>
    <row r="35" spans="1:14" x14ac:dyDescent="0.3">
      <c r="A35" s="55" t="s">
        <v>271</v>
      </c>
      <c r="B35" s="112">
        <f t="shared" ref="B35" si="11">B14</f>
        <v>0</v>
      </c>
      <c r="C35" s="112">
        <f t="shared" ref="C35:K35" si="12">C14</f>
        <v>0</v>
      </c>
      <c r="D35" s="112">
        <f t="shared" si="12"/>
        <v>0</v>
      </c>
      <c r="E35" s="112">
        <f t="shared" si="12"/>
        <v>0</v>
      </c>
      <c r="F35" s="112">
        <f t="shared" si="12"/>
        <v>0</v>
      </c>
      <c r="G35" s="112">
        <f t="shared" si="12"/>
        <v>0</v>
      </c>
      <c r="H35" s="112">
        <f t="shared" si="12"/>
        <v>0</v>
      </c>
      <c r="I35" s="112">
        <f t="shared" si="12"/>
        <v>0</v>
      </c>
      <c r="J35" s="112">
        <f t="shared" si="12"/>
        <v>0</v>
      </c>
      <c r="K35" s="112">
        <f t="shared" si="12"/>
        <v>0</v>
      </c>
    </row>
    <row r="36" spans="1:14" ht="18" x14ac:dyDescent="0.35">
      <c r="A36" s="55" t="s">
        <v>272</v>
      </c>
      <c r="B36" s="112">
        <f t="shared" ref="B36" si="13">B34-B35</f>
        <v>0</v>
      </c>
      <c r="C36" s="112">
        <f t="shared" ref="C36:K36" si="14">C34-C35</f>
        <v>0</v>
      </c>
      <c r="D36" s="112">
        <f t="shared" si="14"/>
        <v>0</v>
      </c>
      <c r="E36" s="112">
        <f t="shared" si="14"/>
        <v>0</v>
      </c>
      <c r="F36" s="112">
        <f t="shared" si="14"/>
        <v>0</v>
      </c>
      <c r="G36" s="112">
        <f t="shared" si="14"/>
        <v>0</v>
      </c>
      <c r="H36" s="112">
        <f t="shared" si="14"/>
        <v>0</v>
      </c>
      <c r="I36" s="112">
        <f t="shared" si="14"/>
        <v>0</v>
      </c>
      <c r="J36" s="112">
        <f t="shared" si="14"/>
        <v>0</v>
      </c>
      <c r="K36" s="112">
        <f t="shared" si="14"/>
        <v>0</v>
      </c>
      <c r="N36" s="112"/>
    </row>
    <row r="37" spans="1:14" x14ac:dyDescent="0.3">
      <c r="A37" s="55" t="s">
        <v>273</v>
      </c>
      <c r="B37" s="203">
        <f t="shared" ref="B37" si="15">B28</f>
        <v>0</v>
      </c>
      <c r="C37" s="203">
        <f t="shared" ref="C37:K37" si="16">C28</f>
        <v>0</v>
      </c>
      <c r="D37" s="203">
        <f t="shared" si="16"/>
        <v>0</v>
      </c>
      <c r="E37" s="203">
        <f t="shared" si="16"/>
        <v>0</v>
      </c>
      <c r="F37" s="203">
        <f t="shared" si="16"/>
        <v>0</v>
      </c>
      <c r="G37" s="203">
        <f t="shared" si="16"/>
        <v>0</v>
      </c>
      <c r="H37" s="203">
        <f t="shared" si="16"/>
        <v>0</v>
      </c>
      <c r="I37" s="203">
        <f t="shared" si="16"/>
        <v>0</v>
      </c>
      <c r="J37" s="203">
        <f t="shared" si="16"/>
        <v>0</v>
      </c>
      <c r="K37" s="203">
        <f t="shared" si="16"/>
        <v>0</v>
      </c>
      <c r="N37" s="112"/>
    </row>
    <row r="38" spans="1:14" ht="18" x14ac:dyDescent="0.35">
      <c r="A38" s="196" t="s">
        <v>274</v>
      </c>
      <c r="B38" s="204">
        <f t="shared" ref="B38" si="17">IF(B36&gt;0,B36*B37,0)</f>
        <v>0</v>
      </c>
      <c r="C38" s="204">
        <f t="shared" ref="C38:I38" si="18">IF(C36&gt;0,C36*C37,0)</f>
        <v>0</v>
      </c>
      <c r="D38" s="204">
        <f t="shared" si="18"/>
        <v>0</v>
      </c>
      <c r="E38" s="204">
        <f t="shared" si="18"/>
        <v>0</v>
      </c>
      <c r="F38" s="204">
        <f t="shared" si="18"/>
        <v>0</v>
      </c>
      <c r="G38" s="204">
        <f t="shared" si="18"/>
        <v>0</v>
      </c>
      <c r="H38" s="204">
        <f t="shared" si="18"/>
        <v>0</v>
      </c>
      <c r="I38" s="204">
        <f t="shared" si="18"/>
        <v>0</v>
      </c>
      <c r="J38" s="204">
        <f>J36*J37</f>
        <v>0</v>
      </c>
      <c r="K38" s="204">
        <f>K36*K37</f>
        <v>0</v>
      </c>
      <c r="N38" s="112"/>
    </row>
    <row r="39" spans="1:14" x14ac:dyDescent="0.3">
      <c r="N39" s="112"/>
    </row>
    <row r="40" spans="1:14" x14ac:dyDescent="0.3">
      <c r="A40" s="195" t="s">
        <v>275</v>
      </c>
      <c r="B40" s="195"/>
      <c r="C40" s="195"/>
      <c r="D40" s="195"/>
      <c r="E40" s="195"/>
      <c r="F40" s="195"/>
      <c r="G40" s="195"/>
      <c r="H40" s="195"/>
      <c r="I40" s="195"/>
      <c r="J40" s="195"/>
      <c r="K40" s="195"/>
    </row>
    <row r="42" spans="1:14" ht="15.75" x14ac:dyDescent="0.3">
      <c r="A42" s="205" t="s">
        <v>276</v>
      </c>
      <c r="B42" s="70">
        <v>2019</v>
      </c>
      <c r="C42" s="70">
        <v>2020</v>
      </c>
      <c r="D42" s="70">
        <v>2021</v>
      </c>
      <c r="E42" s="70">
        <v>2022</v>
      </c>
      <c r="F42" s="70">
        <v>2023</v>
      </c>
      <c r="G42" s="70">
        <v>2024</v>
      </c>
      <c r="H42" s="70">
        <v>2025</v>
      </c>
      <c r="I42" s="70">
        <v>2026</v>
      </c>
      <c r="J42" s="70">
        <v>2027</v>
      </c>
      <c r="K42" s="70">
        <v>2028</v>
      </c>
    </row>
    <row r="43" spans="1:14" x14ac:dyDescent="0.3">
      <c r="A43" s="55" t="s">
        <v>277</v>
      </c>
      <c r="B43" s="165"/>
      <c r="C43" s="165"/>
      <c r="D43" s="165"/>
      <c r="E43" s="165"/>
      <c r="F43" s="165"/>
      <c r="G43" s="165"/>
      <c r="H43" s="165"/>
      <c r="I43" s="165"/>
      <c r="J43" s="165"/>
      <c r="K43" s="165"/>
    </row>
    <row r="44" spans="1:14" x14ac:dyDescent="0.3">
      <c r="A44" s="55" t="s">
        <v>278</v>
      </c>
      <c r="B44" s="165"/>
      <c r="C44" s="165"/>
      <c r="D44" s="165"/>
      <c r="E44" s="165"/>
      <c r="F44" s="165"/>
      <c r="G44" s="165"/>
      <c r="H44" s="165"/>
      <c r="I44" s="165"/>
      <c r="J44" s="165"/>
      <c r="K44" s="165"/>
    </row>
    <row r="45" spans="1:14" x14ac:dyDescent="0.3">
      <c r="A45" s="55" t="s">
        <v>279</v>
      </c>
      <c r="B45" s="165"/>
      <c r="C45" s="165"/>
      <c r="D45" s="165"/>
      <c r="E45" s="165"/>
      <c r="F45" s="165"/>
      <c r="G45" s="165"/>
      <c r="H45" s="165"/>
      <c r="I45" s="165"/>
      <c r="J45" s="165"/>
      <c r="K45" s="165"/>
    </row>
    <row r="46" spans="1:14" x14ac:dyDescent="0.3">
      <c r="A46" s="99" t="s">
        <v>200</v>
      </c>
      <c r="B46" s="340">
        <f>SUM(B43:B45)</f>
        <v>0</v>
      </c>
      <c r="C46" s="340">
        <f>SUM(C43:C45)</f>
        <v>0</v>
      </c>
      <c r="D46" s="340">
        <f t="shared" ref="D46:K46" si="19">SUM(D43:D45)</f>
        <v>0</v>
      </c>
      <c r="E46" s="340">
        <f t="shared" si="19"/>
        <v>0</v>
      </c>
      <c r="F46" s="340">
        <f t="shared" si="19"/>
        <v>0</v>
      </c>
      <c r="G46" s="206">
        <f t="shared" si="19"/>
        <v>0</v>
      </c>
      <c r="H46" s="206">
        <f t="shared" si="19"/>
        <v>0</v>
      </c>
      <c r="I46" s="206">
        <f t="shared" si="19"/>
        <v>0</v>
      </c>
      <c r="J46" s="206">
        <f t="shared" si="19"/>
        <v>0</v>
      </c>
      <c r="K46" s="206">
        <f t="shared" si="19"/>
        <v>0</v>
      </c>
    </row>
  </sheetData>
  <mergeCells count="1">
    <mergeCell ref="A3:K3"/>
  </mergeCells>
  <conditionalFormatting sqref="C8:K9">
    <cfRule type="containsText" dxfId="1027" priority="23" operator="containsText" text="ntitulé">
      <formula>NOT(ISERROR(SEARCH("ntitulé",C8)))</formula>
    </cfRule>
    <cfRule type="containsBlanks" dxfId="1026" priority="24">
      <formula>LEN(TRIM(C8))=0</formula>
    </cfRule>
  </conditionalFormatting>
  <conditionalFormatting sqref="C8:K9">
    <cfRule type="containsText" dxfId="1025" priority="22" operator="containsText" text="libre">
      <formula>NOT(ISERROR(SEARCH("libre",C8)))</formula>
    </cfRule>
  </conditionalFormatting>
  <conditionalFormatting sqref="B13:K13">
    <cfRule type="containsText" dxfId="1024" priority="20" operator="containsText" text="ntitulé">
      <formula>NOT(ISERROR(SEARCH("ntitulé",B13)))</formula>
    </cfRule>
    <cfRule type="containsBlanks" dxfId="1023" priority="21">
      <formula>LEN(TRIM(B13))=0</formula>
    </cfRule>
  </conditionalFormatting>
  <conditionalFormatting sqref="B13:K13">
    <cfRule type="containsText" dxfId="1022" priority="19" operator="containsText" text="libre">
      <formula>NOT(ISERROR(SEARCH("libre",B13)))</formula>
    </cfRule>
  </conditionalFormatting>
  <conditionalFormatting sqref="B16:K16">
    <cfRule type="containsText" dxfId="1021" priority="17" operator="containsText" text="ntitulé">
      <formula>NOT(ISERROR(SEARCH("ntitulé",B16)))</formula>
    </cfRule>
    <cfRule type="containsBlanks" dxfId="1020" priority="18">
      <formula>LEN(TRIM(B16))=0</formula>
    </cfRule>
  </conditionalFormatting>
  <conditionalFormatting sqref="B16:K16">
    <cfRule type="containsText" dxfId="1019" priority="16" operator="containsText" text="libre">
      <formula>NOT(ISERROR(SEARCH("libre",B16)))</formula>
    </cfRule>
  </conditionalFormatting>
  <conditionalFormatting sqref="B21:K21">
    <cfRule type="containsText" dxfId="1018" priority="14" operator="containsText" text="ntitulé">
      <formula>NOT(ISERROR(SEARCH("ntitulé",B21)))</formula>
    </cfRule>
    <cfRule type="containsBlanks" dxfId="1017" priority="15">
      <formula>LEN(TRIM(B21))=0</formula>
    </cfRule>
  </conditionalFormatting>
  <conditionalFormatting sqref="B21:K21">
    <cfRule type="containsText" dxfId="1016" priority="13" operator="containsText" text="libre">
      <formula>NOT(ISERROR(SEARCH("libre",B21)))</formula>
    </cfRule>
  </conditionalFormatting>
  <conditionalFormatting sqref="B28:K28">
    <cfRule type="containsText" dxfId="1015" priority="11" operator="containsText" text="ntitulé">
      <formula>NOT(ISERROR(SEARCH("ntitulé",B28)))</formula>
    </cfRule>
    <cfRule type="containsBlanks" dxfId="1014" priority="12">
      <formula>LEN(TRIM(B28))=0</formula>
    </cfRule>
  </conditionalFormatting>
  <conditionalFormatting sqref="B28:K28">
    <cfRule type="containsText" dxfId="1013" priority="10" operator="containsText" text="libre">
      <formula>NOT(ISERROR(SEARCH("libre",B28)))</formula>
    </cfRule>
  </conditionalFormatting>
  <conditionalFormatting sqref="C43:K45">
    <cfRule type="containsText" dxfId="1012" priority="8" operator="containsText" text="ntitulé">
      <formula>NOT(ISERROR(SEARCH("ntitulé",C43)))</formula>
    </cfRule>
    <cfRule type="containsBlanks" dxfId="1011" priority="9">
      <formula>LEN(TRIM(C43))=0</formula>
    </cfRule>
  </conditionalFormatting>
  <conditionalFormatting sqref="C43:K45">
    <cfRule type="containsText" dxfId="1010" priority="7" operator="containsText" text="libre">
      <formula>NOT(ISERROR(SEARCH("libre",C43)))</formula>
    </cfRule>
  </conditionalFormatting>
  <conditionalFormatting sqref="B8:B9">
    <cfRule type="containsText" dxfId="1009" priority="5" operator="containsText" text="ntitulé">
      <formula>NOT(ISERROR(SEARCH("ntitulé",B8)))</formula>
    </cfRule>
    <cfRule type="containsBlanks" dxfId="1008" priority="6">
      <formula>LEN(TRIM(B8))=0</formula>
    </cfRule>
  </conditionalFormatting>
  <conditionalFormatting sqref="B8:B9">
    <cfRule type="containsText" dxfId="1007" priority="4" operator="containsText" text="libre">
      <formula>NOT(ISERROR(SEARCH("libre",B8)))</formula>
    </cfRule>
  </conditionalFormatting>
  <conditionalFormatting sqref="B43:B45">
    <cfRule type="containsText" dxfId="1006" priority="2" operator="containsText" text="ntitulé">
      <formula>NOT(ISERROR(SEARCH("ntitulé",B43)))</formula>
    </cfRule>
    <cfRule type="containsBlanks" dxfId="1005" priority="3">
      <formula>LEN(TRIM(B43))=0</formula>
    </cfRule>
  </conditionalFormatting>
  <conditionalFormatting sqref="B43:B45">
    <cfRule type="containsText" dxfId="1004" priority="1" operator="containsText" text="libre">
      <formula>NOT(ISERROR(SEARCH("libre",B43)))</formula>
    </cfRule>
  </conditionalFormatting>
  <hyperlinks>
    <hyperlink ref="A1" location="TAB00!A1" display="Retour page de garde" xr:uid="{00000000-0004-0000-1800-000000000000}"/>
    <hyperlink ref="A2" location="'TAB4'!A1" display="Retour TAB5" xr:uid="{03BF3EBE-632F-4F09-B15A-9DB061161EB5}"/>
  </hyperlinks>
  <pageMargins left="0.7" right="0.7" top="0.75" bottom="0.75" header="0.3" footer="0.3"/>
  <pageSetup paperSize="9" scale="85" orientation="landscape" verticalDpi="300" r:id="rId1"/>
  <rowBreaks count="1" manualBreakCount="1">
    <brk id="3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38"/>
  <sheetViews>
    <sheetView zoomScale="90" zoomScaleNormal="90" workbookViewId="0">
      <selection activeCell="A3" sqref="A3"/>
    </sheetView>
  </sheetViews>
  <sheetFormatPr baseColWidth="10" defaultColWidth="9.1640625" defaultRowHeight="13.5" x14ac:dyDescent="0.3"/>
  <cols>
    <col min="1" max="1" width="31.5" style="57" bestFit="1" customWidth="1"/>
    <col min="2" max="2" width="15.5" style="55" customWidth="1"/>
    <col min="3" max="4" width="15.5" style="57" customWidth="1"/>
    <col min="5" max="10" width="15.5" style="55" customWidth="1"/>
    <col min="11" max="11" width="17" style="55" customWidth="1"/>
    <col min="12" max="12" width="10.1640625" style="55" customWidth="1"/>
    <col min="13" max="21" width="8" style="55" customWidth="1"/>
    <col min="22" max="16384" width="9.1640625" style="55"/>
  </cols>
  <sheetData>
    <row r="1" spans="1:20" ht="15" x14ac:dyDescent="0.3">
      <c r="A1" s="71" t="s">
        <v>64</v>
      </c>
      <c r="B1" s="112"/>
      <c r="C1" s="85"/>
      <c r="E1" s="112"/>
      <c r="G1" s="112"/>
      <c r="K1" s="112"/>
      <c r="P1" s="112"/>
    </row>
    <row r="2" spans="1:20" ht="15" x14ac:dyDescent="0.3">
      <c r="A2" s="14" t="s">
        <v>598</v>
      </c>
      <c r="B2" s="112"/>
      <c r="C2" s="85"/>
      <c r="E2" s="112"/>
      <c r="G2" s="112"/>
      <c r="K2" s="112"/>
      <c r="P2" s="112"/>
    </row>
    <row r="3" spans="1:20" ht="21" x14ac:dyDescent="0.35">
      <c r="A3" s="81" t="str">
        <f>TAB00!B59&amp;" : "&amp;TAB00!C59</f>
        <v>TAB4.8 : Charges de pension non-capitalisées</v>
      </c>
      <c r="B3" s="81"/>
      <c r="C3" s="81"/>
      <c r="D3" s="81"/>
      <c r="E3" s="81"/>
      <c r="F3" s="81"/>
      <c r="G3" s="81"/>
      <c r="H3" s="81"/>
      <c r="I3" s="81"/>
      <c r="J3" s="81"/>
      <c r="K3" s="81"/>
      <c r="L3" s="81"/>
      <c r="M3" s="81"/>
      <c r="N3" s="81"/>
      <c r="O3" s="81"/>
      <c r="P3" s="81"/>
      <c r="Q3" s="81"/>
      <c r="R3" s="81"/>
      <c r="S3" s="81"/>
      <c r="T3" s="81"/>
    </row>
    <row r="4" spans="1:20" x14ac:dyDescent="0.3">
      <c r="M4" s="58"/>
      <c r="N4" s="58"/>
      <c r="P4" s="58"/>
      <c r="R4" s="58"/>
    </row>
    <row r="5" spans="1:20" x14ac:dyDescent="0.3">
      <c r="A5" s="357" t="s">
        <v>283</v>
      </c>
      <c r="B5" s="357"/>
      <c r="C5" s="357"/>
      <c r="D5" s="55"/>
      <c r="O5" s="58"/>
      <c r="Q5" s="58"/>
      <c r="S5" s="58"/>
    </row>
    <row r="6" spans="1:20" x14ac:dyDescent="0.3">
      <c r="A6" s="207"/>
      <c r="B6" s="207"/>
      <c r="C6" s="207"/>
      <c r="D6" s="207"/>
      <c r="E6" s="207"/>
      <c r="F6" s="207"/>
      <c r="G6" s="207"/>
      <c r="H6" s="207"/>
      <c r="I6" s="207"/>
      <c r="J6" s="207"/>
      <c r="O6" s="58"/>
      <c r="Q6" s="58"/>
      <c r="S6" s="58"/>
    </row>
    <row r="7" spans="1:20" s="57" customFormat="1" x14ac:dyDescent="0.3">
      <c r="A7" s="208"/>
      <c r="B7" s="209" t="s">
        <v>595</v>
      </c>
      <c r="F7" s="60"/>
      <c r="H7" s="60"/>
      <c r="J7" s="60"/>
    </row>
    <row r="8" spans="1:20" x14ac:dyDescent="0.3">
      <c r="A8" s="55" t="s">
        <v>284</v>
      </c>
      <c r="B8" s="165"/>
      <c r="C8" s="55"/>
      <c r="D8" s="55"/>
      <c r="F8" s="58"/>
      <c r="H8" s="58"/>
      <c r="J8" s="58"/>
    </row>
    <row r="9" spans="1:20" x14ac:dyDescent="0.3">
      <c r="A9" s="55" t="s">
        <v>285</v>
      </c>
      <c r="B9" s="165"/>
      <c r="C9" s="55"/>
      <c r="D9" s="55"/>
      <c r="F9" s="58"/>
      <c r="H9" s="58"/>
      <c r="J9" s="58"/>
    </row>
    <row r="10" spans="1:20" x14ac:dyDescent="0.3">
      <c r="A10" s="55" t="s">
        <v>286</v>
      </c>
      <c r="B10" s="165"/>
      <c r="C10" s="55"/>
      <c r="D10" s="55"/>
      <c r="F10" s="58"/>
      <c r="H10" s="58"/>
      <c r="J10" s="58"/>
    </row>
    <row r="11" spans="1:20" x14ac:dyDescent="0.3">
      <c r="A11" s="55" t="s">
        <v>287</v>
      </c>
      <c r="B11" s="165"/>
      <c r="C11" s="55"/>
      <c r="D11" s="55"/>
      <c r="F11" s="58"/>
      <c r="H11" s="58"/>
      <c r="J11" s="58"/>
    </row>
    <row r="12" spans="1:20" x14ac:dyDescent="0.3">
      <c r="A12" s="55" t="s">
        <v>288</v>
      </c>
      <c r="B12" s="165"/>
      <c r="C12" s="55"/>
      <c r="D12" s="55"/>
      <c r="F12" s="58"/>
      <c r="H12" s="58"/>
      <c r="J12" s="58"/>
    </row>
    <row r="13" spans="1:20" x14ac:dyDescent="0.3">
      <c r="A13" s="55" t="s">
        <v>289</v>
      </c>
      <c r="B13" s="165"/>
      <c r="C13" s="55"/>
      <c r="D13" s="55"/>
      <c r="F13" s="58"/>
      <c r="H13" s="58"/>
      <c r="J13" s="58"/>
    </row>
    <row r="14" spans="1:20" x14ac:dyDescent="0.3">
      <c r="A14" s="55" t="s">
        <v>290</v>
      </c>
      <c r="B14" s="165"/>
      <c r="C14" s="55"/>
      <c r="D14" s="55"/>
      <c r="F14" s="58"/>
      <c r="H14" s="58"/>
      <c r="J14" s="58"/>
    </row>
    <row r="15" spans="1:20" x14ac:dyDescent="0.3">
      <c r="A15" s="55" t="s">
        <v>291</v>
      </c>
      <c r="B15" s="165"/>
      <c r="C15" s="55"/>
      <c r="D15" s="55"/>
      <c r="F15" s="58"/>
      <c r="H15" s="58"/>
      <c r="J15" s="58"/>
    </row>
    <row r="16" spans="1:20" x14ac:dyDescent="0.3">
      <c r="A16" s="55" t="s">
        <v>292</v>
      </c>
      <c r="B16" s="165"/>
      <c r="C16" s="55"/>
      <c r="D16" s="55"/>
      <c r="F16" s="58"/>
      <c r="H16" s="58"/>
      <c r="J16" s="58"/>
    </row>
    <row r="17" spans="1:17" x14ac:dyDescent="0.3">
      <c r="A17" s="55" t="s">
        <v>293</v>
      </c>
      <c r="B17" s="165"/>
      <c r="C17" s="55"/>
      <c r="D17" s="55"/>
      <c r="F17" s="58"/>
      <c r="H17" s="58"/>
      <c r="J17" s="58"/>
    </row>
    <row r="18" spans="1:17" x14ac:dyDescent="0.3">
      <c r="A18" s="55" t="s">
        <v>294</v>
      </c>
      <c r="B18" s="165"/>
      <c r="C18" s="55"/>
      <c r="D18" s="55"/>
      <c r="F18" s="58"/>
      <c r="H18" s="58"/>
      <c r="J18" s="58"/>
    </row>
    <row r="19" spans="1:17" x14ac:dyDescent="0.3">
      <c r="A19" s="55" t="s">
        <v>295</v>
      </c>
      <c r="B19" s="165"/>
      <c r="C19" s="55"/>
      <c r="D19" s="55"/>
      <c r="F19" s="58"/>
      <c r="H19" s="58"/>
      <c r="J19" s="58"/>
    </row>
    <row r="20" spans="1:17" x14ac:dyDescent="0.3">
      <c r="A20" s="55" t="s">
        <v>296</v>
      </c>
      <c r="B20" s="165"/>
      <c r="C20" s="55"/>
      <c r="D20" s="55"/>
      <c r="F20" s="58"/>
      <c r="H20" s="58"/>
      <c r="J20" s="58"/>
    </row>
    <row r="21" spans="1:17" x14ac:dyDescent="0.3">
      <c r="A21" s="55" t="s">
        <v>297</v>
      </c>
      <c r="B21" s="165"/>
      <c r="C21" s="55"/>
      <c r="D21" s="55"/>
      <c r="F21" s="58"/>
      <c r="H21" s="58"/>
      <c r="J21" s="58"/>
    </row>
    <row r="22" spans="1:17" x14ac:dyDescent="0.3">
      <c r="A22" s="55" t="s">
        <v>298</v>
      </c>
      <c r="B22" s="165"/>
      <c r="C22" s="55"/>
      <c r="D22" s="55"/>
      <c r="F22" s="58"/>
      <c r="H22" s="58"/>
      <c r="J22" s="58"/>
    </row>
    <row r="23" spans="1:17" x14ac:dyDescent="0.3">
      <c r="A23" s="55" t="s">
        <v>299</v>
      </c>
      <c r="B23" s="165"/>
      <c r="C23" s="55"/>
      <c r="D23" s="55"/>
      <c r="F23" s="58"/>
      <c r="H23" s="58"/>
      <c r="J23" s="58"/>
    </row>
    <row r="24" spans="1:17" x14ac:dyDescent="0.3">
      <c r="A24" s="55" t="s">
        <v>300</v>
      </c>
      <c r="B24" s="165"/>
      <c r="C24" s="55"/>
      <c r="D24" s="55"/>
      <c r="F24" s="58"/>
      <c r="H24" s="58"/>
      <c r="J24" s="58"/>
    </row>
    <row r="25" spans="1:17" x14ac:dyDescent="0.3">
      <c r="A25" s="55" t="s">
        <v>301</v>
      </c>
      <c r="B25" s="165"/>
      <c r="C25" s="55"/>
      <c r="D25" s="55"/>
      <c r="F25" s="58"/>
      <c r="H25" s="58"/>
      <c r="J25" s="58"/>
    </row>
    <row r="26" spans="1:17" x14ac:dyDescent="0.3">
      <c r="A26" s="55" t="s">
        <v>302</v>
      </c>
      <c r="B26" s="165"/>
      <c r="C26" s="55"/>
      <c r="D26" s="55"/>
      <c r="F26" s="58"/>
      <c r="H26" s="58"/>
      <c r="J26" s="58"/>
    </row>
    <row r="27" spans="1:17" x14ac:dyDescent="0.3">
      <c r="A27" s="55" t="s">
        <v>303</v>
      </c>
      <c r="B27" s="165"/>
      <c r="C27" s="55"/>
      <c r="D27" s="55"/>
      <c r="F27" s="58"/>
      <c r="H27" s="58"/>
      <c r="J27" s="58"/>
    </row>
    <row r="28" spans="1:17" x14ac:dyDescent="0.3">
      <c r="A28" s="55" t="s">
        <v>304</v>
      </c>
      <c r="B28" s="165"/>
      <c r="C28" s="55"/>
      <c r="D28" s="55"/>
      <c r="F28" s="58"/>
      <c r="H28" s="58"/>
      <c r="J28" s="58"/>
    </row>
    <row r="29" spans="1:17" x14ac:dyDescent="0.3">
      <c r="A29" s="55" t="s">
        <v>305</v>
      </c>
      <c r="B29" s="165"/>
      <c r="C29" s="55"/>
      <c r="D29" s="55"/>
      <c r="F29" s="58"/>
      <c r="H29" s="58"/>
      <c r="J29" s="58"/>
    </row>
    <row r="30" spans="1:17" x14ac:dyDescent="0.3">
      <c r="A30" s="55" t="s">
        <v>506</v>
      </c>
      <c r="B30" s="165"/>
      <c r="C30" s="55"/>
      <c r="D30" s="55"/>
      <c r="F30" s="58"/>
      <c r="H30" s="58"/>
      <c r="J30" s="58"/>
    </row>
    <row r="31" spans="1:17" x14ac:dyDescent="0.3">
      <c r="A31" s="208" t="s">
        <v>13</v>
      </c>
      <c r="B31" s="107">
        <f t="shared" ref="B31" si="0">SUM(B8:B30)</f>
        <v>0</v>
      </c>
      <c r="C31" s="55"/>
      <c r="D31" s="55"/>
      <c r="F31" s="58"/>
      <c r="H31" s="58"/>
      <c r="J31" s="58"/>
    </row>
    <row r="32" spans="1:17" x14ac:dyDescent="0.3">
      <c r="L32" s="58"/>
      <c r="O32" s="58"/>
      <c r="Q32" s="58"/>
    </row>
    <row r="33" spans="1:21" s="161" customFormat="1" x14ac:dyDescent="0.3">
      <c r="A33" s="87"/>
      <c r="B33" s="87"/>
      <c r="C33" s="87"/>
      <c r="D33" s="87"/>
      <c r="E33" s="87"/>
      <c r="F33" s="58"/>
      <c r="G33" s="58"/>
      <c r="H33" s="58"/>
      <c r="I33" s="58"/>
      <c r="J33" s="58"/>
      <c r="M33" s="506" t="s">
        <v>445</v>
      </c>
      <c r="N33" s="507"/>
      <c r="O33" s="507"/>
      <c r="P33" s="507"/>
      <c r="Q33" s="507"/>
      <c r="R33" s="507"/>
      <c r="S33" s="507"/>
      <c r="T33" s="507"/>
      <c r="U33" s="508"/>
    </row>
    <row r="34" spans="1:21" s="161" customFormat="1" ht="53.25" customHeight="1" x14ac:dyDescent="0.3">
      <c r="A34" s="354" t="s">
        <v>2</v>
      </c>
      <c r="B34" s="160" t="s">
        <v>515</v>
      </c>
      <c r="C34" s="160" t="s">
        <v>493</v>
      </c>
      <c r="D34" s="160" t="s">
        <v>509</v>
      </c>
      <c r="E34" s="208" t="s">
        <v>507</v>
      </c>
      <c r="F34" s="208" t="s">
        <v>508</v>
      </c>
      <c r="G34" s="208" t="s">
        <v>455</v>
      </c>
      <c r="H34" s="208" t="s">
        <v>456</v>
      </c>
      <c r="I34" s="208" t="s">
        <v>457</v>
      </c>
      <c r="J34" s="208" t="s">
        <v>458</v>
      </c>
      <c r="K34" s="208" t="s">
        <v>459</v>
      </c>
      <c r="L34" s="377"/>
      <c r="M34" s="431" t="s">
        <v>446</v>
      </c>
      <c r="N34" s="366" t="s">
        <v>447</v>
      </c>
      <c r="O34" s="366" t="s">
        <v>503</v>
      </c>
      <c r="P34" s="366" t="s">
        <v>449</v>
      </c>
      <c r="Q34" s="366" t="s">
        <v>504</v>
      </c>
      <c r="R34" s="366" t="s">
        <v>460</v>
      </c>
      <c r="S34" s="366" t="s">
        <v>461</v>
      </c>
      <c r="T34" s="366" t="s">
        <v>491</v>
      </c>
      <c r="U34" s="366" t="s">
        <v>463</v>
      </c>
    </row>
    <row r="35" spans="1:21" x14ac:dyDescent="0.3">
      <c r="A35" s="57" t="s">
        <v>236</v>
      </c>
      <c r="B35" s="165"/>
      <c r="C35" s="165"/>
      <c r="D35" s="165"/>
      <c r="E35" s="165"/>
      <c r="F35" s="165"/>
      <c r="G35" s="165"/>
      <c r="H35" s="165"/>
      <c r="I35" s="165"/>
      <c r="J35" s="165"/>
      <c r="K35" s="165"/>
      <c r="M35" s="170">
        <f t="shared" ref="M35:N38" si="1">IFERROR(IF(AND(ROUND(SUM(B35:B35),0)=0,ROUND(SUM(C35:C35),0)&gt;ROUND(SUM(B35:B35),0)),"INF",(ROUND(SUM(C35:C35),0)-ROUND(SUM(B35:B35),0))/ROUND(SUM(B35:B35),0)),0)</f>
        <v>0</v>
      </c>
      <c r="N35" s="170">
        <f t="shared" si="1"/>
        <v>0</v>
      </c>
      <c r="O35" s="170">
        <f t="shared" ref="O35:U38" si="2">IFERROR(IF(AND(ROUND(SUM(D35),0)=0,ROUND(SUM(E35:E35),0)&gt;ROUND(SUM(D35),0)),"INF",(ROUND(SUM(E35:E35),0)-ROUND(SUM(D35),0))/ROUND(SUM(D35),0)),0)</f>
        <v>0</v>
      </c>
      <c r="P35" s="170">
        <f t="shared" si="2"/>
        <v>0</v>
      </c>
      <c r="Q35" s="170">
        <f t="shared" si="2"/>
        <v>0</v>
      </c>
      <c r="R35" s="170">
        <f t="shared" si="2"/>
        <v>0</v>
      </c>
      <c r="S35" s="170">
        <f t="shared" si="2"/>
        <v>0</v>
      </c>
      <c r="T35" s="170">
        <f t="shared" si="2"/>
        <v>0</v>
      </c>
      <c r="U35" s="170">
        <f t="shared" si="2"/>
        <v>0</v>
      </c>
    </row>
    <row r="36" spans="1:21" x14ac:dyDescent="0.3">
      <c r="A36" s="57" t="s">
        <v>237</v>
      </c>
      <c r="B36" s="165"/>
      <c r="C36" s="165"/>
      <c r="D36" s="165"/>
      <c r="E36" s="165"/>
      <c r="F36" s="165"/>
      <c r="G36" s="165"/>
      <c r="H36" s="165"/>
      <c r="I36" s="165"/>
      <c r="J36" s="165"/>
      <c r="K36" s="165"/>
      <c r="M36" s="170">
        <f t="shared" si="1"/>
        <v>0</v>
      </c>
      <c r="N36" s="170">
        <f t="shared" si="1"/>
        <v>0</v>
      </c>
      <c r="O36" s="170">
        <f t="shared" si="2"/>
        <v>0</v>
      </c>
      <c r="P36" s="170">
        <f t="shared" si="2"/>
        <v>0</v>
      </c>
      <c r="Q36" s="170">
        <f t="shared" si="2"/>
        <v>0</v>
      </c>
      <c r="R36" s="170">
        <f t="shared" si="2"/>
        <v>0</v>
      </c>
      <c r="S36" s="170">
        <f t="shared" si="2"/>
        <v>0</v>
      </c>
      <c r="T36" s="170">
        <f t="shared" si="2"/>
        <v>0</v>
      </c>
      <c r="U36" s="170">
        <f t="shared" si="2"/>
        <v>0</v>
      </c>
    </row>
    <row r="37" spans="1:21" x14ac:dyDescent="0.3">
      <c r="A37" s="57" t="s">
        <v>238</v>
      </c>
      <c r="B37" s="165"/>
      <c r="C37" s="165"/>
      <c r="D37" s="165"/>
      <c r="E37" s="165"/>
      <c r="F37" s="165"/>
      <c r="G37" s="165"/>
      <c r="H37" s="165"/>
      <c r="I37" s="165"/>
      <c r="J37" s="165"/>
      <c r="K37" s="165"/>
      <c r="M37" s="170">
        <f t="shared" si="1"/>
        <v>0</v>
      </c>
      <c r="N37" s="170">
        <f t="shared" si="1"/>
        <v>0</v>
      </c>
      <c r="O37" s="170">
        <f t="shared" si="2"/>
        <v>0</v>
      </c>
      <c r="P37" s="170">
        <f t="shared" si="2"/>
        <v>0</v>
      </c>
      <c r="Q37" s="170">
        <f t="shared" si="2"/>
        <v>0</v>
      </c>
      <c r="R37" s="170">
        <f t="shared" si="2"/>
        <v>0</v>
      </c>
      <c r="S37" s="170">
        <f t="shared" si="2"/>
        <v>0</v>
      </c>
      <c r="T37" s="170">
        <f t="shared" si="2"/>
        <v>0</v>
      </c>
      <c r="U37" s="170">
        <f t="shared" si="2"/>
        <v>0</v>
      </c>
    </row>
    <row r="38" spans="1:21" ht="27" x14ac:dyDescent="0.3">
      <c r="A38" s="210" t="s">
        <v>400</v>
      </c>
      <c r="B38" s="211">
        <f t="shared" ref="B38:K38" si="3">SUM(B36:B37)</f>
        <v>0</v>
      </c>
      <c r="C38" s="211">
        <f t="shared" si="3"/>
        <v>0</v>
      </c>
      <c r="D38" s="211">
        <f t="shared" si="3"/>
        <v>0</v>
      </c>
      <c r="E38" s="211">
        <f t="shared" si="3"/>
        <v>0</v>
      </c>
      <c r="F38" s="211">
        <f t="shared" si="3"/>
        <v>0</v>
      </c>
      <c r="G38" s="211">
        <f t="shared" si="3"/>
        <v>0</v>
      </c>
      <c r="H38" s="211">
        <f t="shared" si="3"/>
        <v>0</v>
      </c>
      <c r="I38" s="211">
        <f t="shared" si="3"/>
        <v>0</v>
      </c>
      <c r="J38" s="211">
        <f t="shared" si="3"/>
        <v>0</v>
      </c>
      <c r="K38" s="211">
        <f t="shared" si="3"/>
        <v>0</v>
      </c>
      <c r="M38" s="212">
        <f t="shared" si="1"/>
        <v>0</v>
      </c>
      <c r="N38" s="212">
        <f t="shared" si="1"/>
        <v>0</v>
      </c>
      <c r="O38" s="212">
        <f t="shared" si="2"/>
        <v>0</v>
      </c>
      <c r="P38" s="212">
        <f t="shared" si="2"/>
        <v>0</v>
      </c>
      <c r="Q38" s="212">
        <f t="shared" si="2"/>
        <v>0</v>
      </c>
      <c r="R38" s="212">
        <f t="shared" si="2"/>
        <v>0</v>
      </c>
      <c r="S38" s="212">
        <f t="shared" si="2"/>
        <v>0</v>
      </c>
      <c r="T38" s="212">
        <f t="shared" si="2"/>
        <v>0</v>
      </c>
      <c r="U38" s="212">
        <f t="shared" si="2"/>
        <v>0</v>
      </c>
    </row>
  </sheetData>
  <mergeCells count="1">
    <mergeCell ref="M33:U33"/>
  </mergeCells>
  <phoneticPr fontId="31" type="noConversion"/>
  <conditionalFormatting sqref="C35:D37">
    <cfRule type="containsText" dxfId="1003" priority="35" operator="containsText" text="ntitulé">
      <formula>NOT(ISERROR(SEARCH("ntitulé",C35)))</formula>
    </cfRule>
    <cfRule type="containsBlanks" dxfId="1002" priority="36">
      <formula>LEN(TRIM(C35))=0</formula>
    </cfRule>
  </conditionalFormatting>
  <conditionalFormatting sqref="C35:D37">
    <cfRule type="containsText" dxfId="1001" priority="34" operator="containsText" text="libre">
      <formula>NOT(ISERROR(SEARCH("libre",C35)))</formula>
    </cfRule>
  </conditionalFormatting>
  <conditionalFormatting sqref="E35:E37">
    <cfRule type="containsText" dxfId="1000" priority="32" operator="containsText" text="ntitulé">
      <formula>NOT(ISERROR(SEARCH("ntitulé",E35)))</formula>
    </cfRule>
    <cfRule type="containsBlanks" dxfId="999" priority="33">
      <formula>LEN(TRIM(E35))=0</formula>
    </cfRule>
  </conditionalFormatting>
  <conditionalFormatting sqref="E35:E37">
    <cfRule type="containsText" dxfId="998" priority="31" operator="containsText" text="libre">
      <formula>NOT(ISERROR(SEARCH("libre",E35)))</formula>
    </cfRule>
  </conditionalFormatting>
  <conditionalFormatting sqref="F35:F37">
    <cfRule type="containsText" dxfId="997" priority="29" operator="containsText" text="ntitulé">
      <formula>NOT(ISERROR(SEARCH("ntitulé",F35)))</formula>
    </cfRule>
    <cfRule type="containsBlanks" dxfId="996" priority="30">
      <formula>LEN(TRIM(F35))=0</formula>
    </cfRule>
  </conditionalFormatting>
  <conditionalFormatting sqref="F35:F37">
    <cfRule type="containsText" dxfId="995" priority="28" operator="containsText" text="libre">
      <formula>NOT(ISERROR(SEARCH("libre",F35)))</formula>
    </cfRule>
  </conditionalFormatting>
  <conditionalFormatting sqref="G35:G37">
    <cfRule type="containsText" dxfId="994" priority="26" operator="containsText" text="ntitulé">
      <formula>NOT(ISERROR(SEARCH("ntitulé",G35)))</formula>
    </cfRule>
    <cfRule type="containsBlanks" dxfId="993" priority="27">
      <formula>LEN(TRIM(G35))=0</formula>
    </cfRule>
  </conditionalFormatting>
  <conditionalFormatting sqref="G35:G37">
    <cfRule type="containsText" dxfId="992" priority="25" operator="containsText" text="libre">
      <formula>NOT(ISERROR(SEARCH("libre",G35)))</formula>
    </cfRule>
  </conditionalFormatting>
  <conditionalFormatting sqref="H35:H37">
    <cfRule type="containsText" dxfId="991" priority="23" operator="containsText" text="ntitulé">
      <formula>NOT(ISERROR(SEARCH("ntitulé",H35)))</formula>
    </cfRule>
    <cfRule type="containsBlanks" dxfId="990" priority="24">
      <formula>LEN(TRIM(H35))=0</formula>
    </cfRule>
  </conditionalFormatting>
  <conditionalFormatting sqref="H35:H37">
    <cfRule type="containsText" dxfId="989" priority="22" operator="containsText" text="libre">
      <formula>NOT(ISERROR(SEARCH("libre",H35)))</formula>
    </cfRule>
  </conditionalFormatting>
  <conditionalFormatting sqref="I35:I37">
    <cfRule type="containsText" dxfId="988" priority="20" operator="containsText" text="ntitulé">
      <formula>NOT(ISERROR(SEARCH("ntitulé",I35)))</formula>
    </cfRule>
    <cfRule type="containsBlanks" dxfId="987" priority="21">
      <formula>LEN(TRIM(I35))=0</formula>
    </cfRule>
  </conditionalFormatting>
  <conditionalFormatting sqref="I35:I37">
    <cfRule type="containsText" dxfId="986" priority="19" operator="containsText" text="libre">
      <formula>NOT(ISERROR(SEARCH("libre",I35)))</formula>
    </cfRule>
  </conditionalFormatting>
  <conditionalFormatting sqref="J35:J37">
    <cfRule type="containsText" dxfId="985" priority="17" operator="containsText" text="ntitulé">
      <formula>NOT(ISERROR(SEARCH("ntitulé",J35)))</formula>
    </cfRule>
    <cfRule type="containsBlanks" dxfId="984" priority="18">
      <formula>LEN(TRIM(J35))=0</formula>
    </cfRule>
  </conditionalFormatting>
  <conditionalFormatting sqref="J35:J37">
    <cfRule type="containsText" dxfId="983" priority="16" operator="containsText" text="libre">
      <formula>NOT(ISERROR(SEARCH("libre",J35)))</formula>
    </cfRule>
  </conditionalFormatting>
  <conditionalFormatting sqref="K35:K37">
    <cfRule type="containsText" dxfId="982" priority="14" operator="containsText" text="ntitulé">
      <formula>NOT(ISERROR(SEARCH("ntitulé",K35)))</formula>
    </cfRule>
    <cfRule type="containsBlanks" dxfId="981" priority="15">
      <formula>LEN(TRIM(K35))=0</formula>
    </cfRule>
  </conditionalFormatting>
  <conditionalFormatting sqref="K35:K37">
    <cfRule type="containsText" dxfId="980" priority="13" operator="containsText" text="libre">
      <formula>NOT(ISERROR(SEARCH("libre",K35)))</formula>
    </cfRule>
  </conditionalFormatting>
  <conditionalFormatting sqref="B8:B30">
    <cfRule type="containsText" dxfId="979" priority="11" operator="containsText" text="ntitulé">
      <formula>NOT(ISERROR(SEARCH("ntitulé",B8)))</formula>
    </cfRule>
    <cfRule type="containsBlanks" dxfId="978" priority="12">
      <formula>LEN(TRIM(B8))=0</formula>
    </cfRule>
  </conditionalFormatting>
  <conditionalFormatting sqref="B8:B30">
    <cfRule type="containsText" dxfId="977" priority="10" operator="containsText" text="libre">
      <formula>NOT(ISERROR(SEARCH("libre",B8)))</formula>
    </cfRule>
  </conditionalFormatting>
  <conditionalFormatting sqref="B35:B37">
    <cfRule type="containsText" dxfId="976" priority="2" operator="containsText" text="ntitulé">
      <formula>NOT(ISERROR(SEARCH("ntitulé",B35)))</formula>
    </cfRule>
    <cfRule type="containsBlanks" dxfId="975" priority="3">
      <formula>LEN(TRIM(B35))=0</formula>
    </cfRule>
  </conditionalFormatting>
  <conditionalFormatting sqref="B35:B37">
    <cfRule type="containsText" dxfId="974" priority="1" operator="containsText" text="libre">
      <formula>NOT(ISERROR(SEARCH("libre",B35)))</formula>
    </cfRule>
  </conditionalFormatting>
  <hyperlinks>
    <hyperlink ref="A1" location="TAB00!A1" display="Retour page de garde" xr:uid="{00000000-0004-0000-1900-000000000000}"/>
    <hyperlink ref="A2" location="'TAB4'!A1" display="Retour TAB5" xr:uid="{9C85D25B-1CF3-4779-ABB6-1F22A4B965F4}"/>
  </hyperlinks>
  <pageMargins left="0.7" right="0.7" top="0.75" bottom="0.75" header="0.3" footer="0.3"/>
  <pageSetup paperSize="9" scale="72" fitToHeight="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V30"/>
  <sheetViews>
    <sheetView zoomScale="90" zoomScaleNormal="90" workbookViewId="0">
      <selection activeCell="A3" sqref="A3:U3"/>
    </sheetView>
  </sheetViews>
  <sheetFormatPr baseColWidth="10" defaultColWidth="9.1640625" defaultRowHeight="13.5" x14ac:dyDescent="0.3"/>
  <cols>
    <col min="1" max="1" width="55.6640625" style="57" customWidth="1"/>
    <col min="2" max="4" width="16.6640625" style="55" customWidth="1"/>
    <col min="5" max="6" width="16.6640625" style="57" customWidth="1"/>
    <col min="7" max="11" width="16.6640625" style="55" customWidth="1"/>
    <col min="12" max="12" width="1.33203125" style="55" customWidth="1"/>
    <col min="13" max="19" width="7.6640625" style="55" customWidth="1"/>
    <col min="20" max="16384" width="9.1640625" style="55"/>
  </cols>
  <sheetData>
    <row r="1" spans="1:22" ht="15" x14ac:dyDescent="0.3">
      <c r="A1" s="71" t="s">
        <v>64</v>
      </c>
      <c r="B1" s="112"/>
      <c r="C1" s="112"/>
      <c r="D1" s="112"/>
      <c r="E1" s="85"/>
      <c r="G1" s="112"/>
      <c r="I1" s="112"/>
      <c r="K1" s="112"/>
      <c r="N1" s="112"/>
      <c r="P1" s="112"/>
      <c r="R1" s="112"/>
    </row>
    <row r="2" spans="1:22" ht="15" x14ac:dyDescent="0.3">
      <c r="A2" s="14" t="s">
        <v>598</v>
      </c>
      <c r="B2" s="112"/>
      <c r="C2" s="112"/>
      <c r="D2" s="112"/>
      <c r="E2" s="85"/>
      <c r="G2" s="112"/>
      <c r="I2" s="112"/>
      <c r="K2" s="112"/>
      <c r="N2" s="112"/>
      <c r="P2" s="112"/>
      <c r="R2" s="112"/>
    </row>
    <row r="3" spans="1:22" ht="43.9" customHeight="1" x14ac:dyDescent="0.3">
      <c r="A3" s="533" t="str">
        <f>TAB00!B60&amp;" : "&amp;TAB00!C60</f>
        <v>TAB4.9 : Charges émanant de factures d’achat d'électricité émises par un fournisseur commercial pour l'alimentation de la clientèle propre du GRD</v>
      </c>
      <c r="B3" s="533"/>
      <c r="C3" s="533"/>
      <c r="D3" s="533"/>
      <c r="E3" s="533"/>
      <c r="F3" s="533"/>
      <c r="G3" s="533"/>
      <c r="H3" s="533"/>
      <c r="I3" s="533"/>
      <c r="J3" s="533"/>
      <c r="K3" s="533"/>
      <c r="L3" s="533"/>
      <c r="M3" s="533"/>
      <c r="N3" s="533"/>
      <c r="O3" s="533"/>
      <c r="P3" s="533"/>
      <c r="Q3" s="533"/>
      <c r="R3" s="533"/>
      <c r="S3" s="533"/>
      <c r="T3" s="533"/>
      <c r="U3" s="533"/>
    </row>
    <row r="4" spans="1:22" ht="7.9" customHeight="1" x14ac:dyDescent="0.3">
      <c r="N4" s="58"/>
      <c r="O4" s="58"/>
    </row>
    <row r="5" spans="1:22" s="58" customFormat="1" x14ac:dyDescent="0.3">
      <c r="A5" s="530" t="s">
        <v>348</v>
      </c>
      <c r="B5" s="531"/>
      <c r="C5" s="531"/>
      <c r="D5" s="531"/>
      <c r="E5" s="531"/>
      <c r="F5" s="531"/>
      <c r="G5" s="531"/>
      <c r="H5" s="531"/>
      <c r="I5" s="531"/>
      <c r="J5" s="531"/>
      <c r="K5" s="532"/>
      <c r="M5" s="506" t="s">
        <v>445</v>
      </c>
      <c r="N5" s="507"/>
      <c r="O5" s="507"/>
      <c r="P5" s="507"/>
      <c r="Q5" s="507"/>
      <c r="R5" s="507"/>
      <c r="S5" s="507"/>
      <c r="T5" s="507"/>
      <c r="U5" s="507"/>
    </row>
    <row r="6" spans="1:22" s="353" customFormat="1" ht="24" customHeight="1" x14ac:dyDescent="0.3">
      <c r="A6" s="343" t="s">
        <v>2</v>
      </c>
      <c r="B6" s="160" t="s">
        <v>515</v>
      </c>
      <c r="C6" s="160" t="s">
        <v>493</v>
      </c>
      <c r="D6" s="160" t="s">
        <v>509</v>
      </c>
      <c r="E6" s="208" t="s">
        <v>507</v>
      </c>
      <c r="F6" s="208" t="s">
        <v>508</v>
      </c>
      <c r="G6" s="208" t="s">
        <v>455</v>
      </c>
      <c r="H6" s="208" t="s">
        <v>456</v>
      </c>
      <c r="I6" s="208" t="s">
        <v>457</v>
      </c>
      <c r="J6" s="208" t="s">
        <v>458</v>
      </c>
      <c r="K6" s="208" t="s">
        <v>459</v>
      </c>
      <c r="L6" s="355"/>
      <c r="M6" s="431" t="s">
        <v>446</v>
      </c>
      <c r="N6" s="431" t="s">
        <v>447</v>
      </c>
      <c r="O6" s="378" t="s">
        <v>503</v>
      </c>
      <c r="P6" s="378" t="s">
        <v>449</v>
      </c>
      <c r="Q6" s="378" t="s">
        <v>504</v>
      </c>
      <c r="R6" s="378" t="s">
        <v>460</v>
      </c>
      <c r="S6" s="378" t="s">
        <v>461</v>
      </c>
      <c r="T6" s="378" t="s">
        <v>491</v>
      </c>
      <c r="U6" s="378" t="s">
        <v>463</v>
      </c>
    </row>
    <row r="7" spans="1:22" s="63" customFormat="1" ht="31.9" customHeight="1" x14ac:dyDescent="0.3">
      <c r="A7" s="84" t="s">
        <v>346</v>
      </c>
      <c r="B7" s="218"/>
      <c r="C7" s="218"/>
      <c r="D7" s="218"/>
      <c r="E7" s="218"/>
      <c r="F7" s="218"/>
      <c r="G7" s="218"/>
      <c r="H7" s="218"/>
      <c r="I7" s="218"/>
      <c r="J7" s="218"/>
      <c r="K7" s="218"/>
      <c r="L7" s="217"/>
      <c r="M7" s="138">
        <f t="shared" ref="M7:O9" si="0">IFERROR(IF(AND(ROUND(SUM(B7:B7),0)=0,ROUND(SUM(C7:C7),0)&gt;ROUND(SUM(B7:B7),0)),"INF",(ROUND(SUM(C7:C7),0)-ROUND(SUM(B7:B7),0))/ROUND(SUM(B7:B7),0)),0)</f>
        <v>0</v>
      </c>
      <c r="N7" s="138">
        <f t="shared" si="0"/>
        <v>0</v>
      </c>
      <c r="O7" s="138">
        <f t="shared" si="0"/>
        <v>0</v>
      </c>
      <c r="P7" s="138">
        <f t="shared" ref="P7:U9" si="1">IFERROR(IF(AND(ROUND(SUM(E7),0)=0,ROUND(SUM(F7:F7),0)&gt;ROUND(SUM(E7),0)),"INF",(ROUND(SUM(F7:F7),0)-ROUND(SUM(E7),0))/ROUND(SUM(E7),0)),0)</f>
        <v>0</v>
      </c>
      <c r="Q7" s="138">
        <f t="shared" si="1"/>
        <v>0</v>
      </c>
      <c r="R7" s="138">
        <f t="shared" si="1"/>
        <v>0</v>
      </c>
      <c r="S7" s="138">
        <f t="shared" si="1"/>
        <v>0</v>
      </c>
      <c r="T7" s="138">
        <f t="shared" si="1"/>
        <v>0</v>
      </c>
      <c r="U7" s="166">
        <f>IFERROR(IF(AND(ROUND(SUM(J7),0)=0,ROUND(SUM(K7:K7),0)&gt;ROUND(SUM(J7),0)),"INF",(ROUND(SUM(K7:K7),0)-ROUND(SUM(J7),0))/ROUND(SUM(J7),0)),0)</f>
        <v>0</v>
      </c>
      <c r="V7" s="164">
        <f>K7</f>
        <v>0</v>
      </c>
    </row>
    <row r="8" spans="1:22" s="63" customFormat="1" ht="31.9" customHeight="1" x14ac:dyDescent="0.3">
      <c r="A8" s="167" t="s">
        <v>396</v>
      </c>
      <c r="B8" s="218"/>
      <c r="C8" s="218"/>
      <c r="D8" s="218"/>
      <c r="E8" s="218"/>
      <c r="F8" s="308"/>
      <c r="G8" s="308"/>
      <c r="H8" s="308"/>
      <c r="I8" s="308"/>
      <c r="J8" s="308"/>
      <c r="K8" s="308"/>
      <c r="L8" s="217"/>
      <c r="M8" s="138">
        <f t="shared" si="0"/>
        <v>0</v>
      </c>
      <c r="N8" s="138">
        <f t="shared" si="0"/>
        <v>0</v>
      </c>
      <c r="O8" s="138">
        <f t="shared" si="0"/>
        <v>0</v>
      </c>
      <c r="P8" s="138">
        <f t="shared" si="1"/>
        <v>0</v>
      </c>
      <c r="Q8" s="138">
        <f t="shared" si="1"/>
        <v>0</v>
      </c>
      <c r="R8" s="138">
        <f t="shared" si="1"/>
        <v>0</v>
      </c>
      <c r="S8" s="138">
        <f t="shared" si="1"/>
        <v>0</v>
      </c>
      <c r="T8" s="138">
        <f t="shared" si="1"/>
        <v>0</v>
      </c>
      <c r="U8" s="166">
        <f t="shared" si="1"/>
        <v>0</v>
      </c>
      <c r="V8" s="164">
        <f>K8</f>
        <v>0</v>
      </c>
    </row>
    <row r="9" spans="1:22" s="63" customFormat="1" ht="15" x14ac:dyDescent="0.3">
      <c r="A9" s="84" t="s">
        <v>401</v>
      </c>
      <c r="B9" s="55">
        <f t="shared" ref="B9:C9" si="2">B8*B7</f>
        <v>0</v>
      </c>
      <c r="C9" s="55">
        <f t="shared" si="2"/>
        <v>0</v>
      </c>
      <c r="D9" s="55">
        <f t="shared" ref="D9:K9" si="3">D8*D7</f>
        <v>0</v>
      </c>
      <c r="E9" s="55">
        <f t="shared" si="3"/>
        <v>0</v>
      </c>
      <c r="F9" s="55">
        <f t="shared" si="3"/>
        <v>0</v>
      </c>
      <c r="G9" s="55">
        <f t="shared" si="3"/>
        <v>0</v>
      </c>
      <c r="H9" s="55">
        <f t="shared" si="3"/>
        <v>0</v>
      </c>
      <c r="I9" s="55">
        <f t="shared" si="3"/>
        <v>0</v>
      </c>
      <c r="J9" s="55">
        <f t="shared" si="3"/>
        <v>0</v>
      </c>
      <c r="K9" s="55">
        <f t="shared" si="3"/>
        <v>0</v>
      </c>
      <c r="L9" s="217"/>
      <c r="M9" s="156">
        <f t="shared" si="0"/>
        <v>0</v>
      </c>
      <c r="N9" s="156">
        <f t="shared" si="0"/>
        <v>0</v>
      </c>
      <c r="O9" s="156">
        <f t="shared" si="0"/>
        <v>0</v>
      </c>
      <c r="P9" s="156">
        <f t="shared" si="1"/>
        <v>0</v>
      </c>
      <c r="Q9" s="156">
        <f t="shared" si="1"/>
        <v>0</v>
      </c>
      <c r="R9" s="156">
        <f t="shared" si="1"/>
        <v>0</v>
      </c>
      <c r="S9" s="156">
        <f t="shared" si="1"/>
        <v>0</v>
      </c>
      <c r="T9" s="156">
        <f t="shared" si="1"/>
        <v>0</v>
      </c>
      <c r="U9" s="163">
        <f t="shared" si="1"/>
        <v>0</v>
      </c>
      <c r="V9" s="164">
        <f>K9</f>
        <v>0</v>
      </c>
    </row>
    <row r="10" spans="1:22" x14ac:dyDescent="0.3">
      <c r="F10" s="55"/>
      <c r="M10" s="57"/>
    </row>
    <row r="11" spans="1:22" s="58" customFormat="1" x14ac:dyDescent="0.3">
      <c r="A11" s="530" t="s">
        <v>350</v>
      </c>
      <c r="B11" s="531"/>
      <c r="C11" s="531"/>
      <c r="D11" s="531"/>
      <c r="E11" s="531"/>
      <c r="F11" s="531"/>
      <c r="G11" s="531"/>
      <c r="H11" s="531"/>
      <c r="I11" s="531"/>
      <c r="J11" s="531"/>
      <c r="K11" s="532"/>
      <c r="M11" s="506" t="s">
        <v>445</v>
      </c>
      <c r="N11" s="507"/>
      <c r="O11" s="507"/>
      <c r="P11" s="507"/>
      <c r="Q11" s="507"/>
      <c r="R11" s="507"/>
      <c r="S11" s="507"/>
      <c r="T11" s="507"/>
      <c r="U11" s="507"/>
    </row>
    <row r="12" spans="1:22" s="353" customFormat="1" ht="24" customHeight="1" x14ac:dyDescent="0.3">
      <c r="A12" s="343" t="s">
        <v>2</v>
      </c>
      <c r="B12" s="160" t="s">
        <v>515</v>
      </c>
      <c r="C12" s="160" t="s">
        <v>493</v>
      </c>
      <c r="D12" s="160" t="s">
        <v>509</v>
      </c>
      <c r="E12" s="208" t="s">
        <v>507</v>
      </c>
      <c r="F12" s="208" t="s">
        <v>508</v>
      </c>
      <c r="G12" s="208" t="s">
        <v>455</v>
      </c>
      <c r="H12" s="208" t="s">
        <v>456</v>
      </c>
      <c r="I12" s="208" t="s">
        <v>457</v>
      </c>
      <c r="J12" s="208" t="s">
        <v>458</v>
      </c>
      <c r="K12" s="208" t="s">
        <v>459</v>
      </c>
      <c r="L12" s="355"/>
      <c r="M12" s="431" t="s">
        <v>446</v>
      </c>
      <c r="N12" s="431" t="s">
        <v>447</v>
      </c>
      <c r="O12" s="431" t="s">
        <v>503</v>
      </c>
      <c r="P12" s="431" t="s">
        <v>449</v>
      </c>
      <c r="Q12" s="431" t="s">
        <v>504</v>
      </c>
      <c r="R12" s="431" t="s">
        <v>460</v>
      </c>
      <c r="S12" s="431" t="s">
        <v>461</v>
      </c>
      <c r="T12" s="431" t="s">
        <v>491</v>
      </c>
      <c r="U12" s="431" t="s">
        <v>463</v>
      </c>
    </row>
    <row r="13" spans="1:22" s="63" customFormat="1" ht="31.9" customHeight="1" x14ac:dyDescent="0.3">
      <c r="A13" s="84" t="s">
        <v>346</v>
      </c>
      <c r="B13" s="218"/>
      <c r="C13" s="218"/>
      <c r="D13" s="218"/>
      <c r="E13" s="218"/>
      <c r="F13" s="218"/>
      <c r="G13" s="218"/>
      <c r="H13" s="218"/>
      <c r="I13" s="218"/>
      <c r="J13" s="218"/>
      <c r="K13" s="218"/>
      <c r="L13" s="217"/>
      <c r="M13" s="138">
        <f t="shared" ref="M13:O15" si="4">IFERROR(IF(AND(ROUND(SUM(B13:B13),0)=0,ROUND(SUM(C13:C13),0)&gt;ROUND(SUM(B13:B13),0)),"INF",(ROUND(SUM(C13:C13),0)-ROUND(SUM(B13:B13),0))/ROUND(SUM(B13:B13),0)),0)</f>
        <v>0</v>
      </c>
      <c r="N13" s="138">
        <f t="shared" si="4"/>
        <v>0</v>
      </c>
      <c r="O13" s="138">
        <f t="shared" si="4"/>
        <v>0</v>
      </c>
      <c r="P13" s="138">
        <f t="shared" ref="P13:P15" si="5">IFERROR(IF(AND(ROUND(SUM(E13),0)=0,ROUND(SUM(F13:F13),0)&gt;ROUND(SUM(E13),0)),"INF",(ROUND(SUM(F13:F13),0)-ROUND(SUM(E13),0))/ROUND(SUM(E13),0)),0)</f>
        <v>0</v>
      </c>
      <c r="Q13" s="138">
        <f t="shared" ref="Q13:Q15" si="6">IFERROR(IF(AND(ROUND(SUM(F13),0)=0,ROUND(SUM(G13:G13),0)&gt;ROUND(SUM(F13),0)),"INF",(ROUND(SUM(G13:G13),0)-ROUND(SUM(F13),0))/ROUND(SUM(F13),0)),0)</f>
        <v>0</v>
      </c>
      <c r="R13" s="138">
        <f t="shared" ref="R13:R15" si="7">IFERROR(IF(AND(ROUND(SUM(G13),0)=0,ROUND(SUM(H13:H13),0)&gt;ROUND(SUM(G13),0)),"INF",(ROUND(SUM(H13:H13),0)-ROUND(SUM(G13),0))/ROUND(SUM(G13),0)),0)</f>
        <v>0</v>
      </c>
      <c r="S13" s="138">
        <f t="shared" ref="S13:S15" si="8">IFERROR(IF(AND(ROUND(SUM(H13),0)=0,ROUND(SUM(I13:I13),0)&gt;ROUND(SUM(H13),0)),"INF",(ROUND(SUM(I13:I13),0)-ROUND(SUM(H13),0))/ROUND(SUM(H13),0)),0)</f>
        <v>0</v>
      </c>
      <c r="T13" s="138">
        <f t="shared" ref="T13:T15" si="9">IFERROR(IF(AND(ROUND(SUM(I13),0)=0,ROUND(SUM(J13:J13),0)&gt;ROUND(SUM(I13),0)),"INF",(ROUND(SUM(J13:J13),0)-ROUND(SUM(I13),0))/ROUND(SUM(I13),0)),0)</f>
        <v>0</v>
      </c>
      <c r="U13" s="166">
        <f t="shared" ref="U13:U15" si="10">IFERROR(IF(AND(ROUND(SUM(J13),0)=0,ROUND(SUM(K13:K13),0)&gt;ROUND(SUM(J13),0)),"INF",(ROUND(SUM(K13:K13),0)-ROUND(SUM(J13),0))/ROUND(SUM(J13),0)),0)</f>
        <v>0</v>
      </c>
    </row>
    <row r="14" spans="1:22" s="63" customFormat="1" x14ac:dyDescent="0.3">
      <c r="A14" s="167" t="s">
        <v>396</v>
      </c>
      <c r="B14" s="218"/>
      <c r="C14" s="218"/>
      <c r="D14" s="218"/>
      <c r="E14" s="218"/>
      <c r="F14" s="308"/>
      <c r="G14" s="308"/>
      <c r="H14" s="308"/>
      <c r="I14" s="308"/>
      <c r="J14" s="308"/>
      <c r="K14" s="308"/>
      <c r="L14" s="217"/>
      <c r="M14" s="138">
        <f t="shared" si="4"/>
        <v>0</v>
      </c>
      <c r="N14" s="138">
        <f t="shared" si="4"/>
        <v>0</v>
      </c>
      <c r="O14" s="138">
        <f t="shared" si="4"/>
        <v>0</v>
      </c>
      <c r="P14" s="138">
        <f t="shared" si="5"/>
        <v>0</v>
      </c>
      <c r="Q14" s="138">
        <f t="shared" si="6"/>
        <v>0</v>
      </c>
      <c r="R14" s="138">
        <f t="shared" si="7"/>
        <v>0</v>
      </c>
      <c r="S14" s="138">
        <f t="shared" si="8"/>
        <v>0</v>
      </c>
      <c r="T14" s="138">
        <f t="shared" si="9"/>
        <v>0</v>
      </c>
      <c r="U14" s="166">
        <f t="shared" si="10"/>
        <v>0</v>
      </c>
    </row>
    <row r="15" spans="1:22" s="63" customFormat="1" x14ac:dyDescent="0.3">
      <c r="A15" s="84" t="s">
        <v>401</v>
      </c>
      <c r="B15" s="55">
        <f t="shared" ref="B15:C15" si="11">B14*B13</f>
        <v>0</v>
      </c>
      <c r="C15" s="55">
        <f t="shared" si="11"/>
        <v>0</v>
      </c>
      <c r="D15" s="55">
        <f t="shared" ref="D15:K15" si="12">D14*D13</f>
        <v>0</v>
      </c>
      <c r="E15" s="55">
        <f t="shared" si="12"/>
        <v>0</v>
      </c>
      <c r="F15" s="55">
        <f t="shared" si="12"/>
        <v>0</v>
      </c>
      <c r="G15" s="55">
        <f t="shared" si="12"/>
        <v>0</v>
      </c>
      <c r="H15" s="55">
        <f t="shared" si="12"/>
        <v>0</v>
      </c>
      <c r="I15" s="55">
        <f t="shared" si="12"/>
        <v>0</v>
      </c>
      <c r="J15" s="55">
        <f t="shared" si="12"/>
        <v>0</v>
      </c>
      <c r="K15" s="55">
        <f t="shared" si="12"/>
        <v>0</v>
      </c>
      <c r="L15" s="217"/>
      <c r="M15" s="156">
        <f t="shared" si="4"/>
        <v>0</v>
      </c>
      <c r="N15" s="156">
        <f t="shared" si="4"/>
        <v>0</v>
      </c>
      <c r="O15" s="156">
        <f t="shared" si="4"/>
        <v>0</v>
      </c>
      <c r="P15" s="156">
        <f t="shared" si="5"/>
        <v>0</v>
      </c>
      <c r="Q15" s="156">
        <f t="shared" si="6"/>
        <v>0</v>
      </c>
      <c r="R15" s="156">
        <f t="shared" si="7"/>
        <v>0</v>
      </c>
      <c r="S15" s="156">
        <f t="shared" si="8"/>
        <v>0</v>
      </c>
      <c r="T15" s="156">
        <f t="shared" si="9"/>
        <v>0</v>
      </c>
      <c r="U15" s="163">
        <f t="shared" si="10"/>
        <v>0</v>
      </c>
    </row>
    <row r="16" spans="1:22" x14ac:dyDescent="0.3">
      <c r="F16" s="55"/>
      <c r="M16" s="57"/>
    </row>
    <row r="17" spans="1:21" s="58" customFormat="1" x14ac:dyDescent="0.3">
      <c r="A17" s="530" t="s">
        <v>13</v>
      </c>
      <c r="B17" s="531"/>
      <c r="C17" s="531"/>
      <c r="D17" s="531"/>
      <c r="E17" s="531"/>
      <c r="F17" s="531"/>
      <c r="G17" s="531"/>
      <c r="H17" s="531"/>
      <c r="I17" s="531"/>
      <c r="J17" s="531"/>
      <c r="K17" s="532"/>
      <c r="M17" s="506" t="s">
        <v>445</v>
      </c>
      <c r="N17" s="507"/>
      <c r="O17" s="507"/>
      <c r="P17" s="507"/>
      <c r="Q17" s="507"/>
      <c r="R17" s="507"/>
      <c r="S17" s="507"/>
      <c r="T17" s="507"/>
      <c r="U17" s="507"/>
    </row>
    <row r="18" spans="1:21" s="353" customFormat="1" ht="24" customHeight="1" x14ac:dyDescent="0.3">
      <c r="A18" s="343" t="s">
        <v>2</v>
      </c>
      <c r="B18" s="160" t="s">
        <v>515</v>
      </c>
      <c r="C18" s="160" t="s">
        <v>493</v>
      </c>
      <c r="D18" s="160" t="s">
        <v>509</v>
      </c>
      <c r="E18" s="208" t="s">
        <v>507</v>
      </c>
      <c r="F18" s="208" t="s">
        <v>508</v>
      </c>
      <c r="G18" s="208" t="s">
        <v>455</v>
      </c>
      <c r="H18" s="208" t="s">
        <v>456</v>
      </c>
      <c r="I18" s="208" t="s">
        <v>457</v>
      </c>
      <c r="J18" s="208" t="s">
        <v>458</v>
      </c>
      <c r="K18" s="208" t="s">
        <v>459</v>
      </c>
      <c r="L18" s="355"/>
      <c r="M18" s="431" t="s">
        <v>446</v>
      </c>
      <c r="N18" s="431" t="s">
        <v>447</v>
      </c>
      <c r="O18" s="431" t="s">
        <v>503</v>
      </c>
      <c r="P18" s="431" t="s">
        <v>449</v>
      </c>
      <c r="Q18" s="431" t="s">
        <v>504</v>
      </c>
      <c r="R18" s="431" t="s">
        <v>460</v>
      </c>
      <c r="S18" s="431" t="s">
        <v>461</v>
      </c>
      <c r="T18" s="431" t="s">
        <v>491</v>
      </c>
      <c r="U18" s="431" t="s">
        <v>463</v>
      </c>
    </row>
    <row r="19" spans="1:21" s="63" customFormat="1" ht="31.9" customHeight="1" x14ac:dyDescent="0.3">
      <c r="A19" s="84" t="s">
        <v>346</v>
      </c>
      <c r="B19" s="199">
        <f t="shared" ref="B19:C19" si="13">SUM(B7,B13)</f>
        <v>0</v>
      </c>
      <c r="C19" s="199">
        <f t="shared" si="13"/>
        <v>0</v>
      </c>
      <c r="D19" s="199">
        <f t="shared" ref="D19:K19" si="14">SUM(D7,D13)</f>
        <v>0</v>
      </c>
      <c r="E19" s="199">
        <f t="shared" si="14"/>
        <v>0</v>
      </c>
      <c r="F19" s="199">
        <f t="shared" si="14"/>
        <v>0</v>
      </c>
      <c r="G19" s="199">
        <f t="shared" si="14"/>
        <v>0</v>
      </c>
      <c r="H19" s="199">
        <f t="shared" si="14"/>
        <v>0</v>
      </c>
      <c r="I19" s="199">
        <f t="shared" si="14"/>
        <v>0</v>
      </c>
      <c r="J19" s="199">
        <f t="shared" si="14"/>
        <v>0</v>
      </c>
      <c r="K19" s="199">
        <f t="shared" si="14"/>
        <v>0</v>
      </c>
      <c r="L19" s="217"/>
      <c r="M19" s="138">
        <f t="shared" ref="M19:O21" si="15">IFERROR(IF(AND(ROUND(SUM(B19:B19),0)=0,ROUND(SUM(C19:C19),0)&gt;ROUND(SUM(B19:B19),0)),"INF",(ROUND(SUM(C19:C19),0)-ROUND(SUM(B19:B19),0))/ROUND(SUM(B19:B19),0)),0)</f>
        <v>0</v>
      </c>
      <c r="N19" s="138">
        <f t="shared" si="15"/>
        <v>0</v>
      </c>
      <c r="O19" s="138">
        <f t="shared" si="15"/>
        <v>0</v>
      </c>
      <c r="P19" s="138">
        <f t="shared" ref="P19:P21" si="16">IFERROR(IF(AND(ROUND(SUM(E19),0)=0,ROUND(SUM(F19:F19),0)&gt;ROUND(SUM(E19),0)),"INF",(ROUND(SUM(F19:F19),0)-ROUND(SUM(E19),0))/ROUND(SUM(E19),0)),0)</f>
        <v>0</v>
      </c>
      <c r="Q19" s="138">
        <f t="shared" ref="Q19:Q21" si="17">IFERROR(IF(AND(ROUND(SUM(F19),0)=0,ROUND(SUM(G19:G19),0)&gt;ROUND(SUM(F19),0)),"INF",(ROUND(SUM(G19:G19),0)-ROUND(SUM(F19),0))/ROUND(SUM(F19),0)),0)</f>
        <v>0</v>
      </c>
      <c r="R19" s="138">
        <f t="shared" ref="R19:R21" si="18">IFERROR(IF(AND(ROUND(SUM(G19),0)=0,ROUND(SUM(H19:H19),0)&gt;ROUND(SUM(G19),0)),"INF",(ROUND(SUM(H19:H19),0)-ROUND(SUM(G19),0))/ROUND(SUM(G19),0)),0)</f>
        <v>0</v>
      </c>
      <c r="S19" s="138">
        <f t="shared" ref="S19:S21" si="19">IFERROR(IF(AND(ROUND(SUM(H19),0)=0,ROUND(SUM(I19:I19),0)&gt;ROUND(SUM(H19),0)),"INF",(ROUND(SUM(I19:I19),0)-ROUND(SUM(H19),0))/ROUND(SUM(H19),0)),0)</f>
        <v>0</v>
      </c>
      <c r="T19" s="138">
        <f t="shared" ref="T19:T21" si="20">IFERROR(IF(AND(ROUND(SUM(I19),0)=0,ROUND(SUM(J19:J19),0)&gt;ROUND(SUM(I19),0)),"INF",(ROUND(SUM(J19:J19),0)-ROUND(SUM(I19),0))/ROUND(SUM(I19),0)),0)</f>
        <v>0</v>
      </c>
      <c r="U19" s="166">
        <f t="shared" ref="U19:U21" si="21">IFERROR(IF(AND(ROUND(SUM(J19),0)=0,ROUND(SUM(K19:K19),0)&gt;ROUND(SUM(J19),0)),"INF",(ROUND(SUM(K19:K19),0)-ROUND(SUM(J19),0))/ROUND(SUM(J19),0)),0)</f>
        <v>0</v>
      </c>
    </row>
    <row r="20" spans="1:21" s="63" customFormat="1" x14ac:dyDescent="0.3">
      <c r="A20" s="167" t="s">
        <v>396</v>
      </c>
      <c r="B20" s="199">
        <f t="shared" ref="B20:C20" si="22">IFERROR(B21/B19,0)</f>
        <v>0</v>
      </c>
      <c r="C20" s="199">
        <f t="shared" si="22"/>
        <v>0</v>
      </c>
      <c r="D20" s="199">
        <f t="shared" ref="D20:K20" si="23">IFERROR(D21/D19,0)</f>
        <v>0</v>
      </c>
      <c r="E20" s="199">
        <f t="shared" si="23"/>
        <v>0</v>
      </c>
      <c r="F20" s="199">
        <f t="shared" si="23"/>
        <v>0</v>
      </c>
      <c r="G20" s="199">
        <f t="shared" si="23"/>
        <v>0</v>
      </c>
      <c r="H20" s="199">
        <f t="shared" si="23"/>
        <v>0</v>
      </c>
      <c r="I20" s="199">
        <f t="shared" si="23"/>
        <v>0</v>
      </c>
      <c r="J20" s="199">
        <f t="shared" si="23"/>
        <v>0</v>
      </c>
      <c r="K20" s="199">
        <f t="shared" si="23"/>
        <v>0</v>
      </c>
      <c r="L20" s="217"/>
      <c r="M20" s="138">
        <f t="shared" si="15"/>
        <v>0</v>
      </c>
      <c r="N20" s="138">
        <f t="shared" si="15"/>
        <v>0</v>
      </c>
      <c r="O20" s="138">
        <f t="shared" si="15"/>
        <v>0</v>
      </c>
      <c r="P20" s="138">
        <f t="shared" si="16"/>
        <v>0</v>
      </c>
      <c r="Q20" s="138">
        <f t="shared" si="17"/>
        <v>0</v>
      </c>
      <c r="R20" s="138">
        <f t="shared" si="18"/>
        <v>0</v>
      </c>
      <c r="S20" s="138">
        <f t="shared" si="19"/>
        <v>0</v>
      </c>
      <c r="T20" s="138">
        <f t="shared" si="20"/>
        <v>0</v>
      </c>
      <c r="U20" s="166">
        <f t="shared" si="21"/>
        <v>0</v>
      </c>
    </row>
    <row r="21" spans="1:21" s="63" customFormat="1" x14ac:dyDescent="0.3">
      <c r="A21" s="84" t="s">
        <v>401</v>
      </c>
      <c r="B21" s="199">
        <f t="shared" ref="B21:C21" si="24">SUM(B9,B15)</f>
        <v>0</v>
      </c>
      <c r="C21" s="199">
        <f t="shared" si="24"/>
        <v>0</v>
      </c>
      <c r="D21" s="199">
        <f t="shared" ref="D21:K21" si="25">SUM(D9,D15)</f>
        <v>0</v>
      </c>
      <c r="E21" s="199">
        <f t="shared" si="25"/>
        <v>0</v>
      </c>
      <c r="F21" s="199">
        <f t="shared" si="25"/>
        <v>0</v>
      </c>
      <c r="G21" s="199">
        <f t="shared" si="25"/>
        <v>0</v>
      </c>
      <c r="H21" s="199">
        <f t="shared" si="25"/>
        <v>0</v>
      </c>
      <c r="I21" s="199">
        <f t="shared" si="25"/>
        <v>0</v>
      </c>
      <c r="J21" s="199">
        <f t="shared" si="25"/>
        <v>0</v>
      </c>
      <c r="K21" s="199">
        <f t="shared" si="25"/>
        <v>0</v>
      </c>
      <c r="L21" s="217"/>
      <c r="M21" s="156">
        <f t="shared" si="15"/>
        <v>0</v>
      </c>
      <c r="N21" s="156">
        <f t="shared" si="15"/>
        <v>0</v>
      </c>
      <c r="O21" s="156">
        <f t="shared" si="15"/>
        <v>0</v>
      </c>
      <c r="P21" s="156">
        <f t="shared" si="16"/>
        <v>0</v>
      </c>
      <c r="Q21" s="156">
        <f t="shared" si="17"/>
        <v>0</v>
      </c>
      <c r="R21" s="156">
        <f t="shared" si="18"/>
        <v>0</v>
      </c>
      <c r="S21" s="156">
        <f t="shared" si="19"/>
        <v>0</v>
      </c>
      <c r="T21" s="156">
        <f t="shared" si="20"/>
        <v>0</v>
      </c>
      <c r="U21" s="163">
        <f t="shared" si="21"/>
        <v>0</v>
      </c>
    </row>
    <row r="24" spans="1:21" ht="14.25" thickBot="1" x14ac:dyDescent="0.35">
      <c r="A24" s="534" t="s">
        <v>235</v>
      </c>
      <c r="B24" s="534"/>
      <c r="C24" s="534"/>
      <c r="D24" s="534"/>
      <c r="E24" s="534"/>
      <c r="F24" s="534"/>
      <c r="G24" s="534"/>
      <c r="H24" s="534"/>
      <c r="I24" s="534"/>
      <c r="J24" s="534"/>
      <c r="K24" s="534"/>
      <c r="L24" s="534"/>
      <c r="M24" s="534"/>
      <c r="N24" s="534"/>
      <c r="O24" s="534"/>
      <c r="P24" s="534"/>
      <c r="Q24" s="534"/>
      <c r="R24" s="534"/>
      <c r="S24" s="534"/>
    </row>
    <row r="25" spans="1:21" ht="12.6" customHeight="1" thickBot="1" x14ac:dyDescent="0.35">
      <c r="A25" s="75" t="s">
        <v>341</v>
      </c>
      <c r="B25" s="432"/>
      <c r="C25" s="432"/>
      <c r="D25" s="517" t="s">
        <v>282</v>
      </c>
      <c r="E25" s="518"/>
      <c r="F25" s="518"/>
      <c r="G25" s="518"/>
      <c r="H25" s="518"/>
      <c r="I25" s="518"/>
      <c r="J25" s="518"/>
      <c r="K25" s="518"/>
      <c r="L25" s="518"/>
      <c r="M25" s="518"/>
      <c r="N25" s="518"/>
      <c r="O25" s="518"/>
      <c r="P25" s="518"/>
      <c r="Q25" s="518"/>
      <c r="R25" s="518"/>
      <c r="S25" s="518"/>
    </row>
    <row r="26" spans="1:21" ht="214.9" customHeight="1" thickBot="1" x14ac:dyDescent="0.35">
      <c r="A26" s="373">
        <v>2024</v>
      </c>
      <c r="B26" s="520"/>
      <c r="C26" s="521"/>
      <c r="D26" s="521"/>
      <c r="E26" s="521"/>
      <c r="F26" s="521"/>
      <c r="G26" s="521"/>
      <c r="H26" s="521"/>
      <c r="I26" s="521"/>
      <c r="J26" s="521"/>
      <c r="K26" s="521"/>
      <c r="L26" s="521"/>
      <c r="M26" s="521"/>
      <c r="N26" s="521"/>
      <c r="O26" s="521"/>
      <c r="P26" s="521"/>
      <c r="Q26" s="521"/>
      <c r="R26" s="521"/>
      <c r="S26" s="522"/>
    </row>
    <row r="27" spans="1:21" ht="214.9" customHeight="1" thickBot="1" x14ac:dyDescent="0.35">
      <c r="A27" s="374">
        <v>2025</v>
      </c>
      <c r="B27" s="520"/>
      <c r="C27" s="521"/>
      <c r="D27" s="521"/>
      <c r="E27" s="521"/>
      <c r="F27" s="521"/>
      <c r="G27" s="521"/>
      <c r="H27" s="521"/>
      <c r="I27" s="521"/>
      <c r="J27" s="521"/>
      <c r="K27" s="521"/>
      <c r="L27" s="521"/>
      <c r="M27" s="521"/>
      <c r="N27" s="521"/>
      <c r="O27" s="521"/>
      <c r="P27" s="521"/>
      <c r="Q27" s="521"/>
      <c r="R27" s="521"/>
      <c r="S27" s="522"/>
    </row>
    <row r="28" spans="1:21" ht="214.9" customHeight="1" thickBot="1" x14ac:dyDescent="0.35">
      <c r="A28" s="374">
        <v>2026</v>
      </c>
      <c r="B28" s="520"/>
      <c r="C28" s="521"/>
      <c r="D28" s="521"/>
      <c r="E28" s="521"/>
      <c r="F28" s="521"/>
      <c r="G28" s="521"/>
      <c r="H28" s="521"/>
      <c r="I28" s="521"/>
      <c r="J28" s="521"/>
      <c r="K28" s="521"/>
      <c r="L28" s="521"/>
      <c r="M28" s="521"/>
      <c r="N28" s="521"/>
      <c r="O28" s="521"/>
      <c r="P28" s="521"/>
      <c r="Q28" s="521"/>
      <c r="R28" s="521"/>
      <c r="S28" s="522"/>
    </row>
    <row r="29" spans="1:21" ht="214.9" customHeight="1" thickBot="1" x14ac:dyDescent="0.35">
      <c r="A29" s="374">
        <v>2027</v>
      </c>
      <c r="B29" s="520"/>
      <c r="C29" s="521"/>
      <c r="D29" s="521"/>
      <c r="E29" s="521"/>
      <c r="F29" s="521"/>
      <c r="G29" s="521"/>
      <c r="H29" s="521"/>
      <c r="I29" s="521"/>
      <c r="J29" s="521"/>
      <c r="K29" s="521"/>
      <c r="L29" s="521"/>
      <c r="M29" s="521"/>
      <c r="N29" s="521"/>
      <c r="O29" s="521"/>
      <c r="P29" s="521"/>
      <c r="Q29" s="521"/>
      <c r="R29" s="521"/>
      <c r="S29" s="522"/>
    </row>
    <row r="30" spans="1:21" ht="214.9" customHeight="1" thickBot="1" x14ac:dyDescent="0.35">
      <c r="A30" s="374">
        <v>2028</v>
      </c>
      <c r="B30" s="520"/>
      <c r="C30" s="521"/>
      <c r="D30" s="521"/>
      <c r="E30" s="521"/>
      <c r="F30" s="521"/>
      <c r="G30" s="521"/>
      <c r="H30" s="521"/>
      <c r="I30" s="521"/>
      <c r="J30" s="521"/>
      <c r="K30" s="521"/>
      <c r="L30" s="521"/>
      <c r="M30" s="521"/>
      <c r="N30" s="521"/>
      <c r="O30" s="521"/>
      <c r="P30" s="521"/>
      <c r="Q30" s="521"/>
      <c r="R30" s="521"/>
      <c r="S30" s="522"/>
    </row>
  </sheetData>
  <mergeCells count="14">
    <mergeCell ref="B28:S28"/>
    <mergeCell ref="B29:S29"/>
    <mergeCell ref="B30:S30"/>
    <mergeCell ref="B26:S26"/>
    <mergeCell ref="M17:U17"/>
    <mergeCell ref="A24:S24"/>
    <mergeCell ref="D25:S25"/>
    <mergeCell ref="A17:K17"/>
    <mergeCell ref="B27:S27"/>
    <mergeCell ref="A5:K5"/>
    <mergeCell ref="A11:K11"/>
    <mergeCell ref="A3:U3"/>
    <mergeCell ref="M5:U5"/>
    <mergeCell ref="M11:U11"/>
  </mergeCells>
  <phoneticPr fontId="31" type="noConversion"/>
  <conditionalFormatting sqref="F14">
    <cfRule type="containsText" dxfId="973" priority="70" operator="containsText" text="ntitulé">
      <formula>NOT(ISERROR(SEARCH("ntitulé",F14)))</formula>
    </cfRule>
    <cfRule type="containsBlanks" dxfId="972" priority="71">
      <formula>LEN(TRIM(F14))=0</formula>
    </cfRule>
  </conditionalFormatting>
  <conditionalFormatting sqref="F14">
    <cfRule type="containsText" dxfId="971" priority="69" operator="containsText" text="libre">
      <formula>NOT(ISERROR(SEARCH("libre",F14)))</formula>
    </cfRule>
  </conditionalFormatting>
  <conditionalFormatting sqref="G14">
    <cfRule type="containsText" dxfId="970" priority="67" operator="containsText" text="ntitulé">
      <formula>NOT(ISERROR(SEARCH("ntitulé",G14)))</formula>
    </cfRule>
    <cfRule type="containsBlanks" dxfId="969" priority="68">
      <formula>LEN(TRIM(G14))=0</formula>
    </cfRule>
  </conditionalFormatting>
  <conditionalFormatting sqref="G14">
    <cfRule type="containsText" dxfId="968" priority="66" operator="containsText" text="libre">
      <formula>NOT(ISERROR(SEARCH("libre",G14)))</formula>
    </cfRule>
  </conditionalFormatting>
  <conditionalFormatting sqref="H14">
    <cfRule type="containsText" dxfId="967" priority="64" operator="containsText" text="ntitulé">
      <formula>NOT(ISERROR(SEARCH("ntitulé",H14)))</formula>
    </cfRule>
    <cfRule type="containsBlanks" dxfId="966" priority="65">
      <formula>LEN(TRIM(H14))=0</formula>
    </cfRule>
  </conditionalFormatting>
  <conditionalFormatting sqref="H14">
    <cfRule type="containsText" dxfId="965" priority="63" operator="containsText" text="libre">
      <formula>NOT(ISERROR(SEARCH("libre",H14)))</formula>
    </cfRule>
  </conditionalFormatting>
  <conditionalFormatting sqref="I14">
    <cfRule type="containsText" dxfId="964" priority="61" operator="containsText" text="ntitulé">
      <formula>NOT(ISERROR(SEARCH("ntitulé",I14)))</formula>
    </cfRule>
    <cfRule type="containsBlanks" dxfId="963" priority="62">
      <formula>LEN(TRIM(I14))=0</formula>
    </cfRule>
  </conditionalFormatting>
  <conditionalFormatting sqref="I14">
    <cfRule type="containsText" dxfId="962" priority="60" operator="containsText" text="libre">
      <formula>NOT(ISERROR(SEARCH("libre",I14)))</formula>
    </cfRule>
  </conditionalFormatting>
  <conditionalFormatting sqref="J14">
    <cfRule type="containsText" dxfId="961" priority="58" operator="containsText" text="ntitulé">
      <formula>NOT(ISERROR(SEARCH("ntitulé",J14)))</formula>
    </cfRule>
    <cfRule type="containsBlanks" dxfId="960" priority="59">
      <formula>LEN(TRIM(J14))=0</formula>
    </cfRule>
  </conditionalFormatting>
  <conditionalFormatting sqref="J14">
    <cfRule type="containsText" dxfId="959" priority="57" operator="containsText" text="libre">
      <formula>NOT(ISERROR(SEARCH("libre",J14)))</formula>
    </cfRule>
  </conditionalFormatting>
  <conditionalFormatting sqref="K14">
    <cfRule type="containsText" dxfId="958" priority="55" operator="containsText" text="ntitulé">
      <formula>NOT(ISERROR(SEARCH("ntitulé",K14)))</formula>
    </cfRule>
    <cfRule type="containsBlanks" dxfId="957" priority="56">
      <formula>LEN(TRIM(K14))=0</formula>
    </cfRule>
  </conditionalFormatting>
  <conditionalFormatting sqref="K14">
    <cfRule type="containsText" dxfId="956" priority="54" operator="containsText" text="libre">
      <formula>NOT(ISERROR(SEARCH("libre",K14)))</formula>
    </cfRule>
  </conditionalFormatting>
  <conditionalFormatting sqref="B13:E13">
    <cfRule type="containsText" dxfId="955" priority="91" operator="containsText" text="ntitulé">
      <formula>NOT(ISERROR(SEARCH("ntitulé",B13)))</formula>
    </cfRule>
    <cfRule type="containsBlanks" dxfId="954" priority="92">
      <formula>LEN(TRIM(B13))=0</formula>
    </cfRule>
  </conditionalFormatting>
  <conditionalFormatting sqref="B13:E13">
    <cfRule type="containsText" dxfId="953" priority="90" operator="containsText" text="libre">
      <formula>NOT(ISERROR(SEARCH("libre",B13)))</formula>
    </cfRule>
  </conditionalFormatting>
  <conditionalFormatting sqref="F13">
    <cfRule type="containsText" dxfId="952" priority="88" operator="containsText" text="ntitulé">
      <formula>NOT(ISERROR(SEARCH("ntitulé",F13)))</formula>
    </cfRule>
    <cfRule type="containsBlanks" dxfId="951" priority="89">
      <formula>LEN(TRIM(F13))=0</formula>
    </cfRule>
  </conditionalFormatting>
  <conditionalFormatting sqref="F13">
    <cfRule type="containsText" dxfId="950" priority="87" operator="containsText" text="libre">
      <formula>NOT(ISERROR(SEARCH("libre",F13)))</formula>
    </cfRule>
  </conditionalFormatting>
  <conditionalFormatting sqref="G13">
    <cfRule type="containsText" dxfId="949" priority="85" operator="containsText" text="ntitulé">
      <formula>NOT(ISERROR(SEARCH("ntitulé",G13)))</formula>
    </cfRule>
    <cfRule type="containsBlanks" dxfId="948" priority="86">
      <formula>LEN(TRIM(G13))=0</formula>
    </cfRule>
  </conditionalFormatting>
  <conditionalFormatting sqref="G13">
    <cfRule type="containsText" dxfId="947" priority="84" operator="containsText" text="libre">
      <formula>NOT(ISERROR(SEARCH("libre",G13)))</formula>
    </cfRule>
  </conditionalFormatting>
  <conditionalFormatting sqref="H13">
    <cfRule type="containsText" dxfId="946" priority="82" operator="containsText" text="ntitulé">
      <formula>NOT(ISERROR(SEARCH("ntitulé",H13)))</formula>
    </cfRule>
    <cfRule type="containsBlanks" dxfId="945" priority="83">
      <formula>LEN(TRIM(H13))=0</formula>
    </cfRule>
  </conditionalFormatting>
  <conditionalFormatting sqref="H13">
    <cfRule type="containsText" dxfId="944" priority="81" operator="containsText" text="libre">
      <formula>NOT(ISERROR(SEARCH("libre",H13)))</formula>
    </cfRule>
  </conditionalFormatting>
  <conditionalFormatting sqref="I13">
    <cfRule type="containsText" dxfId="943" priority="79" operator="containsText" text="ntitulé">
      <formula>NOT(ISERROR(SEARCH("ntitulé",I13)))</formula>
    </cfRule>
    <cfRule type="containsBlanks" dxfId="942" priority="80">
      <formula>LEN(TRIM(I13))=0</formula>
    </cfRule>
  </conditionalFormatting>
  <conditionalFormatting sqref="I13">
    <cfRule type="containsText" dxfId="941" priority="78" operator="containsText" text="libre">
      <formula>NOT(ISERROR(SEARCH("libre",I13)))</formula>
    </cfRule>
  </conditionalFormatting>
  <conditionalFormatting sqref="J13">
    <cfRule type="containsText" dxfId="940" priority="76" operator="containsText" text="ntitulé">
      <formula>NOT(ISERROR(SEARCH("ntitulé",J13)))</formula>
    </cfRule>
    <cfRule type="containsBlanks" dxfId="939" priority="77">
      <formula>LEN(TRIM(J13))=0</formula>
    </cfRule>
  </conditionalFormatting>
  <conditionalFormatting sqref="J13">
    <cfRule type="containsText" dxfId="938" priority="75" operator="containsText" text="libre">
      <formula>NOT(ISERROR(SEARCH("libre",J13)))</formula>
    </cfRule>
  </conditionalFormatting>
  <conditionalFormatting sqref="K13">
    <cfRule type="containsText" dxfId="937" priority="73" operator="containsText" text="ntitulé">
      <formula>NOT(ISERROR(SEARCH("ntitulé",K13)))</formula>
    </cfRule>
    <cfRule type="containsBlanks" dxfId="936" priority="74">
      <formula>LEN(TRIM(K13))=0</formula>
    </cfRule>
  </conditionalFormatting>
  <conditionalFormatting sqref="K13">
    <cfRule type="containsText" dxfId="935" priority="72" operator="containsText" text="libre">
      <formula>NOT(ISERROR(SEARCH("libre",K13)))</formula>
    </cfRule>
  </conditionalFormatting>
  <conditionalFormatting sqref="B14:D14">
    <cfRule type="containsText" dxfId="934" priority="52" operator="containsText" text="ntitulé">
      <formula>NOT(ISERROR(SEARCH("ntitulé",B14)))</formula>
    </cfRule>
    <cfRule type="containsBlanks" dxfId="933" priority="53">
      <formula>LEN(TRIM(B14))=0</formula>
    </cfRule>
  </conditionalFormatting>
  <conditionalFormatting sqref="B14:D14">
    <cfRule type="containsText" dxfId="932" priority="51" operator="containsText" text="libre">
      <formula>NOT(ISERROR(SEARCH("libre",B14)))</formula>
    </cfRule>
  </conditionalFormatting>
  <conditionalFormatting sqref="E14">
    <cfRule type="containsText" dxfId="931" priority="49" operator="containsText" text="ntitulé">
      <formula>NOT(ISERROR(SEARCH("ntitulé",E14)))</formula>
    </cfRule>
    <cfRule type="containsBlanks" dxfId="930" priority="50">
      <formula>LEN(TRIM(E14))=0</formula>
    </cfRule>
  </conditionalFormatting>
  <conditionalFormatting sqref="E14">
    <cfRule type="containsText" dxfId="929" priority="48" operator="containsText" text="libre">
      <formula>NOT(ISERROR(SEARCH("libre",E14)))</formula>
    </cfRule>
  </conditionalFormatting>
  <conditionalFormatting sqref="B7:E7">
    <cfRule type="containsText" dxfId="928" priority="136" operator="containsText" text="ntitulé">
      <formula>NOT(ISERROR(SEARCH("ntitulé",B7)))</formula>
    </cfRule>
    <cfRule type="containsBlanks" dxfId="927" priority="137">
      <formula>LEN(TRIM(B7))=0</formula>
    </cfRule>
  </conditionalFormatting>
  <conditionalFormatting sqref="B7:E7">
    <cfRule type="containsText" dxfId="926" priority="135" operator="containsText" text="libre">
      <formula>NOT(ISERROR(SEARCH("libre",B7)))</formula>
    </cfRule>
  </conditionalFormatting>
  <conditionalFormatting sqref="F7">
    <cfRule type="containsText" dxfId="925" priority="133" operator="containsText" text="ntitulé">
      <formula>NOT(ISERROR(SEARCH("ntitulé",F7)))</formula>
    </cfRule>
    <cfRule type="containsBlanks" dxfId="924" priority="134">
      <formula>LEN(TRIM(F7))=0</formula>
    </cfRule>
  </conditionalFormatting>
  <conditionalFormatting sqref="F7">
    <cfRule type="containsText" dxfId="923" priority="132" operator="containsText" text="libre">
      <formula>NOT(ISERROR(SEARCH("libre",F7)))</formula>
    </cfRule>
  </conditionalFormatting>
  <conditionalFormatting sqref="G7">
    <cfRule type="containsText" dxfId="922" priority="130" operator="containsText" text="ntitulé">
      <formula>NOT(ISERROR(SEARCH("ntitulé",G7)))</formula>
    </cfRule>
    <cfRule type="containsBlanks" dxfId="921" priority="131">
      <formula>LEN(TRIM(G7))=0</formula>
    </cfRule>
  </conditionalFormatting>
  <conditionalFormatting sqref="G7">
    <cfRule type="containsText" dxfId="920" priority="129" operator="containsText" text="libre">
      <formula>NOT(ISERROR(SEARCH("libre",G7)))</formula>
    </cfRule>
  </conditionalFormatting>
  <conditionalFormatting sqref="H7">
    <cfRule type="containsText" dxfId="919" priority="127" operator="containsText" text="ntitulé">
      <formula>NOT(ISERROR(SEARCH("ntitulé",H7)))</formula>
    </cfRule>
    <cfRule type="containsBlanks" dxfId="918" priority="128">
      <formula>LEN(TRIM(H7))=0</formula>
    </cfRule>
  </conditionalFormatting>
  <conditionalFormatting sqref="H7">
    <cfRule type="containsText" dxfId="917" priority="126" operator="containsText" text="libre">
      <formula>NOT(ISERROR(SEARCH("libre",H7)))</formula>
    </cfRule>
  </conditionalFormatting>
  <conditionalFormatting sqref="I7">
    <cfRule type="containsText" dxfId="916" priority="124" operator="containsText" text="ntitulé">
      <formula>NOT(ISERROR(SEARCH("ntitulé",I7)))</formula>
    </cfRule>
    <cfRule type="containsBlanks" dxfId="915" priority="125">
      <formula>LEN(TRIM(I7))=0</formula>
    </cfRule>
  </conditionalFormatting>
  <conditionalFormatting sqref="I7">
    <cfRule type="containsText" dxfId="914" priority="123" operator="containsText" text="libre">
      <formula>NOT(ISERROR(SEARCH("libre",I7)))</formula>
    </cfRule>
  </conditionalFormatting>
  <conditionalFormatting sqref="J7">
    <cfRule type="containsText" dxfId="913" priority="121" operator="containsText" text="ntitulé">
      <formula>NOT(ISERROR(SEARCH("ntitulé",J7)))</formula>
    </cfRule>
    <cfRule type="containsBlanks" dxfId="912" priority="122">
      <formula>LEN(TRIM(J7))=0</formula>
    </cfRule>
  </conditionalFormatting>
  <conditionalFormatting sqref="J7">
    <cfRule type="containsText" dxfId="911" priority="120" operator="containsText" text="libre">
      <formula>NOT(ISERROR(SEARCH("libre",J7)))</formula>
    </cfRule>
  </conditionalFormatting>
  <conditionalFormatting sqref="K7">
    <cfRule type="containsText" dxfId="910" priority="118" operator="containsText" text="ntitulé">
      <formula>NOT(ISERROR(SEARCH("ntitulé",K7)))</formula>
    </cfRule>
    <cfRule type="containsBlanks" dxfId="909" priority="119">
      <formula>LEN(TRIM(K7))=0</formula>
    </cfRule>
  </conditionalFormatting>
  <conditionalFormatting sqref="K7">
    <cfRule type="containsText" dxfId="908" priority="117" operator="containsText" text="libre">
      <formula>NOT(ISERROR(SEARCH("libre",K7)))</formula>
    </cfRule>
  </conditionalFormatting>
  <conditionalFormatting sqref="F8">
    <cfRule type="containsText" dxfId="907" priority="115" operator="containsText" text="ntitulé">
      <formula>NOT(ISERROR(SEARCH("ntitulé",F8)))</formula>
    </cfRule>
    <cfRule type="containsBlanks" dxfId="906" priority="116">
      <formula>LEN(TRIM(F8))=0</formula>
    </cfRule>
  </conditionalFormatting>
  <conditionalFormatting sqref="F8">
    <cfRule type="containsText" dxfId="905" priority="114" operator="containsText" text="libre">
      <formula>NOT(ISERROR(SEARCH("libre",F8)))</formula>
    </cfRule>
  </conditionalFormatting>
  <conditionalFormatting sqref="G8">
    <cfRule type="containsText" dxfId="904" priority="112" operator="containsText" text="ntitulé">
      <formula>NOT(ISERROR(SEARCH("ntitulé",G8)))</formula>
    </cfRule>
    <cfRule type="containsBlanks" dxfId="903" priority="113">
      <formula>LEN(TRIM(G8))=0</formula>
    </cfRule>
  </conditionalFormatting>
  <conditionalFormatting sqref="G8">
    <cfRule type="containsText" dxfId="902" priority="111" operator="containsText" text="libre">
      <formula>NOT(ISERROR(SEARCH("libre",G8)))</formula>
    </cfRule>
  </conditionalFormatting>
  <conditionalFormatting sqref="H8">
    <cfRule type="containsText" dxfId="901" priority="109" operator="containsText" text="ntitulé">
      <formula>NOT(ISERROR(SEARCH("ntitulé",H8)))</formula>
    </cfRule>
    <cfRule type="containsBlanks" dxfId="900" priority="110">
      <formula>LEN(TRIM(H8))=0</formula>
    </cfRule>
  </conditionalFormatting>
  <conditionalFormatting sqref="H8">
    <cfRule type="containsText" dxfId="899" priority="108" operator="containsText" text="libre">
      <formula>NOT(ISERROR(SEARCH("libre",H8)))</formula>
    </cfRule>
  </conditionalFormatting>
  <conditionalFormatting sqref="I8">
    <cfRule type="containsText" dxfId="898" priority="106" operator="containsText" text="ntitulé">
      <formula>NOT(ISERROR(SEARCH("ntitulé",I8)))</formula>
    </cfRule>
    <cfRule type="containsBlanks" dxfId="897" priority="107">
      <formula>LEN(TRIM(I8))=0</formula>
    </cfRule>
  </conditionalFormatting>
  <conditionalFormatting sqref="I8">
    <cfRule type="containsText" dxfId="896" priority="105" operator="containsText" text="libre">
      <formula>NOT(ISERROR(SEARCH("libre",I8)))</formula>
    </cfRule>
  </conditionalFormatting>
  <conditionalFormatting sqref="J8">
    <cfRule type="containsText" dxfId="895" priority="103" operator="containsText" text="ntitulé">
      <formula>NOT(ISERROR(SEARCH("ntitulé",J8)))</formula>
    </cfRule>
    <cfRule type="containsBlanks" dxfId="894" priority="104">
      <formula>LEN(TRIM(J8))=0</formula>
    </cfRule>
  </conditionalFormatting>
  <conditionalFormatting sqref="J8">
    <cfRule type="containsText" dxfId="893" priority="102" operator="containsText" text="libre">
      <formula>NOT(ISERROR(SEARCH("libre",J8)))</formula>
    </cfRule>
  </conditionalFormatting>
  <conditionalFormatting sqref="K8">
    <cfRule type="containsText" dxfId="892" priority="100" operator="containsText" text="ntitulé">
      <formula>NOT(ISERROR(SEARCH("ntitulé",K8)))</formula>
    </cfRule>
    <cfRule type="containsBlanks" dxfId="891" priority="101">
      <formula>LEN(TRIM(K8))=0</formula>
    </cfRule>
  </conditionalFormatting>
  <conditionalFormatting sqref="K8">
    <cfRule type="containsText" dxfId="890" priority="99" operator="containsText" text="libre">
      <formula>NOT(ISERROR(SEARCH("libre",K8)))</formula>
    </cfRule>
  </conditionalFormatting>
  <conditionalFormatting sqref="B8:D8">
    <cfRule type="containsText" dxfId="889" priority="97" operator="containsText" text="ntitulé">
      <formula>NOT(ISERROR(SEARCH("ntitulé",B8)))</formula>
    </cfRule>
    <cfRule type="containsBlanks" dxfId="888" priority="98">
      <formula>LEN(TRIM(B8))=0</formula>
    </cfRule>
  </conditionalFormatting>
  <conditionalFormatting sqref="B8:D8">
    <cfRule type="containsText" dxfId="887" priority="96" operator="containsText" text="libre">
      <formula>NOT(ISERROR(SEARCH("libre",B8)))</formula>
    </cfRule>
  </conditionalFormatting>
  <conditionalFormatting sqref="E8">
    <cfRule type="containsText" dxfId="886" priority="94" operator="containsText" text="ntitulé">
      <formula>NOT(ISERROR(SEARCH("ntitulé",E8)))</formula>
    </cfRule>
    <cfRule type="containsBlanks" dxfId="885" priority="95">
      <formula>LEN(TRIM(E8))=0</formula>
    </cfRule>
  </conditionalFormatting>
  <conditionalFormatting sqref="E8">
    <cfRule type="containsText" dxfId="884" priority="93" operator="containsText" text="libre">
      <formula>NOT(ISERROR(SEARCH("libre",E8)))</formula>
    </cfRule>
  </conditionalFormatting>
  <conditionalFormatting sqref="B26:B30">
    <cfRule type="containsBlanks" dxfId="883" priority="1">
      <formula>LEN(TRIM(B26))=0</formula>
    </cfRule>
  </conditionalFormatting>
  <hyperlinks>
    <hyperlink ref="A1" location="TAB00!A1" display="Retour page de garde" xr:uid="{00000000-0004-0000-1A00-000000000000}"/>
    <hyperlink ref="A2" location="'TAB4'!A1" display="Retour TAB5" xr:uid="{017CD45A-2996-4C04-87CD-8535F8153921}"/>
  </hyperlinks>
  <pageMargins left="0.7" right="0.7" top="0.75" bottom="0.75" header="0.3" footer="0.3"/>
  <pageSetup paperSize="9" scale="72" fitToHeight="0" orientation="landscape" verticalDpi="300" r:id="rId1"/>
  <rowBreaks count="1" manualBreakCount="1">
    <brk id="23"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C30"/>
  <sheetViews>
    <sheetView zoomScaleNormal="100" workbookViewId="0">
      <selection activeCell="A3" sqref="A3"/>
    </sheetView>
  </sheetViews>
  <sheetFormatPr baseColWidth="10" defaultColWidth="9.1640625" defaultRowHeight="13.5" x14ac:dyDescent="0.3"/>
  <cols>
    <col min="1" max="1" width="45.5" style="57" customWidth="1"/>
    <col min="2" max="4" width="16.6640625" style="55" customWidth="1"/>
    <col min="5" max="6" width="16.6640625" style="57" customWidth="1"/>
    <col min="7" max="11" width="16.6640625" style="55" customWidth="1"/>
    <col min="12" max="12" width="3.6640625" style="55" customWidth="1"/>
    <col min="13" max="25" width="8.5" style="55" customWidth="1"/>
    <col min="26" max="16384" width="9.1640625" style="55"/>
  </cols>
  <sheetData>
    <row r="1" spans="1:22" ht="15" x14ac:dyDescent="0.3">
      <c r="A1" s="71" t="s">
        <v>64</v>
      </c>
      <c r="B1" s="112"/>
      <c r="C1" s="112"/>
      <c r="D1" s="112"/>
      <c r="E1" s="85"/>
      <c r="G1" s="112"/>
      <c r="I1" s="112"/>
      <c r="K1" s="112"/>
      <c r="L1" s="112"/>
      <c r="P1" s="112"/>
      <c r="R1" s="112"/>
      <c r="T1" s="112"/>
    </row>
    <row r="2" spans="1:22" ht="15" x14ac:dyDescent="0.3">
      <c r="A2" s="14" t="s">
        <v>598</v>
      </c>
      <c r="B2" s="112"/>
      <c r="C2" s="112"/>
      <c r="D2" s="112"/>
      <c r="E2" s="85"/>
      <c r="G2" s="112"/>
      <c r="I2" s="112"/>
      <c r="K2" s="112"/>
      <c r="L2" s="112"/>
      <c r="P2" s="112"/>
      <c r="R2" s="112"/>
      <c r="T2" s="112"/>
    </row>
    <row r="3" spans="1:22" ht="21" x14ac:dyDescent="0.35">
      <c r="A3" s="81" t="str">
        <f>TAB00!B61&amp;" : "&amp;TAB00!C61</f>
        <v>TAB4.10 : Charges de distribution supportées par le GRD pour l'alimentation de clientèle propre</v>
      </c>
      <c r="B3" s="81"/>
      <c r="C3" s="81"/>
      <c r="D3" s="81"/>
      <c r="E3" s="81"/>
      <c r="F3" s="81"/>
      <c r="G3" s="81"/>
      <c r="H3" s="81"/>
      <c r="I3" s="81"/>
      <c r="J3" s="81"/>
      <c r="K3" s="81"/>
      <c r="L3" s="81"/>
      <c r="M3" s="81"/>
      <c r="N3" s="81"/>
      <c r="O3" s="81"/>
      <c r="P3" s="81"/>
      <c r="Q3" s="81"/>
      <c r="R3" s="81"/>
      <c r="S3" s="81"/>
      <c r="T3" s="81"/>
      <c r="U3" s="81"/>
    </row>
    <row r="4" spans="1:22" x14ac:dyDescent="0.3">
      <c r="P4" s="58"/>
      <c r="Q4" s="58"/>
      <c r="R4" s="58"/>
    </row>
    <row r="5" spans="1:22" s="58" customFormat="1" x14ac:dyDescent="0.3">
      <c r="A5" s="530" t="s">
        <v>348</v>
      </c>
      <c r="B5" s="531"/>
      <c r="C5" s="531"/>
      <c r="D5" s="531"/>
      <c r="E5" s="531"/>
      <c r="F5" s="531"/>
      <c r="G5" s="531"/>
      <c r="H5" s="531"/>
      <c r="I5" s="531"/>
      <c r="J5" s="531"/>
      <c r="K5" s="532"/>
      <c r="M5" s="507" t="s">
        <v>445</v>
      </c>
      <c r="N5" s="507"/>
      <c r="O5" s="507"/>
      <c r="P5" s="507"/>
      <c r="Q5" s="507"/>
      <c r="R5" s="507"/>
      <c r="S5" s="507"/>
      <c r="T5" s="507"/>
      <c r="U5" s="508"/>
    </row>
    <row r="6" spans="1:22" s="353" customFormat="1" ht="24" customHeight="1" x14ac:dyDescent="0.3">
      <c r="A6" s="343" t="s">
        <v>2</v>
      </c>
      <c r="B6" s="160" t="s">
        <v>515</v>
      </c>
      <c r="C6" s="160" t="s">
        <v>493</v>
      </c>
      <c r="D6" s="160" t="s">
        <v>509</v>
      </c>
      <c r="E6" s="208" t="s">
        <v>507</v>
      </c>
      <c r="F6" s="208" t="s">
        <v>508</v>
      </c>
      <c r="G6" s="208" t="s">
        <v>455</v>
      </c>
      <c r="H6" s="208" t="s">
        <v>456</v>
      </c>
      <c r="I6" s="208" t="s">
        <v>457</v>
      </c>
      <c r="J6" s="208" t="s">
        <v>458</v>
      </c>
      <c r="K6" s="208" t="s">
        <v>459</v>
      </c>
      <c r="L6" s="355"/>
      <c r="M6" s="443" t="s">
        <v>446</v>
      </c>
      <c r="N6" s="443" t="s">
        <v>447</v>
      </c>
      <c r="O6" s="378" t="s">
        <v>503</v>
      </c>
      <c r="P6" s="378" t="s">
        <v>449</v>
      </c>
      <c r="Q6" s="378" t="s">
        <v>504</v>
      </c>
      <c r="R6" s="378" t="s">
        <v>460</v>
      </c>
      <c r="S6" s="378" t="s">
        <v>461</v>
      </c>
      <c r="T6" s="378" t="s">
        <v>491</v>
      </c>
      <c r="U6" s="378" t="s">
        <v>463</v>
      </c>
    </row>
    <row r="7" spans="1:22" s="63" customFormat="1" ht="15" x14ac:dyDescent="0.3">
      <c r="A7" s="84" t="s">
        <v>346</v>
      </c>
      <c r="B7" s="218"/>
      <c r="C7" s="218"/>
      <c r="D7" s="218"/>
      <c r="E7" s="218"/>
      <c r="F7" s="218"/>
      <c r="G7" s="218"/>
      <c r="H7" s="218"/>
      <c r="I7" s="218"/>
      <c r="J7" s="218"/>
      <c r="K7" s="218"/>
      <c r="M7" s="138">
        <f t="shared" ref="M7:O9" si="0">IFERROR(IF(AND(ROUND(SUM(B7:B7),0)=0,ROUND(SUM(C7:C7),0)&gt;ROUND(SUM(B7:B7),0)),"INF",(ROUND(SUM(C7:C7),0)-ROUND(SUM(B7:B7),0))/ROUND(SUM(B7:B7),0)),0)</f>
        <v>0</v>
      </c>
      <c r="N7" s="138">
        <f t="shared" si="0"/>
        <v>0</v>
      </c>
      <c r="O7" s="138">
        <f t="shared" si="0"/>
        <v>0</v>
      </c>
      <c r="P7" s="138">
        <f t="shared" ref="P7:U9" si="1">IFERROR(IF(AND(ROUND(SUM(E7),0)=0,ROUND(SUM(F7:F7),0)&gt;ROUND(SUM(E7),0)),"INF",(ROUND(SUM(F7:F7),0)-ROUND(SUM(E7),0))/ROUND(SUM(E7),0)),0)</f>
        <v>0</v>
      </c>
      <c r="Q7" s="138">
        <f t="shared" si="1"/>
        <v>0</v>
      </c>
      <c r="R7" s="138">
        <f t="shared" si="1"/>
        <v>0</v>
      </c>
      <c r="S7" s="138">
        <f t="shared" si="1"/>
        <v>0</v>
      </c>
      <c r="T7" s="138">
        <f t="shared" si="1"/>
        <v>0</v>
      </c>
      <c r="U7" s="166">
        <f t="shared" si="1"/>
        <v>0</v>
      </c>
      <c r="V7" s="164">
        <f>K7</f>
        <v>0</v>
      </c>
    </row>
    <row r="8" spans="1:22" s="63" customFormat="1" ht="15" x14ac:dyDescent="0.3">
      <c r="A8" s="167" t="s">
        <v>402</v>
      </c>
      <c r="B8" s="218"/>
      <c r="C8" s="218"/>
      <c r="D8" s="218"/>
      <c r="E8" s="218"/>
      <c r="F8" s="308"/>
      <c r="G8" s="308"/>
      <c r="H8" s="308"/>
      <c r="I8" s="308"/>
      <c r="J8" s="308"/>
      <c r="K8" s="308"/>
      <c r="M8" s="138">
        <f t="shared" si="0"/>
        <v>0</v>
      </c>
      <c r="N8" s="138">
        <f t="shared" si="0"/>
        <v>0</v>
      </c>
      <c r="O8" s="138">
        <f t="shared" si="0"/>
        <v>0</v>
      </c>
      <c r="P8" s="138">
        <f t="shared" si="1"/>
        <v>0</v>
      </c>
      <c r="Q8" s="138">
        <f t="shared" si="1"/>
        <v>0</v>
      </c>
      <c r="R8" s="138">
        <f t="shared" si="1"/>
        <v>0</v>
      </c>
      <c r="S8" s="138">
        <f t="shared" si="1"/>
        <v>0</v>
      </c>
      <c r="T8" s="138">
        <f t="shared" si="1"/>
        <v>0</v>
      </c>
      <c r="U8" s="166">
        <f t="shared" si="1"/>
        <v>0</v>
      </c>
      <c r="V8" s="164">
        <f>K8</f>
        <v>0</v>
      </c>
    </row>
    <row r="9" spans="1:22" s="63" customFormat="1" ht="15" x14ac:dyDescent="0.3">
      <c r="A9" s="84" t="s">
        <v>403</v>
      </c>
      <c r="B9" s="55">
        <f t="shared" ref="B9:C9" si="2">B8*B7</f>
        <v>0</v>
      </c>
      <c r="C9" s="55">
        <f t="shared" si="2"/>
        <v>0</v>
      </c>
      <c r="D9" s="55">
        <f t="shared" ref="D9:K9" si="3">D8*D7</f>
        <v>0</v>
      </c>
      <c r="E9" s="55">
        <f t="shared" si="3"/>
        <v>0</v>
      </c>
      <c r="F9" s="55">
        <f t="shared" si="3"/>
        <v>0</v>
      </c>
      <c r="G9" s="55">
        <f t="shared" si="3"/>
        <v>0</v>
      </c>
      <c r="H9" s="55">
        <f t="shared" si="3"/>
        <v>0</v>
      </c>
      <c r="I9" s="55">
        <f t="shared" si="3"/>
        <v>0</v>
      </c>
      <c r="J9" s="55">
        <f t="shared" si="3"/>
        <v>0</v>
      </c>
      <c r="K9" s="55">
        <f t="shared" si="3"/>
        <v>0</v>
      </c>
      <c r="M9" s="156">
        <f t="shared" si="0"/>
        <v>0</v>
      </c>
      <c r="N9" s="156">
        <f t="shared" si="0"/>
        <v>0</v>
      </c>
      <c r="O9" s="156">
        <f t="shared" si="0"/>
        <v>0</v>
      </c>
      <c r="P9" s="156">
        <f t="shared" si="1"/>
        <v>0</v>
      </c>
      <c r="Q9" s="156">
        <f t="shared" si="1"/>
        <v>0</v>
      </c>
      <c r="R9" s="156">
        <f t="shared" si="1"/>
        <v>0</v>
      </c>
      <c r="S9" s="156">
        <f t="shared" si="1"/>
        <v>0</v>
      </c>
      <c r="T9" s="156">
        <f t="shared" si="1"/>
        <v>0</v>
      </c>
      <c r="U9" s="163">
        <f t="shared" si="1"/>
        <v>0</v>
      </c>
      <c r="V9" s="164">
        <f>K9</f>
        <v>0</v>
      </c>
    </row>
    <row r="10" spans="1:22" s="63" customFormat="1" ht="15" x14ac:dyDescent="0.3">
      <c r="A10" s="57"/>
      <c r="B10" s="55"/>
      <c r="C10" s="55"/>
      <c r="D10" s="55"/>
      <c r="E10" s="57"/>
      <c r="F10" s="55"/>
      <c r="G10" s="55"/>
      <c r="H10" s="55"/>
      <c r="I10" s="55"/>
      <c r="J10" s="55"/>
      <c r="K10" s="55"/>
      <c r="M10" s="57"/>
      <c r="N10" s="57"/>
      <c r="O10" s="57"/>
      <c r="P10" s="55"/>
      <c r="Q10" s="55"/>
      <c r="R10" s="55"/>
      <c r="S10" s="55"/>
      <c r="T10" s="55"/>
      <c r="U10" s="55"/>
      <c r="V10" s="164"/>
    </row>
    <row r="11" spans="1:22" s="58" customFormat="1" x14ac:dyDescent="0.3">
      <c r="A11" s="530" t="s">
        <v>350</v>
      </c>
      <c r="B11" s="531"/>
      <c r="C11" s="531"/>
      <c r="D11" s="531"/>
      <c r="E11" s="531"/>
      <c r="F11" s="531"/>
      <c r="G11" s="531"/>
      <c r="H11" s="531"/>
      <c r="I11" s="531"/>
      <c r="J11" s="531"/>
      <c r="K11" s="532"/>
      <c r="M11" s="507" t="s">
        <v>445</v>
      </c>
      <c r="N11" s="507"/>
      <c r="O11" s="507"/>
      <c r="P11" s="507"/>
      <c r="Q11" s="507"/>
      <c r="R11" s="507"/>
      <c r="S11" s="507"/>
      <c r="T11" s="507"/>
      <c r="U11" s="508"/>
    </row>
    <row r="12" spans="1:22" s="353" customFormat="1" ht="24" customHeight="1" x14ac:dyDescent="0.3">
      <c r="A12" s="343" t="s">
        <v>2</v>
      </c>
      <c r="B12" s="160" t="s">
        <v>515</v>
      </c>
      <c r="C12" s="160" t="s">
        <v>493</v>
      </c>
      <c r="D12" s="160" t="s">
        <v>509</v>
      </c>
      <c r="E12" s="208" t="s">
        <v>507</v>
      </c>
      <c r="F12" s="208" t="s">
        <v>508</v>
      </c>
      <c r="G12" s="208" t="s">
        <v>455</v>
      </c>
      <c r="H12" s="208" t="s">
        <v>456</v>
      </c>
      <c r="I12" s="208" t="s">
        <v>457</v>
      </c>
      <c r="J12" s="208" t="s">
        <v>458</v>
      </c>
      <c r="K12" s="208" t="s">
        <v>459</v>
      </c>
      <c r="L12" s="355"/>
      <c r="M12" s="443" t="s">
        <v>446</v>
      </c>
      <c r="N12" s="443" t="s">
        <v>447</v>
      </c>
      <c r="O12" s="378" t="s">
        <v>503</v>
      </c>
      <c r="P12" s="378" t="s">
        <v>449</v>
      </c>
      <c r="Q12" s="378" t="s">
        <v>504</v>
      </c>
      <c r="R12" s="378" t="s">
        <v>460</v>
      </c>
      <c r="S12" s="378" t="s">
        <v>461</v>
      </c>
      <c r="T12" s="378" t="s">
        <v>491</v>
      </c>
      <c r="U12" s="378" t="s">
        <v>463</v>
      </c>
    </row>
    <row r="13" spans="1:22" s="63" customFormat="1" ht="15" x14ac:dyDescent="0.3">
      <c r="A13" s="84" t="s">
        <v>346</v>
      </c>
      <c r="B13" s="218"/>
      <c r="C13" s="218"/>
      <c r="D13" s="218"/>
      <c r="E13" s="218"/>
      <c r="F13" s="218"/>
      <c r="G13" s="218"/>
      <c r="H13" s="218"/>
      <c r="I13" s="218"/>
      <c r="J13" s="218"/>
      <c r="K13" s="218"/>
      <c r="M13" s="138">
        <f t="shared" ref="M13:O15" si="4">IFERROR(IF(AND(ROUND(SUM(B13:B13),0)=0,ROUND(SUM(C13:C13),0)&gt;ROUND(SUM(B13:B13),0)),"INF",(ROUND(SUM(C13:C13),0)-ROUND(SUM(B13:B13),0))/ROUND(SUM(B13:B13),0)),0)</f>
        <v>0</v>
      </c>
      <c r="N13" s="138">
        <f t="shared" si="4"/>
        <v>0</v>
      </c>
      <c r="O13" s="138">
        <f t="shared" si="4"/>
        <v>0</v>
      </c>
      <c r="P13" s="138">
        <f t="shared" ref="P13:U15" si="5">IFERROR(IF(AND(ROUND(SUM(E13),0)=0,ROUND(SUM(F13:F13),0)&gt;ROUND(SUM(E13),0)),"INF",(ROUND(SUM(F13:F13),0)-ROUND(SUM(E13),0))/ROUND(SUM(E13),0)),0)</f>
        <v>0</v>
      </c>
      <c r="Q13" s="138">
        <f t="shared" si="5"/>
        <v>0</v>
      </c>
      <c r="R13" s="138">
        <f t="shared" si="5"/>
        <v>0</v>
      </c>
      <c r="S13" s="138">
        <f t="shared" si="5"/>
        <v>0</v>
      </c>
      <c r="T13" s="138">
        <f t="shared" si="5"/>
        <v>0</v>
      </c>
      <c r="U13" s="166">
        <f t="shared" si="5"/>
        <v>0</v>
      </c>
      <c r="V13" s="164"/>
    </row>
    <row r="14" spans="1:22" s="63" customFormat="1" ht="15" x14ac:dyDescent="0.3">
      <c r="A14" s="167" t="s">
        <v>402</v>
      </c>
      <c r="B14" s="218"/>
      <c r="C14" s="218"/>
      <c r="D14" s="218"/>
      <c r="E14" s="218"/>
      <c r="F14" s="308"/>
      <c r="G14" s="308"/>
      <c r="H14" s="308"/>
      <c r="I14" s="308"/>
      <c r="J14" s="308"/>
      <c r="K14" s="308"/>
      <c r="M14" s="138">
        <f t="shared" si="4"/>
        <v>0</v>
      </c>
      <c r="N14" s="138">
        <f t="shared" si="4"/>
        <v>0</v>
      </c>
      <c r="O14" s="138">
        <f t="shared" si="4"/>
        <v>0</v>
      </c>
      <c r="P14" s="138">
        <f t="shared" si="5"/>
        <v>0</v>
      </c>
      <c r="Q14" s="138">
        <f t="shared" si="5"/>
        <v>0</v>
      </c>
      <c r="R14" s="138">
        <f t="shared" si="5"/>
        <v>0</v>
      </c>
      <c r="S14" s="138">
        <f t="shared" si="5"/>
        <v>0</v>
      </c>
      <c r="T14" s="138">
        <f t="shared" si="5"/>
        <v>0</v>
      </c>
      <c r="U14" s="166">
        <f t="shared" si="5"/>
        <v>0</v>
      </c>
      <c r="V14" s="164"/>
    </row>
    <row r="15" spans="1:22" s="63" customFormat="1" ht="15" x14ac:dyDescent="0.3">
      <c r="A15" s="84" t="s">
        <v>403</v>
      </c>
      <c r="B15" s="55">
        <f t="shared" ref="B15:C15" si="6">B14*B13</f>
        <v>0</v>
      </c>
      <c r="C15" s="55">
        <f t="shared" si="6"/>
        <v>0</v>
      </c>
      <c r="D15" s="55">
        <f t="shared" ref="D15:K15" si="7">D14*D13</f>
        <v>0</v>
      </c>
      <c r="E15" s="55">
        <f t="shared" si="7"/>
        <v>0</v>
      </c>
      <c r="F15" s="55">
        <f t="shared" si="7"/>
        <v>0</v>
      </c>
      <c r="G15" s="55">
        <f t="shared" si="7"/>
        <v>0</v>
      </c>
      <c r="H15" s="55">
        <f t="shared" si="7"/>
        <v>0</v>
      </c>
      <c r="I15" s="55">
        <f t="shared" si="7"/>
        <v>0</v>
      </c>
      <c r="J15" s="55">
        <f t="shared" si="7"/>
        <v>0</v>
      </c>
      <c r="K15" s="55">
        <f t="shared" si="7"/>
        <v>0</v>
      </c>
      <c r="M15" s="156">
        <f t="shared" si="4"/>
        <v>0</v>
      </c>
      <c r="N15" s="156">
        <f t="shared" si="4"/>
        <v>0</v>
      </c>
      <c r="O15" s="156">
        <f t="shared" si="4"/>
        <v>0</v>
      </c>
      <c r="P15" s="156">
        <f t="shared" si="5"/>
        <v>0</v>
      </c>
      <c r="Q15" s="156">
        <f t="shared" si="5"/>
        <v>0</v>
      </c>
      <c r="R15" s="156">
        <f t="shared" si="5"/>
        <v>0</v>
      </c>
      <c r="S15" s="156">
        <f t="shared" si="5"/>
        <v>0</v>
      </c>
      <c r="T15" s="156">
        <f t="shared" si="5"/>
        <v>0</v>
      </c>
      <c r="U15" s="163">
        <f t="shared" si="5"/>
        <v>0</v>
      </c>
      <c r="V15" s="164"/>
    </row>
    <row r="16" spans="1:22" s="63" customFormat="1" ht="15" x14ac:dyDescent="0.3">
      <c r="A16" s="57"/>
      <c r="B16" s="55"/>
      <c r="C16" s="55"/>
      <c r="D16" s="55"/>
      <c r="E16" s="57"/>
      <c r="F16" s="55"/>
      <c r="G16" s="55"/>
      <c r="H16" s="55"/>
      <c r="I16" s="55"/>
      <c r="J16" s="55"/>
      <c r="K16" s="55"/>
      <c r="M16" s="57"/>
      <c r="N16" s="57"/>
      <c r="O16" s="57"/>
      <c r="P16" s="55"/>
      <c r="Q16" s="55"/>
      <c r="R16" s="55"/>
      <c r="S16" s="55"/>
      <c r="T16" s="55"/>
      <c r="U16" s="55"/>
      <c r="V16" s="164"/>
    </row>
    <row r="17" spans="1:29" s="58" customFormat="1" x14ac:dyDescent="0.3">
      <c r="A17" s="530" t="s">
        <v>13</v>
      </c>
      <c r="B17" s="531"/>
      <c r="C17" s="531"/>
      <c r="D17" s="531"/>
      <c r="E17" s="531"/>
      <c r="F17" s="531"/>
      <c r="G17" s="531"/>
      <c r="H17" s="531"/>
      <c r="I17" s="531"/>
      <c r="J17" s="531"/>
      <c r="K17" s="532"/>
      <c r="M17" s="507" t="s">
        <v>445</v>
      </c>
      <c r="N17" s="507"/>
      <c r="O17" s="507"/>
      <c r="P17" s="507"/>
      <c r="Q17" s="507"/>
      <c r="R17" s="507"/>
      <c r="S17" s="507"/>
      <c r="T17" s="507"/>
      <c r="U17" s="508"/>
    </row>
    <row r="18" spans="1:29" s="353" customFormat="1" ht="24" customHeight="1" x14ac:dyDescent="0.3">
      <c r="A18" s="343" t="s">
        <v>2</v>
      </c>
      <c r="B18" s="160" t="s">
        <v>515</v>
      </c>
      <c r="C18" s="160" t="s">
        <v>493</v>
      </c>
      <c r="D18" s="160" t="s">
        <v>509</v>
      </c>
      <c r="E18" s="208" t="s">
        <v>507</v>
      </c>
      <c r="F18" s="208" t="s">
        <v>508</v>
      </c>
      <c r="G18" s="208" t="s">
        <v>455</v>
      </c>
      <c r="H18" s="208" t="s">
        <v>456</v>
      </c>
      <c r="I18" s="208" t="s">
        <v>457</v>
      </c>
      <c r="J18" s="208" t="s">
        <v>458</v>
      </c>
      <c r="K18" s="208" t="s">
        <v>459</v>
      </c>
      <c r="L18" s="355"/>
      <c r="M18" s="443" t="s">
        <v>446</v>
      </c>
      <c r="N18" s="443" t="s">
        <v>447</v>
      </c>
      <c r="O18" s="378" t="s">
        <v>503</v>
      </c>
      <c r="P18" s="378" t="s">
        <v>449</v>
      </c>
      <c r="Q18" s="378" t="s">
        <v>504</v>
      </c>
      <c r="R18" s="378" t="s">
        <v>460</v>
      </c>
      <c r="S18" s="378" t="s">
        <v>461</v>
      </c>
      <c r="T18" s="378" t="s">
        <v>491</v>
      </c>
      <c r="U18" s="378" t="s">
        <v>463</v>
      </c>
    </row>
    <row r="19" spans="1:29" s="63" customFormat="1" ht="31.9" customHeight="1" x14ac:dyDescent="0.3">
      <c r="A19" s="84" t="s">
        <v>346</v>
      </c>
      <c r="B19" s="199">
        <f t="shared" ref="B19:C19" si="8">SUM(B7,B13)</f>
        <v>0</v>
      </c>
      <c r="C19" s="199">
        <f t="shared" si="8"/>
        <v>0</v>
      </c>
      <c r="D19" s="199">
        <f t="shared" ref="D19:K19" si="9">SUM(D7,D13)</f>
        <v>0</v>
      </c>
      <c r="E19" s="199">
        <f t="shared" si="9"/>
        <v>0</v>
      </c>
      <c r="F19" s="199">
        <f t="shared" si="9"/>
        <v>0</v>
      </c>
      <c r="G19" s="199">
        <f t="shared" si="9"/>
        <v>0</v>
      </c>
      <c r="H19" s="199">
        <f t="shared" si="9"/>
        <v>0</v>
      </c>
      <c r="I19" s="199">
        <f t="shared" si="9"/>
        <v>0</v>
      </c>
      <c r="J19" s="199">
        <f t="shared" si="9"/>
        <v>0</v>
      </c>
      <c r="K19" s="199">
        <f t="shared" si="9"/>
        <v>0</v>
      </c>
      <c r="L19" s="217"/>
      <c r="M19" s="138">
        <f t="shared" ref="M19:O21" si="10">IFERROR(IF(AND(ROUND(SUM(B19:B19),0)=0,ROUND(SUM(C19:C19),0)&gt;ROUND(SUM(B19:B19),0)),"INF",(ROUND(SUM(C19:C19),0)-ROUND(SUM(B19:B19),0))/ROUND(SUM(B19:B19),0)),0)</f>
        <v>0</v>
      </c>
      <c r="N19" s="138">
        <f t="shared" si="10"/>
        <v>0</v>
      </c>
      <c r="O19" s="138">
        <f t="shared" si="10"/>
        <v>0</v>
      </c>
      <c r="P19" s="138">
        <f t="shared" ref="P19:U21" si="11">IFERROR(IF(AND(ROUND(SUM(E19),0)=0,ROUND(SUM(F19:F19),0)&gt;ROUND(SUM(E19),0)),"INF",(ROUND(SUM(F19:F19),0)-ROUND(SUM(E19),0))/ROUND(SUM(E19),0)),0)</f>
        <v>0</v>
      </c>
      <c r="Q19" s="138">
        <f t="shared" si="11"/>
        <v>0</v>
      </c>
      <c r="R19" s="138">
        <f t="shared" si="11"/>
        <v>0</v>
      </c>
      <c r="S19" s="138">
        <f t="shared" si="11"/>
        <v>0</v>
      </c>
      <c r="T19" s="138">
        <f t="shared" si="11"/>
        <v>0</v>
      </c>
      <c r="U19" s="166">
        <f t="shared" si="11"/>
        <v>0</v>
      </c>
      <c r="V19" s="164">
        <f>K19</f>
        <v>0</v>
      </c>
    </row>
    <row r="20" spans="1:29" s="63" customFormat="1" ht="15" x14ac:dyDescent="0.3">
      <c r="A20" s="167" t="s">
        <v>402</v>
      </c>
      <c r="B20" s="199">
        <f t="shared" ref="B20:C20" si="12">IFERROR(B21/B19,0)</f>
        <v>0</v>
      </c>
      <c r="C20" s="199">
        <f t="shared" si="12"/>
        <v>0</v>
      </c>
      <c r="D20" s="199">
        <f t="shared" ref="D20:K20" si="13">IFERROR(D21/D19,0)</f>
        <v>0</v>
      </c>
      <c r="E20" s="199">
        <f t="shared" si="13"/>
        <v>0</v>
      </c>
      <c r="F20" s="199">
        <f t="shared" si="13"/>
        <v>0</v>
      </c>
      <c r="G20" s="199">
        <f t="shared" si="13"/>
        <v>0</v>
      </c>
      <c r="H20" s="199">
        <f t="shared" si="13"/>
        <v>0</v>
      </c>
      <c r="I20" s="199">
        <f t="shared" si="13"/>
        <v>0</v>
      </c>
      <c r="J20" s="199">
        <f t="shared" si="13"/>
        <v>0</v>
      </c>
      <c r="K20" s="199">
        <f t="shared" si="13"/>
        <v>0</v>
      </c>
      <c r="L20" s="217"/>
      <c r="M20" s="138">
        <f t="shared" si="10"/>
        <v>0</v>
      </c>
      <c r="N20" s="138">
        <f t="shared" si="10"/>
        <v>0</v>
      </c>
      <c r="O20" s="138">
        <f t="shared" si="10"/>
        <v>0</v>
      </c>
      <c r="P20" s="138">
        <f t="shared" si="11"/>
        <v>0</v>
      </c>
      <c r="Q20" s="138">
        <f t="shared" si="11"/>
        <v>0</v>
      </c>
      <c r="R20" s="138">
        <f t="shared" si="11"/>
        <v>0</v>
      </c>
      <c r="S20" s="138">
        <f t="shared" si="11"/>
        <v>0</v>
      </c>
      <c r="T20" s="138">
        <f t="shared" si="11"/>
        <v>0</v>
      </c>
      <c r="U20" s="166">
        <f t="shared" si="11"/>
        <v>0</v>
      </c>
      <c r="V20" s="164">
        <f>K20</f>
        <v>0</v>
      </c>
    </row>
    <row r="21" spans="1:29" s="63" customFormat="1" ht="15" x14ac:dyDescent="0.3">
      <c r="A21" s="84" t="s">
        <v>401</v>
      </c>
      <c r="B21" s="199">
        <f t="shared" ref="B21:C21" si="14">SUM(B9,B15)</f>
        <v>0</v>
      </c>
      <c r="C21" s="199">
        <f t="shared" si="14"/>
        <v>0</v>
      </c>
      <c r="D21" s="199">
        <f t="shared" ref="D21:K21" si="15">SUM(D9,D15)</f>
        <v>0</v>
      </c>
      <c r="E21" s="199">
        <f t="shared" si="15"/>
        <v>0</v>
      </c>
      <c r="F21" s="199">
        <f t="shared" si="15"/>
        <v>0</v>
      </c>
      <c r="G21" s="199">
        <f t="shared" si="15"/>
        <v>0</v>
      </c>
      <c r="H21" s="199">
        <f t="shared" si="15"/>
        <v>0</v>
      </c>
      <c r="I21" s="199">
        <f t="shared" si="15"/>
        <v>0</v>
      </c>
      <c r="J21" s="199">
        <f t="shared" si="15"/>
        <v>0</v>
      </c>
      <c r="K21" s="199">
        <f t="shared" si="15"/>
        <v>0</v>
      </c>
      <c r="L21" s="217"/>
      <c r="M21" s="156">
        <f t="shared" si="10"/>
        <v>0</v>
      </c>
      <c r="N21" s="156">
        <f t="shared" si="10"/>
        <v>0</v>
      </c>
      <c r="O21" s="156">
        <f t="shared" si="10"/>
        <v>0</v>
      </c>
      <c r="P21" s="156">
        <f t="shared" si="11"/>
        <v>0</v>
      </c>
      <c r="Q21" s="156">
        <f t="shared" si="11"/>
        <v>0</v>
      </c>
      <c r="R21" s="156">
        <f t="shared" si="11"/>
        <v>0</v>
      </c>
      <c r="S21" s="156">
        <f t="shared" si="11"/>
        <v>0</v>
      </c>
      <c r="T21" s="156">
        <f t="shared" si="11"/>
        <v>0</v>
      </c>
      <c r="U21" s="163">
        <f t="shared" si="11"/>
        <v>0</v>
      </c>
      <c r="V21" s="164">
        <f>K21</f>
        <v>0</v>
      </c>
    </row>
    <row r="22" spans="1:29" s="63" customFormat="1" ht="15" x14ac:dyDescent="0.3">
      <c r="A22" s="57"/>
      <c r="B22" s="55"/>
      <c r="C22" s="55"/>
      <c r="D22" s="55"/>
      <c r="E22" s="57"/>
      <c r="F22" s="57"/>
      <c r="G22" s="55"/>
      <c r="H22" s="55"/>
      <c r="I22" s="55"/>
      <c r="J22" s="55"/>
      <c r="K22" s="55"/>
      <c r="L22" s="55"/>
      <c r="M22" s="55"/>
      <c r="N22" s="55"/>
      <c r="O22" s="55"/>
      <c r="P22" s="55"/>
      <c r="Q22" s="55"/>
      <c r="R22" s="55"/>
      <c r="S22" s="55"/>
      <c r="T22" s="55"/>
      <c r="V22" s="164"/>
      <c r="W22" s="164"/>
      <c r="X22" s="164"/>
      <c r="Y22" s="164"/>
      <c r="Z22" s="164"/>
      <c r="AA22" s="164"/>
      <c r="AB22" s="164"/>
      <c r="AC22" s="164"/>
    </row>
    <row r="23" spans="1:29" x14ac:dyDescent="0.3">
      <c r="A23" s="78"/>
      <c r="B23" s="344"/>
      <c r="C23" s="344"/>
      <c r="D23" s="78"/>
      <c r="E23" s="78"/>
      <c r="F23" s="78"/>
      <c r="G23" s="78"/>
      <c r="H23" s="78"/>
      <c r="I23" s="78"/>
      <c r="J23" s="78"/>
      <c r="K23" s="78"/>
      <c r="L23" s="344"/>
      <c r="M23" s="344"/>
      <c r="N23" s="344"/>
      <c r="O23" s="78"/>
      <c r="P23" s="78"/>
      <c r="Q23" s="78"/>
    </row>
    <row r="24" spans="1:29" ht="12.6" customHeight="1" thickBot="1" x14ac:dyDescent="0.35">
      <c r="A24" s="534" t="s">
        <v>427</v>
      </c>
      <c r="B24" s="534"/>
      <c r="C24" s="534"/>
      <c r="D24" s="534"/>
      <c r="E24" s="534"/>
      <c r="F24" s="534"/>
      <c r="G24" s="534"/>
      <c r="H24" s="534"/>
      <c r="I24" s="534"/>
      <c r="J24" s="534"/>
      <c r="K24" s="534"/>
      <c r="L24" s="534"/>
      <c r="M24" s="534"/>
      <c r="N24" s="534"/>
      <c r="O24" s="534"/>
      <c r="P24" s="534"/>
      <c r="Q24" s="534"/>
      <c r="R24" s="534"/>
      <c r="S24" s="534"/>
      <c r="T24" s="534"/>
      <c r="U24" s="534"/>
    </row>
    <row r="25" spans="1:29" ht="14.25" thickBot="1" x14ac:dyDescent="0.35">
      <c r="A25" s="75" t="s">
        <v>341</v>
      </c>
      <c r="B25" s="444"/>
      <c r="C25" s="444"/>
      <c r="D25" s="517" t="s">
        <v>282</v>
      </c>
      <c r="E25" s="518"/>
      <c r="F25" s="518"/>
      <c r="G25" s="518"/>
      <c r="H25" s="518"/>
      <c r="I25" s="518"/>
      <c r="J25" s="518"/>
      <c r="K25" s="518"/>
      <c r="L25" s="518"/>
      <c r="M25" s="518"/>
      <c r="N25" s="518"/>
      <c r="O25" s="518"/>
      <c r="P25" s="518"/>
      <c r="Q25" s="518"/>
      <c r="R25" s="518"/>
      <c r="S25" s="518"/>
      <c r="T25" s="518"/>
      <c r="U25" s="518"/>
    </row>
    <row r="26" spans="1:29" ht="180.6" customHeight="1" thickBot="1" x14ac:dyDescent="0.35">
      <c r="A26" s="373">
        <v>2024</v>
      </c>
      <c r="B26" s="523"/>
      <c r="C26" s="524"/>
      <c r="D26" s="524"/>
      <c r="E26" s="524"/>
      <c r="F26" s="524"/>
      <c r="G26" s="524"/>
      <c r="H26" s="524"/>
      <c r="I26" s="524"/>
      <c r="J26" s="524"/>
      <c r="K26" s="524"/>
      <c r="L26" s="524"/>
      <c r="M26" s="524"/>
      <c r="N26" s="524"/>
      <c r="O26" s="524"/>
      <c r="P26" s="524"/>
      <c r="Q26" s="524"/>
      <c r="R26" s="524"/>
      <c r="S26" s="524"/>
      <c r="T26" s="524"/>
      <c r="U26" s="525"/>
    </row>
    <row r="27" spans="1:29" ht="180.6" customHeight="1" thickBot="1" x14ac:dyDescent="0.35">
      <c r="A27" s="374">
        <v>2025</v>
      </c>
      <c r="B27" s="520"/>
      <c r="C27" s="521"/>
      <c r="D27" s="521"/>
      <c r="E27" s="521"/>
      <c r="F27" s="521"/>
      <c r="G27" s="521"/>
      <c r="H27" s="521"/>
      <c r="I27" s="521"/>
      <c r="J27" s="521"/>
      <c r="K27" s="521"/>
      <c r="L27" s="521"/>
      <c r="M27" s="521"/>
      <c r="N27" s="521"/>
      <c r="O27" s="521"/>
      <c r="P27" s="521"/>
      <c r="Q27" s="521"/>
      <c r="R27" s="521"/>
      <c r="S27" s="521"/>
      <c r="T27" s="521"/>
      <c r="U27" s="522"/>
    </row>
    <row r="28" spans="1:29" ht="180.6" customHeight="1" thickBot="1" x14ac:dyDescent="0.35">
      <c r="A28" s="374">
        <v>2026</v>
      </c>
      <c r="B28" s="520"/>
      <c r="C28" s="521"/>
      <c r="D28" s="521"/>
      <c r="E28" s="521"/>
      <c r="F28" s="521"/>
      <c r="G28" s="521"/>
      <c r="H28" s="521"/>
      <c r="I28" s="521"/>
      <c r="J28" s="521"/>
      <c r="K28" s="521"/>
      <c r="L28" s="521"/>
      <c r="M28" s="521"/>
      <c r="N28" s="521"/>
      <c r="O28" s="521"/>
      <c r="P28" s="521"/>
      <c r="Q28" s="521"/>
      <c r="R28" s="521"/>
      <c r="S28" s="521"/>
      <c r="T28" s="521"/>
      <c r="U28" s="522"/>
    </row>
    <row r="29" spans="1:29" ht="180.6" customHeight="1" thickBot="1" x14ac:dyDescent="0.35">
      <c r="A29" s="374">
        <v>2027</v>
      </c>
      <c r="B29" s="520"/>
      <c r="C29" s="521"/>
      <c r="D29" s="521"/>
      <c r="E29" s="521"/>
      <c r="F29" s="521"/>
      <c r="G29" s="521"/>
      <c r="H29" s="521"/>
      <c r="I29" s="521"/>
      <c r="J29" s="521"/>
      <c r="K29" s="521"/>
      <c r="L29" s="521"/>
      <c r="M29" s="521"/>
      <c r="N29" s="521"/>
      <c r="O29" s="521"/>
      <c r="P29" s="521"/>
      <c r="Q29" s="521"/>
      <c r="R29" s="521"/>
      <c r="S29" s="521"/>
      <c r="T29" s="521"/>
      <c r="U29" s="522"/>
    </row>
    <row r="30" spans="1:29" ht="180.6" customHeight="1" thickBot="1" x14ac:dyDescent="0.35">
      <c r="A30" s="374">
        <v>2028</v>
      </c>
      <c r="B30" s="520"/>
      <c r="C30" s="521"/>
      <c r="D30" s="521"/>
      <c r="E30" s="521"/>
      <c r="F30" s="521"/>
      <c r="G30" s="521"/>
      <c r="H30" s="521"/>
      <c r="I30" s="521"/>
      <c r="J30" s="521"/>
      <c r="K30" s="521"/>
      <c r="L30" s="521"/>
      <c r="M30" s="521"/>
      <c r="N30" s="521"/>
      <c r="O30" s="521"/>
      <c r="P30" s="521"/>
      <c r="Q30" s="521"/>
      <c r="R30" s="521"/>
      <c r="S30" s="521"/>
      <c r="T30" s="521"/>
      <c r="U30" s="522"/>
    </row>
  </sheetData>
  <mergeCells count="13">
    <mergeCell ref="B26:U26"/>
    <mergeCell ref="B27:U27"/>
    <mergeCell ref="B28:U28"/>
    <mergeCell ref="B29:U29"/>
    <mergeCell ref="B30:U30"/>
    <mergeCell ref="A24:U24"/>
    <mergeCell ref="D25:U25"/>
    <mergeCell ref="A5:K5"/>
    <mergeCell ref="A11:K11"/>
    <mergeCell ref="A17:K17"/>
    <mergeCell ref="M17:U17"/>
    <mergeCell ref="M11:U11"/>
    <mergeCell ref="M5:U5"/>
  </mergeCells>
  <phoneticPr fontId="31" type="noConversion"/>
  <conditionalFormatting sqref="B26">
    <cfRule type="containsBlanks" dxfId="882" priority="187">
      <formula>LEN(TRIM(B26))=0</formula>
    </cfRule>
  </conditionalFormatting>
  <conditionalFormatting sqref="E14">
    <cfRule type="containsText" dxfId="881" priority="49" operator="containsText" text="ntitulé">
      <formula>NOT(ISERROR(SEARCH("ntitulé",E14)))</formula>
    </cfRule>
    <cfRule type="containsBlanks" dxfId="880" priority="50">
      <formula>LEN(TRIM(E14))=0</formula>
    </cfRule>
  </conditionalFormatting>
  <conditionalFormatting sqref="E14">
    <cfRule type="containsText" dxfId="879" priority="48" operator="containsText" text="libre">
      <formula>NOT(ISERROR(SEARCH("libre",E14)))</formula>
    </cfRule>
  </conditionalFormatting>
  <conditionalFormatting sqref="B7:E7">
    <cfRule type="containsText" dxfId="878" priority="136" operator="containsText" text="ntitulé">
      <formula>NOT(ISERROR(SEARCH("ntitulé",B7)))</formula>
    </cfRule>
    <cfRule type="containsBlanks" dxfId="877" priority="137">
      <formula>LEN(TRIM(B7))=0</formula>
    </cfRule>
  </conditionalFormatting>
  <conditionalFormatting sqref="B7:E7">
    <cfRule type="containsText" dxfId="876" priority="135" operator="containsText" text="libre">
      <formula>NOT(ISERROR(SEARCH("libre",B7)))</formula>
    </cfRule>
  </conditionalFormatting>
  <conditionalFormatting sqref="F7">
    <cfRule type="containsText" dxfId="875" priority="133" operator="containsText" text="ntitulé">
      <formula>NOT(ISERROR(SEARCH("ntitulé",F7)))</formula>
    </cfRule>
    <cfRule type="containsBlanks" dxfId="874" priority="134">
      <formula>LEN(TRIM(F7))=0</formula>
    </cfRule>
  </conditionalFormatting>
  <conditionalFormatting sqref="F7">
    <cfRule type="containsText" dxfId="873" priority="132" operator="containsText" text="libre">
      <formula>NOT(ISERROR(SEARCH("libre",F7)))</formula>
    </cfRule>
  </conditionalFormatting>
  <conditionalFormatting sqref="G7">
    <cfRule type="containsText" dxfId="872" priority="130" operator="containsText" text="ntitulé">
      <formula>NOT(ISERROR(SEARCH("ntitulé",G7)))</formula>
    </cfRule>
    <cfRule type="containsBlanks" dxfId="871" priority="131">
      <formula>LEN(TRIM(G7))=0</formula>
    </cfRule>
  </conditionalFormatting>
  <conditionalFormatting sqref="G7">
    <cfRule type="containsText" dxfId="870" priority="129" operator="containsText" text="libre">
      <formula>NOT(ISERROR(SEARCH("libre",G7)))</formula>
    </cfRule>
  </conditionalFormatting>
  <conditionalFormatting sqref="H7">
    <cfRule type="containsText" dxfId="869" priority="127" operator="containsText" text="ntitulé">
      <formula>NOT(ISERROR(SEARCH("ntitulé",H7)))</formula>
    </cfRule>
    <cfRule type="containsBlanks" dxfId="868" priority="128">
      <formula>LEN(TRIM(H7))=0</formula>
    </cfRule>
  </conditionalFormatting>
  <conditionalFormatting sqref="H7">
    <cfRule type="containsText" dxfId="867" priority="126" operator="containsText" text="libre">
      <formula>NOT(ISERROR(SEARCH("libre",H7)))</formula>
    </cfRule>
  </conditionalFormatting>
  <conditionalFormatting sqref="I7">
    <cfRule type="containsText" dxfId="866" priority="124" operator="containsText" text="ntitulé">
      <formula>NOT(ISERROR(SEARCH("ntitulé",I7)))</formula>
    </cfRule>
    <cfRule type="containsBlanks" dxfId="865" priority="125">
      <formula>LEN(TRIM(I7))=0</formula>
    </cfRule>
  </conditionalFormatting>
  <conditionalFormatting sqref="I7">
    <cfRule type="containsText" dxfId="864" priority="123" operator="containsText" text="libre">
      <formula>NOT(ISERROR(SEARCH("libre",I7)))</formula>
    </cfRule>
  </conditionalFormatting>
  <conditionalFormatting sqref="J7">
    <cfRule type="containsText" dxfId="863" priority="121" operator="containsText" text="ntitulé">
      <formula>NOT(ISERROR(SEARCH("ntitulé",J7)))</formula>
    </cfRule>
    <cfRule type="containsBlanks" dxfId="862" priority="122">
      <formula>LEN(TRIM(J7))=0</formula>
    </cfRule>
  </conditionalFormatting>
  <conditionalFormatting sqref="J7">
    <cfRule type="containsText" dxfId="861" priority="120" operator="containsText" text="libre">
      <formula>NOT(ISERROR(SEARCH("libre",J7)))</formula>
    </cfRule>
  </conditionalFormatting>
  <conditionalFormatting sqref="K7">
    <cfRule type="containsText" dxfId="860" priority="118" operator="containsText" text="ntitulé">
      <formula>NOT(ISERROR(SEARCH("ntitulé",K7)))</formula>
    </cfRule>
    <cfRule type="containsBlanks" dxfId="859" priority="119">
      <formula>LEN(TRIM(K7))=0</formula>
    </cfRule>
  </conditionalFormatting>
  <conditionalFormatting sqref="K7">
    <cfRule type="containsText" dxfId="858" priority="117" operator="containsText" text="libre">
      <formula>NOT(ISERROR(SEARCH("libre",K7)))</formula>
    </cfRule>
  </conditionalFormatting>
  <conditionalFormatting sqref="F8">
    <cfRule type="containsText" dxfId="857" priority="115" operator="containsText" text="ntitulé">
      <formula>NOT(ISERROR(SEARCH("ntitulé",F8)))</formula>
    </cfRule>
    <cfRule type="containsBlanks" dxfId="856" priority="116">
      <formula>LEN(TRIM(F8))=0</formula>
    </cfRule>
  </conditionalFormatting>
  <conditionalFormatting sqref="F8">
    <cfRule type="containsText" dxfId="855" priority="114" operator="containsText" text="libre">
      <formula>NOT(ISERROR(SEARCH("libre",F8)))</formula>
    </cfRule>
  </conditionalFormatting>
  <conditionalFormatting sqref="G8">
    <cfRule type="containsText" dxfId="854" priority="112" operator="containsText" text="ntitulé">
      <formula>NOT(ISERROR(SEARCH("ntitulé",G8)))</formula>
    </cfRule>
    <cfRule type="containsBlanks" dxfId="853" priority="113">
      <formula>LEN(TRIM(G8))=0</formula>
    </cfRule>
  </conditionalFormatting>
  <conditionalFormatting sqref="G8">
    <cfRule type="containsText" dxfId="852" priority="111" operator="containsText" text="libre">
      <formula>NOT(ISERROR(SEARCH("libre",G8)))</formula>
    </cfRule>
  </conditionalFormatting>
  <conditionalFormatting sqref="H8">
    <cfRule type="containsText" dxfId="851" priority="109" operator="containsText" text="ntitulé">
      <formula>NOT(ISERROR(SEARCH("ntitulé",H8)))</formula>
    </cfRule>
    <cfRule type="containsBlanks" dxfId="850" priority="110">
      <formula>LEN(TRIM(H8))=0</formula>
    </cfRule>
  </conditionalFormatting>
  <conditionalFormatting sqref="H8">
    <cfRule type="containsText" dxfId="849" priority="108" operator="containsText" text="libre">
      <formula>NOT(ISERROR(SEARCH("libre",H8)))</formula>
    </cfRule>
  </conditionalFormatting>
  <conditionalFormatting sqref="I8">
    <cfRule type="containsText" dxfId="848" priority="106" operator="containsText" text="ntitulé">
      <formula>NOT(ISERROR(SEARCH("ntitulé",I8)))</formula>
    </cfRule>
    <cfRule type="containsBlanks" dxfId="847" priority="107">
      <formula>LEN(TRIM(I8))=0</formula>
    </cfRule>
  </conditionalFormatting>
  <conditionalFormatting sqref="I8">
    <cfRule type="containsText" dxfId="846" priority="105" operator="containsText" text="libre">
      <formula>NOT(ISERROR(SEARCH("libre",I8)))</formula>
    </cfRule>
  </conditionalFormatting>
  <conditionalFormatting sqref="J8">
    <cfRule type="containsText" dxfId="845" priority="103" operator="containsText" text="ntitulé">
      <formula>NOT(ISERROR(SEARCH("ntitulé",J8)))</formula>
    </cfRule>
    <cfRule type="containsBlanks" dxfId="844" priority="104">
      <formula>LEN(TRIM(J8))=0</formula>
    </cfRule>
  </conditionalFormatting>
  <conditionalFormatting sqref="J8">
    <cfRule type="containsText" dxfId="843" priority="102" operator="containsText" text="libre">
      <formula>NOT(ISERROR(SEARCH("libre",J8)))</formula>
    </cfRule>
  </conditionalFormatting>
  <conditionalFormatting sqref="K8">
    <cfRule type="containsText" dxfId="842" priority="100" operator="containsText" text="ntitulé">
      <formula>NOT(ISERROR(SEARCH("ntitulé",K8)))</formula>
    </cfRule>
    <cfRule type="containsBlanks" dxfId="841" priority="101">
      <formula>LEN(TRIM(K8))=0</formula>
    </cfRule>
  </conditionalFormatting>
  <conditionalFormatting sqref="K8">
    <cfRule type="containsText" dxfId="840" priority="99" operator="containsText" text="libre">
      <formula>NOT(ISERROR(SEARCH("libre",K8)))</formula>
    </cfRule>
  </conditionalFormatting>
  <conditionalFormatting sqref="B8:D8">
    <cfRule type="containsText" dxfId="839" priority="97" operator="containsText" text="ntitulé">
      <formula>NOT(ISERROR(SEARCH("ntitulé",B8)))</formula>
    </cfRule>
    <cfRule type="containsBlanks" dxfId="838" priority="98">
      <formula>LEN(TRIM(B8))=0</formula>
    </cfRule>
  </conditionalFormatting>
  <conditionalFormatting sqref="B8:D8">
    <cfRule type="containsText" dxfId="837" priority="96" operator="containsText" text="libre">
      <formula>NOT(ISERROR(SEARCH("libre",B8)))</formula>
    </cfRule>
  </conditionalFormatting>
  <conditionalFormatting sqref="E8">
    <cfRule type="containsText" dxfId="836" priority="94" operator="containsText" text="ntitulé">
      <formula>NOT(ISERROR(SEARCH("ntitulé",E8)))</formula>
    </cfRule>
    <cfRule type="containsBlanks" dxfId="835" priority="95">
      <formula>LEN(TRIM(E8))=0</formula>
    </cfRule>
  </conditionalFormatting>
  <conditionalFormatting sqref="E8">
    <cfRule type="containsText" dxfId="834" priority="93" operator="containsText" text="libre">
      <formula>NOT(ISERROR(SEARCH("libre",E8)))</formula>
    </cfRule>
  </conditionalFormatting>
  <conditionalFormatting sqref="B13:E13">
    <cfRule type="containsText" dxfId="833" priority="91" operator="containsText" text="ntitulé">
      <formula>NOT(ISERROR(SEARCH("ntitulé",B13)))</formula>
    </cfRule>
    <cfRule type="containsBlanks" dxfId="832" priority="92">
      <formula>LEN(TRIM(B13))=0</formula>
    </cfRule>
  </conditionalFormatting>
  <conditionalFormatting sqref="B13:E13">
    <cfRule type="containsText" dxfId="831" priority="90" operator="containsText" text="libre">
      <formula>NOT(ISERROR(SEARCH("libre",B13)))</formula>
    </cfRule>
  </conditionalFormatting>
  <conditionalFormatting sqref="F13">
    <cfRule type="containsText" dxfId="830" priority="88" operator="containsText" text="ntitulé">
      <formula>NOT(ISERROR(SEARCH("ntitulé",F13)))</formula>
    </cfRule>
    <cfRule type="containsBlanks" dxfId="829" priority="89">
      <formula>LEN(TRIM(F13))=0</formula>
    </cfRule>
  </conditionalFormatting>
  <conditionalFormatting sqref="F13">
    <cfRule type="containsText" dxfId="828" priority="87" operator="containsText" text="libre">
      <formula>NOT(ISERROR(SEARCH("libre",F13)))</formula>
    </cfRule>
  </conditionalFormatting>
  <conditionalFormatting sqref="G13">
    <cfRule type="containsText" dxfId="827" priority="85" operator="containsText" text="ntitulé">
      <formula>NOT(ISERROR(SEARCH("ntitulé",G13)))</formula>
    </cfRule>
    <cfRule type="containsBlanks" dxfId="826" priority="86">
      <formula>LEN(TRIM(G13))=0</formula>
    </cfRule>
  </conditionalFormatting>
  <conditionalFormatting sqref="G13">
    <cfRule type="containsText" dxfId="825" priority="84" operator="containsText" text="libre">
      <formula>NOT(ISERROR(SEARCH("libre",G13)))</formula>
    </cfRule>
  </conditionalFormatting>
  <conditionalFormatting sqref="H13">
    <cfRule type="containsText" dxfId="824" priority="82" operator="containsText" text="ntitulé">
      <formula>NOT(ISERROR(SEARCH("ntitulé",H13)))</formula>
    </cfRule>
    <cfRule type="containsBlanks" dxfId="823" priority="83">
      <formula>LEN(TRIM(H13))=0</formula>
    </cfRule>
  </conditionalFormatting>
  <conditionalFormatting sqref="H13">
    <cfRule type="containsText" dxfId="822" priority="81" operator="containsText" text="libre">
      <formula>NOT(ISERROR(SEARCH("libre",H13)))</formula>
    </cfRule>
  </conditionalFormatting>
  <conditionalFormatting sqref="I13">
    <cfRule type="containsText" dxfId="821" priority="79" operator="containsText" text="ntitulé">
      <formula>NOT(ISERROR(SEARCH("ntitulé",I13)))</formula>
    </cfRule>
    <cfRule type="containsBlanks" dxfId="820" priority="80">
      <formula>LEN(TRIM(I13))=0</formula>
    </cfRule>
  </conditionalFormatting>
  <conditionalFormatting sqref="I13">
    <cfRule type="containsText" dxfId="819" priority="78" operator="containsText" text="libre">
      <formula>NOT(ISERROR(SEARCH("libre",I13)))</formula>
    </cfRule>
  </conditionalFormatting>
  <conditionalFormatting sqref="J13">
    <cfRule type="containsText" dxfId="818" priority="76" operator="containsText" text="ntitulé">
      <formula>NOT(ISERROR(SEARCH("ntitulé",J13)))</formula>
    </cfRule>
    <cfRule type="containsBlanks" dxfId="817" priority="77">
      <formula>LEN(TRIM(J13))=0</formula>
    </cfRule>
  </conditionalFormatting>
  <conditionalFormatting sqref="J13">
    <cfRule type="containsText" dxfId="816" priority="75" operator="containsText" text="libre">
      <formula>NOT(ISERROR(SEARCH("libre",J13)))</formula>
    </cfRule>
  </conditionalFormatting>
  <conditionalFormatting sqref="K13">
    <cfRule type="containsText" dxfId="815" priority="73" operator="containsText" text="ntitulé">
      <formula>NOT(ISERROR(SEARCH("ntitulé",K13)))</formula>
    </cfRule>
    <cfRule type="containsBlanks" dxfId="814" priority="74">
      <formula>LEN(TRIM(K13))=0</formula>
    </cfRule>
  </conditionalFormatting>
  <conditionalFormatting sqref="K13">
    <cfRule type="containsText" dxfId="813" priority="72" operator="containsText" text="libre">
      <formula>NOT(ISERROR(SEARCH("libre",K13)))</formula>
    </cfRule>
  </conditionalFormatting>
  <conditionalFormatting sqref="F14">
    <cfRule type="containsText" dxfId="812" priority="70" operator="containsText" text="ntitulé">
      <formula>NOT(ISERROR(SEARCH("ntitulé",F14)))</formula>
    </cfRule>
    <cfRule type="containsBlanks" dxfId="811" priority="71">
      <formula>LEN(TRIM(F14))=0</formula>
    </cfRule>
  </conditionalFormatting>
  <conditionalFormatting sqref="F14">
    <cfRule type="containsText" dxfId="810" priority="69" operator="containsText" text="libre">
      <formula>NOT(ISERROR(SEARCH("libre",F14)))</formula>
    </cfRule>
  </conditionalFormatting>
  <conditionalFormatting sqref="G14">
    <cfRule type="containsText" dxfId="809" priority="67" operator="containsText" text="ntitulé">
      <formula>NOT(ISERROR(SEARCH("ntitulé",G14)))</formula>
    </cfRule>
    <cfRule type="containsBlanks" dxfId="808" priority="68">
      <formula>LEN(TRIM(G14))=0</formula>
    </cfRule>
  </conditionalFormatting>
  <conditionalFormatting sqref="G14">
    <cfRule type="containsText" dxfId="807" priority="66" operator="containsText" text="libre">
      <formula>NOT(ISERROR(SEARCH("libre",G14)))</formula>
    </cfRule>
  </conditionalFormatting>
  <conditionalFormatting sqref="H14">
    <cfRule type="containsText" dxfId="806" priority="64" operator="containsText" text="ntitulé">
      <formula>NOT(ISERROR(SEARCH("ntitulé",H14)))</formula>
    </cfRule>
    <cfRule type="containsBlanks" dxfId="805" priority="65">
      <formula>LEN(TRIM(H14))=0</formula>
    </cfRule>
  </conditionalFormatting>
  <conditionalFormatting sqref="H14">
    <cfRule type="containsText" dxfId="804" priority="63" operator="containsText" text="libre">
      <formula>NOT(ISERROR(SEARCH("libre",H14)))</formula>
    </cfRule>
  </conditionalFormatting>
  <conditionalFormatting sqref="I14">
    <cfRule type="containsText" dxfId="803" priority="61" operator="containsText" text="ntitulé">
      <formula>NOT(ISERROR(SEARCH("ntitulé",I14)))</formula>
    </cfRule>
    <cfRule type="containsBlanks" dxfId="802" priority="62">
      <formula>LEN(TRIM(I14))=0</formula>
    </cfRule>
  </conditionalFormatting>
  <conditionalFormatting sqref="I14">
    <cfRule type="containsText" dxfId="801" priority="60" operator="containsText" text="libre">
      <formula>NOT(ISERROR(SEARCH("libre",I14)))</formula>
    </cfRule>
  </conditionalFormatting>
  <conditionalFormatting sqref="J14">
    <cfRule type="containsText" dxfId="800" priority="58" operator="containsText" text="ntitulé">
      <formula>NOT(ISERROR(SEARCH("ntitulé",J14)))</formula>
    </cfRule>
    <cfRule type="containsBlanks" dxfId="799" priority="59">
      <formula>LEN(TRIM(J14))=0</formula>
    </cfRule>
  </conditionalFormatting>
  <conditionalFormatting sqref="J14">
    <cfRule type="containsText" dxfId="798" priority="57" operator="containsText" text="libre">
      <formula>NOT(ISERROR(SEARCH("libre",J14)))</formula>
    </cfRule>
  </conditionalFormatting>
  <conditionalFormatting sqref="K14">
    <cfRule type="containsText" dxfId="797" priority="55" operator="containsText" text="ntitulé">
      <formula>NOT(ISERROR(SEARCH("ntitulé",K14)))</formula>
    </cfRule>
    <cfRule type="containsBlanks" dxfId="796" priority="56">
      <formula>LEN(TRIM(K14))=0</formula>
    </cfRule>
  </conditionalFormatting>
  <conditionalFormatting sqref="K14">
    <cfRule type="containsText" dxfId="795" priority="54" operator="containsText" text="libre">
      <formula>NOT(ISERROR(SEARCH("libre",K14)))</formula>
    </cfRule>
  </conditionalFormatting>
  <conditionalFormatting sqref="B14:D14">
    <cfRule type="containsText" dxfId="794" priority="52" operator="containsText" text="ntitulé">
      <formula>NOT(ISERROR(SEARCH("ntitulé",B14)))</formula>
    </cfRule>
    <cfRule type="containsBlanks" dxfId="793" priority="53">
      <formula>LEN(TRIM(B14))=0</formula>
    </cfRule>
  </conditionalFormatting>
  <conditionalFormatting sqref="B14:D14">
    <cfRule type="containsText" dxfId="792" priority="51" operator="containsText" text="libre">
      <formula>NOT(ISERROR(SEARCH("libre",B14)))</formula>
    </cfRule>
  </conditionalFormatting>
  <conditionalFormatting sqref="B27:B30">
    <cfRule type="containsBlanks" dxfId="791" priority="1">
      <formula>LEN(TRIM(B27))=0</formula>
    </cfRule>
  </conditionalFormatting>
  <hyperlinks>
    <hyperlink ref="A1" location="TAB00!A1" display="Retour page de garde" xr:uid="{00000000-0004-0000-1B00-000000000000}"/>
    <hyperlink ref="A2" location="'TAB4'!A1" display="Retour TAB5" xr:uid="{A94B5A6E-6D45-4124-AFA4-C3794D2C4F17}"/>
  </hyperlinks>
  <pageMargins left="0.7" right="0.7" top="0.75" bottom="0.75" header="0.3" footer="0.3"/>
  <pageSetup paperSize="9" scale="72" fitToHeight="0" orientation="landscape" verticalDpi="300" r:id="rId1"/>
  <rowBreaks count="1" manualBreakCount="1">
    <brk id="23"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30"/>
  <sheetViews>
    <sheetView zoomScale="90" zoomScaleNormal="90" workbookViewId="0">
      <selection activeCell="A3" sqref="A3"/>
    </sheetView>
  </sheetViews>
  <sheetFormatPr baseColWidth="10" defaultColWidth="9.1640625" defaultRowHeight="13.5" x14ac:dyDescent="0.3"/>
  <cols>
    <col min="1" max="1" width="45.5" style="57" customWidth="1"/>
    <col min="2" max="4" width="16.6640625" style="55" customWidth="1"/>
    <col min="5" max="6" width="16.6640625" style="57" customWidth="1"/>
    <col min="7" max="11" width="16.6640625" style="55" customWidth="1"/>
    <col min="12" max="12" width="1.6640625" style="55" customWidth="1"/>
    <col min="13" max="24" width="8.83203125" style="55" customWidth="1"/>
    <col min="25" max="16384" width="9.1640625" style="55"/>
  </cols>
  <sheetData>
    <row r="1" spans="1:22" ht="15" x14ac:dyDescent="0.3">
      <c r="A1" s="71" t="s">
        <v>64</v>
      </c>
      <c r="B1" s="112"/>
      <c r="C1" s="112"/>
      <c r="D1" s="112"/>
      <c r="E1" s="85"/>
      <c r="G1" s="112"/>
      <c r="I1" s="112"/>
      <c r="K1" s="112"/>
      <c r="P1" s="112"/>
      <c r="R1" s="112"/>
      <c r="T1" s="112"/>
    </row>
    <row r="2" spans="1:22" ht="15" x14ac:dyDescent="0.3">
      <c r="A2" s="14" t="s">
        <v>598</v>
      </c>
      <c r="B2" s="112"/>
      <c r="C2" s="112"/>
      <c r="D2" s="112"/>
      <c r="E2" s="85"/>
      <c r="G2" s="112"/>
      <c r="I2" s="112"/>
      <c r="K2" s="112"/>
      <c r="P2" s="112"/>
      <c r="R2" s="112"/>
      <c r="T2" s="112"/>
    </row>
    <row r="3" spans="1:22" ht="21" x14ac:dyDescent="0.35">
      <c r="A3" s="81" t="str">
        <f>TAB00!B62&amp;" : "&amp;TAB00!C62</f>
        <v>TAB4.11 : Charges de transport supportées par le GRD pour l'alimentation de clientèle propre</v>
      </c>
      <c r="B3" s="81"/>
      <c r="C3" s="81"/>
      <c r="D3" s="81"/>
      <c r="E3" s="81"/>
      <c r="F3" s="81"/>
      <c r="G3" s="81"/>
      <c r="H3" s="81"/>
      <c r="I3" s="81"/>
      <c r="J3" s="81"/>
      <c r="K3" s="81"/>
      <c r="L3" s="81"/>
      <c r="M3" s="81"/>
      <c r="N3" s="81"/>
      <c r="O3" s="81"/>
      <c r="P3" s="81"/>
      <c r="Q3" s="81"/>
      <c r="R3" s="81"/>
      <c r="S3" s="81"/>
      <c r="T3" s="81"/>
      <c r="U3" s="81"/>
    </row>
    <row r="4" spans="1:22" x14ac:dyDescent="0.3">
      <c r="P4" s="58"/>
      <c r="Q4" s="58"/>
      <c r="R4" s="58"/>
    </row>
    <row r="5" spans="1:22" s="58" customFormat="1" x14ac:dyDescent="0.3">
      <c r="A5" s="530" t="s">
        <v>348</v>
      </c>
      <c r="B5" s="531"/>
      <c r="C5" s="531"/>
      <c r="D5" s="531"/>
      <c r="E5" s="531"/>
      <c r="F5" s="531"/>
      <c r="G5" s="531"/>
      <c r="H5" s="531"/>
      <c r="I5" s="531"/>
      <c r="J5" s="531"/>
      <c r="K5" s="532"/>
      <c r="M5" s="507" t="s">
        <v>445</v>
      </c>
      <c r="N5" s="507"/>
      <c r="O5" s="507"/>
      <c r="P5" s="507"/>
      <c r="Q5" s="507"/>
      <c r="R5" s="507"/>
      <c r="S5" s="507"/>
      <c r="T5" s="507"/>
      <c r="U5" s="508"/>
    </row>
    <row r="6" spans="1:22" s="353" customFormat="1" ht="24" customHeight="1" x14ac:dyDescent="0.3">
      <c r="A6" s="343" t="s">
        <v>2</v>
      </c>
      <c r="B6" s="160" t="s">
        <v>515</v>
      </c>
      <c r="C6" s="160" t="s">
        <v>493</v>
      </c>
      <c r="D6" s="160" t="s">
        <v>509</v>
      </c>
      <c r="E6" s="208" t="s">
        <v>507</v>
      </c>
      <c r="F6" s="208" t="s">
        <v>508</v>
      </c>
      <c r="G6" s="208" t="s">
        <v>455</v>
      </c>
      <c r="H6" s="208" t="s">
        <v>456</v>
      </c>
      <c r="I6" s="208" t="s">
        <v>457</v>
      </c>
      <c r="J6" s="208" t="s">
        <v>458</v>
      </c>
      <c r="K6" s="208" t="s">
        <v>459</v>
      </c>
      <c r="L6" s="355"/>
      <c r="M6" s="443" t="s">
        <v>446</v>
      </c>
      <c r="N6" s="443" t="s">
        <v>447</v>
      </c>
      <c r="O6" s="378" t="s">
        <v>503</v>
      </c>
      <c r="P6" s="378" t="s">
        <v>449</v>
      </c>
      <c r="Q6" s="378" t="s">
        <v>504</v>
      </c>
      <c r="R6" s="378" t="s">
        <v>460</v>
      </c>
      <c r="S6" s="378" t="s">
        <v>461</v>
      </c>
      <c r="T6" s="378" t="s">
        <v>491</v>
      </c>
      <c r="U6" s="378" t="s">
        <v>463</v>
      </c>
    </row>
    <row r="7" spans="1:22" s="63" customFormat="1" ht="15" x14ac:dyDescent="0.3">
      <c r="A7" s="84" t="s">
        <v>346</v>
      </c>
      <c r="B7" s="218"/>
      <c r="C7" s="218"/>
      <c r="D7" s="218"/>
      <c r="E7" s="218"/>
      <c r="F7" s="218"/>
      <c r="G7" s="218"/>
      <c r="H7" s="218"/>
      <c r="I7" s="218"/>
      <c r="J7" s="218"/>
      <c r="K7" s="218"/>
      <c r="M7" s="138">
        <f t="shared" ref="M7:O9" si="0">IFERROR(IF(AND(ROUND(SUM(B7:B7),0)=0,ROUND(SUM(C7:C7),0)&gt;ROUND(SUM(B7:B7),0)),"INF",(ROUND(SUM(C7:C7),0)-ROUND(SUM(B7:B7),0))/ROUND(SUM(B7:B7),0)),0)</f>
        <v>0</v>
      </c>
      <c r="N7" s="138">
        <f t="shared" si="0"/>
        <v>0</v>
      </c>
      <c r="O7" s="138">
        <f t="shared" si="0"/>
        <v>0</v>
      </c>
      <c r="P7" s="138">
        <f t="shared" ref="P7:U9" si="1">IFERROR(IF(AND(ROUND(SUM(E7),0)=0,ROUND(SUM(F7:F7),0)&gt;ROUND(SUM(E7),0)),"INF",(ROUND(SUM(F7:F7),0)-ROUND(SUM(E7),0))/ROUND(SUM(E7),0)),0)</f>
        <v>0</v>
      </c>
      <c r="Q7" s="138">
        <f t="shared" si="1"/>
        <v>0</v>
      </c>
      <c r="R7" s="138">
        <f t="shared" si="1"/>
        <v>0</v>
      </c>
      <c r="S7" s="138">
        <f t="shared" si="1"/>
        <v>0</v>
      </c>
      <c r="T7" s="138">
        <f t="shared" si="1"/>
        <v>0</v>
      </c>
      <c r="U7" s="166">
        <f t="shared" si="1"/>
        <v>0</v>
      </c>
      <c r="V7" s="164">
        <f>K7</f>
        <v>0</v>
      </c>
    </row>
    <row r="8" spans="1:22" s="63" customFormat="1" ht="15" x14ac:dyDescent="0.3">
      <c r="A8" s="167" t="s">
        <v>404</v>
      </c>
      <c r="B8" s="218"/>
      <c r="C8" s="218"/>
      <c r="D8" s="218"/>
      <c r="E8" s="218"/>
      <c r="F8" s="308"/>
      <c r="G8" s="308"/>
      <c r="H8" s="308"/>
      <c r="I8" s="308"/>
      <c r="J8" s="308"/>
      <c r="K8" s="308"/>
      <c r="M8" s="138">
        <f t="shared" si="0"/>
        <v>0</v>
      </c>
      <c r="N8" s="138">
        <f t="shared" si="0"/>
        <v>0</v>
      </c>
      <c r="O8" s="138">
        <f t="shared" si="0"/>
        <v>0</v>
      </c>
      <c r="P8" s="138">
        <f t="shared" si="1"/>
        <v>0</v>
      </c>
      <c r="Q8" s="138">
        <f t="shared" si="1"/>
        <v>0</v>
      </c>
      <c r="R8" s="138">
        <f t="shared" si="1"/>
        <v>0</v>
      </c>
      <c r="S8" s="138">
        <f t="shared" si="1"/>
        <v>0</v>
      </c>
      <c r="T8" s="138">
        <f t="shared" si="1"/>
        <v>0</v>
      </c>
      <c r="U8" s="166">
        <f t="shared" si="1"/>
        <v>0</v>
      </c>
      <c r="V8" s="164">
        <f>K8</f>
        <v>0</v>
      </c>
    </row>
    <row r="9" spans="1:22" s="63" customFormat="1" ht="15" x14ac:dyDescent="0.3">
      <c r="A9" s="84" t="s">
        <v>405</v>
      </c>
      <c r="B9" s="55">
        <f t="shared" ref="B9:C9" si="2">B8*B7</f>
        <v>0</v>
      </c>
      <c r="C9" s="55">
        <f t="shared" si="2"/>
        <v>0</v>
      </c>
      <c r="D9" s="55">
        <f t="shared" ref="D9:K9" si="3">D8*D7</f>
        <v>0</v>
      </c>
      <c r="E9" s="55">
        <f t="shared" si="3"/>
        <v>0</v>
      </c>
      <c r="F9" s="55">
        <f t="shared" si="3"/>
        <v>0</v>
      </c>
      <c r="G9" s="55">
        <f t="shared" si="3"/>
        <v>0</v>
      </c>
      <c r="H9" s="55">
        <f t="shared" si="3"/>
        <v>0</v>
      </c>
      <c r="I9" s="55">
        <f t="shared" si="3"/>
        <v>0</v>
      </c>
      <c r="J9" s="55">
        <f t="shared" si="3"/>
        <v>0</v>
      </c>
      <c r="K9" s="55">
        <f t="shared" si="3"/>
        <v>0</v>
      </c>
      <c r="M9" s="156">
        <f t="shared" si="0"/>
        <v>0</v>
      </c>
      <c r="N9" s="156">
        <f t="shared" si="0"/>
        <v>0</v>
      </c>
      <c r="O9" s="156">
        <f t="shared" si="0"/>
        <v>0</v>
      </c>
      <c r="P9" s="156">
        <f t="shared" si="1"/>
        <v>0</v>
      </c>
      <c r="Q9" s="156">
        <f t="shared" si="1"/>
        <v>0</v>
      </c>
      <c r="R9" s="156">
        <f t="shared" si="1"/>
        <v>0</v>
      </c>
      <c r="S9" s="156">
        <f t="shared" si="1"/>
        <v>0</v>
      </c>
      <c r="T9" s="156">
        <f t="shared" si="1"/>
        <v>0</v>
      </c>
      <c r="U9" s="163">
        <f t="shared" si="1"/>
        <v>0</v>
      </c>
      <c r="V9" s="164">
        <f>K9</f>
        <v>0</v>
      </c>
    </row>
    <row r="10" spans="1:22" x14ac:dyDescent="0.3">
      <c r="F10" s="55"/>
      <c r="M10" s="57"/>
      <c r="N10" s="57"/>
      <c r="O10" s="57"/>
    </row>
    <row r="11" spans="1:22" s="58" customFormat="1" x14ac:dyDescent="0.3">
      <c r="A11" s="530" t="s">
        <v>350</v>
      </c>
      <c r="B11" s="531"/>
      <c r="C11" s="531"/>
      <c r="D11" s="531"/>
      <c r="E11" s="531"/>
      <c r="F11" s="531"/>
      <c r="G11" s="531"/>
      <c r="H11" s="531"/>
      <c r="I11" s="531"/>
      <c r="J11" s="531"/>
      <c r="K11" s="532"/>
      <c r="M11" s="507" t="s">
        <v>445</v>
      </c>
      <c r="N11" s="507"/>
      <c r="O11" s="507"/>
      <c r="P11" s="507"/>
      <c r="Q11" s="507"/>
      <c r="R11" s="507"/>
      <c r="S11" s="507"/>
      <c r="T11" s="507"/>
      <c r="U11" s="508"/>
    </row>
    <row r="12" spans="1:22" s="353" customFormat="1" ht="24" customHeight="1" x14ac:dyDescent="0.3">
      <c r="A12" s="343" t="s">
        <v>2</v>
      </c>
      <c r="B12" s="160" t="s">
        <v>515</v>
      </c>
      <c r="C12" s="160" t="s">
        <v>493</v>
      </c>
      <c r="D12" s="160" t="s">
        <v>509</v>
      </c>
      <c r="E12" s="208" t="s">
        <v>507</v>
      </c>
      <c r="F12" s="208" t="s">
        <v>508</v>
      </c>
      <c r="G12" s="208" t="s">
        <v>455</v>
      </c>
      <c r="H12" s="208" t="s">
        <v>456</v>
      </c>
      <c r="I12" s="208" t="s">
        <v>457</v>
      </c>
      <c r="J12" s="208" t="s">
        <v>458</v>
      </c>
      <c r="K12" s="208" t="s">
        <v>459</v>
      </c>
      <c r="L12" s="355"/>
      <c r="M12" s="443" t="s">
        <v>446</v>
      </c>
      <c r="N12" s="443" t="s">
        <v>447</v>
      </c>
      <c r="O12" s="378" t="s">
        <v>503</v>
      </c>
      <c r="P12" s="378" t="s">
        <v>449</v>
      </c>
      <c r="Q12" s="378" t="s">
        <v>504</v>
      </c>
      <c r="R12" s="378" t="s">
        <v>460</v>
      </c>
      <c r="S12" s="378" t="s">
        <v>461</v>
      </c>
      <c r="T12" s="378" t="s">
        <v>491</v>
      </c>
      <c r="U12" s="378" t="s">
        <v>463</v>
      </c>
    </row>
    <row r="13" spans="1:22" x14ac:dyDescent="0.3">
      <c r="A13" s="84" t="s">
        <v>346</v>
      </c>
      <c r="B13" s="218"/>
      <c r="C13" s="218"/>
      <c r="D13" s="218"/>
      <c r="E13" s="218"/>
      <c r="F13" s="218"/>
      <c r="G13" s="218"/>
      <c r="H13" s="218"/>
      <c r="I13" s="218"/>
      <c r="J13" s="218"/>
      <c r="K13" s="218"/>
      <c r="M13" s="138">
        <f t="shared" ref="M13:O15" si="4">IFERROR(IF(AND(ROUND(SUM(B13:B13),0)=0,ROUND(SUM(C13:C13),0)&gt;ROUND(SUM(B13:B13),0)),"INF",(ROUND(SUM(C13:C13),0)-ROUND(SUM(B13:B13),0))/ROUND(SUM(B13:B13),0)),0)</f>
        <v>0</v>
      </c>
      <c r="N13" s="138">
        <f t="shared" si="4"/>
        <v>0</v>
      </c>
      <c r="O13" s="138">
        <f t="shared" si="4"/>
        <v>0</v>
      </c>
      <c r="P13" s="138">
        <f t="shared" ref="P13:U15" si="5">IFERROR(IF(AND(ROUND(SUM(E13),0)=0,ROUND(SUM(F13:F13),0)&gt;ROUND(SUM(E13),0)),"INF",(ROUND(SUM(F13:F13),0)-ROUND(SUM(E13),0))/ROUND(SUM(E13),0)),0)</f>
        <v>0</v>
      </c>
      <c r="Q13" s="138">
        <f t="shared" si="5"/>
        <v>0</v>
      </c>
      <c r="R13" s="138">
        <f t="shared" si="5"/>
        <v>0</v>
      </c>
      <c r="S13" s="138">
        <f t="shared" si="5"/>
        <v>0</v>
      </c>
      <c r="T13" s="138">
        <f t="shared" si="5"/>
        <v>0</v>
      </c>
      <c r="U13" s="166">
        <f t="shared" si="5"/>
        <v>0</v>
      </c>
    </row>
    <row r="14" spans="1:22" x14ac:dyDescent="0.3">
      <c r="A14" s="167" t="s">
        <v>402</v>
      </c>
      <c r="B14" s="218"/>
      <c r="C14" s="218"/>
      <c r="D14" s="218"/>
      <c r="E14" s="218"/>
      <c r="F14" s="308"/>
      <c r="G14" s="308"/>
      <c r="H14" s="308"/>
      <c r="I14" s="308"/>
      <c r="J14" s="308"/>
      <c r="K14" s="308"/>
      <c r="M14" s="138">
        <f t="shared" si="4"/>
        <v>0</v>
      </c>
      <c r="N14" s="138">
        <f t="shared" si="4"/>
        <v>0</v>
      </c>
      <c r="O14" s="138">
        <f t="shared" si="4"/>
        <v>0</v>
      </c>
      <c r="P14" s="138">
        <f t="shared" si="5"/>
        <v>0</v>
      </c>
      <c r="Q14" s="138">
        <f t="shared" si="5"/>
        <v>0</v>
      </c>
      <c r="R14" s="138">
        <f t="shared" si="5"/>
        <v>0</v>
      </c>
      <c r="S14" s="138">
        <f t="shared" si="5"/>
        <v>0</v>
      </c>
      <c r="T14" s="138">
        <f t="shared" si="5"/>
        <v>0</v>
      </c>
      <c r="U14" s="166">
        <f t="shared" si="5"/>
        <v>0</v>
      </c>
    </row>
    <row r="15" spans="1:22" x14ac:dyDescent="0.3">
      <c r="A15" s="84" t="s">
        <v>405</v>
      </c>
      <c r="B15" s="55">
        <f t="shared" ref="B15:C15" si="6">B14*B13</f>
        <v>0</v>
      </c>
      <c r="C15" s="55">
        <f t="shared" si="6"/>
        <v>0</v>
      </c>
      <c r="D15" s="55">
        <f t="shared" ref="D15:K15" si="7">D14*D13</f>
        <v>0</v>
      </c>
      <c r="E15" s="55">
        <f t="shared" si="7"/>
        <v>0</v>
      </c>
      <c r="F15" s="55">
        <f t="shared" si="7"/>
        <v>0</v>
      </c>
      <c r="G15" s="55">
        <f t="shared" si="7"/>
        <v>0</v>
      </c>
      <c r="H15" s="55">
        <f t="shared" si="7"/>
        <v>0</v>
      </c>
      <c r="I15" s="55">
        <f t="shared" si="7"/>
        <v>0</v>
      </c>
      <c r="J15" s="55">
        <f t="shared" si="7"/>
        <v>0</v>
      </c>
      <c r="K15" s="55">
        <f t="shared" si="7"/>
        <v>0</v>
      </c>
      <c r="M15" s="156">
        <f t="shared" si="4"/>
        <v>0</v>
      </c>
      <c r="N15" s="156">
        <f t="shared" si="4"/>
        <v>0</v>
      </c>
      <c r="O15" s="156">
        <f t="shared" si="4"/>
        <v>0</v>
      </c>
      <c r="P15" s="156">
        <f t="shared" si="5"/>
        <v>0</v>
      </c>
      <c r="Q15" s="156">
        <f t="shared" si="5"/>
        <v>0</v>
      </c>
      <c r="R15" s="156">
        <f t="shared" si="5"/>
        <v>0</v>
      </c>
      <c r="S15" s="156">
        <f t="shared" si="5"/>
        <v>0</v>
      </c>
      <c r="T15" s="156">
        <f t="shared" si="5"/>
        <v>0</v>
      </c>
      <c r="U15" s="163">
        <f t="shared" si="5"/>
        <v>0</v>
      </c>
    </row>
    <row r="16" spans="1:22" x14ac:dyDescent="0.3">
      <c r="F16" s="55"/>
      <c r="M16" s="57"/>
      <c r="N16" s="57"/>
      <c r="O16" s="57"/>
    </row>
    <row r="17" spans="1:21" s="58" customFormat="1" x14ac:dyDescent="0.3">
      <c r="A17" s="530" t="s">
        <v>13</v>
      </c>
      <c r="B17" s="531"/>
      <c r="C17" s="531"/>
      <c r="D17" s="531"/>
      <c r="E17" s="531"/>
      <c r="F17" s="531"/>
      <c r="G17" s="531"/>
      <c r="H17" s="531"/>
      <c r="I17" s="531"/>
      <c r="J17" s="531"/>
      <c r="K17" s="532"/>
      <c r="M17" s="507" t="s">
        <v>445</v>
      </c>
      <c r="N17" s="507"/>
      <c r="O17" s="507"/>
      <c r="P17" s="507"/>
      <c r="Q17" s="507"/>
      <c r="R17" s="507"/>
      <c r="S17" s="507"/>
      <c r="T17" s="507"/>
      <c r="U17" s="508"/>
    </row>
    <row r="18" spans="1:21" s="353" customFormat="1" ht="24" customHeight="1" x14ac:dyDescent="0.3">
      <c r="A18" s="343" t="s">
        <v>2</v>
      </c>
      <c r="B18" s="160" t="s">
        <v>515</v>
      </c>
      <c r="C18" s="160" t="s">
        <v>493</v>
      </c>
      <c r="D18" s="160" t="s">
        <v>509</v>
      </c>
      <c r="E18" s="208" t="s">
        <v>507</v>
      </c>
      <c r="F18" s="208" t="s">
        <v>508</v>
      </c>
      <c r="G18" s="208" t="s">
        <v>455</v>
      </c>
      <c r="H18" s="208" t="s">
        <v>456</v>
      </c>
      <c r="I18" s="208" t="s">
        <v>457</v>
      </c>
      <c r="J18" s="208" t="s">
        <v>458</v>
      </c>
      <c r="K18" s="208" t="s">
        <v>459</v>
      </c>
      <c r="L18" s="355"/>
      <c r="M18" s="443" t="s">
        <v>446</v>
      </c>
      <c r="N18" s="443" t="s">
        <v>447</v>
      </c>
      <c r="O18" s="378" t="s">
        <v>503</v>
      </c>
      <c r="P18" s="378" t="s">
        <v>449</v>
      </c>
      <c r="Q18" s="378" t="s">
        <v>504</v>
      </c>
      <c r="R18" s="378" t="s">
        <v>460</v>
      </c>
      <c r="S18" s="378" t="s">
        <v>461</v>
      </c>
      <c r="T18" s="378" t="s">
        <v>491</v>
      </c>
      <c r="U18" s="378" t="s">
        <v>463</v>
      </c>
    </row>
    <row r="19" spans="1:21" x14ac:dyDescent="0.3">
      <c r="A19" s="84" t="s">
        <v>346</v>
      </c>
      <c r="B19" s="199">
        <f t="shared" ref="B19:C19" si="8">SUM(B7,B13)</f>
        <v>0</v>
      </c>
      <c r="C19" s="199">
        <f t="shared" si="8"/>
        <v>0</v>
      </c>
      <c r="D19" s="199">
        <f t="shared" ref="D19:K19" si="9">SUM(D7,D13)</f>
        <v>0</v>
      </c>
      <c r="E19" s="199">
        <f t="shared" si="9"/>
        <v>0</v>
      </c>
      <c r="F19" s="199">
        <f t="shared" si="9"/>
        <v>0</v>
      </c>
      <c r="G19" s="199">
        <f t="shared" si="9"/>
        <v>0</v>
      </c>
      <c r="H19" s="199">
        <f t="shared" si="9"/>
        <v>0</v>
      </c>
      <c r="I19" s="199">
        <f t="shared" si="9"/>
        <v>0</v>
      </c>
      <c r="J19" s="199">
        <f t="shared" si="9"/>
        <v>0</v>
      </c>
      <c r="K19" s="199">
        <f t="shared" si="9"/>
        <v>0</v>
      </c>
      <c r="M19" s="138">
        <f t="shared" ref="M19:O21" si="10">IFERROR(IF(AND(ROUND(SUM(B19:B19),0)=0,ROUND(SUM(C19:C19),0)&gt;ROUND(SUM(B19:B19),0)),"INF",(ROUND(SUM(C19:C19),0)-ROUND(SUM(B19:B19),0))/ROUND(SUM(B19:B19),0)),0)</f>
        <v>0</v>
      </c>
      <c r="N19" s="138">
        <f t="shared" si="10"/>
        <v>0</v>
      </c>
      <c r="O19" s="138">
        <f t="shared" si="10"/>
        <v>0</v>
      </c>
      <c r="P19" s="138">
        <f t="shared" ref="P19:U21" si="11">IFERROR(IF(AND(ROUND(SUM(E19),0)=0,ROUND(SUM(F19:F19),0)&gt;ROUND(SUM(E19),0)),"INF",(ROUND(SUM(F19:F19),0)-ROUND(SUM(E19),0))/ROUND(SUM(E19),0)),0)</f>
        <v>0</v>
      </c>
      <c r="Q19" s="138">
        <f t="shared" si="11"/>
        <v>0</v>
      </c>
      <c r="R19" s="138">
        <f t="shared" si="11"/>
        <v>0</v>
      </c>
      <c r="S19" s="138">
        <f t="shared" si="11"/>
        <v>0</v>
      </c>
      <c r="T19" s="138">
        <f t="shared" si="11"/>
        <v>0</v>
      </c>
      <c r="U19" s="166">
        <f t="shared" si="11"/>
        <v>0</v>
      </c>
    </row>
    <row r="20" spans="1:21" x14ac:dyDescent="0.3">
      <c r="A20" s="167" t="s">
        <v>402</v>
      </c>
      <c r="B20" s="199">
        <f t="shared" ref="B20:C20" si="12">IFERROR(B21/B19,0)</f>
        <v>0</v>
      </c>
      <c r="C20" s="199">
        <f t="shared" si="12"/>
        <v>0</v>
      </c>
      <c r="D20" s="199">
        <f t="shared" ref="D20:K20" si="13">IFERROR(D21/D19,0)</f>
        <v>0</v>
      </c>
      <c r="E20" s="199">
        <f t="shared" si="13"/>
        <v>0</v>
      </c>
      <c r="F20" s="199">
        <f t="shared" si="13"/>
        <v>0</v>
      </c>
      <c r="G20" s="199">
        <f t="shared" si="13"/>
        <v>0</v>
      </c>
      <c r="H20" s="199">
        <f t="shared" si="13"/>
        <v>0</v>
      </c>
      <c r="I20" s="199">
        <f t="shared" si="13"/>
        <v>0</v>
      </c>
      <c r="J20" s="199">
        <f t="shared" si="13"/>
        <v>0</v>
      </c>
      <c r="K20" s="199">
        <f t="shared" si="13"/>
        <v>0</v>
      </c>
      <c r="M20" s="138">
        <f t="shared" si="10"/>
        <v>0</v>
      </c>
      <c r="N20" s="138">
        <f t="shared" si="10"/>
        <v>0</v>
      </c>
      <c r="O20" s="138">
        <f t="shared" si="10"/>
        <v>0</v>
      </c>
      <c r="P20" s="138">
        <f t="shared" si="11"/>
        <v>0</v>
      </c>
      <c r="Q20" s="138">
        <f t="shared" si="11"/>
        <v>0</v>
      </c>
      <c r="R20" s="138">
        <f t="shared" si="11"/>
        <v>0</v>
      </c>
      <c r="S20" s="138">
        <f t="shared" si="11"/>
        <v>0</v>
      </c>
      <c r="T20" s="138">
        <f t="shared" si="11"/>
        <v>0</v>
      </c>
      <c r="U20" s="166">
        <f t="shared" si="11"/>
        <v>0</v>
      </c>
    </row>
    <row r="21" spans="1:21" x14ac:dyDescent="0.3">
      <c r="A21" s="84" t="s">
        <v>405</v>
      </c>
      <c r="B21" s="199">
        <f t="shared" ref="B21:C21" si="14">SUM(B9,B15)</f>
        <v>0</v>
      </c>
      <c r="C21" s="199">
        <f t="shared" si="14"/>
        <v>0</v>
      </c>
      <c r="D21" s="199">
        <f t="shared" ref="D21:K21" si="15">SUM(D9,D15)</f>
        <v>0</v>
      </c>
      <c r="E21" s="199">
        <f t="shared" si="15"/>
        <v>0</v>
      </c>
      <c r="F21" s="199">
        <f t="shared" si="15"/>
        <v>0</v>
      </c>
      <c r="G21" s="199">
        <f t="shared" si="15"/>
        <v>0</v>
      </c>
      <c r="H21" s="199">
        <f t="shared" si="15"/>
        <v>0</v>
      </c>
      <c r="I21" s="199">
        <f t="shared" si="15"/>
        <v>0</v>
      </c>
      <c r="J21" s="199">
        <f t="shared" si="15"/>
        <v>0</v>
      </c>
      <c r="K21" s="199">
        <f t="shared" si="15"/>
        <v>0</v>
      </c>
      <c r="M21" s="156">
        <f t="shared" si="10"/>
        <v>0</v>
      </c>
      <c r="N21" s="156">
        <f t="shared" si="10"/>
        <v>0</v>
      </c>
      <c r="O21" s="156">
        <f t="shared" si="10"/>
        <v>0</v>
      </c>
      <c r="P21" s="156">
        <f t="shared" si="11"/>
        <v>0</v>
      </c>
      <c r="Q21" s="156">
        <f t="shared" si="11"/>
        <v>0</v>
      </c>
      <c r="R21" s="156">
        <f t="shared" si="11"/>
        <v>0</v>
      </c>
      <c r="S21" s="156">
        <f t="shared" si="11"/>
        <v>0</v>
      </c>
      <c r="T21" s="156">
        <f t="shared" si="11"/>
        <v>0</v>
      </c>
      <c r="U21" s="163">
        <f t="shared" si="11"/>
        <v>0</v>
      </c>
    </row>
    <row r="22" spans="1:21" ht="16.5" x14ac:dyDescent="0.3">
      <c r="A22" s="331"/>
      <c r="B22" s="331"/>
      <c r="C22" s="331"/>
      <c r="D22" s="331"/>
      <c r="E22" s="331"/>
      <c r="F22" s="55"/>
      <c r="G22" s="331"/>
      <c r="H22" s="331"/>
      <c r="I22" s="331"/>
      <c r="J22" s="331"/>
      <c r="K22" s="331"/>
      <c r="L22" s="331"/>
      <c r="M22" s="331"/>
      <c r="N22" s="331"/>
      <c r="O22" s="331"/>
      <c r="P22" s="331"/>
      <c r="Q22" s="331"/>
      <c r="R22" s="331"/>
      <c r="T22" s="331"/>
    </row>
    <row r="23" spans="1:21" x14ac:dyDescent="0.3">
      <c r="A23" s="78"/>
      <c r="B23" s="344"/>
      <c r="C23" s="344"/>
      <c r="D23" s="78"/>
      <c r="E23" s="78"/>
      <c r="F23" s="78"/>
      <c r="G23" s="78"/>
      <c r="H23" s="78"/>
      <c r="I23" s="78"/>
      <c r="J23" s="78"/>
      <c r="K23" s="78"/>
      <c r="L23" s="78"/>
      <c r="M23" s="344"/>
      <c r="N23" s="344"/>
      <c r="O23" s="344"/>
      <c r="P23" s="78"/>
      <c r="Q23" s="78"/>
    </row>
    <row r="24" spans="1:21" ht="14.25" thickBot="1" x14ac:dyDescent="0.35">
      <c r="A24" s="534" t="s">
        <v>424</v>
      </c>
      <c r="B24" s="534"/>
      <c r="C24" s="534"/>
      <c r="D24" s="534"/>
      <c r="E24" s="534"/>
      <c r="F24" s="534"/>
      <c r="G24" s="534"/>
      <c r="H24" s="534"/>
      <c r="I24" s="534"/>
      <c r="J24" s="534"/>
      <c r="K24" s="534"/>
      <c r="L24" s="534"/>
      <c r="M24" s="534"/>
      <c r="N24" s="534"/>
      <c r="O24" s="534"/>
      <c r="P24" s="534"/>
      <c r="Q24" s="534"/>
      <c r="R24" s="534"/>
      <c r="S24" s="534"/>
      <c r="T24" s="534"/>
      <c r="U24" s="534"/>
    </row>
    <row r="25" spans="1:21" ht="14.25" thickBot="1" x14ac:dyDescent="0.35">
      <c r="A25" s="75" t="s">
        <v>341</v>
      </c>
      <c r="B25" s="444"/>
      <c r="C25" s="444"/>
      <c r="D25" s="517" t="s">
        <v>282</v>
      </c>
      <c r="E25" s="518"/>
      <c r="F25" s="518"/>
      <c r="G25" s="518"/>
      <c r="H25" s="518"/>
      <c r="I25" s="518"/>
      <c r="J25" s="518"/>
      <c r="K25" s="518"/>
      <c r="L25" s="518"/>
      <c r="M25" s="518"/>
      <c r="N25" s="518"/>
      <c r="O25" s="518"/>
      <c r="P25" s="518"/>
      <c r="Q25" s="518"/>
      <c r="R25" s="518"/>
      <c r="S25" s="518"/>
      <c r="T25" s="518"/>
      <c r="U25" s="518"/>
    </row>
    <row r="26" spans="1:21" ht="180.6" customHeight="1" thickBot="1" x14ac:dyDescent="0.35">
      <c r="A26" s="373">
        <v>2024</v>
      </c>
      <c r="B26" s="523"/>
      <c r="C26" s="524"/>
      <c r="D26" s="524"/>
      <c r="E26" s="524"/>
      <c r="F26" s="524"/>
      <c r="G26" s="524"/>
      <c r="H26" s="524"/>
      <c r="I26" s="524"/>
      <c r="J26" s="524"/>
      <c r="K26" s="524"/>
      <c r="L26" s="524"/>
      <c r="M26" s="524"/>
      <c r="N26" s="524"/>
      <c r="O26" s="524"/>
      <c r="P26" s="524"/>
      <c r="Q26" s="524"/>
      <c r="R26" s="524"/>
      <c r="S26" s="524"/>
      <c r="T26" s="524"/>
      <c r="U26" s="525"/>
    </row>
    <row r="27" spans="1:21" ht="180.6" customHeight="1" thickBot="1" x14ac:dyDescent="0.35">
      <c r="A27" s="374">
        <v>2025</v>
      </c>
      <c r="B27" s="520"/>
      <c r="C27" s="521"/>
      <c r="D27" s="521"/>
      <c r="E27" s="521"/>
      <c r="F27" s="521"/>
      <c r="G27" s="521"/>
      <c r="H27" s="521"/>
      <c r="I27" s="521"/>
      <c r="J27" s="521"/>
      <c r="K27" s="521"/>
      <c r="L27" s="521"/>
      <c r="M27" s="521"/>
      <c r="N27" s="521"/>
      <c r="O27" s="521"/>
      <c r="P27" s="521"/>
      <c r="Q27" s="521"/>
      <c r="R27" s="521"/>
      <c r="S27" s="521"/>
      <c r="T27" s="521"/>
      <c r="U27" s="522"/>
    </row>
    <row r="28" spans="1:21" ht="180.6" customHeight="1" thickBot="1" x14ac:dyDescent="0.35">
      <c r="A28" s="374">
        <v>2026</v>
      </c>
      <c r="B28" s="520"/>
      <c r="C28" s="521"/>
      <c r="D28" s="521"/>
      <c r="E28" s="521"/>
      <c r="F28" s="521"/>
      <c r="G28" s="521"/>
      <c r="H28" s="521"/>
      <c r="I28" s="521"/>
      <c r="J28" s="521"/>
      <c r="K28" s="521"/>
      <c r="L28" s="521"/>
      <c r="M28" s="521"/>
      <c r="N28" s="521"/>
      <c r="O28" s="521"/>
      <c r="P28" s="521"/>
      <c r="Q28" s="521"/>
      <c r="R28" s="521"/>
      <c r="S28" s="521"/>
      <c r="T28" s="521"/>
      <c r="U28" s="522"/>
    </row>
    <row r="29" spans="1:21" ht="180.6" customHeight="1" thickBot="1" x14ac:dyDescent="0.35">
      <c r="A29" s="374">
        <v>2027</v>
      </c>
      <c r="B29" s="520"/>
      <c r="C29" s="521"/>
      <c r="D29" s="521"/>
      <c r="E29" s="521"/>
      <c r="F29" s="521"/>
      <c r="G29" s="521"/>
      <c r="H29" s="521"/>
      <c r="I29" s="521"/>
      <c r="J29" s="521"/>
      <c r="K29" s="521"/>
      <c r="L29" s="521"/>
      <c r="M29" s="521"/>
      <c r="N29" s="521"/>
      <c r="O29" s="521"/>
      <c r="P29" s="521"/>
      <c r="Q29" s="521"/>
      <c r="R29" s="521"/>
      <c r="S29" s="521"/>
      <c r="T29" s="521"/>
      <c r="U29" s="522"/>
    </row>
    <row r="30" spans="1:21" ht="180.6" customHeight="1" thickBot="1" x14ac:dyDescent="0.35">
      <c r="A30" s="374">
        <v>2028</v>
      </c>
      <c r="B30" s="520"/>
      <c r="C30" s="521"/>
      <c r="D30" s="521"/>
      <c r="E30" s="521"/>
      <c r="F30" s="521"/>
      <c r="G30" s="521"/>
      <c r="H30" s="521"/>
      <c r="I30" s="521"/>
      <c r="J30" s="521"/>
      <c r="K30" s="521"/>
      <c r="L30" s="521"/>
      <c r="M30" s="521"/>
      <c r="N30" s="521"/>
      <c r="O30" s="521"/>
      <c r="P30" s="521"/>
      <c r="Q30" s="521"/>
      <c r="R30" s="521"/>
      <c r="S30" s="521"/>
      <c r="T30" s="521"/>
      <c r="U30" s="522"/>
    </row>
  </sheetData>
  <mergeCells count="13">
    <mergeCell ref="M5:U5"/>
    <mergeCell ref="B29:U29"/>
    <mergeCell ref="B30:U30"/>
    <mergeCell ref="B26:U26"/>
    <mergeCell ref="M17:U17"/>
    <mergeCell ref="M11:U11"/>
    <mergeCell ref="A5:K5"/>
    <mergeCell ref="A24:U24"/>
    <mergeCell ref="D25:U25"/>
    <mergeCell ref="A11:K11"/>
    <mergeCell ref="A17:K17"/>
    <mergeCell ref="B27:U27"/>
    <mergeCell ref="B28:U28"/>
  </mergeCells>
  <phoneticPr fontId="31" type="noConversion"/>
  <conditionalFormatting sqref="B26">
    <cfRule type="containsBlanks" dxfId="790" priority="184">
      <formula>LEN(TRIM(B26))=0</formula>
    </cfRule>
  </conditionalFormatting>
  <conditionalFormatting sqref="B7:E7">
    <cfRule type="containsText" dxfId="789" priority="136" operator="containsText" text="ntitulé">
      <formula>NOT(ISERROR(SEARCH("ntitulé",B7)))</formula>
    </cfRule>
    <cfRule type="containsBlanks" dxfId="788" priority="137">
      <formula>LEN(TRIM(B7))=0</formula>
    </cfRule>
  </conditionalFormatting>
  <conditionalFormatting sqref="B7:E7">
    <cfRule type="containsText" dxfId="787" priority="135" operator="containsText" text="libre">
      <formula>NOT(ISERROR(SEARCH("libre",B7)))</formula>
    </cfRule>
  </conditionalFormatting>
  <conditionalFormatting sqref="F7">
    <cfRule type="containsText" dxfId="786" priority="133" operator="containsText" text="ntitulé">
      <formula>NOT(ISERROR(SEARCH("ntitulé",F7)))</formula>
    </cfRule>
    <cfRule type="containsBlanks" dxfId="785" priority="134">
      <formula>LEN(TRIM(F7))=0</formula>
    </cfRule>
  </conditionalFormatting>
  <conditionalFormatting sqref="F7">
    <cfRule type="containsText" dxfId="784" priority="132" operator="containsText" text="libre">
      <formula>NOT(ISERROR(SEARCH("libre",F7)))</formula>
    </cfRule>
  </conditionalFormatting>
  <conditionalFormatting sqref="G7">
    <cfRule type="containsText" dxfId="783" priority="130" operator="containsText" text="ntitulé">
      <formula>NOT(ISERROR(SEARCH("ntitulé",G7)))</formula>
    </cfRule>
    <cfRule type="containsBlanks" dxfId="782" priority="131">
      <formula>LEN(TRIM(G7))=0</formula>
    </cfRule>
  </conditionalFormatting>
  <conditionalFormatting sqref="G7">
    <cfRule type="containsText" dxfId="781" priority="129" operator="containsText" text="libre">
      <formula>NOT(ISERROR(SEARCH("libre",G7)))</formula>
    </cfRule>
  </conditionalFormatting>
  <conditionalFormatting sqref="H7">
    <cfRule type="containsText" dxfId="780" priority="127" operator="containsText" text="ntitulé">
      <formula>NOT(ISERROR(SEARCH("ntitulé",H7)))</formula>
    </cfRule>
    <cfRule type="containsBlanks" dxfId="779" priority="128">
      <formula>LEN(TRIM(H7))=0</formula>
    </cfRule>
  </conditionalFormatting>
  <conditionalFormatting sqref="H7">
    <cfRule type="containsText" dxfId="778" priority="126" operator="containsText" text="libre">
      <formula>NOT(ISERROR(SEARCH("libre",H7)))</formula>
    </cfRule>
  </conditionalFormatting>
  <conditionalFormatting sqref="I7">
    <cfRule type="containsText" dxfId="777" priority="124" operator="containsText" text="ntitulé">
      <formula>NOT(ISERROR(SEARCH("ntitulé",I7)))</formula>
    </cfRule>
    <cfRule type="containsBlanks" dxfId="776" priority="125">
      <formula>LEN(TRIM(I7))=0</formula>
    </cfRule>
  </conditionalFormatting>
  <conditionalFormatting sqref="I7">
    <cfRule type="containsText" dxfId="775" priority="123" operator="containsText" text="libre">
      <formula>NOT(ISERROR(SEARCH("libre",I7)))</formula>
    </cfRule>
  </conditionalFormatting>
  <conditionalFormatting sqref="J7">
    <cfRule type="containsText" dxfId="774" priority="121" operator="containsText" text="ntitulé">
      <formula>NOT(ISERROR(SEARCH("ntitulé",J7)))</formula>
    </cfRule>
    <cfRule type="containsBlanks" dxfId="773" priority="122">
      <formula>LEN(TRIM(J7))=0</formula>
    </cfRule>
  </conditionalFormatting>
  <conditionalFormatting sqref="J7">
    <cfRule type="containsText" dxfId="772" priority="120" operator="containsText" text="libre">
      <formula>NOT(ISERROR(SEARCH("libre",J7)))</formula>
    </cfRule>
  </conditionalFormatting>
  <conditionalFormatting sqref="K7">
    <cfRule type="containsText" dxfId="771" priority="118" operator="containsText" text="ntitulé">
      <formula>NOT(ISERROR(SEARCH("ntitulé",K7)))</formula>
    </cfRule>
    <cfRule type="containsBlanks" dxfId="770" priority="119">
      <formula>LEN(TRIM(K7))=0</formula>
    </cfRule>
  </conditionalFormatting>
  <conditionalFormatting sqref="K7">
    <cfRule type="containsText" dxfId="769" priority="117" operator="containsText" text="libre">
      <formula>NOT(ISERROR(SEARCH("libre",K7)))</formula>
    </cfRule>
  </conditionalFormatting>
  <conditionalFormatting sqref="F8">
    <cfRule type="containsText" dxfId="768" priority="115" operator="containsText" text="ntitulé">
      <formula>NOT(ISERROR(SEARCH("ntitulé",F8)))</formula>
    </cfRule>
    <cfRule type="containsBlanks" dxfId="767" priority="116">
      <formula>LEN(TRIM(F8))=0</formula>
    </cfRule>
  </conditionalFormatting>
  <conditionalFormatting sqref="F8">
    <cfRule type="containsText" dxfId="766" priority="114" operator="containsText" text="libre">
      <formula>NOT(ISERROR(SEARCH("libre",F8)))</formula>
    </cfRule>
  </conditionalFormatting>
  <conditionalFormatting sqref="G8">
    <cfRule type="containsText" dxfId="765" priority="112" operator="containsText" text="ntitulé">
      <formula>NOT(ISERROR(SEARCH("ntitulé",G8)))</formula>
    </cfRule>
    <cfRule type="containsBlanks" dxfId="764" priority="113">
      <formula>LEN(TRIM(G8))=0</formula>
    </cfRule>
  </conditionalFormatting>
  <conditionalFormatting sqref="G8">
    <cfRule type="containsText" dxfId="763" priority="111" operator="containsText" text="libre">
      <formula>NOT(ISERROR(SEARCH("libre",G8)))</formula>
    </cfRule>
  </conditionalFormatting>
  <conditionalFormatting sqref="H8">
    <cfRule type="containsText" dxfId="762" priority="109" operator="containsText" text="ntitulé">
      <formula>NOT(ISERROR(SEARCH("ntitulé",H8)))</formula>
    </cfRule>
    <cfRule type="containsBlanks" dxfId="761" priority="110">
      <formula>LEN(TRIM(H8))=0</formula>
    </cfRule>
  </conditionalFormatting>
  <conditionalFormatting sqref="H8">
    <cfRule type="containsText" dxfId="760" priority="108" operator="containsText" text="libre">
      <formula>NOT(ISERROR(SEARCH("libre",H8)))</formula>
    </cfRule>
  </conditionalFormatting>
  <conditionalFormatting sqref="I8">
    <cfRule type="containsText" dxfId="759" priority="106" operator="containsText" text="ntitulé">
      <formula>NOT(ISERROR(SEARCH("ntitulé",I8)))</formula>
    </cfRule>
    <cfRule type="containsBlanks" dxfId="758" priority="107">
      <formula>LEN(TRIM(I8))=0</formula>
    </cfRule>
  </conditionalFormatting>
  <conditionalFormatting sqref="I8">
    <cfRule type="containsText" dxfId="757" priority="105" operator="containsText" text="libre">
      <formula>NOT(ISERROR(SEARCH("libre",I8)))</formula>
    </cfRule>
  </conditionalFormatting>
  <conditionalFormatting sqref="J8">
    <cfRule type="containsText" dxfId="756" priority="103" operator="containsText" text="ntitulé">
      <formula>NOT(ISERROR(SEARCH("ntitulé",J8)))</formula>
    </cfRule>
    <cfRule type="containsBlanks" dxfId="755" priority="104">
      <formula>LEN(TRIM(J8))=0</formula>
    </cfRule>
  </conditionalFormatting>
  <conditionalFormatting sqref="J8">
    <cfRule type="containsText" dxfId="754" priority="102" operator="containsText" text="libre">
      <formula>NOT(ISERROR(SEARCH("libre",J8)))</formula>
    </cfRule>
  </conditionalFormatting>
  <conditionalFormatting sqref="K8">
    <cfRule type="containsText" dxfId="753" priority="100" operator="containsText" text="ntitulé">
      <formula>NOT(ISERROR(SEARCH("ntitulé",K8)))</formula>
    </cfRule>
    <cfRule type="containsBlanks" dxfId="752" priority="101">
      <formula>LEN(TRIM(K8))=0</formula>
    </cfRule>
  </conditionalFormatting>
  <conditionalFormatting sqref="K8">
    <cfRule type="containsText" dxfId="751" priority="99" operator="containsText" text="libre">
      <formula>NOT(ISERROR(SEARCH("libre",K8)))</formula>
    </cfRule>
  </conditionalFormatting>
  <conditionalFormatting sqref="B8:D8">
    <cfRule type="containsText" dxfId="750" priority="97" operator="containsText" text="ntitulé">
      <formula>NOT(ISERROR(SEARCH("ntitulé",B8)))</formula>
    </cfRule>
    <cfRule type="containsBlanks" dxfId="749" priority="98">
      <formula>LEN(TRIM(B8))=0</formula>
    </cfRule>
  </conditionalFormatting>
  <conditionalFormatting sqref="B8:D8">
    <cfRule type="containsText" dxfId="748" priority="96" operator="containsText" text="libre">
      <formula>NOT(ISERROR(SEARCH("libre",B8)))</formula>
    </cfRule>
  </conditionalFormatting>
  <conditionalFormatting sqref="E8">
    <cfRule type="containsText" dxfId="747" priority="94" operator="containsText" text="ntitulé">
      <formula>NOT(ISERROR(SEARCH("ntitulé",E8)))</formula>
    </cfRule>
    <cfRule type="containsBlanks" dxfId="746" priority="95">
      <formula>LEN(TRIM(E8))=0</formula>
    </cfRule>
  </conditionalFormatting>
  <conditionalFormatting sqref="E8">
    <cfRule type="containsText" dxfId="745" priority="93" operator="containsText" text="libre">
      <formula>NOT(ISERROR(SEARCH("libre",E8)))</formula>
    </cfRule>
  </conditionalFormatting>
  <conditionalFormatting sqref="B13:E13">
    <cfRule type="containsText" dxfId="744" priority="91" operator="containsText" text="ntitulé">
      <formula>NOT(ISERROR(SEARCH("ntitulé",B13)))</formula>
    </cfRule>
    <cfRule type="containsBlanks" dxfId="743" priority="92">
      <formula>LEN(TRIM(B13))=0</formula>
    </cfRule>
  </conditionalFormatting>
  <conditionalFormatting sqref="B13:E13">
    <cfRule type="containsText" dxfId="742" priority="90" operator="containsText" text="libre">
      <formula>NOT(ISERROR(SEARCH("libre",B13)))</formula>
    </cfRule>
  </conditionalFormatting>
  <conditionalFormatting sqref="F13">
    <cfRule type="containsText" dxfId="741" priority="88" operator="containsText" text="ntitulé">
      <formula>NOT(ISERROR(SEARCH("ntitulé",F13)))</formula>
    </cfRule>
    <cfRule type="containsBlanks" dxfId="740" priority="89">
      <formula>LEN(TRIM(F13))=0</formula>
    </cfRule>
  </conditionalFormatting>
  <conditionalFormatting sqref="F13">
    <cfRule type="containsText" dxfId="739" priority="87" operator="containsText" text="libre">
      <formula>NOT(ISERROR(SEARCH("libre",F13)))</formula>
    </cfRule>
  </conditionalFormatting>
  <conditionalFormatting sqref="G13">
    <cfRule type="containsText" dxfId="738" priority="85" operator="containsText" text="ntitulé">
      <formula>NOT(ISERROR(SEARCH("ntitulé",G13)))</formula>
    </cfRule>
    <cfRule type="containsBlanks" dxfId="737" priority="86">
      <formula>LEN(TRIM(G13))=0</formula>
    </cfRule>
  </conditionalFormatting>
  <conditionalFormatting sqref="G13">
    <cfRule type="containsText" dxfId="736" priority="84" operator="containsText" text="libre">
      <formula>NOT(ISERROR(SEARCH("libre",G13)))</formula>
    </cfRule>
  </conditionalFormatting>
  <conditionalFormatting sqref="H13">
    <cfRule type="containsText" dxfId="735" priority="82" operator="containsText" text="ntitulé">
      <formula>NOT(ISERROR(SEARCH("ntitulé",H13)))</formula>
    </cfRule>
    <cfRule type="containsBlanks" dxfId="734" priority="83">
      <formula>LEN(TRIM(H13))=0</formula>
    </cfRule>
  </conditionalFormatting>
  <conditionalFormatting sqref="H13">
    <cfRule type="containsText" dxfId="733" priority="81" operator="containsText" text="libre">
      <formula>NOT(ISERROR(SEARCH("libre",H13)))</formula>
    </cfRule>
  </conditionalFormatting>
  <conditionalFormatting sqref="I13">
    <cfRule type="containsText" dxfId="732" priority="79" operator="containsText" text="ntitulé">
      <formula>NOT(ISERROR(SEARCH("ntitulé",I13)))</formula>
    </cfRule>
    <cfRule type="containsBlanks" dxfId="731" priority="80">
      <formula>LEN(TRIM(I13))=0</formula>
    </cfRule>
  </conditionalFormatting>
  <conditionalFormatting sqref="I13">
    <cfRule type="containsText" dxfId="730" priority="78" operator="containsText" text="libre">
      <formula>NOT(ISERROR(SEARCH("libre",I13)))</formula>
    </cfRule>
  </conditionalFormatting>
  <conditionalFormatting sqref="J13">
    <cfRule type="containsText" dxfId="729" priority="76" operator="containsText" text="ntitulé">
      <formula>NOT(ISERROR(SEARCH("ntitulé",J13)))</formula>
    </cfRule>
    <cfRule type="containsBlanks" dxfId="728" priority="77">
      <formula>LEN(TRIM(J13))=0</formula>
    </cfRule>
  </conditionalFormatting>
  <conditionalFormatting sqref="J13">
    <cfRule type="containsText" dxfId="727" priority="75" operator="containsText" text="libre">
      <formula>NOT(ISERROR(SEARCH("libre",J13)))</formula>
    </cfRule>
  </conditionalFormatting>
  <conditionalFormatting sqref="K13">
    <cfRule type="containsText" dxfId="726" priority="73" operator="containsText" text="ntitulé">
      <formula>NOT(ISERROR(SEARCH("ntitulé",K13)))</formula>
    </cfRule>
    <cfRule type="containsBlanks" dxfId="725" priority="74">
      <formula>LEN(TRIM(K13))=0</formula>
    </cfRule>
  </conditionalFormatting>
  <conditionalFormatting sqref="K13">
    <cfRule type="containsText" dxfId="724" priority="72" operator="containsText" text="libre">
      <formula>NOT(ISERROR(SEARCH("libre",K13)))</formula>
    </cfRule>
  </conditionalFormatting>
  <conditionalFormatting sqref="F14">
    <cfRule type="containsText" dxfId="723" priority="70" operator="containsText" text="ntitulé">
      <formula>NOT(ISERROR(SEARCH("ntitulé",F14)))</formula>
    </cfRule>
    <cfRule type="containsBlanks" dxfId="722" priority="71">
      <formula>LEN(TRIM(F14))=0</formula>
    </cfRule>
  </conditionalFormatting>
  <conditionalFormatting sqref="F14">
    <cfRule type="containsText" dxfId="721" priority="69" operator="containsText" text="libre">
      <formula>NOT(ISERROR(SEARCH("libre",F14)))</formula>
    </cfRule>
  </conditionalFormatting>
  <conditionalFormatting sqref="G14">
    <cfRule type="containsText" dxfId="720" priority="67" operator="containsText" text="ntitulé">
      <formula>NOT(ISERROR(SEARCH("ntitulé",G14)))</formula>
    </cfRule>
    <cfRule type="containsBlanks" dxfId="719" priority="68">
      <formula>LEN(TRIM(G14))=0</formula>
    </cfRule>
  </conditionalFormatting>
  <conditionalFormatting sqref="G14">
    <cfRule type="containsText" dxfId="718" priority="66" operator="containsText" text="libre">
      <formula>NOT(ISERROR(SEARCH("libre",G14)))</formula>
    </cfRule>
  </conditionalFormatting>
  <conditionalFormatting sqref="H14">
    <cfRule type="containsText" dxfId="717" priority="64" operator="containsText" text="ntitulé">
      <formula>NOT(ISERROR(SEARCH("ntitulé",H14)))</formula>
    </cfRule>
    <cfRule type="containsBlanks" dxfId="716" priority="65">
      <formula>LEN(TRIM(H14))=0</formula>
    </cfRule>
  </conditionalFormatting>
  <conditionalFormatting sqref="H14">
    <cfRule type="containsText" dxfId="715" priority="63" operator="containsText" text="libre">
      <formula>NOT(ISERROR(SEARCH("libre",H14)))</formula>
    </cfRule>
  </conditionalFormatting>
  <conditionalFormatting sqref="I14">
    <cfRule type="containsText" dxfId="714" priority="61" operator="containsText" text="ntitulé">
      <formula>NOT(ISERROR(SEARCH("ntitulé",I14)))</formula>
    </cfRule>
    <cfRule type="containsBlanks" dxfId="713" priority="62">
      <formula>LEN(TRIM(I14))=0</formula>
    </cfRule>
  </conditionalFormatting>
  <conditionalFormatting sqref="I14">
    <cfRule type="containsText" dxfId="712" priority="60" operator="containsText" text="libre">
      <formula>NOT(ISERROR(SEARCH("libre",I14)))</formula>
    </cfRule>
  </conditionalFormatting>
  <conditionalFormatting sqref="J14">
    <cfRule type="containsText" dxfId="711" priority="58" operator="containsText" text="ntitulé">
      <formula>NOT(ISERROR(SEARCH("ntitulé",J14)))</formula>
    </cfRule>
    <cfRule type="containsBlanks" dxfId="710" priority="59">
      <formula>LEN(TRIM(J14))=0</formula>
    </cfRule>
  </conditionalFormatting>
  <conditionalFormatting sqref="J14">
    <cfRule type="containsText" dxfId="709" priority="57" operator="containsText" text="libre">
      <formula>NOT(ISERROR(SEARCH("libre",J14)))</formula>
    </cfRule>
  </conditionalFormatting>
  <conditionalFormatting sqref="K14">
    <cfRule type="containsText" dxfId="708" priority="55" operator="containsText" text="ntitulé">
      <formula>NOT(ISERROR(SEARCH("ntitulé",K14)))</formula>
    </cfRule>
    <cfRule type="containsBlanks" dxfId="707" priority="56">
      <formula>LEN(TRIM(K14))=0</formula>
    </cfRule>
  </conditionalFormatting>
  <conditionalFormatting sqref="K14">
    <cfRule type="containsText" dxfId="706" priority="54" operator="containsText" text="libre">
      <formula>NOT(ISERROR(SEARCH("libre",K14)))</formula>
    </cfRule>
  </conditionalFormatting>
  <conditionalFormatting sqref="B14:D14">
    <cfRule type="containsText" dxfId="705" priority="52" operator="containsText" text="ntitulé">
      <formula>NOT(ISERROR(SEARCH("ntitulé",B14)))</formula>
    </cfRule>
    <cfRule type="containsBlanks" dxfId="704" priority="53">
      <formula>LEN(TRIM(B14))=0</formula>
    </cfRule>
  </conditionalFormatting>
  <conditionalFormatting sqref="B14:D14">
    <cfRule type="containsText" dxfId="703" priority="51" operator="containsText" text="libre">
      <formula>NOT(ISERROR(SEARCH("libre",B14)))</formula>
    </cfRule>
  </conditionalFormatting>
  <conditionalFormatting sqref="E14">
    <cfRule type="containsText" dxfId="702" priority="49" operator="containsText" text="ntitulé">
      <formula>NOT(ISERROR(SEARCH("ntitulé",E14)))</formula>
    </cfRule>
    <cfRule type="containsBlanks" dxfId="701" priority="50">
      <formula>LEN(TRIM(E14))=0</formula>
    </cfRule>
  </conditionalFormatting>
  <conditionalFormatting sqref="E14">
    <cfRule type="containsText" dxfId="700" priority="48" operator="containsText" text="libre">
      <formula>NOT(ISERROR(SEARCH("libre",E14)))</formula>
    </cfRule>
  </conditionalFormatting>
  <conditionalFormatting sqref="B27:B30">
    <cfRule type="containsBlanks" dxfId="699" priority="1">
      <formula>LEN(TRIM(B27))=0</formula>
    </cfRule>
  </conditionalFormatting>
  <hyperlinks>
    <hyperlink ref="A1" location="TAB00!A1" display="Retour page de garde" xr:uid="{00000000-0004-0000-1C00-000000000000}"/>
    <hyperlink ref="A2" location="'TAB4'!A1" display="Retour TAB5" xr:uid="{F6359CB3-162C-4A8C-9879-2D503B0D610E}"/>
  </hyperlinks>
  <pageMargins left="0.7" right="0.7" top="0.75" bottom="0.75" header="0.3" footer="0.3"/>
  <pageSetup paperSize="9" scale="72"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55C4-A251-4457-A5A1-58B1DC057C14}">
  <dimension ref="A1:C8"/>
  <sheetViews>
    <sheetView workbookViewId="0">
      <selection activeCell="C36" sqref="C35:C36"/>
    </sheetView>
  </sheetViews>
  <sheetFormatPr baseColWidth="10" defaultRowHeight="13.5" x14ac:dyDescent="0.3"/>
  <sheetData>
    <row r="1" spans="1:3" x14ac:dyDescent="0.3">
      <c r="A1" s="384"/>
      <c r="B1" s="387" t="s">
        <v>521</v>
      </c>
      <c r="C1" s="387" t="s">
        <v>522</v>
      </c>
    </row>
    <row r="2" spans="1:3" x14ac:dyDescent="0.3">
      <c r="A2" s="384" t="s">
        <v>215</v>
      </c>
      <c r="B2" s="385">
        <v>-2.5800000000000046E-3</v>
      </c>
      <c r="C2" s="386">
        <v>5.5399999999999998E-3</v>
      </c>
    </row>
    <row r="3" spans="1:3" x14ac:dyDescent="0.3">
      <c r="A3" s="384" t="s">
        <v>216</v>
      </c>
      <c r="B3" s="385">
        <v>-1.6679999999999983E-2</v>
      </c>
      <c r="C3" s="386">
        <v>1.4400000000000001E-3</v>
      </c>
    </row>
    <row r="4" spans="1:3" x14ac:dyDescent="0.3">
      <c r="A4" s="384" t="s">
        <v>516</v>
      </c>
      <c r="B4" s="385">
        <v>-3.73E-2</v>
      </c>
      <c r="C4" s="386">
        <v>2.6099999999999999E-3</v>
      </c>
    </row>
    <row r="5" spans="1:3" x14ac:dyDescent="0.3">
      <c r="A5" s="384" t="s">
        <v>517</v>
      </c>
      <c r="B5" s="385">
        <v>-1.0309999999999996E-2</v>
      </c>
      <c r="C5" s="386">
        <v>7.7600000000000004E-3</v>
      </c>
    </row>
    <row r="6" spans="1:3" x14ac:dyDescent="0.3">
      <c r="A6" s="384" t="s">
        <v>518</v>
      </c>
      <c r="B6" s="385">
        <v>-3.075000000000001E-2</v>
      </c>
      <c r="C6" s="386">
        <v>5.9800000000000001E-3</v>
      </c>
    </row>
    <row r="7" spans="1:3" x14ac:dyDescent="0.3">
      <c r="A7" s="384" t="s">
        <v>519</v>
      </c>
      <c r="B7" s="385">
        <v>-4.4030000000000014E-2</v>
      </c>
      <c r="C7" s="386">
        <v>4.9300000000000004E-3</v>
      </c>
    </row>
    <row r="8" spans="1:3" x14ac:dyDescent="0.3">
      <c r="A8" s="384" t="s">
        <v>520</v>
      </c>
      <c r="B8" s="385">
        <v>-2.0330000000000004E-2</v>
      </c>
      <c r="C8" s="386">
        <v>9.3799999999999994E-3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35"/>
  <sheetViews>
    <sheetView zoomScale="90" zoomScaleNormal="90" workbookViewId="0">
      <selection activeCell="A3" sqref="A3:U3"/>
    </sheetView>
  </sheetViews>
  <sheetFormatPr baseColWidth="10" defaultColWidth="9.1640625" defaultRowHeight="13.5" x14ac:dyDescent="0.3"/>
  <cols>
    <col min="1" max="1" width="45.83203125" style="72" customWidth="1"/>
    <col min="2" max="5" width="16.83203125" style="72" customWidth="1"/>
    <col min="6" max="11" width="16.83203125" style="39" customWidth="1"/>
    <col min="12" max="12" width="1.83203125" style="39" customWidth="1"/>
    <col min="13" max="16" width="9.1640625" style="39" customWidth="1"/>
    <col min="17" max="21" width="9.1640625" style="43" customWidth="1"/>
    <col min="22" max="16384" width="9.1640625" style="43"/>
  </cols>
  <sheetData>
    <row r="1" spans="1:21" s="123" customFormat="1" ht="15" x14ac:dyDescent="0.3">
      <c r="A1" s="40" t="s">
        <v>64</v>
      </c>
    </row>
    <row r="2" spans="1:21" ht="15" x14ac:dyDescent="0.3">
      <c r="A2" s="14" t="s">
        <v>598</v>
      </c>
      <c r="E2" s="39"/>
      <c r="G2" s="43"/>
      <c r="H2" s="43"/>
      <c r="I2" s="43"/>
      <c r="J2" s="43"/>
      <c r="K2" s="43"/>
      <c r="L2" s="43"/>
      <c r="M2" s="43"/>
      <c r="N2" s="43"/>
      <c r="O2" s="43"/>
      <c r="P2" s="43"/>
    </row>
    <row r="3" spans="1:21" ht="46.9" customHeight="1" x14ac:dyDescent="0.35">
      <c r="A3" s="535" t="str">
        <f>TAB00!B63&amp;" : "&amp;TAB00!C63</f>
        <v xml:space="preserve">TAB4.12 : Produits issus de la facturation de la fourniture d’électricité à la clientèle propre du gestionnaire de réseau de distribution ainsi que le montant de la compensation versée par la CREG </v>
      </c>
      <c r="B3" s="535"/>
      <c r="C3" s="535"/>
      <c r="D3" s="535"/>
      <c r="E3" s="535"/>
      <c r="F3" s="535"/>
      <c r="G3" s="535"/>
      <c r="H3" s="535"/>
      <c r="I3" s="535"/>
      <c r="J3" s="535"/>
      <c r="K3" s="535"/>
      <c r="L3" s="535"/>
      <c r="M3" s="535"/>
      <c r="N3" s="535"/>
      <c r="O3" s="535"/>
      <c r="P3" s="535"/>
      <c r="Q3" s="535"/>
      <c r="R3" s="535"/>
      <c r="S3" s="535"/>
      <c r="T3" s="535"/>
      <c r="U3" s="535"/>
    </row>
    <row r="4" spans="1:21" x14ac:dyDescent="0.3">
      <c r="A4" s="126"/>
      <c r="B4" s="127"/>
      <c r="C4" s="127"/>
      <c r="D4" s="127"/>
      <c r="E4" s="126"/>
      <c r="F4" s="126"/>
      <c r="G4" s="128"/>
      <c r="H4" s="128"/>
      <c r="I4" s="128"/>
      <c r="J4" s="115"/>
      <c r="K4" s="115"/>
      <c r="L4" s="115"/>
      <c r="M4" s="115"/>
      <c r="N4" s="115"/>
      <c r="O4" s="115"/>
      <c r="P4" s="115"/>
    </row>
    <row r="5" spans="1:21" x14ac:dyDescent="0.3">
      <c r="A5" s="126"/>
      <c r="B5" s="127"/>
      <c r="C5" s="127"/>
      <c r="D5" s="127"/>
      <c r="E5" s="126"/>
      <c r="F5" s="126"/>
      <c r="G5" s="128"/>
      <c r="H5" s="128"/>
      <c r="I5" s="128"/>
      <c r="J5" s="115"/>
      <c r="K5" s="115"/>
      <c r="L5" s="115"/>
      <c r="M5" s="115"/>
      <c r="N5" s="115"/>
      <c r="O5" s="115"/>
      <c r="P5" s="115"/>
    </row>
    <row r="6" spans="1:21" s="58" customFormat="1" x14ac:dyDescent="0.3">
      <c r="A6" s="530" t="s">
        <v>348</v>
      </c>
      <c r="B6" s="531"/>
      <c r="C6" s="531"/>
      <c r="D6" s="531"/>
      <c r="E6" s="531"/>
      <c r="F6" s="531"/>
      <c r="G6" s="531"/>
      <c r="H6" s="531"/>
      <c r="I6" s="531"/>
      <c r="J6" s="531"/>
      <c r="K6" s="532"/>
      <c r="M6" s="507" t="s">
        <v>445</v>
      </c>
      <c r="N6" s="507"/>
      <c r="O6" s="507"/>
      <c r="P6" s="507"/>
      <c r="Q6" s="507"/>
      <c r="R6" s="507"/>
      <c r="S6" s="507"/>
      <c r="T6" s="507"/>
      <c r="U6" s="508"/>
    </row>
    <row r="7" spans="1:21" s="353" customFormat="1" ht="24" customHeight="1" x14ac:dyDescent="0.3">
      <c r="A7" s="343" t="s">
        <v>2</v>
      </c>
      <c r="B7" s="160" t="s">
        <v>515</v>
      </c>
      <c r="C7" s="160" t="s">
        <v>493</v>
      </c>
      <c r="D7" s="160" t="s">
        <v>509</v>
      </c>
      <c r="E7" s="208" t="s">
        <v>507</v>
      </c>
      <c r="F7" s="208" t="s">
        <v>508</v>
      </c>
      <c r="G7" s="208" t="s">
        <v>455</v>
      </c>
      <c r="H7" s="208" t="s">
        <v>456</v>
      </c>
      <c r="I7" s="208" t="s">
        <v>457</v>
      </c>
      <c r="J7" s="208" t="s">
        <v>458</v>
      </c>
      <c r="K7" s="208" t="s">
        <v>459</v>
      </c>
      <c r="L7" s="355"/>
      <c r="M7" s="443" t="s">
        <v>446</v>
      </c>
      <c r="N7" s="443" t="s">
        <v>447</v>
      </c>
      <c r="O7" s="378" t="s">
        <v>503</v>
      </c>
      <c r="P7" s="378" t="s">
        <v>449</v>
      </c>
      <c r="Q7" s="378" t="s">
        <v>504</v>
      </c>
      <c r="R7" s="378" t="s">
        <v>460</v>
      </c>
      <c r="S7" s="378" t="s">
        <v>461</v>
      </c>
      <c r="T7" s="378" t="s">
        <v>491</v>
      </c>
      <c r="U7" s="378" t="s">
        <v>463</v>
      </c>
    </row>
    <row r="8" spans="1:21" x14ac:dyDescent="0.3">
      <c r="A8" s="84" t="s">
        <v>425</v>
      </c>
      <c r="B8" s="162"/>
      <c r="C8" s="162"/>
      <c r="D8" s="162"/>
      <c r="E8" s="162"/>
      <c r="F8" s="162"/>
      <c r="G8" s="162"/>
      <c r="H8" s="162"/>
      <c r="I8" s="162"/>
      <c r="J8" s="162"/>
      <c r="K8" s="162"/>
      <c r="L8" s="43"/>
      <c r="M8" s="156">
        <f t="shared" ref="M8:O11" si="0">IFERROR(IF(AND(ROUND(SUM(B8:B8),0)=0,ROUND(SUM(C8:C8),0)&gt;ROUND(SUM(B8:B8),0)),"INF",(ROUND(SUM(C8:C8),0)-ROUND(SUM(B8:B8),0))/ROUND(SUM(B8:B8),0)),0)</f>
        <v>0</v>
      </c>
      <c r="N8" s="156">
        <f t="shared" si="0"/>
        <v>0</v>
      </c>
      <c r="O8" s="156">
        <f t="shared" si="0"/>
        <v>0</v>
      </c>
      <c r="P8" s="156">
        <f t="shared" ref="P8:U11" si="1">IFERROR(IF(AND(ROUND(SUM(E8),0)=0,ROUND(SUM(F8:F8),0)&gt;ROUND(SUM(E8),0)),"INF",(ROUND(SUM(F8:F8),0)-ROUND(SUM(E8),0))/ROUND(SUM(E8),0)),0)</f>
        <v>0</v>
      </c>
      <c r="Q8" s="156">
        <f t="shared" si="1"/>
        <v>0</v>
      </c>
      <c r="R8" s="156">
        <f t="shared" si="1"/>
        <v>0</v>
      </c>
      <c r="S8" s="156">
        <f t="shared" si="1"/>
        <v>0</v>
      </c>
      <c r="T8" s="156">
        <f t="shared" si="1"/>
        <v>0</v>
      </c>
      <c r="U8" s="163">
        <f t="shared" si="1"/>
        <v>0</v>
      </c>
    </row>
    <row r="9" spans="1:21" x14ac:dyDescent="0.3">
      <c r="A9" s="219" t="s">
        <v>346</v>
      </c>
      <c r="B9" s="165"/>
      <c r="C9" s="165"/>
      <c r="D9" s="165"/>
      <c r="E9" s="165"/>
      <c r="F9" s="165"/>
      <c r="G9" s="165"/>
      <c r="H9" s="165"/>
      <c r="I9" s="165"/>
      <c r="J9" s="165"/>
      <c r="K9" s="165"/>
      <c r="L9" s="43"/>
      <c r="M9" s="138">
        <f t="shared" si="0"/>
        <v>0</v>
      </c>
      <c r="N9" s="138">
        <f t="shared" si="0"/>
        <v>0</v>
      </c>
      <c r="O9" s="138">
        <f t="shared" si="0"/>
        <v>0</v>
      </c>
      <c r="P9" s="138">
        <f t="shared" si="1"/>
        <v>0</v>
      </c>
      <c r="Q9" s="138">
        <f t="shared" si="1"/>
        <v>0</v>
      </c>
      <c r="R9" s="138">
        <f t="shared" si="1"/>
        <v>0</v>
      </c>
      <c r="S9" s="138">
        <f t="shared" si="1"/>
        <v>0</v>
      </c>
      <c r="T9" s="138">
        <f t="shared" si="1"/>
        <v>0</v>
      </c>
      <c r="U9" s="166">
        <f t="shared" si="1"/>
        <v>0</v>
      </c>
    </row>
    <row r="10" spans="1:21" x14ac:dyDescent="0.3">
      <c r="A10" s="167" t="s">
        <v>349</v>
      </c>
      <c r="B10" s="168">
        <f t="shared" ref="B10:C10" si="2">IFERROR(B8/B9,0)</f>
        <v>0</v>
      </c>
      <c r="C10" s="168">
        <f t="shared" si="2"/>
        <v>0</v>
      </c>
      <c r="D10" s="168">
        <f t="shared" ref="D10:K10" si="3">IFERROR(D8/D9,0)</f>
        <v>0</v>
      </c>
      <c r="E10" s="168">
        <f t="shared" si="3"/>
        <v>0</v>
      </c>
      <c r="F10" s="168">
        <f t="shared" si="3"/>
        <v>0</v>
      </c>
      <c r="G10" s="168">
        <f t="shared" si="3"/>
        <v>0</v>
      </c>
      <c r="H10" s="168">
        <f t="shared" si="3"/>
        <v>0</v>
      </c>
      <c r="I10" s="168">
        <f t="shared" si="3"/>
        <v>0</v>
      </c>
      <c r="J10" s="168">
        <f t="shared" si="3"/>
        <v>0</v>
      </c>
      <c r="K10" s="168">
        <f t="shared" si="3"/>
        <v>0</v>
      </c>
      <c r="L10" s="43"/>
      <c r="M10" s="138">
        <f t="shared" si="0"/>
        <v>0</v>
      </c>
      <c r="N10" s="138">
        <f t="shared" si="0"/>
        <v>0</v>
      </c>
      <c r="O10" s="138">
        <f t="shared" si="0"/>
        <v>0</v>
      </c>
      <c r="P10" s="138">
        <f t="shared" si="1"/>
        <v>0</v>
      </c>
      <c r="Q10" s="138">
        <f t="shared" si="1"/>
        <v>0</v>
      </c>
      <c r="R10" s="138">
        <f t="shared" si="1"/>
        <v>0</v>
      </c>
      <c r="S10" s="138">
        <f t="shared" si="1"/>
        <v>0</v>
      </c>
      <c r="T10" s="138">
        <f t="shared" si="1"/>
        <v>0</v>
      </c>
      <c r="U10" s="166">
        <f t="shared" si="1"/>
        <v>0</v>
      </c>
    </row>
    <row r="11" spans="1:21" ht="27" x14ac:dyDescent="0.3">
      <c r="A11" s="84" t="s">
        <v>426</v>
      </c>
      <c r="B11" s="165"/>
      <c r="C11" s="165"/>
      <c r="D11" s="165"/>
      <c r="E11" s="165"/>
      <c r="F11" s="165"/>
      <c r="G11" s="165"/>
      <c r="H11" s="165"/>
      <c r="I11" s="165"/>
      <c r="J11" s="165"/>
      <c r="K11" s="165"/>
      <c r="L11" s="43"/>
      <c r="M11" s="138">
        <f t="shared" si="0"/>
        <v>0</v>
      </c>
      <c r="N11" s="138">
        <f t="shared" si="0"/>
        <v>0</v>
      </c>
      <c r="O11" s="138">
        <f t="shared" si="0"/>
        <v>0</v>
      </c>
      <c r="P11" s="138">
        <f t="shared" si="1"/>
        <v>0</v>
      </c>
      <c r="Q11" s="138">
        <f t="shared" si="1"/>
        <v>0</v>
      </c>
      <c r="R11" s="138">
        <f t="shared" si="1"/>
        <v>0</v>
      </c>
      <c r="S11" s="138">
        <f t="shared" si="1"/>
        <v>0</v>
      </c>
      <c r="T11" s="138">
        <f t="shared" si="1"/>
        <v>0</v>
      </c>
      <c r="U11" s="166">
        <f t="shared" si="1"/>
        <v>0</v>
      </c>
    </row>
    <row r="12" spans="1:21" x14ac:dyDescent="0.3">
      <c r="J12" s="43"/>
      <c r="K12" s="43"/>
      <c r="L12" s="43"/>
      <c r="Q12" s="39"/>
      <c r="R12" s="39"/>
    </row>
    <row r="13" spans="1:21" s="58" customFormat="1" x14ac:dyDescent="0.3">
      <c r="A13" s="530" t="s">
        <v>350</v>
      </c>
      <c r="B13" s="531"/>
      <c r="C13" s="531"/>
      <c r="D13" s="531"/>
      <c r="E13" s="531"/>
      <c r="F13" s="531"/>
      <c r="G13" s="531"/>
      <c r="H13" s="531"/>
      <c r="I13" s="531"/>
      <c r="J13" s="531"/>
      <c r="K13" s="532"/>
      <c r="M13" s="507" t="s">
        <v>445</v>
      </c>
      <c r="N13" s="507"/>
      <c r="O13" s="507"/>
      <c r="P13" s="507"/>
      <c r="Q13" s="507"/>
      <c r="R13" s="507"/>
      <c r="S13" s="507"/>
      <c r="T13" s="507"/>
      <c r="U13" s="508"/>
    </row>
    <row r="14" spans="1:21" s="353" customFormat="1" ht="24" customHeight="1" x14ac:dyDescent="0.3">
      <c r="A14" s="343" t="s">
        <v>2</v>
      </c>
      <c r="B14" s="160" t="s">
        <v>515</v>
      </c>
      <c r="C14" s="160" t="s">
        <v>493</v>
      </c>
      <c r="D14" s="160" t="s">
        <v>509</v>
      </c>
      <c r="E14" s="208" t="s">
        <v>507</v>
      </c>
      <c r="F14" s="208" t="s">
        <v>508</v>
      </c>
      <c r="G14" s="208" t="s">
        <v>455</v>
      </c>
      <c r="H14" s="208" t="s">
        <v>456</v>
      </c>
      <c r="I14" s="208" t="s">
        <v>457</v>
      </c>
      <c r="J14" s="208" t="s">
        <v>458</v>
      </c>
      <c r="K14" s="208" t="s">
        <v>459</v>
      </c>
      <c r="L14" s="355"/>
      <c r="M14" s="443" t="s">
        <v>446</v>
      </c>
      <c r="N14" s="443" t="s">
        <v>447</v>
      </c>
      <c r="O14" s="443" t="s">
        <v>503</v>
      </c>
      <c r="P14" s="378" t="s">
        <v>449</v>
      </c>
      <c r="Q14" s="378" t="s">
        <v>504</v>
      </c>
      <c r="R14" s="378" t="s">
        <v>460</v>
      </c>
      <c r="S14" s="378" t="s">
        <v>461</v>
      </c>
      <c r="T14" s="378" t="s">
        <v>491</v>
      </c>
      <c r="U14" s="378" t="s">
        <v>463</v>
      </c>
    </row>
    <row r="15" spans="1:21" x14ac:dyDescent="0.3">
      <c r="A15" s="84" t="s">
        <v>425</v>
      </c>
      <c r="B15" s="162"/>
      <c r="C15" s="162"/>
      <c r="D15" s="162"/>
      <c r="E15" s="162"/>
      <c r="F15" s="162"/>
      <c r="G15" s="162"/>
      <c r="H15" s="162"/>
      <c r="I15" s="162"/>
      <c r="J15" s="162"/>
      <c r="K15" s="162"/>
      <c r="L15" s="43"/>
      <c r="M15" s="156">
        <f t="shared" ref="M15:O18" si="4">IFERROR(IF(AND(ROUND(SUM(B15:B15),0)=0,ROUND(SUM(C15:C15),0)&gt;ROUND(SUM(B15:B15),0)),"INF",(ROUND(SUM(C15:C15),0)-ROUND(SUM(B15:B15),0))/ROUND(SUM(B15:B15),0)),0)</f>
        <v>0</v>
      </c>
      <c r="N15" s="156">
        <f t="shared" si="4"/>
        <v>0</v>
      </c>
      <c r="O15" s="156">
        <f t="shared" si="4"/>
        <v>0</v>
      </c>
      <c r="P15" s="156">
        <f t="shared" ref="P15:U18" si="5">IFERROR(IF(AND(ROUND(SUM(E15),0)=0,ROUND(SUM(F15:F15),0)&gt;ROUND(SUM(E15),0)),"INF",(ROUND(SUM(F15:F15),0)-ROUND(SUM(E15),0))/ROUND(SUM(E15),0)),0)</f>
        <v>0</v>
      </c>
      <c r="Q15" s="156">
        <f t="shared" si="5"/>
        <v>0</v>
      </c>
      <c r="R15" s="156">
        <f t="shared" si="5"/>
        <v>0</v>
      </c>
      <c r="S15" s="156">
        <f t="shared" si="5"/>
        <v>0</v>
      </c>
      <c r="T15" s="156">
        <f t="shared" si="5"/>
        <v>0</v>
      </c>
      <c r="U15" s="163">
        <f t="shared" si="5"/>
        <v>0</v>
      </c>
    </row>
    <row r="16" spans="1:21" x14ac:dyDescent="0.3">
      <c r="A16" s="219" t="s">
        <v>346</v>
      </c>
      <c r="B16" s="165"/>
      <c r="C16" s="165"/>
      <c r="D16" s="165"/>
      <c r="E16" s="165"/>
      <c r="F16" s="165"/>
      <c r="G16" s="165"/>
      <c r="H16" s="165"/>
      <c r="I16" s="165"/>
      <c r="J16" s="165"/>
      <c r="K16" s="165"/>
      <c r="L16" s="43"/>
      <c r="M16" s="138">
        <f t="shared" si="4"/>
        <v>0</v>
      </c>
      <c r="N16" s="138">
        <f t="shared" si="4"/>
        <v>0</v>
      </c>
      <c r="O16" s="138">
        <f t="shared" si="4"/>
        <v>0</v>
      </c>
      <c r="P16" s="138">
        <f t="shared" si="5"/>
        <v>0</v>
      </c>
      <c r="Q16" s="138">
        <f t="shared" si="5"/>
        <v>0</v>
      </c>
      <c r="R16" s="138">
        <f t="shared" si="5"/>
        <v>0</v>
      </c>
      <c r="S16" s="138">
        <f t="shared" si="5"/>
        <v>0</v>
      </c>
      <c r="T16" s="138">
        <f t="shared" si="5"/>
        <v>0</v>
      </c>
      <c r="U16" s="166">
        <f t="shared" si="5"/>
        <v>0</v>
      </c>
    </row>
    <row r="17" spans="1:21" x14ac:dyDescent="0.3">
      <c r="A17" s="167" t="s">
        <v>349</v>
      </c>
      <c r="B17" s="168">
        <f t="shared" ref="B17:C17" si="6">IFERROR(B15/B16,0)</f>
        <v>0</v>
      </c>
      <c r="C17" s="168">
        <f t="shared" si="6"/>
        <v>0</v>
      </c>
      <c r="D17" s="168">
        <f t="shared" ref="D17:K17" si="7">IFERROR(D15/D16,0)</f>
        <v>0</v>
      </c>
      <c r="E17" s="168">
        <f t="shared" si="7"/>
        <v>0</v>
      </c>
      <c r="F17" s="168">
        <f t="shared" si="7"/>
        <v>0</v>
      </c>
      <c r="G17" s="168">
        <f t="shared" si="7"/>
        <v>0</v>
      </c>
      <c r="H17" s="168">
        <f t="shared" si="7"/>
        <v>0</v>
      </c>
      <c r="I17" s="168">
        <f t="shared" si="7"/>
        <v>0</v>
      </c>
      <c r="J17" s="168">
        <f t="shared" si="7"/>
        <v>0</v>
      </c>
      <c r="K17" s="168">
        <f t="shared" si="7"/>
        <v>0</v>
      </c>
      <c r="L17" s="43"/>
      <c r="M17" s="138">
        <f t="shared" si="4"/>
        <v>0</v>
      </c>
      <c r="N17" s="138">
        <f t="shared" si="4"/>
        <v>0</v>
      </c>
      <c r="O17" s="138">
        <f t="shared" si="4"/>
        <v>0</v>
      </c>
      <c r="P17" s="138">
        <f t="shared" si="5"/>
        <v>0</v>
      </c>
      <c r="Q17" s="138">
        <f t="shared" si="5"/>
        <v>0</v>
      </c>
      <c r="R17" s="138">
        <f t="shared" si="5"/>
        <v>0</v>
      </c>
      <c r="S17" s="138">
        <f t="shared" si="5"/>
        <v>0</v>
      </c>
      <c r="T17" s="138">
        <f t="shared" si="5"/>
        <v>0</v>
      </c>
      <c r="U17" s="166">
        <f t="shared" si="5"/>
        <v>0</v>
      </c>
    </row>
    <row r="18" spans="1:21" ht="27" x14ac:dyDescent="0.3">
      <c r="A18" s="84" t="s">
        <v>426</v>
      </c>
      <c r="B18" s="165"/>
      <c r="C18" s="165"/>
      <c r="D18" s="165"/>
      <c r="E18" s="165"/>
      <c r="F18" s="165"/>
      <c r="G18" s="165"/>
      <c r="H18" s="165"/>
      <c r="I18" s="165"/>
      <c r="J18" s="165"/>
      <c r="K18" s="165"/>
      <c r="L18" s="43"/>
      <c r="M18" s="138">
        <f t="shared" si="4"/>
        <v>0</v>
      </c>
      <c r="N18" s="138">
        <f t="shared" si="4"/>
        <v>0</v>
      </c>
      <c r="O18" s="138">
        <f t="shared" si="4"/>
        <v>0</v>
      </c>
      <c r="P18" s="138">
        <f t="shared" si="5"/>
        <v>0</v>
      </c>
      <c r="Q18" s="138">
        <f t="shared" si="5"/>
        <v>0</v>
      </c>
      <c r="R18" s="138">
        <f t="shared" si="5"/>
        <v>0</v>
      </c>
      <c r="S18" s="138">
        <f t="shared" si="5"/>
        <v>0</v>
      </c>
      <c r="T18" s="138">
        <f t="shared" si="5"/>
        <v>0</v>
      </c>
      <c r="U18" s="166">
        <f t="shared" si="5"/>
        <v>0</v>
      </c>
    </row>
    <row r="19" spans="1:21" x14ac:dyDescent="0.3">
      <c r="A19" s="220"/>
      <c r="B19" s="220"/>
      <c r="C19" s="220"/>
      <c r="D19" s="220"/>
      <c r="E19" s="220"/>
      <c r="F19" s="220"/>
      <c r="G19" s="220"/>
      <c r="H19" s="133"/>
      <c r="I19" s="133"/>
      <c r="J19" s="43"/>
      <c r="K19" s="43"/>
      <c r="L19" s="43"/>
      <c r="M19" s="220"/>
      <c r="N19" s="220"/>
      <c r="O19" s="220"/>
      <c r="P19" s="220"/>
      <c r="Q19" s="220"/>
      <c r="R19" s="133"/>
    </row>
    <row r="20" spans="1:21" s="58" customFormat="1" x14ac:dyDescent="0.3">
      <c r="A20" s="530" t="s">
        <v>351</v>
      </c>
      <c r="B20" s="531"/>
      <c r="C20" s="531"/>
      <c r="D20" s="531"/>
      <c r="E20" s="531"/>
      <c r="F20" s="531"/>
      <c r="G20" s="531"/>
      <c r="H20" s="531"/>
      <c r="I20" s="531"/>
      <c r="J20" s="531"/>
      <c r="K20" s="532"/>
      <c r="M20" s="507" t="s">
        <v>445</v>
      </c>
      <c r="N20" s="507"/>
      <c r="O20" s="507"/>
      <c r="P20" s="507"/>
      <c r="Q20" s="507"/>
      <c r="R20" s="507"/>
      <c r="S20" s="507"/>
      <c r="T20" s="507"/>
      <c r="U20" s="508"/>
    </row>
    <row r="21" spans="1:21" s="353" customFormat="1" ht="24" customHeight="1" x14ac:dyDescent="0.3">
      <c r="A21" s="343" t="s">
        <v>2</v>
      </c>
      <c r="B21" s="160" t="s">
        <v>515</v>
      </c>
      <c r="C21" s="160" t="s">
        <v>493</v>
      </c>
      <c r="D21" s="160" t="s">
        <v>509</v>
      </c>
      <c r="E21" s="208" t="s">
        <v>507</v>
      </c>
      <c r="F21" s="208" t="s">
        <v>508</v>
      </c>
      <c r="G21" s="208" t="s">
        <v>455</v>
      </c>
      <c r="H21" s="208" t="s">
        <v>456</v>
      </c>
      <c r="I21" s="208" t="s">
        <v>457</v>
      </c>
      <c r="J21" s="208" t="s">
        <v>458</v>
      </c>
      <c r="K21" s="208" t="s">
        <v>459</v>
      </c>
      <c r="L21" s="355"/>
      <c r="M21" s="443" t="s">
        <v>446</v>
      </c>
      <c r="N21" s="443" t="s">
        <v>447</v>
      </c>
      <c r="O21" s="443" t="s">
        <v>503</v>
      </c>
      <c r="P21" s="378" t="s">
        <v>449</v>
      </c>
      <c r="Q21" s="378" t="s">
        <v>504</v>
      </c>
      <c r="R21" s="378" t="s">
        <v>460</v>
      </c>
      <c r="S21" s="378" t="s">
        <v>461</v>
      </c>
      <c r="T21" s="378" t="s">
        <v>491</v>
      </c>
      <c r="U21" s="378" t="s">
        <v>463</v>
      </c>
    </row>
    <row r="22" spans="1:21" x14ac:dyDescent="0.3">
      <c r="A22" s="84" t="s">
        <v>312</v>
      </c>
      <c r="B22" s="162"/>
      <c r="C22" s="162"/>
      <c r="D22" s="162"/>
      <c r="E22" s="162"/>
      <c r="F22" s="162"/>
      <c r="G22" s="162"/>
      <c r="H22" s="162"/>
      <c r="I22" s="162"/>
      <c r="J22" s="162"/>
      <c r="K22" s="162"/>
      <c r="L22" s="43"/>
      <c r="M22" s="156">
        <f>IFERROR(IF(AND(ROUND(SUM(B22:B22),0)=0,ROUND(SUM(C22:C22),0)&gt;ROUND(SUM(B22:B22),0)),"INF",(ROUND(SUM(C22:C22),0)-ROUND(SUM(B22:B22),0))/ROUND(SUM(B22:B22),0)),0)</f>
        <v>0</v>
      </c>
      <c r="N22" s="156">
        <f>IFERROR(IF(AND(ROUND(SUM(C22:C22),0)=0,ROUND(SUM(D22:D22),0)&gt;ROUND(SUM(C22:C22),0)),"INF",(ROUND(SUM(D22:D22),0)-ROUND(SUM(C22:C22),0))/ROUND(SUM(C22:C22),0)),0)</f>
        <v>0</v>
      </c>
      <c r="O22" s="156">
        <f>IFERROR(IF(AND(ROUND(SUM(D22:D22),0)=0,ROUND(SUM(E22:E22),0)&gt;ROUND(SUM(D22:D22),0)),"INF",(ROUND(SUM(E22:E22),0)-ROUND(SUM(D22:D22),0))/ROUND(SUM(D22:D22),0)),0)</f>
        <v>0</v>
      </c>
      <c r="P22" s="156">
        <f t="shared" ref="P22:U22" si="8">IFERROR(IF(AND(ROUND(SUM(E22),0)=0,ROUND(SUM(F22:F22),0)&gt;ROUND(SUM(E22),0)),"INF",(ROUND(SUM(F22:F22),0)-ROUND(SUM(E22),0))/ROUND(SUM(E22),0)),0)</f>
        <v>0</v>
      </c>
      <c r="Q22" s="156">
        <f t="shared" si="8"/>
        <v>0</v>
      </c>
      <c r="R22" s="156">
        <f t="shared" si="8"/>
        <v>0</v>
      </c>
      <c r="S22" s="156">
        <f t="shared" si="8"/>
        <v>0</v>
      </c>
      <c r="T22" s="156">
        <f t="shared" si="8"/>
        <v>0</v>
      </c>
      <c r="U22" s="163">
        <f t="shared" si="8"/>
        <v>0</v>
      </c>
    </row>
    <row r="23" spans="1:21" x14ac:dyDescent="0.3">
      <c r="J23" s="43"/>
      <c r="K23" s="43"/>
      <c r="L23" s="43"/>
      <c r="Q23" s="39"/>
      <c r="R23" s="39"/>
    </row>
    <row r="24" spans="1:21" s="55" customFormat="1" x14ac:dyDescent="0.3">
      <c r="A24" s="210" t="s">
        <v>352</v>
      </c>
      <c r="B24" s="211">
        <f t="shared" ref="B24:C24" si="9">SUM(B8,B11,B15,B18,B22)</f>
        <v>0</v>
      </c>
      <c r="C24" s="211">
        <f t="shared" si="9"/>
        <v>0</v>
      </c>
      <c r="D24" s="211">
        <f t="shared" ref="D24:K24" si="10">SUM(D8,D11,D15,D18,D22)</f>
        <v>0</v>
      </c>
      <c r="E24" s="211">
        <f t="shared" si="10"/>
        <v>0</v>
      </c>
      <c r="F24" s="211">
        <f t="shared" si="10"/>
        <v>0</v>
      </c>
      <c r="G24" s="211">
        <f t="shared" si="10"/>
        <v>0</v>
      </c>
      <c r="H24" s="211">
        <f t="shared" si="10"/>
        <v>0</v>
      </c>
      <c r="I24" s="211">
        <f t="shared" si="10"/>
        <v>0</v>
      </c>
      <c r="J24" s="211">
        <f t="shared" si="10"/>
        <v>0</v>
      </c>
      <c r="K24" s="211">
        <f t="shared" si="10"/>
        <v>0</v>
      </c>
      <c r="L24" s="43"/>
      <c r="M24" s="212">
        <f>IFERROR(IF(AND(ROUND(SUM(B24:B24),0)=0,ROUND(SUM(C24:C24),0)&gt;ROUND(SUM(B24:B24),0)),"INF",(ROUND(SUM(C24:C24),0)-ROUND(SUM(B24:B24),0))/ROUND(SUM(B24:B24),0)),0)</f>
        <v>0</v>
      </c>
      <c r="N24" s="212">
        <f>IFERROR(IF(AND(ROUND(SUM(C24:C24),0)=0,ROUND(SUM(D24:D24),0)&gt;ROUND(SUM(C24:C24),0)),"INF",(ROUND(SUM(D24:D24),0)-ROUND(SUM(C24:C24),0))/ROUND(SUM(C24:C24),0)),0)</f>
        <v>0</v>
      </c>
      <c r="O24" s="212">
        <f>IFERROR(IF(AND(ROUND(SUM(D24:D24),0)=0,ROUND(SUM(E24:E24),0)&gt;ROUND(SUM(D24:D24),0)),"INF",(ROUND(SUM(E24:E24),0)-ROUND(SUM(D24:D24),0))/ROUND(SUM(D24:D24),0)),0)</f>
        <v>0</v>
      </c>
      <c r="P24" s="212">
        <f t="shared" ref="P24:U24" si="11">IFERROR(IF(AND(ROUND(SUM(E24),0)=0,ROUND(SUM(F24:F24),0)&gt;ROUND(SUM(E24),0)),"INF",(ROUND(SUM(F24:F24),0)-ROUND(SUM(E24),0))/ROUND(SUM(E24),0)),0)</f>
        <v>0</v>
      </c>
      <c r="Q24" s="212">
        <f t="shared" si="11"/>
        <v>0</v>
      </c>
      <c r="R24" s="212">
        <f t="shared" si="11"/>
        <v>0</v>
      </c>
      <c r="S24" s="212">
        <f t="shared" si="11"/>
        <v>0</v>
      </c>
      <c r="T24" s="212">
        <f t="shared" si="11"/>
        <v>0</v>
      </c>
      <c r="U24" s="212">
        <f t="shared" si="11"/>
        <v>0</v>
      </c>
    </row>
    <row r="25" spans="1:21" x14ac:dyDescent="0.3">
      <c r="M25" s="43"/>
      <c r="N25" s="43"/>
      <c r="O25" s="43"/>
      <c r="P25" s="43"/>
    </row>
    <row r="28" spans="1:21" s="55" customFormat="1" ht="12.6" customHeight="1" thickBot="1" x14ac:dyDescent="0.35">
      <c r="A28" s="534" t="s">
        <v>362</v>
      </c>
      <c r="B28" s="534"/>
      <c r="C28" s="534"/>
      <c r="D28" s="534"/>
      <c r="E28" s="534"/>
      <c r="F28" s="534"/>
      <c r="G28" s="534"/>
      <c r="H28" s="534"/>
      <c r="I28" s="534"/>
      <c r="J28" s="534"/>
      <c r="K28" s="534"/>
      <c r="L28" s="534"/>
      <c r="M28" s="534"/>
      <c r="N28" s="534"/>
      <c r="O28" s="534"/>
      <c r="P28" s="534"/>
      <c r="Q28" s="534"/>
      <c r="R28" s="534"/>
      <c r="S28" s="534"/>
      <c r="T28" s="534"/>
      <c r="U28" s="534"/>
    </row>
    <row r="29" spans="1:21" s="55" customFormat="1" ht="14.25" thickBot="1" x14ac:dyDescent="0.35">
      <c r="A29" s="75" t="s">
        <v>341</v>
      </c>
      <c r="B29" s="444"/>
      <c r="C29" s="444"/>
      <c r="D29" s="517" t="s">
        <v>282</v>
      </c>
      <c r="E29" s="518"/>
      <c r="F29" s="518"/>
      <c r="G29" s="518"/>
      <c r="H29" s="518"/>
      <c r="I29" s="518"/>
      <c r="J29" s="518"/>
      <c r="K29" s="518"/>
      <c r="L29" s="518"/>
      <c r="M29" s="518"/>
      <c r="N29" s="518"/>
      <c r="O29" s="518"/>
      <c r="P29" s="518"/>
      <c r="Q29" s="518"/>
      <c r="R29" s="518"/>
      <c r="S29" s="518"/>
      <c r="T29" s="518"/>
      <c r="U29" s="518"/>
    </row>
    <row r="30" spans="1:21" s="55" customFormat="1" ht="180.6" customHeight="1" thickBot="1" x14ac:dyDescent="0.35">
      <c r="A30" s="373">
        <v>2024</v>
      </c>
      <c r="B30" s="523"/>
      <c r="C30" s="524"/>
      <c r="D30" s="524"/>
      <c r="E30" s="524"/>
      <c r="F30" s="524"/>
      <c r="G30" s="524"/>
      <c r="H30" s="524"/>
      <c r="I30" s="524"/>
      <c r="J30" s="524"/>
      <c r="K30" s="524"/>
      <c r="L30" s="524"/>
      <c r="M30" s="524"/>
      <c r="N30" s="524"/>
      <c r="O30" s="524"/>
      <c r="P30" s="524"/>
      <c r="Q30" s="524"/>
      <c r="R30" s="524"/>
      <c r="S30" s="524"/>
      <c r="T30" s="524"/>
      <c r="U30" s="525"/>
    </row>
    <row r="31" spans="1:21" s="55" customFormat="1" ht="180.6" customHeight="1" thickBot="1" x14ac:dyDescent="0.35">
      <c r="A31" s="374">
        <v>2025</v>
      </c>
      <c r="B31" s="520"/>
      <c r="C31" s="521"/>
      <c r="D31" s="521"/>
      <c r="E31" s="521"/>
      <c r="F31" s="521"/>
      <c r="G31" s="521"/>
      <c r="H31" s="521"/>
      <c r="I31" s="521"/>
      <c r="J31" s="521"/>
      <c r="K31" s="521"/>
      <c r="L31" s="521"/>
      <c r="M31" s="521"/>
      <c r="N31" s="521"/>
      <c r="O31" s="521"/>
      <c r="P31" s="521"/>
      <c r="Q31" s="521"/>
      <c r="R31" s="521"/>
      <c r="S31" s="521"/>
      <c r="T31" s="521"/>
      <c r="U31" s="522"/>
    </row>
    <row r="32" spans="1:21" s="55" customFormat="1" ht="180.6" customHeight="1" thickBot="1" x14ac:dyDescent="0.35">
      <c r="A32" s="374">
        <v>2026</v>
      </c>
      <c r="B32" s="520"/>
      <c r="C32" s="521"/>
      <c r="D32" s="521"/>
      <c r="E32" s="521"/>
      <c r="F32" s="521"/>
      <c r="G32" s="521"/>
      <c r="H32" s="521"/>
      <c r="I32" s="521"/>
      <c r="J32" s="521"/>
      <c r="K32" s="521"/>
      <c r="L32" s="521"/>
      <c r="M32" s="521"/>
      <c r="N32" s="521"/>
      <c r="O32" s="521"/>
      <c r="P32" s="521"/>
      <c r="Q32" s="521"/>
      <c r="R32" s="521"/>
      <c r="S32" s="521"/>
      <c r="T32" s="521"/>
      <c r="U32" s="522"/>
    </row>
    <row r="33" spans="1:21" s="55" customFormat="1" ht="180.6" customHeight="1" thickBot="1" x14ac:dyDescent="0.35">
      <c r="A33" s="374">
        <v>2027</v>
      </c>
      <c r="B33" s="520"/>
      <c r="C33" s="521"/>
      <c r="D33" s="521"/>
      <c r="E33" s="521"/>
      <c r="F33" s="521"/>
      <c r="G33" s="521"/>
      <c r="H33" s="521"/>
      <c r="I33" s="521"/>
      <c r="J33" s="521"/>
      <c r="K33" s="521"/>
      <c r="L33" s="521"/>
      <c r="M33" s="521"/>
      <c r="N33" s="521"/>
      <c r="O33" s="521"/>
      <c r="P33" s="521"/>
      <c r="Q33" s="521"/>
      <c r="R33" s="521"/>
      <c r="S33" s="521"/>
      <c r="T33" s="521"/>
      <c r="U33" s="522"/>
    </row>
    <row r="34" spans="1:21" s="55" customFormat="1" ht="180.6" customHeight="1" thickBot="1" x14ac:dyDescent="0.35">
      <c r="A34" s="374">
        <v>2028</v>
      </c>
      <c r="B34" s="520"/>
      <c r="C34" s="521"/>
      <c r="D34" s="521"/>
      <c r="E34" s="521"/>
      <c r="F34" s="521"/>
      <c r="G34" s="521"/>
      <c r="H34" s="521"/>
      <c r="I34" s="521"/>
      <c r="J34" s="521"/>
      <c r="K34" s="521"/>
      <c r="L34" s="521"/>
      <c r="M34" s="521"/>
      <c r="N34" s="521"/>
      <c r="O34" s="521"/>
      <c r="P34" s="521"/>
      <c r="Q34" s="521"/>
      <c r="R34" s="521"/>
      <c r="S34" s="521"/>
      <c r="T34" s="521"/>
      <c r="U34" s="522"/>
    </row>
    <row r="35" spans="1:21" s="55" customFormat="1" x14ac:dyDescent="0.3">
      <c r="A35" s="57"/>
      <c r="E35" s="57"/>
      <c r="F35" s="57"/>
    </row>
  </sheetData>
  <mergeCells count="14">
    <mergeCell ref="A3:U3"/>
    <mergeCell ref="A28:U28"/>
    <mergeCell ref="D29:U29"/>
    <mergeCell ref="A6:K6"/>
    <mergeCell ref="A13:K13"/>
    <mergeCell ref="A20:K20"/>
    <mergeCell ref="B31:U31"/>
    <mergeCell ref="B32:U32"/>
    <mergeCell ref="B33:U33"/>
    <mergeCell ref="B34:U34"/>
    <mergeCell ref="M6:U6"/>
    <mergeCell ref="M13:U13"/>
    <mergeCell ref="M20:U20"/>
    <mergeCell ref="B30:U30"/>
  </mergeCells>
  <phoneticPr fontId="31" type="noConversion"/>
  <conditionalFormatting sqref="J9">
    <cfRule type="containsText" dxfId="698" priority="135" operator="containsText" text="ntitulé">
      <formula>NOT(ISERROR(SEARCH("ntitulé",J9)))</formula>
    </cfRule>
    <cfRule type="containsBlanks" dxfId="697" priority="136">
      <formula>LEN(TRIM(J9))=0</formula>
    </cfRule>
  </conditionalFormatting>
  <conditionalFormatting sqref="J9">
    <cfRule type="containsText" dxfId="696" priority="134" operator="containsText" text="libre">
      <formula>NOT(ISERROR(SEARCH("libre",J9)))</formula>
    </cfRule>
  </conditionalFormatting>
  <conditionalFormatting sqref="K9">
    <cfRule type="containsText" dxfId="695" priority="132" operator="containsText" text="ntitulé">
      <formula>NOT(ISERROR(SEARCH("ntitulé",K9)))</formula>
    </cfRule>
    <cfRule type="containsBlanks" dxfId="694" priority="133">
      <formula>LEN(TRIM(K9))=0</formula>
    </cfRule>
  </conditionalFormatting>
  <conditionalFormatting sqref="K9">
    <cfRule type="containsText" dxfId="693" priority="131" operator="containsText" text="libre">
      <formula>NOT(ISERROR(SEARCH("libre",K9)))</formula>
    </cfRule>
  </conditionalFormatting>
  <conditionalFormatting sqref="B8:E8">
    <cfRule type="containsText" dxfId="692" priority="171" operator="containsText" text="ntitulé">
      <formula>NOT(ISERROR(SEARCH("ntitulé",B8)))</formula>
    </cfRule>
    <cfRule type="containsBlanks" dxfId="691" priority="172">
      <formula>LEN(TRIM(B8))=0</formula>
    </cfRule>
  </conditionalFormatting>
  <conditionalFormatting sqref="B8:E8">
    <cfRule type="containsText" dxfId="690" priority="170" operator="containsText" text="libre">
      <formula>NOT(ISERROR(SEARCH("libre",B8)))</formula>
    </cfRule>
  </conditionalFormatting>
  <conditionalFormatting sqref="F8">
    <cfRule type="containsText" dxfId="689" priority="168" operator="containsText" text="ntitulé">
      <formula>NOT(ISERROR(SEARCH("ntitulé",F8)))</formula>
    </cfRule>
    <cfRule type="containsBlanks" dxfId="688" priority="169">
      <formula>LEN(TRIM(F8))=0</formula>
    </cfRule>
  </conditionalFormatting>
  <conditionalFormatting sqref="F8">
    <cfRule type="containsText" dxfId="687" priority="167" operator="containsText" text="libre">
      <formula>NOT(ISERROR(SEARCH("libre",F8)))</formula>
    </cfRule>
  </conditionalFormatting>
  <conditionalFormatting sqref="G8">
    <cfRule type="containsText" dxfId="686" priority="165" operator="containsText" text="ntitulé">
      <formula>NOT(ISERROR(SEARCH("ntitulé",G8)))</formula>
    </cfRule>
    <cfRule type="containsBlanks" dxfId="685" priority="166">
      <formula>LEN(TRIM(G8))=0</formula>
    </cfRule>
  </conditionalFormatting>
  <conditionalFormatting sqref="G8">
    <cfRule type="containsText" dxfId="684" priority="164" operator="containsText" text="libre">
      <formula>NOT(ISERROR(SEARCH("libre",G8)))</formula>
    </cfRule>
  </conditionalFormatting>
  <conditionalFormatting sqref="H8">
    <cfRule type="containsText" dxfId="683" priority="162" operator="containsText" text="ntitulé">
      <formula>NOT(ISERROR(SEARCH("ntitulé",H8)))</formula>
    </cfRule>
    <cfRule type="containsBlanks" dxfId="682" priority="163">
      <formula>LEN(TRIM(H8))=0</formula>
    </cfRule>
  </conditionalFormatting>
  <conditionalFormatting sqref="H8">
    <cfRule type="containsText" dxfId="681" priority="161" operator="containsText" text="libre">
      <formula>NOT(ISERROR(SEARCH("libre",H8)))</formula>
    </cfRule>
  </conditionalFormatting>
  <conditionalFormatting sqref="I8">
    <cfRule type="containsText" dxfId="680" priority="159" operator="containsText" text="ntitulé">
      <formula>NOT(ISERROR(SEARCH("ntitulé",I8)))</formula>
    </cfRule>
    <cfRule type="containsBlanks" dxfId="679" priority="160">
      <formula>LEN(TRIM(I8))=0</formula>
    </cfRule>
  </conditionalFormatting>
  <conditionalFormatting sqref="I8">
    <cfRule type="containsText" dxfId="678" priority="158" operator="containsText" text="libre">
      <formula>NOT(ISERROR(SEARCH("libre",I8)))</formula>
    </cfRule>
  </conditionalFormatting>
  <conditionalFormatting sqref="J8">
    <cfRule type="containsText" dxfId="677" priority="156" operator="containsText" text="ntitulé">
      <formula>NOT(ISERROR(SEARCH("ntitulé",J8)))</formula>
    </cfRule>
    <cfRule type="containsBlanks" dxfId="676" priority="157">
      <formula>LEN(TRIM(J8))=0</formula>
    </cfRule>
  </conditionalFormatting>
  <conditionalFormatting sqref="J8">
    <cfRule type="containsText" dxfId="675" priority="155" operator="containsText" text="libre">
      <formula>NOT(ISERROR(SEARCH("libre",J8)))</formula>
    </cfRule>
  </conditionalFormatting>
  <conditionalFormatting sqref="K8">
    <cfRule type="containsText" dxfId="674" priority="153" operator="containsText" text="ntitulé">
      <formula>NOT(ISERROR(SEARCH("ntitulé",K8)))</formula>
    </cfRule>
    <cfRule type="containsBlanks" dxfId="673" priority="154">
      <formula>LEN(TRIM(K8))=0</formula>
    </cfRule>
  </conditionalFormatting>
  <conditionalFormatting sqref="K8">
    <cfRule type="containsText" dxfId="672" priority="152" operator="containsText" text="libre">
      <formula>NOT(ISERROR(SEARCH("libre",K8)))</formula>
    </cfRule>
  </conditionalFormatting>
  <conditionalFormatting sqref="B9:E9">
    <cfRule type="containsText" dxfId="671" priority="150" operator="containsText" text="ntitulé">
      <formula>NOT(ISERROR(SEARCH("ntitulé",B9)))</formula>
    </cfRule>
    <cfRule type="containsBlanks" dxfId="670" priority="151">
      <formula>LEN(TRIM(B9))=0</formula>
    </cfRule>
  </conditionalFormatting>
  <conditionalFormatting sqref="B9:E9">
    <cfRule type="containsText" dxfId="669" priority="149" operator="containsText" text="libre">
      <formula>NOT(ISERROR(SEARCH("libre",B9)))</formula>
    </cfRule>
  </conditionalFormatting>
  <conditionalFormatting sqref="F9">
    <cfRule type="containsText" dxfId="668" priority="147" operator="containsText" text="ntitulé">
      <formula>NOT(ISERROR(SEARCH("ntitulé",F9)))</formula>
    </cfRule>
    <cfRule type="containsBlanks" dxfId="667" priority="148">
      <formula>LEN(TRIM(F9))=0</formula>
    </cfRule>
  </conditionalFormatting>
  <conditionalFormatting sqref="F9">
    <cfRule type="containsText" dxfId="666" priority="146" operator="containsText" text="libre">
      <formula>NOT(ISERROR(SEARCH("libre",F9)))</formula>
    </cfRule>
  </conditionalFormatting>
  <conditionalFormatting sqref="G9">
    <cfRule type="containsText" dxfId="665" priority="144" operator="containsText" text="ntitulé">
      <formula>NOT(ISERROR(SEARCH("ntitulé",G9)))</formula>
    </cfRule>
    <cfRule type="containsBlanks" dxfId="664" priority="145">
      <formula>LEN(TRIM(G9))=0</formula>
    </cfRule>
  </conditionalFormatting>
  <conditionalFormatting sqref="G9">
    <cfRule type="containsText" dxfId="663" priority="143" operator="containsText" text="libre">
      <formula>NOT(ISERROR(SEARCH("libre",G9)))</formula>
    </cfRule>
  </conditionalFormatting>
  <conditionalFormatting sqref="H9">
    <cfRule type="containsText" dxfId="662" priority="141" operator="containsText" text="ntitulé">
      <formula>NOT(ISERROR(SEARCH("ntitulé",H9)))</formula>
    </cfRule>
    <cfRule type="containsBlanks" dxfId="661" priority="142">
      <formula>LEN(TRIM(H9))=0</formula>
    </cfRule>
  </conditionalFormatting>
  <conditionalFormatting sqref="H9">
    <cfRule type="containsText" dxfId="660" priority="140" operator="containsText" text="libre">
      <formula>NOT(ISERROR(SEARCH("libre",H9)))</formula>
    </cfRule>
  </conditionalFormatting>
  <conditionalFormatting sqref="I9">
    <cfRule type="containsText" dxfId="659" priority="138" operator="containsText" text="ntitulé">
      <formula>NOT(ISERROR(SEARCH("ntitulé",I9)))</formula>
    </cfRule>
    <cfRule type="containsBlanks" dxfId="658" priority="139">
      <formula>LEN(TRIM(I9))=0</formula>
    </cfRule>
  </conditionalFormatting>
  <conditionalFormatting sqref="I9">
    <cfRule type="containsText" dxfId="657" priority="137" operator="containsText" text="libre">
      <formula>NOT(ISERROR(SEARCH("libre",I9)))</formula>
    </cfRule>
  </conditionalFormatting>
  <conditionalFormatting sqref="J11">
    <cfRule type="containsText" dxfId="656" priority="114" operator="containsText" text="ntitulé">
      <formula>NOT(ISERROR(SEARCH("ntitulé",J11)))</formula>
    </cfRule>
    <cfRule type="containsBlanks" dxfId="655" priority="115">
      <formula>LEN(TRIM(J11))=0</formula>
    </cfRule>
  </conditionalFormatting>
  <conditionalFormatting sqref="J11">
    <cfRule type="containsText" dxfId="654" priority="113" operator="containsText" text="libre">
      <formula>NOT(ISERROR(SEARCH("libre",J11)))</formula>
    </cfRule>
  </conditionalFormatting>
  <conditionalFormatting sqref="K11">
    <cfRule type="containsText" dxfId="653" priority="111" operator="containsText" text="ntitulé">
      <formula>NOT(ISERROR(SEARCH("ntitulé",K11)))</formula>
    </cfRule>
    <cfRule type="containsBlanks" dxfId="652" priority="112">
      <formula>LEN(TRIM(K11))=0</formula>
    </cfRule>
  </conditionalFormatting>
  <conditionalFormatting sqref="K11">
    <cfRule type="containsText" dxfId="651" priority="110" operator="containsText" text="libre">
      <formula>NOT(ISERROR(SEARCH("libre",K11)))</formula>
    </cfRule>
  </conditionalFormatting>
  <conditionalFormatting sqref="B11:E11">
    <cfRule type="containsText" dxfId="650" priority="129" operator="containsText" text="ntitulé">
      <formula>NOT(ISERROR(SEARCH("ntitulé",B11)))</formula>
    </cfRule>
    <cfRule type="containsBlanks" dxfId="649" priority="130">
      <formula>LEN(TRIM(B11))=0</formula>
    </cfRule>
  </conditionalFormatting>
  <conditionalFormatting sqref="B11:E11">
    <cfRule type="containsText" dxfId="648" priority="128" operator="containsText" text="libre">
      <formula>NOT(ISERROR(SEARCH("libre",B11)))</formula>
    </cfRule>
  </conditionalFormatting>
  <conditionalFormatting sqref="F11">
    <cfRule type="containsText" dxfId="647" priority="126" operator="containsText" text="ntitulé">
      <formula>NOT(ISERROR(SEARCH("ntitulé",F11)))</formula>
    </cfRule>
    <cfRule type="containsBlanks" dxfId="646" priority="127">
      <formula>LEN(TRIM(F11))=0</formula>
    </cfRule>
  </conditionalFormatting>
  <conditionalFormatting sqref="F11">
    <cfRule type="containsText" dxfId="645" priority="125" operator="containsText" text="libre">
      <formula>NOT(ISERROR(SEARCH("libre",F11)))</formula>
    </cfRule>
  </conditionalFormatting>
  <conditionalFormatting sqref="G11">
    <cfRule type="containsText" dxfId="644" priority="123" operator="containsText" text="ntitulé">
      <formula>NOT(ISERROR(SEARCH("ntitulé",G11)))</formula>
    </cfRule>
    <cfRule type="containsBlanks" dxfId="643" priority="124">
      <formula>LEN(TRIM(G11))=0</formula>
    </cfRule>
  </conditionalFormatting>
  <conditionalFormatting sqref="G11">
    <cfRule type="containsText" dxfId="642" priority="122" operator="containsText" text="libre">
      <formula>NOT(ISERROR(SEARCH("libre",G11)))</formula>
    </cfRule>
  </conditionalFormatting>
  <conditionalFormatting sqref="H11">
    <cfRule type="containsText" dxfId="641" priority="120" operator="containsText" text="ntitulé">
      <formula>NOT(ISERROR(SEARCH("ntitulé",H11)))</formula>
    </cfRule>
    <cfRule type="containsBlanks" dxfId="640" priority="121">
      <formula>LEN(TRIM(H11))=0</formula>
    </cfRule>
  </conditionalFormatting>
  <conditionalFormatting sqref="H11">
    <cfRule type="containsText" dxfId="639" priority="119" operator="containsText" text="libre">
      <formula>NOT(ISERROR(SEARCH("libre",H11)))</formula>
    </cfRule>
  </conditionalFormatting>
  <conditionalFormatting sqref="I11">
    <cfRule type="containsText" dxfId="638" priority="117" operator="containsText" text="ntitulé">
      <formula>NOT(ISERROR(SEARCH("ntitulé",I11)))</formula>
    </cfRule>
    <cfRule type="containsBlanks" dxfId="637" priority="118">
      <formula>LEN(TRIM(I11))=0</formula>
    </cfRule>
  </conditionalFormatting>
  <conditionalFormatting sqref="I11">
    <cfRule type="containsText" dxfId="636" priority="116" operator="containsText" text="libre">
      <formula>NOT(ISERROR(SEARCH("libre",I11)))</formula>
    </cfRule>
  </conditionalFormatting>
  <conditionalFormatting sqref="J16">
    <cfRule type="containsText" dxfId="635" priority="72" operator="containsText" text="ntitulé">
      <formula>NOT(ISERROR(SEARCH("ntitulé",J16)))</formula>
    </cfRule>
    <cfRule type="containsBlanks" dxfId="634" priority="73">
      <formula>LEN(TRIM(J16))=0</formula>
    </cfRule>
  </conditionalFormatting>
  <conditionalFormatting sqref="J16">
    <cfRule type="containsText" dxfId="633" priority="71" operator="containsText" text="libre">
      <formula>NOT(ISERROR(SEARCH("libre",J16)))</formula>
    </cfRule>
  </conditionalFormatting>
  <conditionalFormatting sqref="K16">
    <cfRule type="containsText" dxfId="632" priority="69" operator="containsText" text="ntitulé">
      <formula>NOT(ISERROR(SEARCH("ntitulé",K16)))</formula>
    </cfRule>
    <cfRule type="containsBlanks" dxfId="631" priority="70">
      <formula>LEN(TRIM(K16))=0</formula>
    </cfRule>
  </conditionalFormatting>
  <conditionalFormatting sqref="K16">
    <cfRule type="containsText" dxfId="630" priority="68" operator="containsText" text="libre">
      <formula>NOT(ISERROR(SEARCH("libre",K16)))</formula>
    </cfRule>
  </conditionalFormatting>
  <conditionalFormatting sqref="B15:E15">
    <cfRule type="containsText" dxfId="629" priority="108" operator="containsText" text="ntitulé">
      <formula>NOT(ISERROR(SEARCH("ntitulé",B15)))</formula>
    </cfRule>
    <cfRule type="containsBlanks" dxfId="628" priority="109">
      <formula>LEN(TRIM(B15))=0</formula>
    </cfRule>
  </conditionalFormatting>
  <conditionalFormatting sqref="B15:E15">
    <cfRule type="containsText" dxfId="627" priority="107" operator="containsText" text="libre">
      <formula>NOT(ISERROR(SEARCH("libre",B15)))</formula>
    </cfRule>
  </conditionalFormatting>
  <conditionalFormatting sqref="F15">
    <cfRule type="containsText" dxfId="626" priority="105" operator="containsText" text="ntitulé">
      <formula>NOT(ISERROR(SEARCH("ntitulé",F15)))</formula>
    </cfRule>
    <cfRule type="containsBlanks" dxfId="625" priority="106">
      <formula>LEN(TRIM(F15))=0</formula>
    </cfRule>
  </conditionalFormatting>
  <conditionalFormatting sqref="F15">
    <cfRule type="containsText" dxfId="624" priority="104" operator="containsText" text="libre">
      <formula>NOT(ISERROR(SEARCH("libre",F15)))</formula>
    </cfRule>
  </conditionalFormatting>
  <conditionalFormatting sqref="G15">
    <cfRule type="containsText" dxfId="623" priority="102" operator="containsText" text="ntitulé">
      <formula>NOT(ISERROR(SEARCH("ntitulé",G15)))</formula>
    </cfRule>
    <cfRule type="containsBlanks" dxfId="622" priority="103">
      <formula>LEN(TRIM(G15))=0</formula>
    </cfRule>
  </conditionalFormatting>
  <conditionalFormatting sqref="G15">
    <cfRule type="containsText" dxfId="621" priority="101" operator="containsText" text="libre">
      <formula>NOT(ISERROR(SEARCH("libre",G15)))</formula>
    </cfRule>
  </conditionalFormatting>
  <conditionalFormatting sqref="H15">
    <cfRule type="containsText" dxfId="620" priority="99" operator="containsText" text="ntitulé">
      <formula>NOT(ISERROR(SEARCH("ntitulé",H15)))</formula>
    </cfRule>
    <cfRule type="containsBlanks" dxfId="619" priority="100">
      <formula>LEN(TRIM(H15))=0</formula>
    </cfRule>
  </conditionalFormatting>
  <conditionalFormatting sqref="H15">
    <cfRule type="containsText" dxfId="618" priority="98" operator="containsText" text="libre">
      <formula>NOT(ISERROR(SEARCH("libre",H15)))</formula>
    </cfRule>
  </conditionalFormatting>
  <conditionalFormatting sqref="I15">
    <cfRule type="containsText" dxfId="617" priority="96" operator="containsText" text="ntitulé">
      <formula>NOT(ISERROR(SEARCH("ntitulé",I15)))</formula>
    </cfRule>
    <cfRule type="containsBlanks" dxfId="616" priority="97">
      <formula>LEN(TRIM(I15))=0</formula>
    </cfRule>
  </conditionalFormatting>
  <conditionalFormatting sqref="I15">
    <cfRule type="containsText" dxfId="615" priority="95" operator="containsText" text="libre">
      <formula>NOT(ISERROR(SEARCH("libre",I15)))</formula>
    </cfRule>
  </conditionalFormatting>
  <conditionalFormatting sqref="J15">
    <cfRule type="containsText" dxfId="614" priority="93" operator="containsText" text="ntitulé">
      <formula>NOT(ISERROR(SEARCH("ntitulé",J15)))</formula>
    </cfRule>
    <cfRule type="containsBlanks" dxfId="613" priority="94">
      <formula>LEN(TRIM(J15))=0</formula>
    </cfRule>
  </conditionalFormatting>
  <conditionalFormatting sqref="J15">
    <cfRule type="containsText" dxfId="612" priority="92" operator="containsText" text="libre">
      <formula>NOT(ISERROR(SEARCH("libre",J15)))</formula>
    </cfRule>
  </conditionalFormatting>
  <conditionalFormatting sqref="K15">
    <cfRule type="containsText" dxfId="611" priority="90" operator="containsText" text="ntitulé">
      <formula>NOT(ISERROR(SEARCH("ntitulé",K15)))</formula>
    </cfRule>
    <cfRule type="containsBlanks" dxfId="610" priority="91">
      <formula>LEN(TRIM(K15))=0</formula>
    </cfRule>
  </conditionalFormatting>
  <conditionalFormatting sqref="K15">
    <cfRule type="containsText" dxfId="609" priority="89" operator="containsText" text="libre">
      <formula>NOT(ISERROR(SEARCH("libre",K15)))</formula>
    </cfRule>
  </conditionalFormatting>
  <conditionalFormatting sqref="B16:E16">
    <cfRule type="containsText" dxfId="608" priority="87" operator="containsText" text="ntitulé">
      <formula>NOT(ISERROR(SEARCH("ntitulé",B16)))</formula>
    </cfRule>
    <cfRule type="containsBlanks" dxfId="607" priority="88">
      <formula>LEN(TRIM(B16))=0</formula>
    </cfRule>
  </conditionalFormatting>
  <conditionalFormatting sqref="B16:E16">
    <cfRule type="containsText" dxfId="606" priority="86" operator="containsText" text="libre">
      <formula>NOT(ISERROR(SEARCH("libre",B16)))</formula>
    </cfRule>
  </conditionalFormatting>
  <conditionalFormatting sqref="F16">
    <cfRule type="containsText" dxfId="605" priority="84" operator="containsText" text="ntitulé">
      <formula>NOT(ISERROR(SEARCH("ntitulé",F16)))</formula>
    </cfRule>
    <cfRule type="containsBlanks" dxfId="604" priority="85">
      <formula>LEN(TRIM(F16))=0</formula>
    </cfRule>
  </conditionalFormatting>
  <conditionalFormatting sqref="F16">
    <cfRule type="containsText" dxfId="603" priority="83" operator="containsText" text="libre">
      <formula>NOT(ISERROR(SEARCH("libre",F16)))</formula>
    </cfRule>
  </conditionalFormatting>
  <conditionalFormatting sqref="G16">
    <cfRule type="containsText" dxfId="602" priority="81" operator="containsText" text="ntitulé">
      <formula>NOT(ISERROR(SEARCH("ntitulé",G16)))</formula>
    </cfRule>
    <cfRule type="containsBlanks" dxfId="601" priority="82">
      <formula>LEN(TRIM(G16))=0</formula>
    </cfRule>
  </conditionalFormatting>
  <conditionalFormatting sqref="G16">
    <cfRule type="containsText" dxfId="600" priority="80" operator="containsText" text="libre">
      <formula>NOT(ISERROR(SEARCH("libre",G16)))</formula>
    </cfRule>
  </conditionalFormatting>
  <conditionalFormatting sqref="H16">
    <cfRule type="containsText" dxfId="599" priority="78" operator="containsText" text="ntitulé">
      <formula>NOT(ISERROR(SEARCH("ntitulé",H16)))</formula>
    </cfRule>
    <cfRule type="containsBlanks" dxfId="598" priority="79">
      <formula>LEN(TRIM(H16))=0</formula>
    </cfRule>
  </conditionalFormatting>
  <conditionalFormatting sqref="H16">
    <cfRule type="containsText" dxfId="597" priority="77" operator="containsText" text="libre">
      <formula>NOT(ISERROR(SEARCH("libre",H16)))</formula>
    </cfRule>
  </conditionalFormatting>
  <conditionalFormatting sqref="I16">
    <cfRule type="containsText" dxfId="596" priority="75" operator="containsText" text="ntitulé">
      <formula>NOT(ISERROR(SEARCH("ntitulé",I16)))</formula>
    </cfRule>
    <cfRule type="containsBlanks" dxfId="595" priority="76">
      <formula>LEN(TRIM(I16))=0</formula>
    </cfRule>
  </conditionalFormatting>
  <conditionalFormatting sqref="I16">
    <cfRule type="containsText" dxfId="594" priority="74" operator="containsText" text="libre">
      <formula>NOT(ISERROR(SEARCH("libre",I16)))</formula>
    </cfRule>
  </conditionalFormatting>
  <conditionalFormatting sqref="J18">
    <cfRule type="containsText" dxfId="593" priority="51" operator="containsText" text="ntitulé">
      <formula>NOT(ISERROR(SEARCH("ntitulé",J18)))</formula>
    </cfRule>
    <cfRule type="containsBlanks" dxfId="592" priority="52">
      <formula>LEN(TRIM(J18))=0</formula>
    </cfRule>
  </conditionalFormatting>
  <conditionalFormatting sqref="J18">
    <cfRule type="containsText" dxfId="591" priority="50" operator="containsText" text="libre">
      <formula>NOT(ISERROR(SEARCH("libre",J18)))</formula>
    </cfRule>
  </conditionalFormatting>
  <conditionalFormatting sqref="K18">
    <cfRule type="containsText" dxfId="590" priority="48" operator="containsText" text="ntitulé">
      <formula>NOT(ISERROR(SEARCH("ntitulé",K18)))</formula>
    </cfRule>
    <cfRule type="containsBlanks" dxfId="589" priority="49">
      <formula>LEN(TRIM(K18))=0</formula>
    </cfRule>
  </conditionalFormatting>
  <conditionalFormatting sqref="K18">
    <cfRule type="containsText" dxfId="588" priority="47" operator="containsText" text="libre">
      <formula>NOT(ISERROR(SEARCH("libre",K18)))</formula>
    </cfRule>
  </conditionalFormatting>
  <conditionalFormatting sqref="B18:E18">
    <cfRule type="containsText" dxfId="587" priority="66" operator="containsText" text="ntitulé">
      <formula>NOT(ISERROR(SEARCH("ntitulé",B18)))</formula>
    </cfRule>
    <cfRule type="containsBlanks" dxfId="586" priority="67">
      <formula>LEN(TRIM(B18))=0</formula>
    </cfRule>
  </conditionalFormatting>
  <conditionalFormatting sqref="B18:E18">
    <cfRule type="containsText" dxfId="585" priority="65" operator="containsText" text="libre">
      <formula>NOT(ISERROR(SEARCH("libre",B18)))</formula>
    </cfRule>
  </conditionalFormatting>
  <conditionalFormatting sqref="F18">
    <cfRule type="containsText" dxfId="584" priority="63" operator="containsText" text="ntitulé">
      <formula>NOT(ISERROR(SEARCH("ntitulé",F18)))</formula>
    </cfRule>
    <cfRule type="containsBlanks" dxfId="583" priority="64">
      <formula>LEN(TRIM(F18))=0</formula>
    </cfRule>
  </conditionalFormatting>
  <conditionalFormatting sqref="F18">
    <cfRule type="containsText" dxfId="582" priority="62" operator="containsText" text="libre">
      <formula>NOT(ISERROR(SEARCH("libre",F18)))</formula>
    </cfRule>
  </conditionalFormatting>
  <conditionalFormatting sqref="G18">
    <cfRule type="containsText" dxfId="581" priority="60" operator="containsText" text="ntitulé">
      <formula>NOT(ISERROR(SEARCH("ntitulé",G18)))</formula>
    </cfRule>
    <cfRule type="containsBlanks" dxfId="580" priority="61">
      <formula>LEN(TRIM(G18))=0</formula>
    </cfRule>
  </conditionalFormatting>
  <conditionalFormatting sqref="G18">
    <cfRule type="containsText" dxfId="579" priority="59" operator="containsText" text="libre">
      <formula>NOT(ISERROR(SEARCH("libre",G18)))</formula>
    </cfRule>
  </conditionalFormatting>
  <conditionalFormatting sqref="H18">
    <cfRule type="containsText" dxfId="578" priority="57" operator="containsText" text="ntitulé">
      <formula>NOT(ISERROR(SEARCH("ntitulé",H18)))</formula>
    </cfRule>
    <cfRule type="containsBlanks" dxfId="577" priority="58">
      <formula>LEN(TRIM(H18))=0</formula>
    </cfRule>
  </conditionalFormatting>
  <conditionalFormatting sqref="H18">
    <cfRule type="containsText" dxfId="576" priority="56" operator="containsText" text="libre">
      <formula>NOT(ISERROR(SEARCH("libre",H18)))</formula>
    </cfRule>
  </conditionalFormatting>
  <conditionalFormatting sqref="I18">
    <cfRule type="containsText" dxfId="575" priority="54" operator="containsText" text="ntitulé">
      <formula>NOT(ISERROR(SEARCH("ntitulé",I18)))</formula>
    </cfRule>
    <cfRule type="containsBlanks" dxfId="574" priority="55">
      <formula>LEN(TRIM(I18))=0</formula>
    </cfRule>
  </conditionalFormatting>
  <conditionalFormatting sqref="I18">
    <cfRule type="containsText" dxfId="573" priority="53" operator="containsText" text="libre">
      <formula>NOT(ISERROR(SEARCH("libre",I18)))</formula>
    </cfRule>
  </conditionalFormatting>
  <conditionalFormatting sqref="B22:E22">
    <cfRule type="containsText" dxfId="572" priority="45" operator="containsText" text="ntitulé">
      <formula>NOT(ISERROR(SEARCH("ntitulé",B22)))</formula>
    </cfRule>
    <cfRule type="containsBlanks" dxfId="571" priority="46">
      <formula>LEN(TRIM(B22))=0</formula>
    </cfRule>
  </conditionalFormatting>
  <conditionalFormatting sqref="B22:E22">
    <cfRule type="containsText" dxfId="570" priority="44" operator="containsText" text="libre">
      <formula>NOT(ISERROR(SEARCH("libre",B22)))</formula>
    </cfRule>
  </conditionalFormatting>
  <conditionalFormatting sqref="F22">
    <cfRule type="containsText" dxfId="569" priority="42" operator="containsText" text="ntitulé">
      <formula>NOT(ISERROR(SEARCH("ntitulé",F22)))</formula>
    </cfRule>
    <cfRule type="containsBlanks" dxfId="568" priority="43">
      <formula>LEN(TRIM(F22))=0</formula>
    </cfRule>
  </conditionalFormatting>
  <conditionalFormatting sqref="F22">
    <cfRule type="containsText" dxfId="567" priority="41" operator="containsText" text="libre">
      <formula>NOT(ISERROR(SEARCH("libre",F22)))</formula>
    </cfRule>
  </conditionalFormatting>
  <conditionalFormatting sqref="G22">
    <cfRule type="containsText" dxfId="566" priority="39" operator="containsText" text="ntitulé">
      <formula>NOT(ISERROR(SEARCH("ntitulé",G22)))</formula>
    </cfRule>
    <cfRule type="containsBlanks" dxfId="565" priority="40">
      <formula>LEN(TRIM(G22))=0</formula>
    </cfRule>
  </conditionalFormatting>
  <conditionalFormatting sqref="G22">
    <cfRule type="containsText" dxfId="564" priority="38" operator="containsText" text="libre">
      <formula>NOT(ISERROR(SEARCH("libre",G22)))</formula>
    </cfRule>
  </conditionalFormatting>
  <conditionalFormatting sqref="H22">
    <cfRule type="containsText" dxfId="563" priority="36" operator="containsText" text="ntitulé">
      <formula>NOT(ISERROR(SEARCH("ntitulé",H22)))</formula>
    </cfRule>
    <cfRule type="containsBlanks" dxfId="562" priority="37">
      <formula>LEN(TRIM(H22))=0</formula>
    </cfRule>
  </conditionalFormatting>
  <conditionalFormatting sqref="H22">
    <cfRule type="containsText" dxfId="561" priority="35" operator="containsText" text="libre">
      <formula>NOT(ISERROR(SEARCH("libre",H22)))</formula>
    </cfRule>
  </conditionalFormatting>
  <conditionalFormatting sqref="I22">
    <cfRule type="containsText" dxfId="560" priority="33" operator="containsText" text="ntitulé">
      <formula>NOT(ISERROR(SEARCH("ntitulé",I22)))</formula>
    </cfRule>
    <cfRule type="containsBlanks" dxfId="559" priority="34">
      <formula>LEN(TRIM(I22))=0</formula>
    </cfRule>
  </conditionalFormatting>
  <conditionalFormatting sqref="I22">
    <cfRule type="containsText" dxfId="558" priority="32" operator="containsText" text="libre">
      <formula>NOT(ISERROR(SEARCH("libre",I22)))</formula>
    </cfRule>
  </conditionalFormatting>
  <conditionalFormatting sqref="J22">
    <cfRule type="containsText" dxfId="557" priority="30" operator="containsText" text="ntitulé">
      <formula>NOT(ISERROR(SEARCH("ntitulé",J22)))</formula>
    </cfRule>
    <cfRule type="containsBlanks" dxfId="556" priority="31">
      <formula>LEN(TRIM(J22))=0</formula>
    </cfRule>
  </conditionalFormatting>
  <conditionalFormatting sqref="J22">
    <cfRule type="containsText" dxfId="555" priority="29" operator="containsText" text="libre">
      <formula>NOT(ISERROR(SEARCH("libre",J22)))</formula>
    </cfRule>
  </conditionalFormatting>
  <conditionalFormatting sqref="K22">
    <cfRule type="containsText" dxfId="554" priority="27" operator="containsText" text="ntitulé">
      <formula>NOT(ISERROR(SEARCH("ntitulé",K22)))</formula>
    </cfRule>
    <cfRule type="containsBlanks" dxfId="553" priority="28">
      <formula>LEN(TRIM(K22))=0</formula>
    </cfRule>
  </conditionalFormatting>
  <conditionalFormatting sqref="K22">
    <cfRule type="containsText" dxfId="552" priority="26" operator="containsText" text="libre">
      <formula>NOT(ISERROR(SEARCH("libre",K22)))</formula>
    </cfRule>
  </conditionalFormatting>
  <conditionalFormatting sqref="B30">
    <cfRule type="containsBlanks" dxfId="551" priority="4">
      <formula>LEN(TRIM(B30))=0</formula>
    </cfRule>
  </conditionalFormatting>
  <conditionalFormatting sqref="B31:B34">
    <cfRule type="containsBlanks" dxfId="550" priority="1">
      <formula>LEN(TRIM(B31))=0</formula>
    </cfRule>
  </conditionalFormatting>
  <hyperlinks>
    <hyperlink ref="A1" location="TAB00!A1" display="Retour page de garde" xr:uid="{00000000-0004-0000-1D00-000000000000}"/>
    <hyperlink ref="A2" location="'TAB4'!A1" display="Retour TAB5" xr:uid="{2DE56D85-1984-4A70-B62C-5890FA3DF9C0}"/>
  </hyperlinks>
  <pageMargins left="0.7" right="0.7" top="0.75" bottom="0.75" header="0.3" footer="0.3"/>
  <pageSetup paperSize="9" scale="70" orientation="landscape" verticalDpi="300" r:id="rId1"/>
  <rowBreaks count="1" manualBreakCount="1">
    <brk id="27" max="16" man="1"/>
  </rowBreaks>
  <extLst>
    <ext xmlns:x14="http://schemas.microsoft.com/office/spreadsheetml/2009/9/main" uri="{78C0D931-6437-407d-A8EE-F0AAD7539E65}">
      <x14:conditionalFormattings>
        <x14:conditionalFormatting xmlns:xm="http://schemas.microsoft.com/office/excel/2006/main">
          <x14:cfRule type="expression" priority="174" id="{C48695F8-1A1F-4817-BF40-56EC5024C1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G1:J2</xm:sqref>
        </x14:conditionalFormatting>
        <x14:conditionalFormatting xmlns:xm="http://schemas.microsoft.com/office/excel/2006/main">
          <x14:cfRule type="expression" priority="173" id="{E221915D-1FF2-4B9B-975D-5B58B3194D0B}">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J1:J2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U23"/>
  <sheetViews>
    <sheetView zoomScale="90" zoomScaleNormal="90" workbookViewId="0">
      <selection activeCell="A4" sqref="A4:U4"/>
    </sheetView>
  </sheetViews>
  <sheetFormatPr baseColWidth="10" defaultColWidth="9.1640625" defaultRowHeight="13.5" x14ac:dyDescent="0.3"/>
  <cols>
    <col min="1" max="1" width="45.5" style="4" customWidth="1"/>
    <col min="2" max="4" width="16.6640625" style="1" customWidth="1"/>
    <col min="5" max="6" width="16.6640625" style="4" customWidth="1"/>
    <col min="7" max="11" width="16.6640625" style="1" customWidth="1"/>
    <col min="12" max="12" width="1.83203125" style="1" customWidth="1"/>
    <col min="13" max="15" width="9.6640625" style="1" customWidth="1"/>
    <col min="16" max="23" width="8.5" style="1" customWidth="1"/>
    <col min="24" max="16384" width="9.1640625" style="1"/>
  </cols>
  <sheetData>
    <row r="1" spans="1:21" ht="15" x14ac:dyDescent="0.3">
      <c r="A1" s="15" t="s">
        <v>64</v>
      </c>
      <c r="B1" s="6"/>
      <c r="C1" s="6"/>
      <c r="D1" s="6"/>
      <c r="E1" s="27"/>
      <c r="G1" s="6"/>
      <c r="I1" s="6"/>
      <c r="K1" s="6"/>
      <c r="P1" s="6"/>
      <c r="R1" s="6"/>
      <c r="T1" s="6"/>
    </row>
    <row r="2" spans="1:21" ht="15" x14ac:dyDescent="0.3">
      <c r="A2" s="14" t="s">
        <v>598</v>
      </c>
      <c r="B2" s="6"/>
      <c r="C2" s="6"/>
      <c r="D2" s="6"/>
      <c r="E2" s="27"/>
      <c r="G2" s="6"/>
      <c r="I2" s="6"/>
      <c r="K2" s="6"/>
      <c r="P2" s="6"/>
      <c r="R2" s="6"/>
      <c r="T2" s="6"/>
    </row>
    <row r="4" spans="1:21" ht="49.9" customHeight="1" x14ac:dyDescent="0.3">
      <c r="A4" s="529" t="str">
        <f>TAB00!B64&amp;" : "&amp;TAB00!C64</f>
        <v xml:space="preserve">TAB4.13 : Charges d’achat des certificats verts </v>
      </c>
      <c r="B4" s="529"/>
      <c r="C4" s="529"/>
      <c r="D4" s="529"/>
      <c r="E4" s="529"/>
      <c r="F4" s="529"/>
      <c r="G4" s="529"/>
      <c r="H4" s="529"/>
      <c r="I4" s="529"/>
      <c r="J4" s="529"/>
      <c r="K4" s="529"/>
      <c r="L4" s="529"/>
      <c r="M4" s="529"/>
      <c r="N4" s="529"/>
      <c r="O4" s="529"/>
      <c r="P4" s="529"/>
      <c r="Q4" s="529"/>
      <c r="R4" s="529"/>
      <c r="S4" s="529"/>
      <c r="T4" s="529"/>
      <c r="U4" s="529"/>
    </row>
    <row r="5" spans="1:21" x14ac:dyDescent="0.3">
      <c r="G5" s="375"/>
      <c r="P5" s="2"/>
      <c r="Q5" s="2"/>
      <c r="R5" s="2"/>
    </row>
    <row r="6" spans="1:21" s="161" customFormat="1" x14ac:dyDescent="0.3">
      <c r="A6" s="87"/>
      <c r="B6" s="87"/>
      <c r="C6" s="87"/>
      <c r="D6" s="87"/>
      <c r="E6" s="87"/>
      <c r="F6" s="87"/>
      <c r="G6" s="376"/>
      <c r="H6" s="58"/>
      <c r="I6" s="58"/>
      <c r="J6" s="58"/>
      <c r="K6" s="58"/>
      <c r="M6" s="506" t="s">
        <v>445</v>
      </c>
      <c r="N6" s="507"/>
      <c r="O6" s="507"/>
      <c r="P6" s="507"/>
      <c r="Q6" s="507"/>
      <c r="R6" s="507"/>
      <c r="S6" s="507"/>
      <c r="T6" s="507"/>
      <c r="U6" s="508"/>
    </row>
    <row r="7" spans="1:21" s="161" customFormat="1" ht="27" x14ac:dyDescent="0.3">
      <c r="A7" s="354" t="s">
        <v>2</v>
      </c>
      <c r="B7" s="160" t="s">
        <v>515</v>
      </c>
      <c r="C7" s="160" t="s">
        <v>493</v>
      </c>
      <c r="D7" s="160" t="s">
        <v>509</v>
      </c>
      <c r="E7" s="208" t="s">
        <v>507</v>
      </c>
      <c r="F7" s="208" t="s">
        <v>508</v>
      </c>
      <c r="G7" s="208" t="s">
        <v>455</v>
      </c>
      <c r="H7" s="208" t="s">
        <v>456</v>
      </c>
      <c r="I7" s="208" t="s">
        <v>457</v>
      </c>
      <c r="J7" s="208" t="s">
        <v>458</v>
      </c>
      <c r="K7" s="208" t="s">
        <v>459</v>
      </c>
      <c r="L7" s="355"/>
      <c r="M7" s="381" t="s">
        <v>446</v>
      </c>
      <c r="N7" s="381" t="s">
        <v>447</v>
      </c>
      <c r="O7" s="378" t="s">
        <v>503</v>
      </c>
      <c r="P7" s="378" t="s">
        <v>449</v>
      </c>
      <c r="Q7" s="378" t="s">
        <v>504</v>
      </c>
      <c r="R7" s="378" t="s">
        <v>460</v>
      </c>
      <c r="S7" s="378" t="s">
        <v>461</v>
      </c>
      <c r="T7" s="378" t="s">
        <v>491</v>
      </c>
      <c r="U7" s="378" t="s">
        <v>463</v>
      </c>
    </row>
    <row r="8" spans="1:21" s="2" customFormat="1" ht="27" customHeight="1" x14ac:dyDescent="0.3">
      <c r="A8" s="21" t="s">
        <v>417</v>
      </c>
      <c r="B8" s="165"/>
      <c r="C8" s="165"/>
      <c r="D8" s="165"/>
      <c r="E8" s="165"/>
      <c r="F8" s="165"/>
      <c r="G8" s="165"/>
      <c r="H8" s="165"/>
      <c r="I8" s="165"/>
      <c r="J8" s="165"/>
      <c r="K8" s="165"/>
      <c r="M8" s="225">
        <f t="shared" ref="M8:M12" si="0">IFERROR(IF(AND(ROUND(SUM(B8),0)=0,ROUND(SUM(C8:C8),0)&gt;ROUND(SUM(B8),0)),"INF",(ROUND(SUM(C8:C8),0)-ROUND(SUM(B8),0))/ROUND(SUM(B8),0)),0)</f>
        <v>0</v>
      </c>
      <c r="N8" s="225">
        <f t="shared" ref="N8:N13" si="1">IFERROR(IF(AND(ROUND(SUM(C8),0)=0,ROUND(SUM(D8:D8),0)&gt;ROUND(SUM(C8),0)),"INF",(ROUND(SUM(D8:D8),0)-ROUND(SUM(C8),0))/ROUND(SUM(C8),0)),0)</f>
        <v>0</v>
      </c>
      <c r="O8" s="225">
        <f t="shared" ref="O8:O13" si="2">IFERROR(IF(AND(ROUND(SUM(D8),0)=0,ROUND(SUM(E8:E8),0)&gt;ROUND(SUM(D8),0)),"INF",(ROUND(SUM(E8:E8),0)-ROUND(SUM(D8),0))/ROUND(SUM(D8),0)),0)</f>
        <v>0</v>
      </c>
      <c r="P8" s="225">
        <f t="shared" ref="P8:U13" si="3">IFERROR(IF(AND(ROUND(SUM(E8),0)=0,ROUND(SUM(F8:F8),0)&gt;ROUND(SUM(E8),0)),"INF",(ROUND(SUM(F8:F8),0)-ROUND(SUM(E8),0))/ROUND(SUM(E8),0)),0)</f>
        <v>0</v>
      </c>
      <c r="Q8" s="225">
        <f t="shared" si="3"/>
        <v>0</v>
      </c>
      <c r="R8" s="225">
        <f t="shared" si="3"/>
        <v>0</v>
      </c>
      <c r="S8" s="225">
        <f t="shared" si="3"/>
        <v>0</v>
      </c>
      <c r="T8" s="225">
        <f t="shared" si="3"/>
        <v>0</v>
      </c>
      <c r="U8" s="226">
        <f t="shared" si="3"/>
        <v>0</v>
      </c>
    </row>
    <row r="9" spans="1:21" s="13" customFormat="1" ht="31.9" customHeight="1" x14ac:dyDescent="0.3">
      <c r="A9" s="21" t="s">
        <v>418</v>
      </c>
      <c r="B9" s="165"/>
      <c r="C9" s="165"/>
      <c r="D9" s="165"/>
      <c r="E9" s="165"/>
      <c r="F9" s="165"/>
      <c r="G9" s="165"/>
      <c r="H9" s="165"/>
      <c r="I9" s="165"/>
      <c r="J9" s="165"/>
      <c r="K9" s="165"/>
      <c r="M9" s="225">
        <f t="shared" si="0"/>
        <v>0</v>
      </c>
      <c r="N9" s="225">
        <f t="shared" si="1"/>
        <v>0</v>
      </c>
      <c r="O9" s="225">
        <f t="shared" si="2"/>
        <v>0</v>
      </c>
      <c r="P9" s="225">
        <f t="shared" si="3"/>
        <v>0</v>
      </c>
      <c r="Q9" s="225">
        <f t="shared" si="3"/>
        <v>0</v>
      </c>
      <c r="R9" s="225">
        <f t="shared" si="3"/>
        <v>0</v>
      </c>
      <c r="S9" s="225">
        <f t="shared" si="3"/>
        <v>0</v>
      </c>
      <c r="T9" s="225">
        <f t="shared" si="3"/>
        <v>0</v>
      </c>
      <c r="U9" s="226">
        <f t="shared" si="3"/>
        <v>0</v>
      </c>
    </row>
    <row r="10" spans="1:21" s="13" customFormat="1" ht="31.9" customHeight="1" x14ac:dyDescent="0.3">
      <c r="A10" s="21" t="s">
        <v>225</v>
      </c>
      <c r="B10" s="334"/>
      <c r="C10" s="334"/>
      <c r="D10" s="334"/>
      <c r="E10" s="334"/>
      <c r="F10" s="334"/>
      <c r="G10" s="334"/>
      <c r="H10" s="334"/>
      <c r="I10" s="334"/>
      <c r="J10" s="334"/>
      <c r="K10" s="334"/>
      <c r="M10" s="225">
        <f>IFERROR(IF(AND(ROUND(SUM(B10),0)=0,ROUND(SUM(C10:C10),0)&gt;ROUND(SUM(B10),0)),"INF",(ROUND(SUM(C10:C10),0)-ROUND(SUM(B10),0))/ROUND(SUM(B10),0)),0)</f>
        <v>0</v>
      </c>
      <c r="N10" s="225">
        <f t="shared" si="1"/>
        <v>0</v>
      </c>
      <c r="O10" s="225">
        <f t="shared" si="2"/>
        <v>0</v>
      </c>
      <c r="P10" s="225">
        <f t="shared" si="3"/>
        <v>0</v>
      </c>
      <c r="Q10" s="225">
        <f t="shared" si="3"/>
        <v>0</v>
      </c>
      <c r="R10" s="225">
        <f t="shared" si="3"/>
        <v>0</v>
      </c>
      <c r="S10" s="225">
        <f t="shared" si="3"/>
        <v>0</v>
      </c>
      <c r="T10" s="225">
        <f t="shared" si="3"/>
        <v>0</v>
      </c>
      <c r="U10" s="226">
        <f t="shared" si="3"/>
        <v>0</v>
      </c>
    </row>
    <row r="11" spans="1:21" s="13" customFormat="1" ht="31.9" customHeight="1" x14ac:dyDescent="0.3">
      <c r="A11" s="30" t="s">
        <v>226</v>
      </c>
      <c r="B11" s="223">
        <f t="shared" ref="B11:C11" si="4">B9*B10</f>
        <v>0</v>
      </c>
      <c r="C11" s="223">
        <f t="shared" si="4"/>
        <v>0</v>
      </c>
      <c r="D11" s="223">
        <f t="shared" ref="D11:K11" si="5">D9*D10</f>
        <v>0</v>
      </c>
      <c r="E11" s="223">
        <f t="shared" si="5"/>
        <v>0</v>
      </c>
      <c r="F11" s="223">
        <f t="shared" si="5"/>
        <v>0</v>
      </c>
      <c r="G11" s="223">
        <f t="shared" si="5"/>
        <v>0</v>
      </c>
      <c r="H11" s="223">
        <f t="shared" si="5"/>
        <v>0</v>
      </c>
      <c r="I11" s="223">
        <f t="shared" si="5"/>
        <v>0</v>
      </c>
      <c r="J11" s="223">
        <f t="shared" si="5"/>
        <v>0</v>
      </c>
      <c r="K11" s="223">
        <f t="shared" si="5"/>
        <v>0</v>
      </c>
      <c r="M11" s="224">
        <f t="shared" si="0"/>
        <v>0</v>
      </c>
      <c r="N11" s="224">
        <f t="shared" si="1"/>
        <v>0</v>
      </c>
      <c r="O11" s="224">
        <f t="shared" si="2"/>
        <v>0</v>
      </c>
      <c r="P11" s="224">
        <f t="shared" si="3"/>
        <v>0</v>
      </c>
      <c r="Q11" s="224">
        <f t="shared" si="3"/>
        <v>0</v>
      </c>
      <c r="R11" s="224">
        <f t="shared" si="3"/>
        <v>0</v>
      </c>
      <c r="S11" s="224">
        <f t="shared" si="3"/>
        <v>0</v>
      </c>
      <c r="T11" s="224">
        <f t="shared" si="3"/>
        <v>0</v>
      </c>
      <c r="U11" s="226">
        <f t="shared" si="3"/>
        <v>0</v>
      </c>
    </row>
    <row r="12" spans="1:21" s="13" customFormat="1" ht="31.9" customHeight="1" x14ac:dyDescent="0.3">
      <c r="A12" s="21" t="s">
        <v>199</v>
      </c>
      <c r="B12" s="221"/>
      <c r="C12" s="221"/>
      <c r="D12" s="221"/>
      <c r="E12" s="221"/>
      <c r="F12" s="25"/>
      <c r="G12" s="221"/>
      <c r="H12" s="221"/>
      <c r="I12" s="221"/>
      <c r="J12" s="221"/>
      <c r="K12" s="221"/>
      <c r="M12" s="225">
        <f t="shared" si="0"/>
        <v>0</v>
      </c>
      <c r="N12" s="225">
        <f t="shared" si="1"/>
        <v>0</v>
      </c>
      <c r="O12" s="225">
        <f t="shared" si="2"/>
        <v>0</v>
      </c>
      <c r="P12" s="225">
        <f t="shared" si="3"/>
        <v>0</v>
      </c>
      <c r="Q12" s="225">
        <f t="shared" si="3"/>
        <v>0</v>
      </c>
      <c r="R12" s="225">
        <f t="shared" si="3"/>
        <v>0</v>
      </c>
      <c r="S12" s="225">
        <f t="shared" si="3"/>
        <v>0</v>
      </c>
      <c r="T12" s="225">
        <f t="shared" si="3"/>
        <v>0</v>
      </c>
      <c r="U12" s="226">
        <f t="shared" si="3"/>
        <v>0</v>
      </c>
    </row>
    <row r="13" spans="1:21" s="13" customFormat="1" ht="31.9" customHeight="1" x14ac:dyDescent="0.3">
      <c r="A13" s="222" t="s">
        <v>428</v>
      </c>
      <c r="B13" s="214">
        <f t="shared" ref="B13:C13" si="6">B11*B12</f>
        <v>0</v>
      </c>
      <c r="C13" s="214">
        <f t="shared" si="6"/>
        <v>0</v>
      </c>
      <c r="D13" s="214">
        <f t="shared" ref="D13:K13" si="7">D11*D12</f>
        <v>0</v>
      </c>
      <c r="E13" s="214">
        <f t="shared" si="7"/>
        <v>0</v>
      </c>
      <c r="F13" s="214">
        <f t="shared" si="7"/>
        <v>0</v>
      </c>
      <c r="G13" s="214">
        <f t="shared" si="7"/>
        <v>0</v>
      </c>
      <c r="H13" s="214">
        <f t="shared" si="7"/>
        <v>0</v>
      </c>
      <c r="I13" s="214">
        <f t="shared" si="7"/>
        <v>0</v>
      </c>
      <c r="J13" s="214">
        <f t="shared" si="7"/>
        <v>0</v>
      </c>
      <c r="K13" s="214">
        <f t="shared" si="7"/>
        <v>0</v>
      </c>
      <c r="M13" s="215">
        <f>IFERROR(IF(AND(ROUND(SUM(B13),0)=0,ROUND(SUM(C13:C13),0)&gt;ROUND(SUM(B13),0)),"INF",(ROUND(SUM(C13:C13),0)-ROUND(SUM(B13),0))/ROUND(SUM(B13),0)),0)</f>
        <v>0</v>
      </c>
      <c r="N13" s="215">
        <f t="shared" si="1"/>
        <v>0</v>
      </c>
      <c r="O13" s="215">
        <f t="shared" si="2"/>
        <v>0</v>
      </c>
      <c r="P13" s="215">
        <f t="shared" ref="P13" si="8">IFERROR(IF(AND(ROUND(SUM(E13),0)=0,ROUND(SUM(F13:F13),0)&gt;ROUND(SUM(E13),0)),"INF",(ROUND(SUM(F13:F13),0)-ROUND(SUM(E13),0))/ROUND(SUM(E13),0)),0)</f>
        <v>0</v>
      </c>
      <c r="Q13" s="215">
        <f t="shared" si="3"/>
        <v>0</v>
      </c>
      <c r="R13" s="215">
        <f t="shared" si="3"/>
        <v>0</v>
      </c>
      <c r="S13" s="215">
        <f t="shared" si="3"/>
        <v>0</v>
      </c>
      <c r="T13" s="215">
        <f t="shared" si="3"/>
        <v>0</v>
      </c>
      <c r="U13" s="215">
        <f t="shared" si="3"/>
        <v>0</v>
      </c>
    </row>
    <row r="14" spans="1:21" s="2" customFormat="1" x14ac:dyDescent="0.3">
      <c r="A14" s="17"/>
    </row>
    <row r="16" spans="1:21" s="55" customFormat="1" ht="14.25" thickBot="1" x14ac:dyDescent="0.35">
      <c r="A16" s="534" t="s">
        <v>347</v>
      </c>
      <c r="B16" s="534"/>
      <c r="C16" s="534"/>
      <c r="D16" s="534"/>
      <c r="E16" s="534"/>
      <c r="F16" s="534"/>
      <c r="G16" s="534"/>
      <c r="H16" s="534"/>
      <c r="I16" s="534"/>
      <c r="J16" s="534"/>
      <c r="K16" s="534"/>
      <c r="L16" s="534"/>
      <c r="M16" s="534"/>
      <c r="N16" s="534"/>
      <c r="O16" s="534"/>
      <c r="P16" s="534"/>
      <c r="Q16" s="534"/>
      <c r="R16" s="534"/>
      <c r="S16" s="534"/>
      <c r="T16" s="534"/>
      <c r="U16" s="534"/>
    </row>
    <row r="17" spans="1:21" s="55" customFormat="1" ht="14.25" thickBot="1" x14ac:dyDescent="0.35">
      <c r="A17" s="75" t="s">
        <v>341</v>
      </c>
      <c r="B17" s="382"/>
      <c r="C17" s="382"/>
      <c r="D17" s="517" t="s">
        <v>282</v>
      </c>
      <c r="E17" s="518"/>
      <c r="F17" s="518"/>
      <c r="G17" s="518"/>
      <c r="H17" s="518"/>
      <c r="I17" s="518"/>
      <c r="J17" s="518"/>
      <c r="K17" s="518"/>
      <c r="L17" s="518"/>
      <c r="M17" s="518"/>
      <c r="N17" s="518"/>
      <c r="O17" s="518"/>
      <c r="P17" s="518"/>
      <c r="Q17" s="518"/>
      <c r="R17" s="518"/>
      <c r="S17" s="518"/>
      <c r="T17" s="518"/>
      <c r="U17" s="518"/>
    </row>
    <row r="18" spans="1:21" s="55" customFormat="1" ht="180.6" customHeight="1" thickBot="1" x14ac:dyDescent="0.35">
      <c r="A18" s="373">
        <v>2024</v>
      </c>
      <c r="B18" s="383"/>
      <c r="C18" s="383"/>
      <c r="D18" s="527"/>
      <c r="E18" s="528"/>
      <c r="F18" s="528"/>
      <c r="G18" s="528"/>
      <c r="H18" s="528"/>
      <c r="I18" s="528"/>
      <c r="J18" s="528"/>
      <c r="K18" s="528"/>
      <c r="L18" s="528"/>
      <c r="M18" s="528"/>
      <c r="N18" s="528"/>
      <c r="O18" s="528"/>
      <c r="P18" s="528"/>
      <c r="Q18" s="528"/>
      <c r="R18" s="528"/>
      <c r="S18" s="528"/>
      <c r="T18" s="528"/>
      <c r="U18" s="528"/>
    </row>
    <row r="19" spans="1:21" s="55" customFormat="1" ht="180.6" customHeight="1" thickBot="1" x14ac:dyDescent="0.35">
      <c r="A19" s="374">
        <v>2025</v>
      </c>
      <c r="B19" s="383"/>
      <c r="C19" s="383"/>
      <c r="D19" s="527"/>
      <c r="E19" s="528"/>
      <c r="F19" s="528"/>
      <c r="G19" s="528"/>
      <c r="H19" s="528"/>
      <c r="I19" s="528"/>
      <c r="J19" s="528"/>
      <c r="K19" s="528"/>
      <c r="L19" s="528"/>
      <c r="M19" s="528"/>
      <c r="N19" s="528"/>
      <c r="O19" s="528"/>
      <c r="P19" s="528"/>
      <c r="Q19" s="528"/>
      <c r="R19" s="528"/>
      <c r="S19" s="528"/>
      <c r="T19" s="528"/>
      <c r="U19" s="528"/>
    </row>
    <row r="20" spans="1:21" s="55" customFormat="1" ht="180.6" customHeight="1" thickBot="1" x14ac:dyDescent="0.35">
      <c r="A20" s="374">
        <v>2026</v>
      </c>
      <c r="B20" s="383"/>
      <c r="C20" s="383"/>
      <c r="D20" s="527"/>
      <c r="E20" s="528"/>
      <c r="F20" s="528"/>
      <c r="G20" s="528"/>
      <c r="H20" s="528"/>
      <c r="I20" s="528"/>
      <c r="J20" s="528"/>
      <c r="K20" s="528"/>
      <c r="L20" s="528"/>
      <c r="M20" s="528"/>
      <c r="N20" s="528"/>
      <c r="O20" s="528"/>
      <c r="P20" s="528"/>
      <c r="Q20" s="528"/>
      <c r="R20" s="528"/>
      <c r="S20" s="528"/>
      <c r="T20" s="528"/>
      <c r="U20" s="528"/>
    </row>
    <row r="21" spans="1:21" s="55" customFormat="1" ht="180.6" customHeight="1" thickBot="1" x14ac:dyDescent="0.35">
      <c r="A21" s="374">
        <v>2027</v>
      </c>
      <c r="B21" s="383"/>
      <c r="C21" s="383"/>
      <c r="D21" s="527"/>
      <c r="E21" s="528"/>
      <c r="F21" s="528"/>
      <c r="G21" s="528"/>
      <c r="H21" s="528"/>
      <c r="I21" s="528"/>
      <c r="J21" s="528"/>
      <c r="K21" s="528"/>
      <c r="L21" s="528"/>
      <c r="M21" s="528"/>
      <c r="N21" s="528"/>
      <c r="O21" s="528"/>
      <c r="P21" s="528"/>
      <c r="Q21" s="528"/>
      <c r="R21" s="528"/>
      <c r="S21" s="528"/>
      <c r="T21" s="528"/>
      <c r="U21" s="528"/>
    </row>
    <row r="22" spans="1:21" s="55" customFormat="1" ht="180.6" customHeight="1" thickBot="1" x14ac:dyDescent="0.35">
      <c r="A22" s="374">
        <v>2028</v>
      </c>
      <c r="B22" s="383"/>
      <c r="C22" s="383"/>
      <c r="D22" s="527"/>
      <c r="E22" s="528"/>
      <c r="F22" s="528"/>
      <c r="G22" s="528"/>
      <c r="H22" s="528"/>
      <c r="I22" s="528"/>
      <c r="J22" s="528"/>
      <c r="K22" s="528"/>
      <c r="L22" s="528"/>
      <c r="M22" s="528"/>
      <c r="N22" s="528"/>
      <c r="O22" s="528"/>
      <c r="P22" s="528"/>
      <c r="Q22" s="528"/>
      <c r="R22" s="528"/>
      <c r="S22" s="528"/>
      <c r="T22" s="528"/>
      <c r="U22" s="528"/>
    </row>
    <row r="23" spans="1:21" s="55" customFormat="1" x14ac:dyDescent="0.3">
      <c r="A23" s="57"/>
      <c r="E23" s="57"/>
      <c r="F23" s="57"/>
    </row>
  </sheetData>
  <mergeCells count="9">
    <mergeCell ref="D21:U21"/>
    <mergeCell ref="D22:U22"/>
    <mergeCell ref="A4:U4"/>
    <mergeCell ref="D17:U17"/>
    <mergeCell ref="D18:U18"/>
    <mergeCell ref="D19:U19"/>
    <mergeCell ref="D20:U20"/>
    <mergeCell ref="A16:U16"/>
    <mergeCell ref="M6:U6"/>
  </mergeCells>
  <phoneticPr fontId="31" type="noConversion"/>
  <conditionalFormatting sqref="D9:E10">
    <cfRule type="containsText" dxfId="547" priority="30" operator="containsText" text="ntitulé">
      <formula>NOT(ISERROR(SEARCH("ntitulé",D9)))</formula>
    </cfRule>
    <cfRule type="containsBlanks" dxfId="546" priority="31">
      <formula>LEN(TRIM(D9))=0</formula>
    </cfRule>
  </conditionalFormatting>
  <conditionalFormatting sqref="D9:E10">
    <cfRule type="containsText" dxfId="545" priority="29" operator="containsText" text="libre">
      <formula>NOT(ISERROR(SEARCH("libre",D9)))</formula>
    </cfRule>
  </conditionalFormatting>
  <conditionalFormatting sqref="F9:F10">
    <cfRule type="containsText" dxfId="544" priority="27" operator="containsText" text="ntitulé">
      <formula>NOT(ISERROR(SEARCH("ntitulé",F9)))</formula>
    </cfRule>
    <cfRule type="containsBlanks" dxfId="543" priority="28">
      <formula>LEN(TRIM(F9))=0</formula>
    </cfRule>
  </conditionalFormatting>
  <conditionalFormatting sqref="F9:F10">
    <cfRule type="containsText" dxfId="542" priority="26" operator="containsText" text="libre">
      <formula>NOT(ISERROR(SEARCH("libre",F9)))</formula>
    </cfRule>
  </conditionalFormatting>
  <conditionalFormatting sqref="B12:E12">
    <cfRule type="containsText" dxfId="541" priority="24" operator="containsText" text="ntitulé">
      <formula>NOT(ISERROR(SEARCH("ntitulé",B12)))</formula>
    </cfRule>
    <cfRule type="containsBlanks" dxfId="540" priority="25">
      <formula>LEN(TRIM(B12))=0</formula>
    </cfRule>
  </conditionalFormatting>
  <conditionalFormatting sqref="B12:E12">
    <cfRule type="containsText" dxfId="539" priority="23" operator="containsText" text="libre">
      <formula>NOT(ISERROR(SEARCH("libre",B12)))</formula>
    </cfRule>
  </conditionalFormatting>
  <conditionalFormatting sqref="G12:K12 G9:K10">
    <cfRule type="containsText" dxfId="538" priority="21" operator="containsText" text="ntitulé">
      <formula>NOT(ISERROR(SEARCH("ntitulé",G9)))</formula>
    </cfRule>
    <cfRule type="containsBlanks" dxfId="537" priority="22">
      <formula>LEN(TRIM(G9))=0</formula>
    </cfRule>
  </conditionalFormatting>
  <conditionalFormatting sqref="G12:K12 G9:K10">
    <cfRule type="containsText" dxfId="536" priority="20" operator="containsText" text="libre">
      <formula>NOT(ISERROR(SEARCH("libre",G9)))</formula>
    </cfRule>
  </conditionalFormatting>
  <conditionalFormatting sqref="B18:U18">
    <cfRule type="containsBlanks" dxfId="535" priority="19">
      <formula>LEN(TRIM(B18))=0</formula>
    </cfRule>
  </conditionalFormatting>
  <conditionalFormatting sqref="D19:U22">
    <cfRule type="containsBlanks" dxfId="534" priority="18">
      <formula>LEN(TRIM(D19))=0</formula>
    </cfRule>
  </conditionalFormatting>
  <conditionalFormatting sqref="B8:E8">
    <cfRule type="containsText" dxfId="533" priority="16" operator="containsText" text="ntitulé">
      <formula>NOT(ISERROR(SEARCH("ntitulé",B8)))</formula>
    </cfRule>
    <cfRule type="containsBlanks" dxfId="532" priority="17">
      <formula>LEN(TRIM(B8))=0</formula>
    </cfRule>
  </conditionalFormatting>
  <conditionalFormatting sqref="B8:E8">
    <cfRule type="containsText" dxfId="531" priority="15" operator="containsText" text="libre">
      <formula>NOT(ISERROR(SEARCH("libre",B8)))</formula>
    </cfRule>
  </conditionalFormatting>
  <conditionalFormatting sqref="F8">
    <cfRule type="containsText" dxfId="530" priority="13" operator="containsText" text="ntitulé">
      <formula>NOT(ISERROR(SEARCH("ntitulé",F8)))</formula>
    </cfRule>
    <cfRule type="containsBlanks" dxfId="529" priority="14">
      <formula>LEN(TRIM(F8))=0</formula>
    </cfRule>
  </conditionalFormatting>
  <conditionalFormatting sqref="F8">
    <cfRule type="containsText" dxfId="528" priority="12" operator="containsText" text="libre">
      <formula>NOT(ISERROR(SEARCH("libre",F8)))</formula>
    </cfRule>
  </conditionalFormatting>
  <conditionalFormatting sqref="G8:K8">
    <cfRule type="containsText" dxfId="527" priority="10" operator="containsText" text="ntitulé">
      <formula>NOT(ISERROR(SEARCH("ntitulé",G8)))</formula>
    </cfRule>
    <cfRule type="containsBlanks" dxfId="526" priority="11">
      <formula>LEN(TRIM(G8))=0</formula>
    </cfRule>
  </conditionalFormatting>
  <conditionalFormatting sqref="G8:K8">
    <cfRule type="containsText" dxfId="525" priority="9" operator="containsText" text="libre">
      <formula>NOT(ISERROR(SEARCH("libre",G8)))</formula>
    </cfRule>
  </conditionalFormatting>
  <conditionalFormatting sqref="C9:C10">
    <cfRule type="containsText" dxfId="524" priority="7" operator="containsText" text="ntitulé">
      <formula>NOT(ISERROR(SEARCH("ntitulé",C9)))</formula>
    </cfRule>
    <cfRule type="containsBlanks" dxfId="523" priority="8">
      <formula>LEN(TRIM(C9))=0</formula>
    </cfRule>
  </conditionalFormatting>
  <conditionalFormatting sqref="C9:C10">
    <cfRule type="containsText" dxfId="522" priority="6" operator="containsText" text="libre">
      <formula>NOT(ISERROR(SEARCH("libre",C9)))</formula>
    </cfRule>
  </conditionalFormatting>
  <conditionalFormatting sqref="C19:C22">
    <cfRule type="containsBlanks" dxfId="521" priority="5">
      <formula>LEN(TRIM(C19))=0</formula>
    </cfRule>
  </conditionalFormatting>
  <conditionalFormatting sqref="B9:B10">
    <cfRule type="containsText" dxfId="520" priority="3" operator="containsText" text="ntitulé">
      <formula>NOT(ISERROR(SEARCH("ntitulé",B9)))</formula>
    </cfRule>
    <cfRule type="containsBlanks" dxfId="519" priority="4">
      <formula>LEN(TRIM(B9))=0</formula>
    </cfRule>
  </conditionalFormatting>
  <conditionalFormatting sqref="B9:B10">
    <cfRule type="containsText" dxfId="518" priority="2" operator="containsText" text="libre">
      <formula>NOT(ISERROR(SEARCH("libre",B9)))</formula>
    </cfRule>
  </conditionalFormatting>
  <conditionalFormatting sqref="B19:B22">
    <cfRule type="containsBlanks" dxfId="517" priority="1">
      <formula>LEN(TRIM(B19))=0</formula>
    </cfRule>
  </conditionalFormatting>
  <hyperlinks>
    <hyperlink ref="A1" location="TAB00!A1" display="Retour page de garde" xr:uid="{00000000-0004-0000-1E00-000000000000}"/>
    <hyperlink ref="A2" location="'TAB4'!A1" display="Retour TAB5" xr:uid="{69E3D058-CAB6-43B3-BC3A-33130EBB888D}"/>
  </hyperlinks>
  <pageMargins left="0.7" right="0.7" top="0.75" bottom="0.75" header="0.3" footer="0.3"/>
  <pageSetup paperSize="9" scale="72" fitToHeight="0"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T94"/>
  <sheetViews>
    <sheetView zoomScale="90" zoomScaleNormal="90" workbookViewId="0">
      <selection activeCell="A3" sqref="A3"/>
    </sheetView>
  </sheetViews>
  <sheetFormatPr baseColWidth="10" defaultColWidth="9.1640625" defaultRowHeight="13.5" x14ac:dyDescent="0.3"/>
  <cols>
    <col min="1" max="1" width="3" style="55" bestFit="1" customWidth="1"/>
    <col min="2" max="2" width="77" style="55" bestFit="1" customWidth="1"/>
    <col min="3" max="11" width="15" style="55" customWidth="1"/>
    <col min="12" max="12" width="1.33203125" style="55" customWidth="1"/>
    <col min="13" max="20" width="7.5" style="55" customWidth="1"/>
    <col min="21" max="16384" width="9.1640625" style="55"/>
  </cols>
  <sheetData>
    <row r="1" spans="1:20" s="109" customFormat="1" ht="15" x14ac:dyDescent="0.3">
      <c r="A1" s="71" t="s">
        <v>64</v>
      </c>
      <c r="B1" s="97"/>
      <c r="D1" s="97"/>
      <c r="F1" s="97"/>
      <c r="H1" s="97"/>
      <c r="J1" s="97"/>
      <c r="L1" s="97"/>
      <c r="M1" s="97"/>
      <c r="O1" s="97"/>
      <c r="Q1" s="97"/>
      <c r="S1" s="97"/>
    </row>
    <row r="2" spans="1:20" s="109" customFormat="1" x14ac:dyDescent="0.3">
      <c r="A2" s="97"/>
      <c r="B2" s="97"/>
      <c r="D2" s="97"/>
      <c r="F2" s="97"/>
      <c r="H2" s="97"/>
      <c r="J2" s="97"/>
      <c r="L2" s="97"/>
      <c r="M2" s="97"/>
      <c r="O2" s="97"/>
      <c r="Q2" s="97"/>
      <c r="S2" s="97"/>
    </row>
    <row r="3" spans="1:20" ht="22.15" customHeight="1" x14ac:dyDescent="0.35">
      <c r="A3" s="81" t="str">
        <f>TAB00!B66&amp;" : "&amp;TAB00!C66</f>
        <v>TAB5 : Marge équitable</v>
      </c>
      <c r="B3" s="81"/>
      <c r="C3" s="81"/>
      <c r="D3" s="81"/>
      <c r="E3" s="81"/>
      <c r="F3" s="81"/>
      <c r="G3" s="81"/>
      <c r="H3" s="81"/>
      <c r="I3" s="81"/>
      <c r="J3" s="81"/>
      <c r="K3" s="81"/>
      <c r="L3" s="81"/>
      <c r="M3" s="81"/>
      <c r="N3" s="81"/>
      <c r="O3" s="81"/>
      <c r="P3" s="81"/>
      <c r="Q3" s="81"/>
      <c r="R3" s="81"/>
      <c r="S3" s="81"/>
      <c r="T3" s="86"/>
    </row>
    <row r="5" spans="1:20" s="98" customFormat="1" x14ac:dyDescent="0.3">
      <c r="A5" s="74"/>
    </row>
    <row r="6" spans="1:20" x14ac:dyDescent="0.3">
      <c r="M6" s="506" t="s">
        <v>445</v>
      </c>
      <c r="N6" s="507"/>
      <c r="O6" s="507"/>
      <c r="P6" s="508"/>
    </row>
    <row r="7" spans="1:20" ht="27" x14ac:dyDescent="0.3">
      <c r="C7" s="104" t="s">
        <v>455</v>
      </c>
      <c r="D7" s="362" t="s">
        <v>456</v>
      </c>
      <c r="E7" s="362" t="s">
        <v>457</v>
      </c>
      <c r="F7" s="362" t="s">
        <v>458</v>
      </c>
      <c r="G7" s="362" t="s">
        <v>459</v>
      </c>
      <c r="M7" s="343" t="s">
        <v>460</v>
      </c>
      <c r="N7" s="362" t="s">
        <v>461</v>
      </c>
      <c r="O7" s="362" t="s">
        <v>462</v>
      </c>
      <c r="P7" s="362" t="s">
        <v>463</v>
      </c>
    </row>
    <row r="8" spans="1:20" x14ac:dyDescent="0.3">
      <c r="B8" s="99" t="s">
        <v>20</v>
      </c>
      <c r="C8" s="105">
        <f>SUM(G17,G35,G45,G63)/2*TAB00!F36</f>
        <v>0</v>
      </c>
      <c r="D8" s="105">
        <f>SUM(H17,H35,H45,H63)/2*TAB00!G36</f>
        <v>0</v>
      </c>
      <c r="E8" s="105">
        <f>SUM(I17,I35,I45,I63)/2*TAB00!H36</f>
        <v>0</v>
      </c>
      <c r="F8" s="105">
        <f>SUM(J17,J35,J45,J63)/2*TAB00!I36</f>
        <v>0</v>
      </c>
      <c r="G8" s="105">
        <f>SUM(K17,K35,K45,K63)/2*TAB00!J36</f>
        <v>0</v>
      </c>
      <c r="H8" s="88"/>
      <c r="M8" s="106">
        <f>IFERROR(IF(AND(ROUND(SUM(C8),0)=0,ROUND(SUM(D8:D8),0)&gt;ROUND(SUM(C8),0)),"INF",(ROUND(SUM(D8:D8),0)-ROUND(SUM(C8),0))/ROUND(SUM(C8),0)),0)</f>
        <v>0</v>
      </c>
      <c r="N8" s="106">
        <f>IFERROR(IF(AND(ROUND(SUM(D8),0)=0,ROUND(SUM(E8:E8),0)&gt;ROUND(SUM(D8),0)),"INF",(ROUND(SUM(E8:E8),0)-ROUND(SUM(D8),0))/ROUND(SUM(D8),0)),0)</f>
        <v>0</v>
      </c>
      <c r="O8" s="106">
        <f t="shared" ref="O8:P8" si="0">IFERROR(IF(AND(ROUND(SUM(E8),0)=0,ROUND(SUM(F8:F8),0)&gt;ROUND(SUM(E8),0)),"INF",(ROUND(SUM(F8:F8),0)-ROUND(SUM(E8),0))/ROUND(SUM(E8),0)),0)</f>
        <v>0</v>
      </c>
      <c r="P8" s="106">
        <f t="shared" si="0"/>
        <v>0</v>
      </c>
    </row>
    <row r="9" spans="1:20" x14ac:dyDescent="0.3">
      <c r="B9" s="99" t="s">
        <v>501</v>
      </c>
      <c r="C9" s="62"/>
      <c r="D9" s="62"/>
      <c r="E9" s="62"/>
      <c r="F9" s="62"/>
      <c r="G9" s="62"/>
      <c r="H9" s="88"/>
      <c r="M9" s="106">
        <f t="shared" ref="M9:M10" si="1">IFERROR(IF(AND(ROUND(SUM(C9),0)=0,ROUND(SUM(D9:D9),0)&gt;ROUND(SUM(C9),0)),"INF",(ROUND(SUM(D9:D9),0)-ROUND(SUM(C9),0))/ROUND(SUM(C9),0)),0)</f>
        <v>0</v>
      </c>
      <c r="N9" s="106">
        <f t="shared" ref="N9:N10" si="2">IFERROR(IF(AND(ROUND(SUM(D9),0)=0,ROUND(SUM(E9:E9),0)&gt;ROUND(SUM(D9),0)),"INF",(ROUND(SUM(E9:E9),0)-ROUND(SUM(D9),0))/ROUND(SUM(D9),0)),0)</f>
        <v>0</v>
      </c>
      <c r="O9" s="106">
        <f t="shared" ref="O9:O10" si="3">IFERROR(IF(AND(ROUND(SUM(E9),0)=0,ROUND(SUM(F9:F9),0)&gt;ROUND(SUM(E9),0)),"INF",(ROUND(SUM(F9:F9),0)-ROUND(SUM(E9),0))/ROUND(SUM(E9),0)),0)</f>
        <v>0</v>
      </c>
      <c r="P9" s="106">
        <f t="shared" ref="P9:P10" si="4">IFERROR(IF(AND(ROUND(SUM(F9),0)=0,ROUND(SUM(G9:G9),0)&gt;ROUND(SUM(F9),0)),"INF",(ROUND(SUM(G9:G9),0)-ROUND(SUM(F9),0))/ROUND(SUM(F9),0)),0)</f>
        <v>0</v>
      </c>
    </row>
    <row r="10" spans="1:20" x14ac:dyDescent="0.3">
      <c r="B10" s="99" t="s">
        <v>502</v>
      </c>
      <c r="C10" s="62"/>
      <c r="D10" s="62"/>
      <c r="E10" s="62"/>
      <c r="F10" s="62"/>
      <c r="G10" s="62"/>
      <c r="H10" s="88"/>
      <c r="M10" s="106">
        <f t="shared" si="1"/>
        <v>0</v>
      </c>
      <c r="N10" s="106">
        <f t="shared" si="2"/>
        <v>0</v>
      </c>
      <c r="O10" s="106">
        <f t="shared" si="3"/>
        <v>0</v>
      </c>
      <c r="P10" s="106">
        <f t="shared" si="4"/>
        <v>0</v>
      </c>
    </row>
    <row r="11" spans="1:20" x14ac:dyDescent="0.3">
      <c r="B11" s="99" t="s">
        <v>306</v>
      </c>
      <c r="C11" s="107">
        <f>C8-SUM(C9+C10)</f>
        <v>0</v>
      </c>
      <c r="D11" s="107">
        <f t="shared" ref="D11:G11" si="5">D8-SUM(D9+D10)</f>
        <v>0</v>
      </c>
      <c r="E11" s="107">
        <f t="shared" si="5"/>
        <v>0</v>
      </c>
      <c r="F11" s="107">
        <f t="shared" si="5"/>
        <v>0</v>
      </c>
      <c r="G11" s="107">
        <f t="shared" si="5"/>
        <v>0</v>
      </c>
      <c r="H11" s="88"/>
      <c r="M11" s="108">
        <f t="shared" ref="M11" si="6">IFERROR(IF(AND(ROUND(SUM(C11),0)=0,ROUND(SUM(D11:D11),0)&gt;ROUND(SUM(C11),0)),"INF",(ROUND(SUM(D11:D11),0)-ROUND(SUM(C11),0))/ROUND(SUM(C11),0)),0)</f>
        <v>0</v>
      </c>
      <c r="N11" s="108">
        <f t="shared" ref="N11" si="7">IFERROR(IF(AND(ROUND(SUM(D11),0)=0,ROUND(SUM(E11:E11),0)&gt;ROUND(SUM(D11),0)),"INF",(ROUND(SUM(E11:E11),0)-ROUND(SUM(D11),0))/ROUND(SUM(D11),0)),0)</f>
        <v>0</v>
      </c>
      <c r="O11" s="108">
        <f t="shared" ref="O11" si="8">IFERROR(IF(AND(ROUND(SUM(E11),0)=0,ROUND(SUM(F11:F11),0)&gt;ROUND(SUM(E11),0)),"INF",(ROUND(SUM(F11:F11),0)-ROUND(SUM(E11),0))/ROUND(SUM(E11),0)),0)</f>
        <v>0</v>
      </c>
      <c r="P11" s="108">
        <f t="shared" ref="P11" si="9">IFERROR(IF(AND(ROUND(SUM(F11),0)=0,ROUND(SUM(G11:G11),0)&gt;ROUND(SUM(F11),0)),"INF",(ROUND(SUM(G11:G11),0)-ROUND(SUM(F11),0))/ROUND(SUM(F11),0)),0)</f>
        <v>0</v>
      </c>
    </row>
    <row r="13" spans="1:20" x14ac:dyDescent="0.3">
      <c r="A13" s="356" t="s">
        <v>21</v>
      </c>
      <c r="B13" s="356"/>
      <c r="C13" s="356"/>
      <c r="D13" s="356"/>
      <c r="E13" s="356"/>
      <c r="F13" s="356"/>
      <c r="G13" s="356"/>
      <c r="H13" s="356"/>
      <c r="I13" s="356"/>
      <c r="J13" s="356"/>
      <c r="K13" s="356"/>
      <c r="M13" s="356"/>
      <c r="N13" s="356"/>
      <c r="O13" s="356"/>
      <c r="P13" s="356"/>
      <c r="Q13" s="356"/>
      <c r="R13" s="356"/>
      <c r="S13" s="356"/>
      <c r="T13" s="110"/>
    </row>
    <row r="15" spans="1:20" x14ac:dyDescent="0.3">
      <c r="M15" s="506" t="s">
        <v>445</v>
      </c>
      <c r="N15" s="507"/>
      <c r="O15" s="507"/>
      <c r="P15" s="507"/>
      <c r="Q15" s="507"/>
      <c r="R15" s="507"/>
      <c r="S15" s="507"/>
      <c r="T15" s="508"/>
    </row>
    <row r="16" spans="1:20" ht="35.25" customHeight="1" x14ac:dyDescent="0.3">
      <c r="C16" s="366" t="s">
        <v>493</v>
      </c>
      <c r="D16" s="378" t="s">
        <v>509</v>
      </c>
      <c r="E16" s="378" t="s">
        <v>507</v>
      </c>
      <c r="F16" s="378" t="s">
        <v>508</v>
      </c>
      <c r="G16" s="366" t="s">
        <v>455</v>
      </c>
      <c r="H16" s="366" t="s">
        <v>456</v>
      </c>
      <c r="I16" s="366" t="s">
        <v>457</v>
      </c>
      <c r="J16" s="366" t="s">
        <v>458</v>
      </c>
      <c r="K16" s="366" t="s">
        <v>459</v>
      </c>
      <c r="M16" s="366" t="s">
        <v>447</v>
      </c>
      <c r="N16" s="366" t="s">
        <v>503</v>
      </c>
      <c r="O16" s="366" t="s">
        <v>449</v>
      </c>
      <c r="P16" s="366" t="s">
        <v>504</v>
      </c>
      <c r="Q16" s="366" t="s">
        <v>460</v>
      </c>
      <c r="R16" s="366" t="s">
        <v>461</v>
      </c>
      <c r="S16" s="366" t="s">
        <v>491</v>
      </c>
      <c r="T16" s="366" t="s">
        <v>463</v>
      </c>
    </row>
    <row r="17" spans="1:20" x14ac:dyDescent="0.3">
      <c r="B17" s="100" t="s">
        <v>326</v>
      </c>
      <c r="C17" s="111">
        <f>SUM(C18:C20)</f>
        <v>0</v>
      </c>
      <c r="D17" s="111">
        <f t="shared" ref="D17:K20" si="10">C35</f>
        <v>0</v>
      </c>
      <c r="E17" s="111">
        <f t="shared" si="10"/>
        <v>0</v>
      </c>
      <c r="F17" s="111">
        <f t="shared" si="10"/>
        <v>0</v>
      </c>
      <c r="G17" s="111">
        <f t="shared" si="10"/>
        <v>0</v>
      </c>
      <c r="H17" s="111">
        <f t="shared" si="10"/>
        <v>0</v>
      </c>
      <c r="I17" s="111">
        <f t="shared" si="10"/>
        <v>0</v>
      </c>
      <c r="J17" s="111">
        <f t="shared" si="10"/>
        <v>0</v>
      </c>
      <c r="K17" s="111">
        <f t="shared" si="10"/>
        <v>0</v>
      </c>
      <c r="M17" s="106">
        <f t="shared" ref="M17:M38" si="11">IFERROR(IF(AND(ROUND(SUM(C17:C17),0)=0,ROUND(SUM(D17:D17),0)&gt;ROUND(SUM(C17:C17),0)),"INF",(ROUND(SUM(D17:D17),0)-ROUND(SUM(C17:C17),0))/ROUND(SUM(C17:C17),0)),0)</f>
        <v>0</v>
      </c>
      <c r="N17" s="106">
        <f t="shared" ref="N17:N38" si="12">IFERROR(IF(AND(ROUND(SUM(D17),0)=0,ROUND(SUM(E17:E17),0)&gt;ROUND(SUM(D17),0)),"INF",(ROUND(SUM(E17:E17),0)-ROUND(SUM(D17),0))/ROUND(SUM(D17),0)),0)</f>
        <v>0</v>
      </c>
      <c r="O17" s="106">
        <f t="shared" ref="O17:O38" si="13">IFERROR(IF(AND(ROUND(SUM(E17),0)=0,ROUND(SUM(F17:F17),0)&gt;ROUND(SUM(E17),0)),"INF",(ROUND(SUM(F17:F17),0)-ROUND(SUM(E17),0))/ROUND(SUM(E17),0)),0)</f>
        <v>0</v>
      </c>
      <c r="P17" s="106">
        <f t="shared" ref="P17:P38" si="14">IFERROR(IF(AND(ROUND(SUM(F17),0)=0,ROUND(SUM(G17:G17),0)&gt;ROUND(SUM(F17),0)),"INF",(ROUND(SUM(G17:G17),0)-ROUND(SUM(F17),0))/ROUND(SUM(F17),0)),0)</f>
        <v>0</v>
      </c>
      <c r="Q17" s="106">
        <f t="shared" ref="Q17:Q38" si="15">IFERROR(IF(AND(ROUND(SUM(G17),0)=0,ROUND(SUM(H17:H17),0)&gt;ROUND(SUM(G17),0)),"INF",(ROUND(SUM(H17:H17),0)-ROUND(SUM(G17),0))/ROUND(SUM(G17),0)),0)</f>
        <v>0</v>
      </c>
      <c r="R17" s="106">
        <f t="shared" ref="R17:R38" si="16">IFERROR(IF(AND(ROUND(SUM(H17),0)=0,ROUND(SUM(I17:I17),0)&gt;ROUND(SUM(H17),0)),"INF",(ROUND(SUM(I17:I17),0)-ROUND(SUM(H17),0))/ROUND(SUM(H17),0)),0)</f>
        <v>0</v>
      </c>
      <c r="S17" s="106">
        <f t="shared" ref="S17:S38" si="17">IFERROR(IF(AND(ROUND(SUM(I17),0)=0,ROUND(SUM(J17:J17),0)&gt;ROUND(SUM(I17),0)),"INF",(ROUND(SUM(J17:J17),0)-ROUND(SUM(I17),0))/ROUND(SUM(I17),0)),0)</f>
        <v>0</v>
      </c>
      <c r="T17" s="106">
        <f t="shared" ref="T17:T38" si="18">IFERROR(IF(AND(ROUND(SUM(J17),0)=0,ROUND(SUM(K17:K17),0)&gt;ROUND(SUM(J17),0)),"INF",(ROUND(SUM(K17:K17),0)-ROUND(SUM(J17),0))/ROUND(SUM(J17),0)),0)</f>
        <v>0</v>
      </c>
    </row>
    <row r="18" spans="1:20" x14ac:dyDescent="0.3">
      <c r="A18" s="254">
        <v>1</v>
      </c>
      <c r="B18" s="101" t="s">
        <v>336</v>
      </c>
      <c r="C18" s="90">
        <f>INDEX('TAB5.1'!$C$8:$S$199,VLOOKUP(RIGHT('TAB5'!C$16,4)&amp;"reseau",'TAB5.1'!$U:$V,2,FALSE),'TAB5'!$A18)</f>
        <v>0</v>
      </c>
      <c r="D18" s="90">
        <f t="shared" si="10"/>
        <v>0</v>
      </c>
      <c r="E18" s="90">
        <f t="shared" si="10"/>
        <v>0</v>
      </c>
      <c r="F18" s="90">
        <f t="shared" si="10"/>
        <v>0</v>
      </c>
      <c r="G18" s="90">
        <f t="shared" si="10"/>
        <v>0</v>
      </c>
      <c r="H18" s="90">
        <f t="shared" si="10"/>
        <v>0</v>
      </c>
      <c r="I18" s="90">
        <f t="shared" si="10"/>
        <v>0</v>
      </c>
      <c r="J18" s="90">
        <f t="shared" si="10"/>
        <v>0</v>
      </c>
      <c r="K18" s="90">
        <f t="shared" si="10"/>
        <v>0</v>
      </c>
      <c r="M18" s="106">
        <f t="shared" si="11"/>
        <v>0</v>
      </c>
      <c r="N18" s="106">
        <f t="shared" si="12"/>
        <v>0</v>
      </c>
      <c r="O18" s="106">
        <f t="shared" si="13"/>
        <v>0</v>
      </c>
      <c r="P18" s="106">
        <f t="shared" si="14"/>
        <v>0</v>
      </c>
      <c r="Q18" s="106">
        <f t="shared" si="15"/>
        <v>0</v>
      </c>
      <c r="R18" s="106">
        <f t="shared" si="16"/>
        <v>0</v>
      </c>
      <c r="S18" s="106">
        <f t="shared" si="17"/>
        <v>0</v>
      </c>
      <c r="T18" s="106">
        <f t="shared" si="18"/>
        <v>0</v>
      </c>
    </row>
    <row r="19" spans="1:20" x14ac:dyDescent="0.3">
      <c r="A19" s="254">
        <v>2</v>
      </c>
      <c r="B19" s="101" t="s">
        <v>59</v>
      </c>
      <c r="C19" s="90">
        <f>INDEX('TAB5.1'!$C$8:$S$199,VLOOKUP(RIGHT('TAB5'!C$16,4)&amp;"reseau",'TAB5.1'!$U:$V,2,FALSE),'TAB5'!$A19)</f>
        <v>0</v>
      </c>
      <c r="D19" s="90">
        <f t="shared" si="10"/>
        <v>0</v>
      </c>
      <c r="E19" s="90">
        <f t="shared" si="10"/>
        <v>0</v>
      </c>
      <c r="F19" s="90">
        <f t="shared" si="10"/>
        <v>0</v>
      </c>
      <c r="G19" s="90">
        <f t="shared" si="10"/>
        <v>0</v>
      </c>
      <c r="H19" s="90">
        <f t="shared" si="10"/>
        <v>0</v>
      </c>
      <c r="I19" s="90">
        <f t="shared" si="10"/>
        <v>0</v>
      </c>
      <c r="J19" s="90">
        <f t="shared" si="10"/>
        <v>0</v>
      </c>
      <c r="K19" s="90">
        <f>J37</f>
        <v>0</v>
      </c>
      <c r="M19" s="106">
        <f t="shared" si="11"/>
        <v>0</v>
      </c>
      <c r="N19" s="106">
        <f t="shared" si="12"/>
        <v>0</v>
      </c>
      <c r="O19" s="106">
        <f t="shared" si="13"/>
        <v>0</v>
      </c>
      <c r="P19" s="106">
        <f t="shared" si="14"/>
        <v>0</v>
      </c>
      <c r="Q19" s="106">
        <f t="shared" si="15"/>
        <v>0</v>
      </c>
      <c r="R19" s="106">
        <f t="shared" si="16"/>
        <v>0</v>
      </c>
      <c r="S19" s="106">
        <f t="shared" si="17"/>
        <v>0</v>
      </c>
      <c r="T19" s="106">
        <f t="shared" si="18"/>
        <v>0</v>
      </c>
    </row>
    <row r="20" spans="1:20" x14ac:dyDescent="0.3">
      <c r="A20" s="254">
        <v>3</v>
      </c>
      <c r="B20" s="101" t="s">
        <v>332</v>
      </c>
      <c r="C20" s="90">
        <f>INDEX('TAB5.1'!$C$8:$S$199,VLOOKUP(RIGHT('TAB5'!C$16,4)&amp;"reseau",'TAB5.1'!$U:$V,2,FALSE),'TAB5'!$A20)</f>
        <v>0</v>
      </c>
      <c r="D20" s="90">
        <f t="shared" si="10"/>
        <v>0</v>
      </c>
      <c r="E20" s="90">
        <f t="shared" si="10"/>
        <v>0</v>
      </c>
      <c r="F20" s="90">
        <f t="shared" si="10"/>
        <v>0</v>
      </c>
      <c r="G20" s="90">
        <f t="shared" si="10"/>
        <v>0</v>
      </c>
      <c r="H20" s="90">
        <f t="shared" si="10"/>
        <v>0</v>
      </c>
      <c r="I20" s="90">
        <f t="shared" si="10"/>
        <v>0</v>
      </c>
      <c r="J20" s="90">
        <f t="shared" si="10"/>
        <v>0</v>
      </c>
      <c r="K20" s="90">
        <f t="shared" si="10"/>
        <v>0</v>
      </c>
      <c r="M20" s="106">
        <f t="shared" si="11"/>
        <v>0</v>
      </c>
      <c r="N20" s="106">
        <f t="shared" si="12"/>
        <v>0</v>
      </c>
      <c r="O20" s="106">
        <f t="shared" si="13"/>
        <v>0</v>
      </c>
      <c r="P20" s="106">
        <f t="shared" si="14"/>
        <v>0</v>
      </c>
      <c r="Q20" s="106">
        <f t="shared" si="15"/>
        <v>0</v>
      </c>
      <c r="R20" s="106">
        <f t="shared" si="16"/>
        <v>0</v>
      </c>
      <c r="S20" s="106">
        <f t="shared" si="17"/>
        <v>0</v>
      </c>
      <c r="T20" s="106">
        <f t="shared" si="18"/>
        <v>0</v>
      </c>
    </row>
    <row r="21" spans="1:20" x14ac:dyDescent="0.3">
      <c r="A21" s="254"/>
      <c r="B21" s="102" t="s">
        <v>327</v>
      </c>
      <c r="C21" s="90">
        <f t="shared" ref="C21:K21" si="19">SUM(C22:C25)</f>
        <v>0</v>
      </c>
      <c r="D21" s="90">
        <f t="shared" si="19"/>
        <v>0</v>
      </c>
      <c r="E21" s="90">
        <f t="shared" si="19"/>
        <v>0</v>
      </c>
      <c r="F21" s="90">
        <f t="shared" si="19"/>
        <v>0</v>
      </c>
      <c r="G21" s="90">
        <f t="shared" si="19"/>
        <v>0</v>
      </c>
      <c r="H21" s="90">
        <f t="shared" si="19"/>
        <v>0</v>
      </c>
      <c r="I21" s="90">
        <f t="shared" si="19"/>
        <v>0</v>
      </c>
      <c r="J21" s="90">
        <f t="shared" si="19"/>
        <v>0</v>
      </c>
      <c r="K21" s="90">
        <f t="shared" si="19"/>
        <v>0</v>
      </c>
      <c r="M21" s="106">
        <f t="shared" si="11"/>
        <v>0</v>
      </c>
      <c r="N21" s="106">
        <f t="shared" si="12"/>
        <v>0</v>
      </c>
      <c r="O21" s="106">
        <f t="shared" si="13"/>
        <v>0</v>
      </c>
      <c r="P21" s="106">
        <f t="shared" si="14"/>
        <v>0</v>
      </c>
      <c r="Q21" s="106">
        <f t="shared" si="15"/>
        <v>0</v>
      </c>
      <c r="R21" s="106">
        <f t="shared" si="16"/>
        <v>0</v>
      </c>
      <c r="S21" s="106">
        <f t="shared" si="17"/>
        <v>0</v>
      </c>
      <c r="T21" s="106">
        <f t="shared" si="18"/>
        <v>0</v>
      </c>
    </row>
    <row r="22" spans="1:20" x14ac:dyDescent="0.3">
      <c r="A22" s="254">
        <v>4</v>
      </c>
      <c r="B22" s="103" t="s">
        <v>203</v>
      </c>
      <c r="C22" s="90">
        <f>INDEX('TAB5.1'!$C$8:$S$199,VLOOKUP(RIGHT('TAB5'!C$16,4)&amp;"reseau",'TAB5.1'!$U:$V,2,FALSE),'TAB5'!$A22)</f>
        <v>0</v>
      </c>
      <c r="D22" s="90">
        <f>INDEX('TAB5.1'!$C$8:$S$199,VLOOKUP(RIGHT('TAB5'!D$16,4)&amp;"reseau",'TAB5.1'!$U:$V,2,FALSE),'TAB5'!$A22)</f>
        <v>0</v>
      </c>
      <c r="E22" s="90">
        <f>INDEX('TAB5.1'!$C$8:$S$199,VLOOKUP(RIGHT('TAB5'!E$16,4)&amp;"reseau",'TAB5.1'!$U:$V,2,FALSE),'TAB5'!$A22)</f>
        <v>0</v>
      </c>
      <c r="F22" s="90">
        <f>INDEX('TAB5.1'!$C$8:$S$199,VLOOKUP(RIGHT('TAB5'!F$16,4)&amp;"reseau",'TAB5.1'!$U:$V,2,FALSE),'TAB5'!$A22)</f>
        <v>0</v>
      </c>
      <c r="G22" s="90">
        <f>INDEX('TAB5.1'!$C$8:$S$199,VLOOKUP(RIGHT('TAB5'!G$16,4)&amp;"reseau",'TAB5.1'!$U:$V,2,FALSE),'TAB5'!$A22)</f>
        <v>0</v>
      </c>
      <c r="H22" s="90">
        <f>INDEX('TAB5.2'!$C$8:$S$199,VLOOKUP(RIGHT('TAB5'!H$16,4)&amp;"reseau",'TAB5.2'!$U:$V,2,FALSE),'TAB5'!$A22)</f>
        <v>0</v>
      </c>
      <c r="I22" s="90">
        <f>INDEX('TAB5.2'!$C$8:$S$199,VLOOKUP(RIGHT('TAB5'!I$16,4)&amp;"reseau",'TAB5.2'!$U:$V,2,FALSE),'TAB5'!$A22)</f>
        <v>0</v>
      </c>
      <c r="J22" s="90">
        <f>INDEX('TAB5.2'!$C$8:$S$199,VLOOKUP(RIGHT('TAB5'!J$16,4)&amp;"reseau",'TAB5.2'!$U:$V,2,FALSE),'TAB5'!$A22)</f>
        <v>0</v>
      </c>
      <c r="K22" s="90">
        <f>INDEX('TAB5.2'!$C$8:$S$199,VLOOKUP(RIGHT('TAB5'!K$16,4)&amp;"reseau",'TAB5.2'!$U:$V,2,FALSE),'TAB5'!$A22)</f>
        <v>0</v>
      </c>
      <c r="M22" s="106">
        <f t="shared" si="11"/>
        <v>0</v>
      </c>
      <c r="N22" s="106">
        <f t="shared" si="12"/>
        <v>0</v>
      </c>
      <c r="O22" s="106">
        <f t="shared" si="13"/>
        <v>0</v>
      </c>
      <c r="P22" s="106">
        <f t="shared" si="14"/>
        <v>0</v>
      </c>
      <c r="Q22" s="106">
        <f t="shared" si="15"/>
        <v>0</v>
      </c>
      <c r="R22" s="106">
        <f t="shared" si="16"/>
        <v>0</v>
      </c>
      <c r="S22" s="106">
        <f t="shared" si="17"/>
        <v>0</v>
      </c>
      <c r="T22" s="106">
        <f t="shared" si="18"/>
        <v>0</v>
      </c>
    </row>
    <row r="23" spans="1:20" x14ac:dyDescent="0.3">
      <c r="A23" s="254">
        <v>5</v>
      </c>
      <c r="B23" s="103" t="s">
        <v>202</v>
      </c>
      <c r="C23" s="90">
        <f>INDEX('TAB5.1'!$C$8:$S$199,VLOOKUP(RIGHT('TAB5'!C$16,4)&amp;"reseau",'TAB5.1'!$U:$V,2,FALSE),'TAB5'!$A23)</f>
        <v>0</v>
      </c>
      <c r="D23" s="90">
        <f>INDEX('TAB5.1'!$C$8:$S$199,VLOOKUP(RIGHT('TAB5'!D$16,4)&amp;"reseau",'TAB5.1'!$U:$V,2,FALSE),'TAB5'!$A23)</f>
        <v>0</v>
      </c>
      <c r="E23" s="90">
        <f>INDEX('TAB5.1'!$C$8:$S$199,VLOOKUP(RIGHT('TAB5'!E$16,4)&amp;"reseau",'TAB5.1'!$U:$V,2,FALSE),'TAB5'!$A23)</f>
        <v>0</v>
      </c>
      <c r="F23" s="90">
        <f>INDEX('TAB5.1'!$C$8:$S$199,VLOOKUP(RIGHT('TAB5'!F$16,4)&amp;"reseau",'TAB5.1'!$U:$V,2,FALSE),'TAB5'!$A23)</f>
        <v>0</v>
      </c>
      <c r="G23" s="90">
        <f>INDEX('TAB5.1'!$C$8:$S$199,VLOOKUP(RIGHT('TAB5'!G$16,4)&amp;"reseau",'TAB5.1'!$U:$V,2,FALSE),'TAB5'!$A23)</f>
        <v>0</v>
      </c>
      <c r="H23" s="90">
        <f>INDEX('TAB5.2'!$C$8:$S$199,VLOOKUP(RIGHT('TAB5'!H$16,4)&amp;"reseau",'TAB5.2'!$U:$V,2,FALSE),'TAB5'!$A23)</f>
        <v>0</v>
      </c>
      <c r="I23" s="90">
        <f>INDEX('TAB5.2'!$C$8:$S$199,VLOOKUP(RIGHT('TAB5'!I$16,4)&amp;"reseau",'TAB5.2'!$U:$V,2,FALSE),'TAB5'!$A23)</f>
        <v>0</v>
      </c>
      <c r="J23" s="90">
        <f>INDEX('TAB5.2'!$C$8:$S$199,VLOOKUP(RIGHT('TAB5'!J$16,4)&amp;"reseau",'TAB5.2'!$U:$V,2,FALSE),'TAB5'!$A23)</f>
        <v>0</v>
      </c>
      <c r="K23" s="90">
        <f>INDEX('TAB5.2'!$C$8:$S$199,VLOOKUP(RIGHT('TAB5'!K$16,4)&amp;"reseau",'TAB5.2'!$U:$V,2,FALSE),'TAB5'!$A23)</f>
        <v>0</v>
      </c>
      <c r="M23" s="106">
        <f t="shared" si="11"/>
        <v>0</v>
      </c>
      <c r="N23" s="106">
        <f t="shared" si="12"/>
        <v>0</v>
      </c>
      <c r="O23" s="106">
        <f t="shared" si="13"/>
        <v>0</v>
      </c>
      <c r="P23" s="106">
        <f t="shared" si="14"/>
        <v>0</v>
      </c>
      <c r="Q23" s="106">
        <f t="shared" si="15"/>
        <v>0</v>
      </c>
      <c r="R23" s="106">
        <f t="shared" si="16"/>
        <v>0</v>
      </c>
      <c r="S23" s="106">
        <f t="shared" si="17"/>
        <v>0</v>
      </c>
      <c r="T23" s="106">
        <f t="shared" si="18"/>
        <v>0</v>
      </c>
    </row>
    <row r="24" spans="1:20" x14ac:dyDescent="0.3">
      <c r="A24" s="254">
        <v>6</v>
      </c>
      <c r="B24" s="103" t="s">
        <v>47</v>
      </c>
      <c r="C24" s="90">
        <f>INDEX('TAB5.1'!$C$8:$S$199,VLOOKUP(RIGHT('TAB5'!C$16,4)&amp;"reseau",'TAB5.1'!$U:$V,2,FALSE),'TAB5'!$A24)</f>
        <v>0</v>
      </c>
      <c r="D24" s="90">
        <f>INDEX('TAB5.1'!$C$8:$S$199,VLOOKUP(RIGHT('TAB5'!D$16,4)&amp;"reseau",'TAB5.1'!$U:$V,2,FALSE),'TAB5'!$A24)</f>
        <v>0</v>
      </c>
      <c r="E24" s="90">
        <f>INDEX('TAB5.1'!$C$8:$S$199,VLOOKUP(RIGHT('TAB5'!E$16,4)&amp;"reseau",'TAB5.1'!$U:$V,2,FALSE),'TAB5'!$A24)</f>
        <v>0</v>
      </c>
      <c r="F24" s="90">
        <f>INDEX('TAB5.1'!$C$8:$S$199,VLOOKUP(RIGHT('TAB5'!F$16,4)&amp;"reseau",'TAB5.1'!$U:$V,2,FALSE),'TAB5'!$A24)</f>
        <v>0</v>
      </c>
      <c r="G24" s="90">
        <f>INDEX('TAB5.1'!$C$8:$S$199,VLOOKUP(RIGHT('TAB5'!G$16,4)&amp;"reseau",'TAB5.1'!$U:$V,2,FALSE),'TAB5'!$A24)</f>
        <v>0</v>
      </c>
      <c r="H24" s="90">
        <f>INDEX('TAB5.2'!$C$8:$S$199,VLOOKUP(RIGHT('TAB5'!H$16,4)&amp;"reseau",'TAB5.2'!$U:$V,2,FALSE),'TAB5'!$A24)</f>
        <v>0</v>
      </c>
      <c r="I24" s="90">
        <f>INDEX('TAB5.2'!$C$8:$S$199,VLOOKUP(RIGHT('TAB5'!I$16,4)&amp;"reseau",'TAB5.2'!$U:$V,2,FALSE),'TAB5'!$A24)</f>
        <v>0</v>
      </c>
      <c r="J24" s="90">
        <f>INDEX('TAB5.2'!$C$8:$S$199,VLOOKUP(RIGHT('TAB5'!J$16,4)&amp;"reseau",'TAB5.2'!$U:$V,2,FALSE),'TAB5'!$A24)</f>
        <v>0</v>
      </c>
      <c r="K24" s="90">
        <f>INDEX('TAB5.2'!$C$8:$S$199,VLOOKUP(RIGHT('TAB5'!K$16,4)&amp;"reseau",'TAB5.2'!$U:$V,2,FALSE),'TAB5'!$A24)</f>
        <v>0</v>
      </c>
      <c r="M24" s="106">
        <f t="shared" si="11"/>
        <v>0</v>
      </c>
      <c r="N24" s="106">
        <f t="shared" si="12"/>
        <v>0</v>
      </c>
      <c r="O24" s="106">
        <f t="shared" si="13"/>
        <v>0</v>
      </c>
      <c r="P24" s="106">
        <f t="shared" si="14"/>
        <v>0</v>
      </c>
      <c r="Q24" s="106">
        <f t="shared" si="15"/>
        <v>0</v>
      </c>
      <c r="R24" s="106">
        <f t="shared" si="16"/>
        <v>0</v>
      </c>
      <c r="S24" s="106">
        <f t="shared" si="17"/>
        <v>0</v>
      </c>
      <c r="T24" s="106">
        <f t="shared" si="18"/>
        <v>0</v>
      </c>
    </row>
    <row r="25" spans="1:20" x14ac:dyDescent="0.3">
      <c r="A25" s="254">
        <v>7</v>
      </c>
      <c r="B25" s="103" t="s">
        <v>48</v>
      </c>
      <c r="C25" s="90">
        <f>INDEX('TAB5.1'!$C$8:$S$199,VLOOKUP(RIGHT('TAB5'!C$16,4)&amp;"reseau",'TAB5.1'!$U:$V,2,FALSE),'TAB5'!$A25)</f>
        <v>0</v>
      </c>
      <c r="D25" s="90">
        <f>INDEX('TAB5.1'!$C$8:$S$199,VLOOKUP(RIGHT('TAB5'!D$16,4)&amp;"reseau",'TAB5.1'!$U:$V,2,FALSE),'TAB5'!$A25)</f>
        <v>0</v>
      </c>
      <c r="E25" s="90">
        <f>INDEX('TAB5.1'!$C$8:$S$199,VLOOKUP(RIGHT('TAB5'!E$16,4)&amp;"reseau",'TAB5.1'!$U:$V,2,FALSE),'TAB5'!$A25)</f>
        <v>0</v>
      </c>
      <c r="F25" s="90">
        <f>INDEX('TAB5.1'!$C$8:$S$199,VLOOKUP(RIGHT('TAB5'!F$16,4)&amp;"reseau",'TAB5.1'!$U:$V,2,FALSE),'TAB5'!$A25)</f>
        <v>0</v>
      </c>
      <c r="G25" s="90">
        <f>INDEX('TAB5.1'!$C$8:$S$199,VLOOKUP(RIGHT('TAB5'!G$16,4)&amp;"reseau",'TAB5.1'!$U:$V,2,FALSE),'TAB5'!$A25)</f>
        <v>0</v>
      </c>
      <c r="H25" s="90">
        <f>INDEX('TAB5.2'!$C$8:$S$199,VLOOKUP(RIGHT('TAB5'!H$16,4)&amp;"reseau",'TAB5.2'!$U:$V,2,FALSE),'TAB5'!$A25)</f>
        <v>0</v>
      </c>
      <c r="I25" s="90">
        <f>INDEX('TAB5.2'!$C$8:$S$199,VLOOKUP(RIGHT('TAB5'!I$16,4)&amp;"reseau",'TAB5.2'!$U:$V,2,FALSE),'TAB5'!$A25)</f>
        <v>0</v>
      </c>
      <c r="J25" s="90">
        <f>INDEX('TAB5.2'!$C$8:$S$199,VLOOKUP(RIGHT('TAB5'!J$16,4)&amp;"reseau",'TAB5.2'!$U:$V,2,FALSE),'TAB5'!$A25)</f>
        <v>0</v>
      </c>
      <c r="K25" s="90">
        <f>INDEX('TAB5.2'!$C$8:$S$199,VLOOKUP(RIGHT('TAB5'!K$16,4)&amp;"reseau",'TAB5.2'!$U:$V,2,FALSE),'TAB5'!$A25)</f>
        <v>0</v>
      </c>
      <c r="M25" s="106">
        <f t="shared" si="11"/>
        <v>0</v>
      </c>
      <c r="N25" s="106">
        <f t="shared" si="12"/>
        <v>0</v>
      </c>
      <c r="O25" s="106">
        <f t="shared" si="13"/>
        <v>0</v>
      </c>
      <c r="P25" s="106">
        <f t="shared" si="14"/>
        <v>0</v>
      </c>
      <c r="Q25" s="106">
        <f t="shared" si="15"/>
        <v>0</v>
      </c>
      <c r="R25" s="106">
        <f t="shared" si="16"/>
        <v>0</v>
      </c>
      <c r="S25" s="106">
        <f t="shared" si="17"/>
        <v>0</v>
      </c>
      <c r="T25" s="106">
        <f t="shared" si="18"/>
        <v>0</v>
      </c>
    </row>
    <row r="26" spans="1:20" x14ac:dyDescent="0.3">
      <c r="A26" s="254"/>
      <c r="B26" s="100" t="s">
        <v>335</v>
      </c>
      <c r="C26" s="111">
        <f t="shared" ref="C26:K26" si="20">SUM(C27:C29)</f>
        <v>0</v>
      </c>
      <c r="D26" s="111">
        <f t="shared" si="20"/>
        <v>0</v>
      </c>
      <c r="E26" s="111">
        <f t="shared" si="20"/>
        <v>0</v>
      </c>
      <c r="F26" s="111">
        <f t="shared" si="20"/>
        <v>0</v>
      </c>
      <c r="G26" s="111">
        <f t="shared" si="20"/>
        <v>0</v>
      </c>
      <c r="H26" s="111">
        <f t="shared" si="20"/>
        <v>0</v>
      </c>
      <c r="I26" s="111">
        <f t="shared" si="20"/>
        <v>0</v>
      </c>
      <c r="J26" s="111">
        <f t="shared" si="20"/>
        <v>0</v>
      </c>
      <c r="K26" s="111">
        <f t="shared" si="20"/>
        <v>0</v>
      </c>
      <c r="M26" s="106">
        <f t="shared" si="11"/>
        <v>0</v>
      </c>
      <c r="N26" s="106">
        <f t="shared" si="12"/>
        <v>0</v>
      </c>
      <c r="O26" s="106">
        <f t="shared" si="13"/>
        <v>0</v>
      </c>
      <c r="P26" s="106">
        <f t="shared" si="14"/>
        <v>0</v>
      </c>
      <c r="Q26" s="106">
        <f t="shared" si="15"/>
        <v>0</v>
      </c>
      <c r="R26" s="106">
        <f t="shared" si="16"/>
        <v>0</v>
      </c>
      <c r="S26" s="106">
        <f t="shared" si="17"/>
        <v>0</v>
      </c>
      <c r="T26" s="106">
        <f t="shared" si="18"/>
        <v>0</v>
      </c>
    </row>
    <row r="27" spans="1:20" x14ac:dyDescent="0.3">
      <c r="A27" s="254">
        <v>8</v>
      </c>
      <c r="B27" s="103" t="s">
        <v>333</v>
      </c>
      <c r="C27" s="90">
        <f>INDEX('TAB5.1'!$C$8:$S$199,VLOOKUP(RIGHT('TAB5'!C$16,4)&amp;"reseau",'TAB5.1'!$U:$V,2,FALSE),'TAB5'!$A27)</f>
        <v>0</v>
      </c>
      <c r="D27" s="90">
        <f>INDEX('TAB5.1'!$C$8:$S$199,VLOOKUP(RIGHT('TAB5'!D$16,4)&amp;"reseau",'TAB5.1'!$U:$V,2,FALSE),'TAB5'!$A27)</f>
        <v>0</v>
      </c>
      <c r="E27" s="90">
        <f>INDEX('TAB5.1'!$C$8:$S$199,VLOOKUP(RIGHT('TAB5'!E$16,4)&amp;"reseau",'TAB5.1'!$U:$V,2,FALSE),'TAB5'!$A27)</f>
        <v>0</v>
      </c>
      <c r="F27" s="90">
        <f>INDEX('TAB5.1'!$C$8:$S$199,VLOOKUP(RIGHT('TAB5'!F$16,4)&amp;"reseau",'TAB5.1'!$U:$V,2,FALSE),'TAB5'!$A27)</f>
        <v>0</v>
      </c>
      <c r="G27" s="90">
        <f>INDEX('TAB5.1'!$C$8:$S$199,VLOOKUP(RIGHT('TAB5'!G$16,4)&amp;"reseau",'TAB5.1'!$U:$V,2,FALSE),'TAB5'!$A27)</f>
        <v>0</v>
      </c>
      <c r="H27" s="90">
        <f>INDEX('TAB5.2'!$C$8:$S$199,VLOOKUP(RIGHT('TAB5'!H$16,4)&amp;"reseau",'TAB5.2'!$U:$V,2,FALSE),'TAB5'!$A27)</f>
        <v>0</v>
      </c>
      <c r="I27" s="90">
        <f>INDEX('TAB5.2'!$C$8:$S$199,VLOOKUP(RIGHT('TAB5'!I$16,4)&amp;"reseau",'TAB5.2'!$U:$V,2,FALSE),'TAB5'!$A27)</f>
        <v>0</v>
      </c>
      <c r="J27" s="90">
        <f>INDEX('TAB5.2'!$C$8:$S$199,VLOOKUP(RIGHT('TAB5'!J$16,4)&amp;"reseau",'TAB5.2'!$U:$V,2,FALSE),'TAB5'!$A27)</f>
        <v>0</v>
      </c>
      <c r="K27" s="90">
        <f>INDEX('TAB5.2'!$C$8:$S$199,VLOOKUP(RIGHT('TAB5'!K$16,4)&amp;"reseau",'TAB5.2'!$U:$V,2,FALSE),'TAB5'!$A27)</f>
        <v>0</v>
      </c>
      <c r="M27" s="106">
        <f t="shared" si="11"/>
        <v>0</v>
      </c>
      <c r="N27" s="106">
        <f t="shared" si="12"/>
        <v>0</v>
      </c>
      <c r="O27" s="106">
        <f t="shared" si="13"/>
        <v>0</v>
      </c>
      <c r="P27" s="106">
        <f t="shared" si="14"/>
        <v>0</v>
      </c>
      <c r="Q27" s="106">
        <f t="shared" si="15"/>
        <v>0</v>
      </c>
      <c r="R27" s="106">
        <f t="shared" si="16"/>
        <v>0</v>
      </c>
      <c r="S27" s="106">
        <f t="shared" si="17"/>
        <v>0</v>
      </c>
      <c r="T27" s="106">
        <f t="shared" si="18"/>
        <v>0</v>
      </c>
    </row>
    <row r="28" spans="1:20" x14ac:dyDescent="0.3">
      <c r="A28" s="254">
        <v>9</v>
      </c>
      <c r="B28" s="103" t="s">
        <v>206</v>
      </c>
      <c r="C28" s="90">
        <f>INDEX('TAB5.1'!$C$8:$S$199,VLOOKUP(RIGHT('TAB5'!C$16,4)&amp;"reseau",'TAB5.1'!$U:$V,2,FALSE),'TAB5'!$A28)</f>
        <v>0</v>
      </c>
      <c r="D28" s="90">
        <f>INDEX('TAB5.1'!$C$8:$S$199,VLOOKUP(RIGHT('TAB5'!D$16,4)&amp;"reseau",'TAB5.1'!$U:$V,2,FALSE),'TAB5'!$A28)</f>
        <v>0</v>
      </c>
      <c r="E28" s="90">
        <f>INDEX('TAB5.1'!$C$8:$S$199,VLOOKUP(RIGHT('TAB5'!E$16,4)&amp;"reseau",'TAB5.1'!$U:$V,2,FALSE),'TAB5'!$A28)</f>
        <v>0</v>
      </c>
      <c r="F28" s="90">
        <f>INDEX('TAB5.1'!$C$8:$S$199,VLOOKUP(RIGHT('TAB5'!F$16,4)&amp;"reseau",'TAB5.1'!$U:$V,2,FALSE),'TAB5'!$A28)</f>
        <v>0</v>
      </c>
      <c r="G28" s="90">
        <f>INDEX('TAB5.1'!$C$8:$S$199,VLOOKUP(RIGHT('TAB5'!G$16,4)&amp;"reseau",'TAB5.1'!$U:$V,2,FALSE),'TAB5'!$A28)</f>
        <v>0</v>
      </c>
      <c r="H28" s="90">
        <f>INDEX('TAB5.2'!$C$8:$S$199,VLOOKUP(RIGHT('TAB5'!H$16,4)&amp;"reseau",'TAB5.2'!$U:$V,2,FALSE),'TAB5'!$A28)</f>
        <v>0</v>
      </c>
      <c r="I28" s="90">
        <f>INDEX('TAB5.2'!$C$8:$S$199,VLOOKUP(RIGHT('TAB5'!I$16,4)&amp;"reseau",'TAB5.2'!$U:$V,2,FALSE),'TAB5'!$A28)</f>
        <v>0</v>
      </c>
      <c r="J28" s="90">
        <f>INDEX('TAB5.2'!$C$8:$S$199,VLOOKUP(RIGHT('TAB5'!J$16,4)&amp;"reseau",'TAB5.2'!$U:$V,2,FALSE),'TAB5'!$A28)</f>
        <v>0</v>
      </c>
      <c r="K28" s="90">
        <f>INDEX('TAB5.2'!$C$8:$S$199,VLOOKUP(RIGHT('TAB5'!K$16,4)&amp;"reseau",'TAB5.2'!$U:$V,2,FALSE),'TAB5'!$A28)</f>
        <v>0</v>
      </c>
      <c r="M28" s="106">
        <f t="shared" si="11"/>
        <v>0</v>
      </c>
      <c r="N28" s="106">
        <f t="shared" si="12"/>
        <v>0</v>
      </c>
      <c r="O28" s="106">
        <f t="shared" si="13"/>
        <v>0</v>
      </c>
      <c r="P28" s="106">
        <f t="shared" si="14"/>
        <v>0</v>
      </c>
      <c r="Q28" s="106">
        <f t="shared" si="15"/>
        <v>0</v>
      </c>
      <c r="R28" s="106">
        <f t="shared" si="16"/>
        <v>0</v>
      </c>
      <c r="S28" s="106">
        <f t="shared" si="17"/>
        <v>0</v>
      </c>
      <c r="T28" s="106">
        <f t="shared" si="18"/>
        <v>0</v>
      </c>
    </row>
    <row r="29" spans="1:20" x14ac:dyDescent="0.3">
      <c r="A29" s="254">
        <v>10</v>
      </c>
      <c r="B29" s="103" t="s">
        <v>334</v>
      </c>
      <c r="C29" s="90">
        <f>INDEX('TAB5.1'!$C$8:$S$199,VLOOKUP(RIGHT('TAB5'!C$16,4)&amp;"reseau",'TAB5.1'!$U:$V,2,FALSE),'TAB5'!$A29)</f>
        <v>0</v>
      </c>
      <c r="D29" s="90">
        <f>INDEX('TAB5.1'!$C$8:$S$199,VLOOKUP(RIGHT('TAB5'!D$16,4)&amp;"reseau",'TAB5.1'!$U:$V,2,FALSE),'TAB5'!$A29)</f>
        <v>0</v>
      </c>
      <c r="E29" s="90">
        <f>INDEX('TAB5.1'!$C$8:$S$199,VLOOKUP(RIGHT('TAB5'!E$16,4)&amp;"reseau",'TAB5.1'!$U:$V,2,FALSE),'TAB5'!$A29)</f>
        <v>0</v>
      </c>
      <c r="F29" s="90">
        <f>INDEX('TAB5.1'!$C$8:$S$199,VLOOKUP(RIGHT('TAB5'!F$16,4)&amp;"reseau",'TAB5.1'!$U:$V,2,FALSE),'TAB5'!$A29)</f>
        <v>0</v>
      </c>
      <c r="G29" s="90">
        <f>INDEX('TAB5.1'!$C$8:$S$199,VLOOKUP(RIGHT('TAB5'!G$16,4)&amp;"reseau",'TAB5.1'!$U:$V,2,FALSE),'TAB5'!$A29)</f>
        <v>0</v>
      </c>
      <c r="H29" s="90">
        <f>INDEX('TAB5.2'!$C$8:$S$199,VLOOKUP(RIGHT('TAB5'!H$16,4)&amp;"reseau",'TAB5.2'!$U:$V,2,FALSE),'TAB5'!$A29)</f>
        <v>0</v>
      </c>
      <c r="I29" s="90">
        <f>INDEX('TAB5.2'!$C$8:$S$199,VLOOKUP(RIGHT('TAB5'!I$16,4)&amp;"reseau",'TAB5.2'!$U:$V,2,FALSE),'TAB5'!$A29)</f>
        <v>0</v>
      </c>
      <c r="J29" s="90">
        <f>INDEX('TAB5.2'!$C$8:$S$199,VLOOKUP(RIGHT('TAB5'!J$16,4)&amp;"reseau",'TAB5.2'!$U:$V,2,FALSE),'TAB5'!$A29)</f>
        <v>0</v>
      </c>
      <c r="K29" s="90">
        <f>INDEX('TAB5.2'!$C$8:$S$199,VLOOKUP(RIGHT('TAB5'!K$16,4)&amp;"reseau",'TAB5.2'!$U:$V,2,FALSE),'TAB5'!$A29)</f>
        <v>0</v>
      </c>
      <c r="M29" s="106">
        <f t="shared" si="11"/>
        <v>0</v>
      </c>
      <c r="N29" s="106">
        <f t="shared" si="12"/>
        <v>0</v>
      </c>
      <c r="O29" s="106">
        <f t="shared" si="13"/>
        <v>0</v>
      </c>
      <c r="P29" s="106">
        <f t="shared" si="14"/>
        <v>0</v>
      </c>
      <c r="Q29" s="106">
        <f t="shared" si="15"/>
        <v>0</v>
      </c>
      <c r="R29" s="106">
        <f t="shared" si="16"/>
        <v>0</v>
      </c>
      <c r="S29" s="106">
        <f t="shared" si="17"/>
        <v>0</v>
      </c>
      <c r="T29" s="106">
        <f t="shared" si="18"/>
        <v>0</v>
      </c>
    </row>
    <row r="30" spans="1:20" x14ac:dyDescent="0.3">
      <c r="A30" s="254"/>
      <c r="B30" s="102" t="s">
        <v>205</v>
      </c>
      <c r="C30" s="111">
        <f t="shared" ref="C30:K30" si="21">SUM(C31:C34)</f>
        <v>0</v>
      </c>
      <c r="D30" s="111">
        <f t="shared" si="21"/>
        <v>0</v>
      </c>
      <c r="E30" s="111">
        <f t="shared" si="21"/>
        <v>0</v>
      </c>
      <c r="F30" s="111">
        <f t="shared" si="21"/>
        <v>0</v>
      </c>
      <c r="G30" s="111">
        <f t="shared" si="21"/>
        <v>0</v>
      </c>
      <c r="H30" s="111">
        <f t="shared" si="21"/>
        <v>0</v>
      </c>
      <c r="I30" s="111">
        <f t="shared" si="21"/>
        <v>0</v>
      </c>
      <c r="J30" s="111">
        <f t="shared" si="21"/>
        <v>0</v>
      </c>
      <c r="K30" s="111">
        <f t="shared" si="21"/>
        <v>0</v>
      </c>
      <c r="M30" s="106">
        <f t="shared" si="11"/>
        <v>0</v>
      </c>
      <c r="N30" s="106">
        <f t="shared" si="12"/>
        <v>0</v>
      </c>
      <c r="O30" s="106">
        <f t="shared" si="13"/>
        <v>0</v>
      </c>
      <c r="P30" s="106">
        <f t="shared" si="14"/>
        <v>0</v>
      </c>
      <c r="Q30" s="106">
        <f t="shared" si="15"/>
        <v>0</v>
      </c>
      <c r="R30" s="106">
        <f t="shared" si="16"/>
        <v>0</v>
      </c>
      <c r="S30" s="106">
        <f t="shared" si="17"/>
        <v>0</v>
      </c>
      <c r="T30" s="106">
        <f t="shared" si="18"/>
        <v>0</v>
      </c>
    </row>
    <row r="31" spans="1:20" x14ac:dyDescent="0.3">
      <c r="A31" s="254">
        <v>11</v>
      </c>
      <c r="B31" s="101" t="s">
        <v>207</v>
      </c>
      <c r="C31" s="90">
        <f>INDEX('TAB5.1'!$C$8:$S$199,VLOOKUP(RIGHT('TAB5'!C$16,4)&amp;"reseau",'TAB5.1'!$U:$V,2,FALSE),'TAB5'!$A31)</f>
        <v>0</v>
      </c>
      <c r="D31" s="90">
        <f>INDEX('TAB5.1'!$C$8:$S$199,VLOOKUP(RIGHT('TAB5'!D$16,4)&amp;"reseau",'TAB5.1'!$U:$V,2,FALSE),'TAB5'!$A31)</f>
        <v>0</v>
      </c>
      <c r="E31" s="90">
        <f>INDEX('TAB5.1'!$C$8:$S$199,VLOOKUP(RIGHT('TAB5'!E$16,4)&amp;"reseau",'TAB5.1'!$U:$V,2,FALSE),'TAB5'!$A31)</f>
        <v>0</v>
      </c>
      <c r="F31" s="90">
        <f>INDEX('TAB5.1'!$C$8:$S$199,VLOOKUP(RIGHT('TAB5'!F$16,4)&amp;"reseau",'TAB5.1'!$U:$V,2,FALSE),'TAB5'!$A31)</f>
        <v>0</v>
      </c>
      <c r="G31" s="90">
        <f>INDEX('TAB5.1'!$C$8:$S$199,VLOOKUP(RIGHT('TAB5'!G$16,4)&amp;"reseau",'TAB5.1'!$U:$V,2,FALSE),'TAB5'!$A31)</f>
        <v>0</v>
      </c>
      <c r="H31" s="90">
        <f>INDEX('TAB5.2'!$C$8:$S$199,VLOOKUP(RIGHT('TAB5'!H$16,4)&amp;"reseau",'TAB5.2'!$U:$V,2,FALSE),'TAB5'!$A31)</f>
        <v>0</v>
      </c>
      <c r="I31" s="90">
        <f>INDEX('TAB5.2'!$C$8:$S$199,VLOOKUP(RIGHT('TAB5'!I$16,4)&amp;"reseau",'TAB5.2'!$U:$V,2,FALSE),'TAB5'!$A31)</f>
        <v>0</v>
      </c>
      <c r="J31" s="90">
        <f>INDEX('TAB5.2'!$C$8:$S$199,VLOOKUP(RIGHT('TAB5'!J$16,4)&amp;"reseau",'TAB5.2'!$U:$V,2,FALSE),'TAB5'!$A31)</f>
        <v>0</v>
      </c>
      <c r="K31" s="90">
        <f>INDEX('TAB5.2'!$C$8:$S$199,VLOOKUP(RIGHT('TAB5'!K$16,4)&amp;"reseau",'TAB5.2'!$U:$V,2,FALSE),'TAB5'!$A31)</f>
        <v>0</v>
      </c>
      <c r="M31" s="106">
        <f t="shared" si="11"/>
        <v>0</v>
      </c>
      <c r="N31" s="106">
        <f t="shared" si="12"/>
        <v>0</v>
      </c>
      <c r="O31" s="106">
        <f t="shared" si="13"/>
        <v>0</v>
      </c>
      <c r="P31" s="106">
        <f t="shared" si="14"/>
        <v>0</v>
      </c>
      <c r="Q31" s="106">
        <f t="shared" si="15"/>
        <v>0</v>
      </c>
      <c r="R31" s="106">
        <f t="shared" si="16"/>
        <v>0</v>
      </c>
      <c r="S31" s="106">
        <f t="shared" si="17"/>
        <v>0</v>
      </c>
      <c r="T31" s="106">
        <f t="shared" si="18"/>
        <v>0</v>
      </c>
    </row>
    <row r="32" spans="1:20" x14ac:dyDescent="0.3">
      <c r="A32" s="254">
        <v>12</v>
      </c>
      <c r="B32" s="101" t="s">
        <v>204</v>
      </c>
      <c r="C32" s="90">
        <f>INDEX('TAB5.1'!$C$8:$S$199,VLOOKUP(RIGHT('TAB5'!C$16,4)&amp;"reseau",'TAB5.1'!$U:$V,2,FALSE),'TAB5'!$A32)</f>
        <v>0</v>
      </c>
      <c r="D32" s="90">
        <f>INDEX('TAB5.1'!$C$8:$S$199,VLOOKUP(RIGHT('TAB5'!D$16,4)&amp;"reseau",'TAB5.1'!$U:$V,2,FALSE),'TAB5'!$A32)</f>
        <v>0</v>
      </c>
      <c r="E32" s="90">
        <f>INDEX('TAB5.1'!$C$8:$S$199,VLOOKUP(RIGHT('TAB5'!E$16,4)&amp;"reseau",'TAB5.1'!$U:$V,2,FALSE),'TAB5'!$A32)</f>
        <v>0</v>
      </c>
      <c r="F32" s="90">
        <f>INDEX('TAB5.1'!$C$8:$S$199,VLOOKUP(RIGHT('TAB5'!F$16,4)&amp;"reseau",'TAB5.1'!$U:$V,2,FALSE),'TAB5'!$A32)</f>
        <v>0</v>
      </c>
      <c r="G32" s="90">
        <f>INDEX('TAB5.1'!$C$8:$S$199,VLOOKUP(RIGHT('TAB5'!G$16,4)&amp;"reseau",'TAB5.1'!$U:$V,2,FALSE),'TAB5'!$A32)</f>
        <v>0</v>
      </c>
      <c r="H32" s="90">
        <f>INDEX('TAB5.2'!$C$8:$S$199,VLOOKUP(RIGHT('TAB5'!H$16,4)&amp;"reseau",'TAB5.2'!$U:$V,2,FALSE),'TAB5'!$A32)</f>
        <v>0</v>
      </c>
      <c r="I32" s="90">
        <f>INDEX('TAB5.2'!$C$8:$S$199,VLOOKUP(RIGHT('TAB5'!I$16,4)&amp;"reseau",'TAB5.2'!$U:$V,2,FALSE),'TAB5'!$A32)</f>
        <v>0</v>
      </c>
      <c r="J32" s="90">
        <f>INDEX('TAB5.2'!$C$8:$S$199,VLOOKUP(RIGHT('TAB5'!J$16,4)&amp;"reseau",'TAB5.2'!$U:$V,2,FALSE),'TAB5'!$A32)</f>
        <v>0</v>
      </c>
      <c r="K32" s="90">
        <f>INDEX('TAB5.2'!$C$8:$S$199,VLOOKUP(RIGHT('TAB5'!K$16,4)&amp;"reseau",'TAB5.2'!$U:$V,2,FALSE),'TAB5'!$A32)</f>
        <v>0</v>
      </c>
      <c r="M32" s="106">
        <f t="shared" si="11"/>
        <v>0</v>
      </c>
      <c r="N32" s="106">
        <f t="shared" si="12"/>
        <v>0</v>
      </c>
      <c r="O32" s="106">
        <f t="shared" si="13"/>
        <v>0</v>
      </c>
      <c r="P32" s="106">
        <f t="shared" si="14"/>
        <v>0</v>
      </c>
      <c r="Q32" s="106">
        <f t="shared" si="15"/>
        <v>0</v>
      </c>
      <c r="R32" s="106">
        <f t="shared" si="16"/>
        <v>0</v>
      </c>
      <c r="S32" s="106">
        <f t="shared" si="17"/>
        <v>0</v>
      </c>
      <c r="T32" s="106">
        <f t="shared" si="18"/>
        <v>0</v>
      </c>
    </row>
    <row r="33" spans="1:20" x14ac:dyDescent="0.3">
      <c r="A33" s="254">
        <v>13</v>
      </c>
      <c r="B33" s="101" t="s">
        <v>206</v>
      </c>
      <c r="C33" s="90">
        <f>INDEX('TAB5.1'!$C$8:$S$199,VLOOKUP(RIGHT('TAB5'!C$16,4)&amp;"reseau",'TAB5.1'!$U:$V,2,FALSE),'TAB5'!$A33)</f>
        <v>0</v>
      </c>
      <c r="D33" s="90">
        <f>INDEX('TAB5.1'!$C$8:$S$199,VLOOKUP(RIGHT('TAB5'!D$16,4)&amp;"reseau",'TAB5.1'!$U:$V,2,FALSE),'TAB5'!$A33)</f>
        <v>0</v>
      </c>
      <c r="E33" s="90">
        <f>INDEX('TAB5.1'!$C$8:$S$199,VLOOKUP(RIGHT('TAB5'!E$16,4)&amp;"reseau",'TAB5.1'!$U:$V,2,FALSE),'TAB5'!$A33)</f>
        <v>0</v>
      </c>
      <c r="F33" s="90">
        <f>INDEX('TAB5.1'!$C$8:$S$199,VLOOKUP(RIGHT('TAB5'!F$16,4)&amp;"reseau",'TAB5.1'!$U:$V,2,FALSE),'TAB5'!$A33)</f>
        <v>0</v>
      </c>
      <c r="G33" s="90">
        <f>INDEX('TAB5.1'!$C$8:$S$199,VLOOKUP(RIGHT('TAB5'!G$16,4)&amp;"reseau",'TAB5.1'!$U:$V,2,FALSE),'TAB5'!$A33)</f>
        <v>0</v>
      </c>
      <c r="H33" s="90">
        <f>INDEX('TAB5.2'!$C$8:$S$199,VLOOKUP(RIGHT('TAB5'!H$16,4)&amp;"reseau",'TAB5.2'!$U:$V,2,FALSE),'TAB5'!$A33)</f>
        <v>0</v>
      </c>
      <c r="I33" s="90">
        <f>INDEX('TAB5.2'!$C$8:$S$199,VLOOKUP(RIGHT('TAB5'!I$16,4)&amp;"reseau",'TAB5.2'!$U:$V,2,FALSE),'TAB5'!$A33)</f>
        <v>0</v>
      </c>
      <c r="J33" s="90">
        <f>INDEX('TAB5.2'!$C$8:$S$199,VLOOKUP(RIGHT('TAB5'!J$16,4)&amp;"reseau",'TAB5.2'!$U:$V,2,FALSE),'TAB5'!$A33)</f>
        <v>0</v>
      </c>
      <c r="K33" s="90">
        <f>INDEX('TAB5.2'!$C$8:$S$199,VLOOKUP(RIGHT('TAB5'!K$16,4)&amp;"reseau",'TAB5.2'!$U:$V,2,FALSE),'TAB5'!$A33)</f>
        <v>0</v>
      </c>
      <c r="M33" s="106">
        <f t="shared" si="11"/>
        <v>0</v>
      </c>
      <c r="N33" s="106">
        <f t="shared" si="12"/>
        <v>0</v>
      </c>
      <c r="O33" s="106">
        <f t="shared" si="13"/>
        <v>0</v>
      </c>
      <c r="P33" s="106">
        <f t="shared" si="14"/>
        <v>0</v>
      </c>
      <c r="Q33" s="106">
        <f t="shared" si="15"/>
        <v>0</v>
      </c>
      <c r="R33" s="106">
        <f t="shared" si="16"/>
        <v>0</v>
      </c>
      <c r="S33" s="106">
        <f t="shared" si="17"/>
        <v>0</v>
      </c>
      <c r="T33" s="106">
        <f t="shared" si="18"/>
        <v>0</v>
      </c>
    </row>
    <row r="34" spans="1:20" x14ac:dyDescent="0.3">
      <c r="A34" s="254">
        <v>14</v>
      </c>
      <c r="B34" s="101" t="s">
        <v>334</v>
      </c>
      <c r="C34" s="90">
        <f>INDEX('TAB5.1'!$C$8:$S$199,VLOOKUP(RIGHT('TAB5'!C$16,4)&amp;"reseau",'TAB5.1'!$U:$V,2,FALSE),'TAB5'!$A34)</f>
        <v>0</v>
      </c>
      <c r="D34" s="90">
        <f>INDEX('TAB5.1'!$C$8:$S$199,VLOOKUP(RIGHT('TAB5'!D$16,4)&amp;"reseau",'TAB5.1'!$U:$V,2,FALSE),'TAB5'!$A34)</f>
        <v>0</v>
      </c>
      <c r="E34" s="90">
        <f>INDEX('TAB5.1'!$C$8:$S$199,VLOOKUP(RIGHT('TAB5'!E$16,4)&amp;"reseau",'TAB5.1'!$U:$V,2,FALSE),'TAB5'!$A34)</f>
        <v>0</v>
      </c>
      <c r="F34" s="90">
        <f>INDEX('TAB5.1'!$C$8:$S$199,VLOOKUP(RIGHT('TAB5'!F$16,4)&amp;"reseau",'TAB5.1'!$U:$V,2,FALSE),'TAB5'!$A34)</f>
        <v>0</v>
      </c>
      <c r="G34" s="90">
        <f>INDEX('TAB5.1'!$C$8:$S$199,VLOOKUP(RIGHT('TAB5'!G$16,4)&amp;"reseau",'TAB5.1'!$U:$V,2,FALSE),'TAB5'!$A34)</f>
        <v>0</v>
      </c>
      <c r="H34" s="90">
        <f>INDEX('TAB5.2'!$C$8:$S$199,VLOOKUP(RIGHT('TAB5'!H$16,4)&amp;"reseau",'TAB5.2'!$U:$V,2,FALSE),'TAB5'!$A34)</f>
        <v>0</v>
      </c>
      <c r="I34" s="90">
        <f>INDEX('TAB5.2'!$C$8:$S$199,VLOOKUP(RIGHT('TAB5'!I$16,4)&amp;"reseau",'TAB5.2'!$U:$V,2,FALSE),'TAB5'!$A34)</f>
        <v>0</v>
      </c>
      <c r="J34" s="90">
        <f>INDEX('TAB5.2'!$C$8:$S$199,VLOOKUP(RIGHT('TAB5'!J$16,4)&amp;"reseau",'TAB5.2'!$U:$V,2,FALSE),'TAB5'!$A34)</f>
        <v>0</v>
      </c>
      <c r="K34" s="90">
        <f>INDEX('TAB5.2'!$C$8:$S$199,VLOOKUP(RIGHT('TAB5'!K$16,4)&amp;"reseau",'TAB5.2'!$U:$V,2,FALSE),'TAB5'!$A34)</f>
        <v>0</v>
      </c>
      <c r="M34" s="106">
        <f t="shared" si="11"/>
        <v>0</v>
      </c>
      <c r="N34" s="106">
        <f t="shared" si="12"/>
        <v>0</v>
      </c>
      <c r="O34" s="106">
        <f t="shared" si="13"/>
        <v>0</v>
      </c>
      <c r="P34" s="106">
        <f t="shared" si="14"/>
        <v>0</v>
      </c>
      <c r="Q34" s="106">
        <f t="shared" si="15"/>
        <v>0</v>
      </c>
      <c r="R34" s="106">
        <f t="shared" si="16"/>
        <v>0</v>
      </c>
      <c r="S34" s="106">
        <f t="shared" si="17"/>
        <v>0</v>
      </c>
      <c r="T34" s="106">
        <f t="shared" si="18"/>
        <v>0</v>
      </c>
    </row>
    <row r="35" spans="1:20" x14ac:dyDescent="0.3">
      <c r="A35" s="254"/>
      <c r="B35" s="100" t="s">
        <v>330</v>
      </c>
      <c r="C35" s="111">
        <f t="shared" ref="C35:K35" si="22">SUM(C36:C38)</f>
        <v>0</v>
      </c>
      <c r="D35" s="111">
        <f t="shared" si="22"/>
        <v>0</v>
      </c>
      <c r="E35" s="111">
        <f t="shared" si="22"/>
        <v>0</v>
      </c>
      <c r="F35" s="111">
        <f t="shared" si="22"/>
        <v>0</v>
      </c>
      <c r="G35" s="111">
        <f t="shared" si="22"/>
        <v>0</v>
      </c>
      <c r="H35" s="111">
        <f t="shared" si="22"/>
        <v>0</v>
      </c>
      <c r="I35" s="111">
        <f t="shared" si="22"/>
        <v>0</v>
      </c>
      <c r="J35" s="111">
        <f t="shared" si="22"/>
        <v>0</v>
      </c>
      <c r="K35" s="111">
        <f t="shared" si="22"/>
        <v>0</v>
      </c>
      <c r="M35" s="106">
        <f t="shared" si="11"/>
        <v>0</v>
      </c>
      <c r="N35" s="106">
        <f t="shared" si="12"/>
        <v>0</v>
      </c>
      <c r="O35" s="106">
        <f t="shared" si="13"/>
        <v>0</v>
      </c>
      <c r="P35" s="106">
        <f t="shared" si="14"/>
        <v>0</v>
      </c>
      <c r="Q35" s="106">
        <f t="shared" si="15"/>
        <v>0</v>
      </c>
      <c r="R35" s="106">
        <f t="shared" si="16"/>
        <v>0</v>
      </c>
      <c r="S35" s="106">
        <f t="shared" si="17"/>
        <v>0</v>
      </c>
      <c r="T35" s="106">
        <f t="shared" si="18"/>
        <v>0</v>
      </c>
    </row>
    <row r="36" spans="1:20" ht="12" customHeight="1" x14ac:dyDescent="0.3">
      <c r="A36" s="254">
        <v>15</v>
      </c>
      <c r="B36" s="101" t="s">
        <v>58</v>
      </c>
      <c r="C36" s="112">
        <f t="shared" ref="C36:K36" si="23">SUM(C18,C22:C25,C27,C31:C32)</f>
        <v>0</v>
      </c>
      <c r="D36" s="112">
        <f t="shared" si="23"/>
        <v>0</v>
      </c>
      <c r="E36" s="112">
        <f t="shared" si="23"/>
        <v>0</v>
      </c>
      <c r="F36" s="112">
        <f t="shared" si="23"/>
        <v>0</v>
      </c>
      <c r="G36" s="112">
        <f t="shared" si="23"/>
        <v>0</v>
      </c>
      <c r="H36" s="112">
        <f t="shared" si="23"/>
        <v>0</v>
      </c>
      <c r="I36" s="112">
        <f t="shared" si="23"/>
        <v>0</v>
      </c>
      <c r="J36" s="112">
        <f t="shared" si="23"/>
        <v>0</v>
      </c>
      <c r="K36" s="112">
        <f t="shared" si="23"/>
        <v>0</v>
      </c>
      <c r="M36" s="106">
        <f t="shared" si="11"/>
        <v>0</v>
      </c>
      <c r="N36" s="106">
        <f t="shared" si="12"/>
        <v>0</v>
      </c>
      <c r="O36" s="106">
        <f t="shared" si="13"/>
        <v>0</v>
      </c>
      <c r="P36" s="106">
        <f t="shared" si="14"/>
        <v>0</v>
      </c>
      <c r="Q36" s="106">
        <f t="shared" si="15"/>
        <v>0</v>
      </c>
      <c r="R36" s="106">
        <f t="shared" si="16"/>
        <v>0</v>
      </c>
      <c r="S36" s="106">
        <f t="shared" si="17"/>
        <v>0</v>
      </c>
      <c r="T36" s="106">
        <f t="shared" si="18"/>
        <v>0</v>
      </c>
    </row>
    <row r="37" spans="1:20" x14ac:dyDescent="0.3">
      <c r="A37" s="254">
        <v>16</v>
      </c>
      <c r="B37" s="101" t="s">
        <v>59</v>
      </c>
      <c r="C37" s="112">
        <f t="shared" ref="C37:K37" si="24">SUM(C19,C28,C33)</f>
        <v>0</v>
      </c>
      <c r="D37" s="112">
        <f t="shared" si="24"/>
        <v>0</v>
      </c>
      <c r="E37" s="112">
        <f t="shared" si="24"/>
        <v>0</v>
      </c>
      <c r="F37" s="112">
        <f t="shared" si="24"/>
        <v>0</v>
      </c>
      <c r="G37" s="112">
        <f t="shared" si="24"/>
        <v>0</v>
      </c>
      <c r="H37" s="112">
        <f t="shared" si="24"/>
        <v>0</v>
      </c>
      <c r="I37" s="112">
        <f t="shared" si="24"/>
        <v>0</v>
      </c>
      <c r="J37" s="112">
        <f t="shared" si="24"/>
        <v>0</v>
      </c>
      <c r="K37" s="112">
        <f t="shared" si="24"/>
        <v>0</v>
      </c>
      <c r="M37" s="106">
        <f t="shared" si="11"/>
        <v>0</v>
      </c>
      <c r="N37" s="106">
        <f t="shared" si="12"/>
        <v>0</v>
      </c>
      <c r="O37" s="106">
        <f t="shared" si="13"/>
        <v>0</v>
      </c>
      <c r="P37" s="106">
        <f t="shared" si="14"/>
        <v>0</v>
      </c>
      <c r="Q37" s="106">
        <f t="shared" si="15"/>
        <v>0</v>
      </c>
      <c r="R37" s="106">
        <f t="shared" si="16"/>
        <v>0</v>
      </c>
      <c r="S37" s="106">
        <f t="shared" si="17"/>
        <v>0</v>
      </c>
      <c r="T37" s="106">
        <f t="shared" si="18"/>
        <v>0</v>
      </c>
    </row>
    <row r="38" spans="1:20" x14ac:dyDescent="0.3">
      <c r="A38" s="254">
        <v>17</v>
      </c>
      <c r="B38" s="101" t="s">
        <v>332</v>
      </c>
      <c r="C38" s="112">
        <f t="shared" ref="C38:K38" si="25">SUM(C20,C29,C34)</f>
        <v>0</v>
      </c>
      <c r="D38" s="112">
        <f t="shared" si="25"/>
        <v>0</v>
      </c>
      <c r="E38" s="112">
        <f t="shared" si="25"/>
        <v>0</v>
      </c>
      <c r="F38" s="112">
        <f t="shared" si="25"/>
        <v>0</v>
      </c>
      <c r="G38" s="112">
        <f t="shared" si="25"/>
        <v>0</v>
      </c>
      <c r="H38" s="112">
        <f t="shared" si="25"/>
        <v>0</v>
      </c>
      <c r="I38" s="112">
        <f t="shared" si="25"/>
        <v>0</v>
      </c>
      <c r="J38" s="112">
        <f t="shared" si="25"/>
        <v>0</v>
      </c>
      <c r="K38" s="112">
        <f t="shared" si="25"/>
        <v>0</v>
      </c>
      <c r="M38" s="106">
        <f t="shared" si="11"/>
        <v>0</v>
      </c>
      <c r="N38" s="106">
        <f t="shared" si="12"/>
        <v>0</v>
      </c>
      <c r="O38" s="106">
        <f t="shared" si="13"/>
        <v>0</v>
      </c>
      <c r="P38" s="106">
        <f t="shared" si="14"/>
        <v>0</v>
      </c>
      <c r="Q38" s="106">
        <f t="shared" si="15"/>
        <v>0</v>
      </c>
      <c r="R38" s="106">
        <f t="shared" si="16"/>
        <v>0</v>
      </c>
      <c r="S38" s="106">
        <f t="shared" si="17"/>
        <v>0</v>
      </c>
      <c r="T38" s="106">
        <f t="shared" si="18"/>
        <v>0</v>
      </c>
    </row>
    <row r="41" spans="1:20" x14ac:dyDescent="0.3">
      <c r="A41" s="356" t="s">
        <v>208</v>
      </c>
      <c r="B41" s="356"/>
      <c r="C41" s="356"/>
      <c r="D41" s="356"/>
      <c r="E41" s="356"/>
      <c r="F41" s="356"/>
      <c r="G41" s="356"/>
      <c r="H41" s="356"/>
      <c r="I41" s="356"/>
      <c r="J41" s="356"/>
      <c r="K41" s="356"/>
      <c r="M41" s="356"/>
      <c r="N41" s="356"/>
      <c r="O41" s="356"/>
      <c r="P41" s="356"/>
      <c r="Q41" s="356"/>
      <c r="R41" s="356"/>
      <c r="S41" s="356"/>
      <c r="T41" s="110"/>
    </row>
    <row r="43" spans="1:20" x14ac:dyDescent="0.3">
      <c r="M43" s="506" t="s">
        <v>445</v>
      </c>
      <c r="N43" s="507"/>
      <c r="O43" s="507"/>
      <c r="P43" s="507"/>
      <c r="Q43" s="507"/>
      <c r="R43" s="507"/>
      <c r="S43" s="507"/>
      <c r="T43" s="508"/>
    </row>
    <row r="44" spans="1:20" ht="27" x14ac:dyDescent="0.3">
      <c r="C44" s="381" t="s">
        <v>499</v>
      </c>
      <c r="D44" s="381" t="s">
        <v>510</v>
      </c>
      <c r="E44" s="381" t="s">
        <v>507</v>
      </c>
      <c r="F44" s="381" t="s">
        <v>508</v>
      </c>
      <c r="G44" s="381" t="s">
        <v>455</v>
      </c>
      <c r="H44" s="381" t="s">
        <v>456</v>
      </c>
      <c r="I44" s="381" t="s">
        <v>457</v>
      </c>
      <c r="J44" s="381" t="s">
        <v>458</v>
      </c>
      <c r="K44" s="381" t="s">
        <v>459</v>
      </c>
      <c r="M44" s="343" t="s">
        <v>441</v>
      </c>
      <c r="N44" s="343" t="s">
        <v>442</v>
      </c>
      <c r="O44" s="343" t="s">
        <v>443</v>
      </c>
      <c r="P44" s="343" t="s">
        <v>444</v>
      </c>
      <c r="Q44" s="343" t="s">
        <v>446</v>
      </c>
      <c r="R44" s="343" t="s">
        <v>447</v>
      </c>
      <c r="S44" s="343" t="s">
        <v>448</v>
      </c>
      <c r="T44" s="343" t="s">
        <v>449</v>
      </c>
    </row>
    <row r="45" spans="1:20" x14ac:dyDescent="0.3">
      <c r="B45" s="100" t="s">
        <v>326</v>
      </c>
      <c r="C45" s="111">
        <f>SUM(C46:C48)</f>
        <v>0</v>
      </c>
      <c r="D45" s="111">
        <f t="shared" ref="D45:K48" si="26">C63</f>
        <v>0</v>
      </c>
      <c r="E45" s="111">
        <f t="shared" si="26"/>
        <v>0</v>
      </c>
      <c r="F45" s="111">
        <f t="shared" si="26"/>
        <v>0</v>
      </c>
      <c r="G45" s="111">
        <f t="shared" si="26"/>
        <v>0</v>
      </c>
      <c r="H45" s="111">
        <f t="shared" si="26"/>
        <v>0</v>
      </c>
      <c r="I45" s="111">
        <f t="shared" si="26"/>
        <v>0</v>
      </c>
      <c r="J45" s="111">
        <f t="shared" si="26"/>
        <v>0</v>
      </c>
      <c r="K45" s="111">
        <f t="shared" si="26"/>
        <v>0</v>
      </c>
      <c r="M45" s="106">
        <f t="shared" ref="M45:M66" si="27">IFERROR(IF(AND(ROUND(SUM(C45:C45),0)=0,ROUND(SUM(D45:D45),0)&gt;ROUND(SUM(C45:C45),0)),"INF",(ROUND(SUM(D45:D45),0)-ROUND(SUM(C45:C45),0))/ROUND(SUM(C45:C45),0)),0)</f>
        <v>0</v>
      </c>
      <c r="N45" s="106">
        <f t="shared" ref="N45:N66" si="28">IFERROR(IF(AND(ROUND(SUM(D45),0)=0,ROUND(SUM(E45:E45),0)&gt;ROUND(SUM(D45),0)),"INF",(ROUND(SUM(E45:E45),0)-ROUND(SUM(D45),0))/ROUND(SUM(D45),0)),0)</f>
        <v>0</v>
      </c>
      <c r="O45" s="106">
        <f t="shared" ref="O45:O66" si="29">IFERROR(IF(AND(ROUND(SUM(E45),0)=0,ROUND(SUM(F45:F45),0)&gt;ROUND(SUM(E45),0)),"INF",(ROUND(SUM(F45:F45),0)-ROUND(SUM(E45),0))/ROUND(SUM(E45),0)),0)</f>
        <v>0</v>
      </c>
      <c r="P45" s="106">
        <f t="shared" ref="P45:P66" si="30">IFERROR(IF(AND(ROUND(SUM(F45),0)=0,ROUND(SUM(G45:G45),0)&gt;ROUND(SUM(F45),0)),"INF",(ROUND(SUM(G45:G45),0)-ROUND(SUM(F45),0))/ROUND(SUM(F45),0)),0)</f>
        <v>0</v>
      </c>
      <c r="Q45" s="106">
        <f t="shared" ref="Q45:Q66" si="31">IFERROR(IF(AND(ROUND(SUM(G45),0)=0,ROUND(SUM(H45:H45),0)&gt;ROUND(SUM(G45),0)),"INF",(ROUND(SUM(H45:H45),0)-ROUND(SUM(G45),0))/ROUND(SUM(G45),0)),0)</f>
        <v>0</v>
      </c>
      <c r="R45" s="106">
        <f t="shared" ref="R45:R66" si="32">IFERROR(IF(AND(ROUND(SUM(H45),0)=0,ROUND(SUM(I45:I45),0)&gt;ROUND(SUM(H45),0)),"INF",(ROUND(SUM(I45:I45),0)-ROUND(SUM(H45),0))/ROUND(SUM(H45),0)),0)</f>
        <v>0</v>
      </c>
      <c r="S45" s="106">
        <f t="shared" ref="S45:S66" si="33">IFERROR(IF(AND(ROUND(SUM(I45),0)=0,ROUND(SUM(J45:J45),0)&gt;ROUND(SUM(I45),0)),"INF",(ROUND(SUM(J45:J45),0)-ROUND(SUM(I45),0))/ROUND(SUM(I45),0)),0)</f>
        <v>0</v>
      </c>
      <c r="T45" s="106">
        <f t="shared" ref="T45:T66" si="34">IFERROR(IF(AND(ROUND(SUM(J45),0)=0,ROUND(SUM(K45:K45),0)&gt;ROUND(SUM(J45),0)),"INF",(ROUND(SUM(K45:K45),0)-ROUND(SUM(J45),0))/ROUND(SUM(J45),0)),0)</f>
        <v>0</v>
      </c>
    </row>
    <row r="46" spans="1:20" x14ac:dyDescent="0.3">
      <c r="A46" s="254">
        <v>1</v>
      </c>
      <c r="B46" s="101" t="s">
        <v>336</v>
      </c>
      <c r="C46" s="90">
        <f>INDEX('TAB5.1'!$C$8:$S$199,VLOOKUP(RIGHT('TAB5'!C$16,4)&amp;"hors reseau",'TAB5.1'!$U:$V,2,FALSE),'TAB5'!$A46)</f>
        <v>0</v>
      </c>
      <c r="D46" s="90">
        <f t="shared" si="26"/>
        <v>0</v>
      </c>
      <c r="E46" s="90">
        <f t="shared" si="26"/>
        <v>0</v>
      </c>
      <c r="F46" s="90">
        <f t="shared" si="26"/>
        <v>0</v>
      </c>
      <c r="G46" s="90">
        <f t="shared" si="26"/>
        <v>0</v>
      </c>
      <c r="H46" s="90">
        <f t="shared" si="26"/>
        <v>0</v>
      </c>
      <c r="I46" s="90">
        <f t="shared" si="26"/>
        <v>0</v>
      </c>
      <c r="J46" s="90">
        <f t="shared" si="26"/>
        <v>0</v>
      </c>
      <c r="K46" s="90">
        <f t="shared" si="26"/>
        <v>0</v>
      </c>
      <c r="M46" s="106">
        <f t="shared" si="27"/>
        <v>0</v>
      </c>
      <c r="N46" s="106">
        <f t="shared" si="28"/>
        <v>0</v>
      </c>
      <c r="O46" s="106">
        <f t="shared" si="29"/>
        <v>0</v>
      </c>
      <c r="P46" s="106">
        <f t="shared" si="30"/>
        <v>0</v>
      </c>
      <c r="Q46" s="106">
        <f t="shared" si="31"/>
        <v>0</v>
      </c>
      <c r="R46" s="106">
        <f t="shared" si="32"/>
        <v>0</v>
      </c>
      <c r="S46" s="106">
        <f t="shared" si="33"/>
        <v>0</v>
      </c>
      <c r="T46" s="106">
        <f t="shared" si="34"/>
        <v>0</v>
      </c>
    </row>
    <row r="47" spans="1:20" x14ac:dyDescent="0.3">
      <c r="A47" s="254">
        <v>2</v>
      </c>
      <c r="B47" s="101" t="s">
        <v>59</v>
      </c>
      <c r="C47" s="90">
        <f>INDEX('TAB5.1'!$C$8:$S$199,VLOOKUP(RIGHT('TAB5'!C$16,4)&amp;"hors reseau",'TAB5.1'!$U:$V,2,FALSE),'TAB5'!$A47)</f>
        <v>0</v>
      </c>
      <c r="D47" s="90">
        <f t="shared" si="26"/>
        <v>0</v>
      </c>
      <c r="E47" s="90">
        <f t="shared" si="26"/>
        <v>0</v>
      </c>
      <c r="F47" s="90">
        <f t="shared" si="26"/>
        <v>0</v>
      </c>
      <c r="G47" s="90">
        <f t="shared" si="26"/>
        <v>0</v>
      </c>
      <c r="H47" s="90">
        <f t="shared" si="26"/>
        <v>0</v>
      </c>
      <c r="I47" s="90">
        <f t="shared" si="26"/>
        <v>0</v>
      </c>
      <c r="J47" s="90">
        <f t="shared" si="26"/>
        <v>0</v>
      </c>
      <c r="K47" s="90">
        <f t="shared" si="26"/>
        <v>0</v>
      </c>
      <c r="M47" s="106">
        <f t="shared" si="27"/>
        <v>0</v>
      </c>
      <c r="N47" s="106">
        <f t="shared" si="28"/>
        <v>0</v>
      </c>
      <c r="O47" s="106">
        <f t="shared" si="29"/>
        <v>0</v>
      </c>
      <c r="P47" s="106">
        <f t="shared" si="30"/>
        <v>0</v>
      </c>
      <c r="Q47" s="106">
        <f t="shared" si="31"/>
        <v>0</v>
      </c>
      <c r="R47" s="106">
        <f t="shared" si="32"/>
        <v>0</v>
      </c>
      <c r="S47" s="106">
        <f t="shared" si="33"/>
        <v>0</v>
      </c>
      <c r="T47" s="106">
        <f t="shared" si="34"/>
        <v>0</v>
      </c>
    </row>
    <row r="48" spans="1:20" x14ac:dyDescent="0.3">
      <c r="A48" s="254">
        <v>3</v>
      </c>
      <c r="B48" s="101" t="s">
        <v>332</v>
      </c>
      <c r="C48" s="90">
        <f>INDEX('TAB5.1'!$C$8:$S$199,VLOOKUP(RIGHT('TAB5'!C$16,4)&amp;"hors reseau",'TAB5.1'!$U:$V,2,FALSE),'TAB5'!$A48)</f>
        <v>0</v>
      </c>
      <c r="D48" s="90">
        <f t="shared" si="26"/>
        <v>0</v>
      </c>
      <c r="E48" s="90">
        <f t="shared" si="26"/>
        <v>0</v>
      </c>
      <c r="F48" s="90">
        <f t="shared" si="26"/>
        <v>0</v>
      </c>
      <c r="G48" s="90">
        <f t="shared" si="26"/>
        <v>0</v>
      </c>
      <c r="H48" s="90">
        <f t="shared" si="26"/>
        <v>0</v>
      </c>
      <c r="I48" s="90">
        <f t="shared" si="26"/>
        <v>0</v>
      </c>
      <c r="J48" s="90">
        <f t="shared" si="26"/>
        <v>0</v>
      </c>
      <c r="K48" s="90">
        <f t="shared" si="26"/>
        <v>0</v>
      </c>
      <c r="M48" s="106">
        <f t="shared" si="27"/>
        <v>0</v>
      </c>
      <c r="N48" s="106">
        <f t="shared" si="28"/>
        <v>0</v>
      </c>
      <c r="O48" s="106">
        <f t="shared" si="29"/>
        <v>0</v>
      </c>
      <c r="P48" s="106">
        <f t="shared" si="30"/>
        <v>0</v>
      </c>
      <c r="Q48" s="106">
        <f t="shared" si="31"/>
        <v>0</v>
      </c>
      <c r="R48" s="106">
        <f t="shared" si="32"/>
        <v>0</v>
      </c>
      <c r="S48" s="106">
        <f t="shared" si="33"/>
        <v>0</v>
      </c>
      <c r="T48" s="106">
        <f t="shared" si="34"/>
        <v>0</v>
      </c>
    </row>
    <row r="49" spans="1:20" x14ac:dyDescent="0.3">
      <c r="A49" s="254"/>
      <c r="B49" s="102" t="s">
        <v>327</v>
      </c>
      <c r="C49" s="90">
        <f t="shared" ref="C49:K49" si="35">SUM(C50:C53)</f>
        <v>0</v>
      </c>
      <c r="D49" s="90">
        <f t="shared" si="35"/>
        <v>0</v>
      </c>
      <c r="E49" s="90">
        <f t="shared" si="35"/>
        <v>0</v>
      </c>
      <c r="F49" s="90">
        <f t="shared" si="35"/>
        <v>0</v>
      </c>
      <c r="G49" s="90">
        <f t="shared" si="35"/>
        <v>0</v>
      </c>
      <c r="H49" s="90">
        <f t="shared" si="35"/>
        <v>0</v>
      </c>
      <c r="I49" s="90">
        <f t="shared" si="35"/>
        <v>0</v>
      </c>
      <c r="J49" s="90">
        <f t="shared" si="35"/>
        <v>0</v>
      </c>
      <c r="K49" s="90">
        <f t="shared" si="35"/>
        <v>0</v>
      </c>
      <c r="M49" s="106">
        <f t="shared" si="27"/>
        <v>0</v>
      </c>
      <c r="N49" s="106">
        <f t="shared" si="28"/>
        <v>0</v>
      </c>
      <c r="O49" s="106">
        <f t="shared" si="29"/>
        <v>0</v>
      </c>
      <c r="P49" s="106">
        <f t="shared" si="30"/>
        <v>0</v>
      </c>
      <c r="Q49" s="106">
        <f t="shared" si="31"/>
        <v>0</v>
      </c>
      <c r="R49" s="106">
        <f t="shared" si="32"/>
        <v>0</v>
      </c>
      <c r="S49" s="106">
        <f t="shared" si="33"/>
        <v>0</v>
      </c>
      <c r="T49" s="106">
        <f t="shared" si="34"/>
        <v>0</v>
      </c>
    </row>
    <row r="50" spans="1:20" x14ac:dyDescent="0.3">
      <c r="A50" s="254">
        <v>4</v>
      </c>
      <c r="B50" s="103" t="s">
        <v>203</v>
      </c>
      <c r="C50" s="90">
        <f>INDEX('TAB5.1'!$C$8:$S$199,VLOOKUP(RIGHT('TAB5'!C$16,4)&amp;"hors reseau",'TAB5.1'!$U:$V,2,FALSE),'TAB5'!$A50)</f>
        <v>0</v>
      </c>
      <c r="D50" s="90">
        <f>INDEX('TAB5.1'!$C$8:$S$199,VLOOKUP(RIGHT('TAB5'!D$16,4)&amp;"hors reseau",'TAB5.1'!$U:$V,2,FALSE),'TAB5'!$A50)</f>
        <v>0</v>
      </c>
      <c r="E50" s="90">
        <f>INDEX('TAB5.1'!$C$8:$S$199,VLOOKUP(RIGHT('TAB5'!E$16,4)&amp;"hors reseau",'TAB5.1'!$U:$V,2,FALSE),'TAB5'!$A50)</f>
        <v>0</v>
      </c>
      <c r="F50" s="90">
        <f>INDEX('TAB5.1'!$C$8:$S$199,VLOOKUP(RIGHT('TAB5'!F$16,4)&amp;"hors reseau",'TAB5.1'!$U:$V,2,FALSE),'TAB5'!$A50)</f>
        <v>0</v>
      </c>
      <c r="G50" s="90">
        <f>INDEX('TAB5.1'!$C$8:$S$199,VLOOKUP(RIGHT('TAB5'!G$16,4)&amp;"hors reseau",'TAB5.1'!$U:$V,2,FALSE),'TAB5'!$A50)</f>
        <v>0</v>
      </c>
      <c r="H50" s="90">
        <f>INDEX('TAB5.2'!$C$8:$S$199,VLOOKUP(RIGHT('TAB5'!H$16,4)&amp;"hors reseau",'TAB5.2'!$U:$V,2,FALSE),'TAB5'!$A50)</f>
        <v>0</v>
      </c>
      <c r="I50" s="90">
        <f>INDEX('TAB5.2'!$C$8:$S$199,VLOOKUP(RIGHT('TAB5'!I$16,4)&amp;"hors reseau",'TAB5.2'!$U:$V,2,FALSE),'TAB5'!$A50)</f>
        <v>0</v>
      </c>
      <c r="J50" s="90">
        <f>INDEX('TAB5.2'!$C$8:$S$199,VLOOKUP(RIGHT('TAB5'!J$16,4)&amp;"hors reseau",'TAB5.2'!$U:$V,2,FALSE),'TAB5'!$A50)</f>
        <v>0</v>
      </c>
      <c r="K50" s="90">
        <f>INDEX('TAB5.2'!$C$8:$S$199,VLOOKUP(RIGHT('TAB5'!K$16,4)&amp;"hors reseau",'TAB5.2'!$U:$V,2,FALSE),'TAB5'!$A50)</f>
        <v>0</v>
      </c>
      <c r="M50" s="106">
        <f t="shared" si="27"/>
        <v>0</v>
      </c>
      <c r="N50" s="106">
        <f t="shared" si="28"/>
        <v>0</v>
      </c>
      <c r="O50" s="106">
        <f t="shared" si="29"/>
        <v>0</v>
      </c>
      <c r="P50" s="106">
        <f t="shared" si="30"/>
        <v>0</v>
      </c>
      <c r="Q50" s="106">
        <f t="shared" si="31"/>
        <v>0</v>
      </c>
      <c r="R50" s="106">
        <f t="shared" si="32"/>
        <v>0</v>
      </c>
      <c r="S50" s="106">
        <f t="shared" si="33"/>
        <v>0</v>
      </c>
      <c r="T50" s="106">
        <f t="shared" si="34"/>
        <v>0</v>
      </c>
    </row>
    <row r="51" spans="1:20" x14ac:dyDescent="0.3">
      <c r="A51" s="254">
        <v>5</v>
      </c>
      <c r="B51" s="103" t="s">
        <v>202</v>
      </c>
      <c r="C51" s="90">
        <f>INDEX('TAB5.1'!$C$8:$S$199,VLOOKUP(RIGHT('TAB5'!C$16,4)&amp;"hors reseau",'TAB5.1'!$U:$V,2,FALSE),'TAB5'!$A51)</f>
        <v>0</v>
      </c>
      <c r="D51" s="90">
        <f>INDEX('TAB5.1'!$C$8:$S$199,VLOOKUP(RIGHT('TAB5'!D$16,4)&amp;"hors reseau",'TAB5.1'!$U:$V,2,FALSE),'TAB5'!$A51)</f>
        <v>0</v>
      </c>
      <c r="E51" s="90">
        <f>INDEX('TAB5.1'!$C$8:$S$199,VLOOKUP(RIGHT('TAB5'!E$16,4)&amp;"hors reseau",'TAB5.1'!$U:$V,2,FALSE),'TAB5'!$A51)</f>
        <v>0</v>
      </c>
      <c r="F51" s="90">
        <f>INDEX('TAB5.1'!$C$8:$S$199,VLOOKUP(RIGHT('TAB5'!F$16,4)&amp;"hors reseau",'TAB5.1'!$U:$V,2,FALSE),'TAB5'!$A51)</f>
        <v>0</v>
      </c>
      <c r="G51" s="90">
        <f>INDEX('TAB5.1'!$C$8:$S$199,VLOOKUP(RIGHT('TAB5'!G$16,4)&amp;"hors reseau",'TAB5.1'!$U:$V,2,FALSE),'TAB5'!$A51)</f>
        <v>0</v>
      </c>
      <c r="H51" s="90">
        <f>INDEX('TAB5.2'!$C$8:$S$199,VLOOKUP(RIGHT('TAB5'!H$16,4)&amp;"hors reseau",'TAB5.2'!$U:$V,2,FALSE),'TAB5'!$A51)</f>
        <v>0</v>
      </c>
      <c r="I51" s="90">
        <f>INDEX('TAB5.2'!$C$8:$S$199,VLOOKUP(RIGHT('TAB5'!I$16,4)&amp;"hors reseau",'TAB5.2'!$U:$V,2,FALSE),'TAB5'!$A51)</f>
        <v>0</v>
      </c>
      <c r="J51" s="90">
        <f>INDEX('TAB5.2'!$C$8:$S$199,VLOOKUP(RIGHT('TAB5'!J$16,4)&amp;"hors reseau",'TAB5.2'!$U:$V,2,FALSE),'TAB5'!$A51)</f>
        <v>0</v>
      </c>
      <c r="K51" s="90">
        <f>INDEX('TAB5.2'!$C$8:$S$199,VLOOKUP(RIGHT('TAB5'!K$16,4)&amp;"hors reseau",'TAB5.2'!$U:$V,2,FALSE),'TAB5'!$A51)</f>
        <v>0</v>
      </c>
      <c r="M51" s="106">
        <f t="shared" si="27"/>
        <v>0</v>
      </c>
      <c r="N51" s="106">
        <f t="shared" si="28"/>
        <v>0</v>
      </c>
      <c r="O51" s="106">
        <f t="shared" si="29"/>
        <v>0</v>
      </c>
      <c r="P51" s="106">
        <f t="shared" si="30"/>
        <v>0</v>
      </c>
      <c r="Q51" s="106">
        <f t="shared" si="31"/>
        <v>0</v>
      </c>
      <c r="R51" s="106">
        <f t="shared" si="32"/>
        <v>0</v>
      </c>
      <c r="S51" s="106">
        <f t="shared" si="33"/>
        <v>0</v>
      </c>
      <c r="T51" s="106">
        <f t="shared" si="34"/>
        <v>0</v>
      </c>
    </row>
    <row r="52" spans="1:20" x14ac:dyDescent="0.3">
      <c r="A52" s="254">
        <v>6</v>
      </c>
      <c r="B52" s="103" t="s">
        <v>47</v>
      </c>
      <c r="C52" s="90">
        <f>INDEX('TAB5.1'!$C$8:$S$199,VLOOKUP(RIGHT('TAB5'!C$16,4)&amp;"hors reseau",'TAB5.1'!$U:$V,2,FALSE),'TAB5'!$A52)</f>
        <v>0</v>
      </c>
      <c r="D52" s="90">
        <f>INDEX('TAB5.1'!$C$8:$S$199,VLOOKUP(RIGHT('TAB5'!D$16,4)&amp;"hors reseau",'TAB5.1'!$U:$V,2,FALSE),'TAB5'!$A52)</f>
        <v>0</v>
      </c>
      <c r="E52" s="90">
        <f>INDEX('TAB5.1'!$C$8:$S$199,VLOOKUP(RIGHT('TAB5'!E$16,4)&amp;"hors reseau",'TAB5.1'!$U:$V,2,FALSE),'TAB5'!$A52)</f>
        <v>0</v>
      </c>
      <c r="F52" s="90">
        <f>INDEX('TAB5.1'!$C$8:$S$199,VLOOKUP(RIGHT('TAB5'!F$16,4)&amp;"hors reseau",'TAB5.1'!$U:$V,2,FALSE),'TAB5'!$A52)</f>
        <v>0</v>
      </c>
      <c r="G52" s="90">
        <f>INDEX('TAB5.1'!$C$8:$S$199,VLOOKUP(RIGHT('TAB5'!G$16,4)&amp;"hors reseau",'TAB5.1'!$U:$V,2,FALSE),'TAB5'!$A52)</f>
        <v>0</v>
      </c>
      <c r="H52" s="90">
        <f>INDEX('TAB5.2'!$C$8:$S$199,VLOOKUP(RIGHT('TAB5'!H$16,4)&amp;"hors reseau",'TAB5.2'!$U:$V,2,FALSE),'TAB5'!$A52)</f>
        <v>0</v>
      </c>
      <c r="I52" s="90">
        <f>INDEX('TAB5.2'!$C$8:$S$199,VLOOKUP(RIGHT('TAB5'!I$16,4)&amp;"hors reseau",'TAB5.2'!$U:$V,2,FALSE),'TAB5'!$A52)</f>
        <v>0</v>
      </c>
      <c r="J52" s="90">
        <f>INDEX('TAB5.2'!$C$8:$S$199,VLOOKUP(RIGHT('TAB5'!J$16,4)&amp;"hors reseau",'TAB5.2'!$U:$V,2,FALSE),'TAB5'!$A52)</f>
        <v>0</v>
      </c>
      <c r="K52" s="90">
        <f>INDEX('TAB5.2'!$C$8:$S$199,VLOOKUP(RIGHT('TAB5'!K$16,4)&amp;"hors reseau",'TAB5.2'!$U:$V,2,FALSE),'TAB5'!$A52)</f>
        <v>0</v>
      </c>
      <c r="M52" s="106">
        <f t="shared" si="27"/>
        <v>0</v>
      </c>
      <c r="N52" s="106">
        <f t="shared" si="28"/>
        <v>0</v>
      </c>
      <c r="O52" s="106">
        <f t="shared" si="29"/>
        <v>0</v>
      </c>
      <c r="P52" s="106">
        <f t="shared" si="30"/>
        <v>0</v>
      </c>
      <c r="Q52" s="106">
        <f t="shared" si="31"/>
        <v>0</v>
      </c>
      <c r="R52" s="106">
        <f t="shared" si="32"/>
        <v>0</v>
      </c>
      <c r="S52" s="106">
        <f t="shared" si="33"/>
        <v>0</v>
      </c>
      <c r="T52" s="106">
        <f t="shared" si="34"/>
        <v>0</v>
      </c>
    </row>
    <row r="53" spans="1:20" x14ac:dyDescent="0.3">
      <c r="A53" s="254">
        <v>7</v>
      </c>
      <c r="B53" s="103" t="s">
        <v>48</v>
      </c>
      <c r="C53" s="90">
        <f>INDEX('TAB5.1'!$C$8:$S$199,VLOOKUP(RIGHT('TAB5'!C$16,4)&amp;"hors reseau",'TAB5.1'!$U:$V,2,FALSE),'TAB5'!$A53)</f>
        <v>0</v>
      </c>
      <c r="D53" s="90">
        <f>INDEX('TAB5.1'!$C$8:$S$199,VLOOKUP(RIGHT('TAB5'!D$16,4)&amp;"hors reseau",'TAB5.1'!$U:$V,2,FALSE),'TAB5'!$A53)</f>
        <v>0</v>
      </c>
      <c r="E53" s="90">
        <f>INDEX('TAB5.1'!$C$8:$S$199,VLOOKUP(RIGHT('TAB5'!E$16,4)&amp;"hors reseau",'TAB5.1'!$U:$V,2,FALSE),'TAB5'!$A53)</f>
        <v>0</v>
      </c>
      <c r="F53" s="90">
        <f>INDEX('TAB5.1'!$C$8:$S$199,VLOOKUP(RIGHT('TAB5'!F$16,4)&amp;"hors reseau",'TAB5.1'!$U:$V,2,FALSE),'TAB5'!$A53)</f>
        <v>0</v>
      </c>
      <c r="G53" s="90">
        <f>INDEX('TAB5.1'!$C$8:$S$199,VLOOKUP(RIGHT('TAB5'!G$16,4)&amp;"hors reseau",'TAB5.1'!$U:$V,2,FALSE),'TAB5'!$A53)</f>
        <v>0</v>
      </c>
      <c r="H53" s="90">
        <f>INDEX('TAB5.2'!$C$8:$S$199,VLOOKUP(RIGHT('TAB5'!H$16,4)&amp;"hors reseau",'TAB5.2'!$U:$V,2,FALSE),'TAB5'!$A53)</f>
        <v>0</v>
      </c>
      <c r="I53" s="90">
        <f>INDEX('TAB5.2'!$C$8:$S$199,VLOOKUP(RIGHT('TAB5'!I$16,4)&amp;"hors reseau",'TAB5.2'!$U:$V,2,FALSE),'TAB5'!$A53)</f>
        <v>0</v>
      </c>
      <c r="J53" s="90">
        <f>INDEX('TAB5.2'!$C$8:$S$199,VLOOKUP(RIGHT('TAB5'!J$16,4)&amp;"hors reseau",'TAB5.2'!$U:$V,2,FALSE),'TAB5'!$A53)</f>
        <v>0</v>
      </c>
      <c r="K53" s="90">
        <f>INDEX('TAB5.2'!$C$8:$S$199,VLOOKUP(RIGHT('TAB5'!K$16,4)&amp;"hors reseau",'TAB5.2'!$U:$V,2,FALSE),'TAB5'!$A53)</f>
        <v>0</v>
      </c>
      <c r="M53" s="106">
        <f t="shared" si="27"/>
        <v>0</v>
      </c>
      <c r="N53" s="106">
        <f t="shared" si="28"/>
        <v>0</v>
      </c>
      <c r="O53" s="106">
        <f t="shared" si="29"/>
        <v>0</v>
      </c>
      <c r="P53" s="106">
        <f t="shared" si="30"/>
        <v>0</v>
      </c>
      <c r="Q53" s="106">
        <f t="shared" si="31"/>
        <v>0</v>
      </c>
      <c r="R53" s="106">
        <f t="shared" si="32"/>
        <v>0</v>
      </c>
      <c r="S53" s="106">
        <f t="shared" si="33"/>
        <v>0</v>
      </c>
      <c r="T53" s="106">
        <f t="shared" si="34"/>
        <v>0</v>
      </c>
    </row>
    <row r="54" spans="1:20" x14ac:dyDescent="0.3">
      <c r="A54" s="254"/>
      <c r="B54" s="100" t="s">
        <v>335</v>
      </c>
      <c r="C54" s="111">
        <f t="shared" ref="C54:K54" si="36">SUM(C55:C57)</f>
        <v>0</v>
      </c>
      <c r="D54" s="111">
        <f t="shared" si="36"/>
        <v>0</v>
      </c>
      <c r="E54" s="111">
        <f t="shared" si="36"/>
        <v>0</v>
      </c>
      <c r="F54" s="111">
        <f t="shared" si="36"/>
        <v>0</v>
      </c>
      <c r="G54" s="111">
        <f t="shared" si="36"/>
        <v>0</v>
      </c>
      <c r="H54" s="111">
        <f t="shared" si="36"/>
        <v>0</v>
      </c>
      <c r="I54" s="111">
        <f t="shared" si="36"/>
        <v>0</v>
      </c>
      <c r="J54" s="111">
        <f t="shared" si="36"/>
        <v>0</v>
      </c>
      <c r="K54" s="111">
        <f t="shared" si="36"/>
        <v>0</v>
      </c>
      <c r="M54" s="106">
        <f t="shared" si="27"/>
        <v>0</v>
      </c>
      <c r="N54" s="106">
        <f t="shared" si="28"/>
        <v>0</v>
      </c>
      <c r="O54" s="106">
        <f t="shared" si="29"/>
        <v>0</v>
      </c>
      <c r="P54" s="106">
        <f t="shared" si="30"/>
        <v>0</v>
      </c>
      <c r="Q54" s="106">
        <f t="shared" si="31"/>
        <v>0</v>
      </c>
      <c r="R54" s="106">
        <f t="shared" si="32"/>
        <v>0</v>
      </c>
      <c r="S54" s="106">
        <f t="shared" si="33"/>
        <v>0</v>
      </c>
      <c r="T54" s="106">
        <f t="shared" si="34"/>
        <v>0</v>
      </c>
    </row>
    <row r="55" spans="1:20" x14ac:dyDescent="0.3">
      <c r="A55" s="254">
        <v>8</v>
      </c>
      <c r="B55" s="103" t="s">
        <v>333</v>
      </c>
      <c r="C55" s="90">
        <f>INDEX('TAB5.1'!$C$8:$S$199,VLOOKUP(RIGHT('TAB5'!C$16,4)&amp;"hors reseau",'TAB5.1'!$U:$V,2,FALSE),'TAB5'!$A55)</f>
        <v>0</v>
      </c>
      <c r="D55" s="90">
        <f>INDEX('TAB5.1'!$C$8:$S$199,VLOOKUP(RIGHT('TAB5'!D$16,4)&amp;"hors reseau",'TAB5.1'!$U:$V,2,FALSE),'TAB5'!$A55)</f>
        <v>0</v>
      </c>
      <c r="E55" s="90">
        <f>INDEX('TAB5.1'!$C$8:$S$199,VLOOKUP(RIGHT('TAB5'!E$16,4)&amp;"hors reseau",'TAB5.1'!$U:$V,2,FALSE),'TAB5'!$A55)</f>
        <v>0</v>
      </c>
      <c r="F55" s="90">
        <f>INDEX('TAB5.1'!$C$8:$S$199,VLOOKUP(RIGHT('TAB5'!F$16,4)&amp;"hors reseau",'TAB5.1'!$U:$V,2,FALSE),'TAB5'!$A55)</f>
        <v>0</v>
      </c>
      <c r="G55" s="90">
        <f>INDEX('TAB5.1'!$C$8:$S$199,VLOOKUP(RIGHT('TAB5'!G$16,4)&amp;"hors reseau",'TAB5.1'!$U:$V,2,FALSE),'TAB5'!$A55)</f>
        <v>0</v>
      </c>
      <c r="H55" s="90">
        <f>INDEX('TAB5.2'!$C$8:$S$199,VLOOKUP(RIGHT('TAB5'!H$16,4)&amp;"hors reseau",'TAB5.2'!$U:$V,2,FALSE),'TAB5'!$A55)</f>
        <v>0</v>
      </c>
      <c r="I55" s="90">
        <f>INDEX('TAB5.2'!$C$8:$S$199,VLOOKUP(RIGHT('TAB5'!I$16,4)&amp;"hors reseau",'TAB5.2'!$U:$V,2,FALSE),'TAB5'!$A55)</f>
        <v>0</v>
      </c>
      <c r="J55" s="90">
        <f>INDEX('TAB5.2'!$C$8:$S$199,VLOOKUP(RIGHT('TAB5'!J$16,4)&amp;"hors reseau",'TAB5.2'!$U:$V,2,FALSE),'TAB5'!$A55)</f>
        <v>0</v>
      </c>
      <c r="K55" s="90">
        <f>INDEX('TAB5.2'!$C$8:$S$199,VLOOKUP(RIGHT('TAB5'!K$16,4)&amp;"hors reseau",'TAB5.2'!$U:$V,2,FALSE),'TAB5'!$A55)</f>
        <v>0</v>
      </c>
      <c r="M55" s="106">
        <f t="shared" si="27"/>
        <v>0</v>
      </c>
      <c r="N55" s="106">
        <f t="shared" si="28"/>
        <v>0</v>
      </c>
      <c r="O55" s="106">
        <f t="shared" si="29"/>
        <v>0</v>
      </c>
      <c r="P55" s="106">
        <f t="shared" si="30"/>
        <v>0</v>
      </c>
      <c r="Q55" s="106">
        <f t="shared" si="31"/>
        <v>0</v>
      </c>
      <c r="R55" s="106">
        <f t="shared" si="32"/>
        <v>0</v>
      </c>
      <c r="S55" s="106">
        <f t="shared" si="33"/>
        <v>0</v>
      </c>
      <c r="T55" s="106">
        <f t="shared" si="34"/>
        <v>0</v>
      </c>
    </row>
    <row r="56" spans="1:20" x14ac:dyDescent="0.3">
      <c r="A56" s="254">
        <v>9</v>
      </c>
      <c r="B56" s="103" t="s">
        <v>206</v>
      </c>
      <c r="C56" s="90">
        <f>INDEX('TAB5.1'!$C$8:$S$199,VLOOKUP(RIGHT('TAB5'!C$16,4)&amp;"hors reseau",'TAB5.1'!$U:$V,2,FALSE),'TAB5'!$A56)</f>
        <v>0</v>
      </c>
      <c r="D56" s="90">
        <f>INDEX('TAB5.1'!$C$8:$S$199,VLOOKUP(RIGHT('TAB5'!D$16,4)&amp;"hors reseau",'TAB5.1'!$U:$V,2,FALSE),'TAB5'!$A56)</f>
        <v>0</v>
      </c>
      <c r="E56" s="90">
        <f>INDEX('TAB5.1'!$C$8:$S$199,VLOOKUP(RIGHT('TAB5'!E$16,4)&amp;"hors reseau",'TAB5.1'!$U:$V,2,FALSE),'TAB5'!$A56)</f>
        <v>0</v>
      </c>
      <c r="F56" s="90">
        <f>INDEX('TAB5.1'!$C$8:$S$199,VLOOKUP(RIGHT('TAB5'!F$16,4)&amp;"hors reseau",'TAB5.1'!$U:$V,2,FALSE),'TAB5'!$A56)</f>
        <v>0</v>
      </c>
      <c r="G56" s="90">
        <f>INDEX('TAB5.1'!$C$8:$S$199,VLOOKUP(RIGHT('TAB5'!G$16,4)&amp;"hors reseau",'TAB5.1'!$U:$V,2,FALSE),'TAB5'!$A56)</f>
        <v>0</v>
      </c>
      <c r="H56" s="90">
        <f>INDEX('TAB5.2'!$C$8:$S$199,VLOOKUP(RIGHT('TAB5'!H$16,4)&amp;"hors reseau",'TAB5.2'!$U:$V,2,FALSE),'TAB5'!$A56)</f>
        <v>0</v>
      </c>
      <c r="I56" s="90">
        <f>INDEX('TAB5.2'!$C$8:$S$199,VLOOKUP(RIGHT('TAB5'!I$16,4)&amp;"hors reseau",'TAB5.2'!$U:$V,2,FALSE),'TAB5'!$A56)</f>
        <v>0</v>
      </c>
      <c r="J56" s="90">
        <f>INDEX('TAB5.2'!$C$8:$S$199,VLOOKUP(RIGHT('TAB5'!J$16,4)&amp;"hors reseau",'TAB5.2'!$U:$V,2,FALSE),'TAB5'!$A56)</f>
        <v>0</v>
      </c>
      <c r="K56" s="90">
        <f>INDEX('TAB5.2'!$C$8:$S$199,VLOOKUP(RIGHT('TAB5'!K$16,4)&amp;"hors reseau",'TAB5.2'!$U:$V,2,FALSE),'TAB5'!$A56)</f>
        <v>0</v>
      </c>
      <c r="M56" s="106">
        <f t="shared" si="27"/>
        <v>0</v>
      </c>
      <c r="N56" s="106">
        <f t="shared" si="28"/>
        <v>0</v>
      </c>
      <c r="O56" s="106">
        <f t="shared" si="29"/>
        <v>0</v>
      </c>
      <c r="P56" s="106">
        <f t="shared" si="30"/>
        <v>0</v>
      </c>
      <c r="Q56" s="106">
        <f t="shared" si="31"/>
        <v>0</v>
      </c>
      <c r="R56" s="106">
        <f t="shared" si="32"/>
        <v>0</v>
      </c>
      <c r="S56" s="106">
        <f t="shared" si="33"/>
        <v>0</v>
      </c>
      <c r="T56" s="106">
        <f t="shared" si="34"/>
        <v>0</v>
      </c>
    </row>
    <row r="57" spans="1:20" x14ac:dyDescent="0.3">
      <c r="A57" s="254">
        <v>10</v>
      </c>
      <c r="B57" s="103" t="s">
        <v>334</v>
      </c>
      <c r="C57" s="90">
        <f>INDEX('TAB5.1'!$C$8:$S$199,VLOOKUP(RIGHT('TAB5'!C$16,4)&amp;"hors reseau",'TAB5.1'!$U:$V,2,FALSE),'TAB5'!$A57)</f>
        <v>0</v>
      </c>
      <c r="D57" s="90">
        <f>INDEX('TAB5.1'!$C$8:$S$199,VLOOKUP(RIGHT('TAB5'!D$16,4)&amp;"hors reseau",'TAB5.1'!$U:$V,2,FALSE),'TAB5'!$A57)</f>
        <v>0</v>
      </c>
      <c r="E57" s="90">
        <f>INDEX('TAB5.1'!$C$8:$S$199,VLOOKUP(RIGHT('TAB5'!E$16,4)&amp;"hors reseau",'TAB5.1'!$U:$V,2,FALSE),'TAB5'!$A57)</f>
        <v>0</v>
      </c>
      <c r="F57" s="90">
        <f>INDEX('TAB5.1'!$C$8:$S$199,VLOOKUP(RIGHT('TAB5'!F$16,4)&amp;"hors reseau",'TAB5.1'!$U:$V,2,FALSE),'TAB5'!$A57)</f>
        <v>0</v>
      </c>
      <c r="G57" s="90">
        <f>INDEX('TAB5.1'!$C$8:$S$199,VLOOKUP(RIGHT('TAB5'!G$16,4)&amp;"hors reseau",'TAB5.1'!$U:$V,2,FALSE),'TAB5'!$A57)</f>
        <v>0</v>
      </c>
      <c r="H57" s="90">
        <f>INDEX('TAB5.2'!$C$8:$S$199,VLOOKUP(RIGHT('TAB5'!H$16,4)&amp;"hors reseau",'TAB5.2'!$U:$V,2,FALSE),'TAB5'!$A57)</f>
        <v>0</v>
      </c>
      <c r="I57" s="90">
        <f>INDEX('TAB5.2'!$C$8:$S$199,VLOOKUP(RIGHT('TAB5'!I$16,4)&amp;"hors reseau",'TAB5.2'!$U:$V,2,FALSE),'TAB5'!$A57)</f>
        <v>0</v>
      </c>
      <c r="J57" s="90">
        <f>INDEX('TAB5.2'!$C$8:$S$199,VLOOKUP(RIGHT('TAB5'!J$16,4)&amp;"hors reseau",'TAB5.2'!$U:$V,2,FALSE),'TAB5'!$A57)</f>
        <v>0</v>
      </c>
      <c r="K57" s="90">
        <f>INDEX('TAB5.2'!$C$8:$S$199,VLOOKUP(RIGHT('TAB5'!K$16,4)&amp;"hors reseau",'TAB5.2'!$U:$V,2,FALSE),'TAB5'!$A57)</f>
        <v>0</v>
      </c>
      <c r="M57" s="106">
        <f t="shared" si="27"/>
        <v>0</v>
      </c>
      <c r="N57" s="106">
        <f t="shared" si="28"/>
        <v>0</v>
      </c>
      <c r="O57" s="106">
        <f t="shared" si="29"/>
        <v>0</v>
      </c>
      <c r="P57" s="106">
        <f t="shared" si="30"/>
        <v>0</v>
      </c>
      <c r="Q57" s="106">
        <f t="shared" si="31"/>
        <v>0</v>
      </c>
      <c r="R57" s="106">
        <f t="shared" si="32"/>
        <v>0</v>
      </c>
      <c r="S57" s="106">
        <f t="shared" si="33"/>
        <v>0</v>
      </c>
      <c r="T57" s="106">
        <f t="shared" si="34"/>
        <v>0</v>
      </c>
    </row>
    <row r="58" spans="1:20" x14ac:dyDescent="0.3">
      <c r="A58" s="254"/>
      <c r="B58" s="102" t="s">
        <v>205</v>
      </c>
      <c r="C58" s="111">
        <f t="shared" ref="C58:K58" si="37">SUM(C59:C62)</f>
        <v>0</v>
      </c>
      <c r="D58" s="111">
        <f t="shared" si="37"/>
        <v>0</v>
      </c>
      <c r="E58" s="111">
        <f t="shared" si="37"/>
        <v>0</v>
      </c>
      <c r="F58" s="111">
        <f t="shared" si="37"/>
        <v>0</v>
      </c>
      <c r="G58" s="111">
        <f t="shared" si="37"/>
        <v>0</v>
      </c>
      <c r="H58" s="111">
        <f t="shared" si="37"/>
        <v>0</v>
      </c>
      <c r="I58" s="111">
        <f t="shared" si="37"/>
        <v>0</v>
      </c>
      <c r="J58" s="111">
        <f t="shared" si="37"/>
        <v>0</v>
      </c>
      <c r="K58" s="111">
        <f t="shared" si="37"/>
        <v>0</v>
      </c>
      <c r="M58" s="106">
        <f t="shared" si="27"/>
        <v>0</v>
      </c>
      <c r="N58" s="106">
        <f t="shared" si="28"/>
        <v>0</v>
      </c>
      <c r="O58" s="106">
        <f t="shared" si="29"/>
        <v>0</v>
      </c>
      <c r="P58" s="106">
        <f t="shared" si="30"/>
        <v>0</v>
      </c>
      <c r="Q58" s="106">
        <f t="shared" si="31"/>
        <v>0</v>
      </c>
      <c r="R58" s="106">
        <f t="shared" si="32"/>
        <v>0</v>
      </c>
      <c r="S58" s="106">
        <f t="shared" si="33"/>
        <v>0</v>
      </c>
      <c r="T58" s="106">
        <f t="shared" si="34"/>
        <v>0</v>
      </c>
    </row>
    <row r="59" spans="1:20" x14ac:dyDescent="0.3">
      <c r="A59" s="254">
        <v>11</v>
      </c>
      <c r="B59" s="101" t="s">
        <v>207</v>
      </c>
      <c r="C59" s="90">
        <f>INDEX('TAB5.1'!$C$8:$S$199,VLOOKUP(RIGHT('TAB5'!C$16,4)&amp;"hors reseau",'TAB5.1'!$U:$V,2,FALSE),'TAB5'!$A59)</f>
        <v>0</v>
      </c>
      <c r="D59" s="90">
        <f>INDEX('TAB5.1'!$C$8:$S$199,VLOOKUP(RIGHT('TAB5'!D$16,4)&amp;"hors reseau",'TAB5.1'!$U:$V,2,FALSE),'TAB5'!$A59)</f>
        <v>0</v>
      </c>
      <c r="E59" s="90">
        <f>INDEX('TAB5.1'!$C$8:$S$199,VLOOKUP(RIGHT('TAB5'!E$16,4)&amp;"hors reseau",'TAB5.1'!$U:$V,2,FALSE),'TAB5'!$A59)</f>
        <v>0</v>
      </c>
      <c r="F59" s="90">
        <f>INDEX('TAB5.1'!$C$8:$S$199,VLOOKUP(RIGHT('TAB5'!F$16,4)&amp;"hors reseau",'TAB5.1'!$U:$V,2,FALSE),'TAB5'!$A59)</f>
        <v>0</v>
      </c>
      <c r="G59" s="90">
        <f>INDEX('TAB5.1'!$C$8:$S$199,VLOOKUP(RIGHT('TAB5'!G$16,4)&amp;"hors reseau",'TAB5.1'!$U:$V,2,FALSE),'TAB5'!$A59)</f>
        <v>0</v>
      </c>
      <c r="H59" s="90">
        <f>INDEX('TAB5.2'!$C$8:$S$199,VLOOKUP(RIGHT('TAB5'!H$16,4)&amp;"hors reseau",'TAB5.2'!$U:$V,2,FALSE),'TAB5'!$A59)</f>
        <v>0</v>
      </c>
      <c r="I59" s="90">
        <f>INDEX('TAB5.2'!$C$8:$S$199,VLOOKUP(RIGHT('TAB5'!I$16,4)&amp;"hors reseau",'TAB5.2'!$U:$V,2,FALSE),'TAB5'!$A59)</f>
        <v>0</v>
      </c>
      <c r="J59" s="90">
        <f>INDEX('TAB5.2'!$C$8:$S$199,VLOOKUP(RIGHT('TAB5'!J$16,4)&amp;"hors reseau",'TAB5.2'!$U:$V,2,FALSE),'TAB5'!$A59)</f>
        <v>0</v>
      </c>
      <c r="K59" s="90">
        <f>INDEX('TAB5.2'!$C$8:$S$199,VLOOKUP(RIGHT('TAB5'!K$16,4)&amp;"hors reseau",'TAB5.2'!$U:$V,2,FALSE),'TAB5'!$A59)</f>
        <v>0</v>
      </c>
      <c r="M59" s="106">
        <f t="shared" si="27"/>
        <v>0</v>
      </c>
      <c r="N59" s="106">
        <f t="shared" si="28"/>
        <v>0</v>
      </c>
      <c r="O59" s="106">
        <f t="shared" si="29"/>
        <v>0</v>
      </c>
      <c r="P59" s="106">
        <f t="shared" si="30"/>
        <v>0</v>
      </c>
      <c r="Q59" s="106">
        <f t="shared" si="31"/>
        <v>0</v>
      </c>
      <c r="R59" s="106">
        <f t="shared" si="32"/>
        <v>0</v>
      </c>
      <c r="S59" s="106">
        <f t="shared" si="33"/>
        <v>0</v>
      </c>
      <c r="T59" s="106">
        <f t="shared" si="34"/>
        <v>0</v>
      </c>
    </row>
    <row r="60" spans="1:20" x14ac:dyDescent="0.3">
      <c r="A60" s="254">
        <v>12</v>
      </c>
      <c r="B60" s="101" t="s">
        <v>204</v>
      </c>
      <c r="C60" s="90">
        <f>INDEX('TAB5.1'!$C$8:$S$199,VLOOKUP(RIGHT('TAB5'!C$16,4)&amp;"hors reseau",'TAB5.1'!$U:$V,2,FALSE),'TAB5'!$A60)</f>
        <v>0</v>
      </c>
      <c r="D60" s="90">
        <f>INDEX('TAB5.1'!$C$8:$S$199,VLOOKUP(RIGHT('TAB5'!D$16,4)&amp;"hors reseau",'TAB5.1'!$U:$V,2,FALSE),'TAB5'!$A60)</f>
        <v>0</v>
      </c>
      <c r="E60" s="90">
        <f>INDEX('TAB5.1'!$C$8:$S$199,VLOOKUP(RIGHT('TAB5'!E$16,4)&amp;"hors reseau",'TAB5.1'!$U:$V,2,FALSE),'TAB5'!$A60)</f>
        <v>0</v>
      </c>
      <c r="F60" s="90">
        <f>INDEX('TAB5.1'!$C$8:$S$199,VLOOKUP(RIGHT('TAB5'!F$16,4)&amp;"hors reseau",'TAB5.1'!$U:$V,2,FALSE),'TAB5'!$A60)</f>
        <v>0</v>
      </c>
      <c r="G60" s="90">
        <f>INDEX('TAB5.1'!$C$8:$S$199,VLOOKUP(RIGHT('TAB5'!G$16,4)&amp;"hors reseau",'TAB5.1'!$U:$V,2,FALSE),'TAB5'!$A60)</f>
        <v>0</v>
      </c>
      <c r="H60" s="90">
        <f>INDEX('TAB5.2'!$C$8:$S$199,VLOOKUP(RIGHT('TAB5'!H$16,4)&amp;"hors reseau",'TAB5.2'!$U:$V,2,FALSE),'TAB5'!$A60)</f>
        <v>0</v>
      </c>
      <c r="I60" s="90">
        <f>INDEX('TAB5.2'!$C$8:$S$199,VLOOKUP(RIGHT('TAB5'!I$16,4)&amp;"hors reseau",'TAB5.2'!$U:$V,2,FALSE),'TAB5'!$A60)</f>
        <v>0</v>
      </c>
      <c r="J60" s="90">
        <f>INDEX('TAB5.2'!$C$8:$S$199,VLOOKUP(RIGHT('TAB5'!J$16,4)&amp;"hors reseau",'TAB5.2'!$U:$V,2,FALSE),'TAB5'!$A60)</f>
        <v>0</v>
      </c>
      <c r="K60" s="90">
        <f>INDEX('TAB5.2'!$C$8:$S$199,VLOOKUP(RIGHT('TAB5'!K$16,4)&amp;"hors reseau",'TAB5.2'!$U:$V,2,FALSE),'TAB5'!$A60)</f>
        <v>0</v>
      </c>
      <c r="M60" s="106">
        <f t="shared" si="27"/>
        <v>0</v>
      </c>
      <c r="N60" s="106">
        <f t="shared" si="28"/>
        <v>0</v>
      </c>
      <c r="O60" s="106">
        <f t="shared" si="29"/>
        <v>0</v>
      </c>
      <c r="P60" s="106">
        <f t="shared" si="30"/>
        <v>0</v>
      </c>
      <c r="Q60" s="106">
        <f t="shared" si="31"/>
        <v>0</v>
      </c>
      <c r="R60" s="106">
        <f t="shared" si="32"/>
        <v>0</v>
      </c>
      <c r="S60" s="106">
        <f t="shared" si="33"/>
        <v>0</v>
      </c>
      <c r="T60" s="106">
        <f t="shared" si="34"/>
        <v>0</v>
      </c>
    </row>
    <row r="61" spans="1:20" x14ac:dyDescent="0.3">
      <c r="A61" s="254">
        <v>13</v>
      </c>
      <c r="B61" s="101" t="s">
        <v>206</v>
      </c>
      <c r="C61" s="90">
        <f>INDEX('TAB5.1'!$C$8:$S$199,VLOOKUP(RIGHT('TAB5'!C$16,4)&amp;"hors reseau",'TAB5.1'!$U:$V,2,FALSE),'TAB5'!$A61)</f>
        <v>0</v>
      </c>
      <c r="D61" s="90">
        <f>INDEX('TAB5.1'!$C$8:$S$199,VLOOKUP(RIGHT('TAB5'!D$16,4)&amp;"hors reseau",'TAB5.1'!$U:$V,2,FALSE),'TAB5'!$A61)</f>
        <v>0</v>
      </c>
      <c r="E61" s="90">
        <f>INDEX('TAB5.1'!$C$8:$S$199,VLOOKUP(RIGHT('TAB5'!E$16,4)&amp;"hors reseau",'TAB5.1'!$U:$V,2,FALSE),'TAB5'!$A61)</f>
        <v>0</v>
      </c>
      <c r="F61" s="90">
        <f>INDEX('TAB5.1'!$C$8:$S$199,VLOOKUP(RIGHT('TAB5'!F$16,4)&amp;"hors reseau",'TAB5.1'!$U:$V,2,FALSE),'TAB5'!$A61)</f>
        <v>0</v>
      </c>
      <c r="G61" s="90">
        <f>INDEX('TAB5.1'!$C$8:$S$199,VLOOKUP(RIGHT('TAB5'!G$16,4)&amp;"hors reseau",'TAB5.1'!$U:$V,2,FALSE),'TAB5'!$A61)</f>
        <v>0</v>
      </c>
      <c r="H61" s="90">
        <f>INDEX('TAB5.2'!$C$8:$S$199,VLOOKUP(RIGHT('TAB5'!H$16,4)&amp;"hors reseau",'TAB5.2'!$U:$V,2,FALSE),'TAB5'!$A61)</f>
        <v>0</v>
      </c>
      <c r="I61" s="90">
        <f>INDEX('TAB5.2'!$C$8:$S$199,VLOOKUP(RIGHT('TAB5'!I$16,4)&amp;"hors reseau",'TAB5.2'!$U:$V,2,FALSE),'TAB5'!$A61)</f>
        <v>0</v>
      </c>
      <c r="J61" s="90">
        <f>INDEX('TAB5.2'!$C$8:$S$199,VLOOKUP(RIGHT('TAB5'!J$16,4)&amp;"hors reseau",'TAB5.2'!$U:$V,2,FALSE),'TAB5'!$A61)</f>
        <v>0</v>
      </c>
      <c r="K61" s="90">
        <f>INDEX('TAB5.2'!$C$8:$S$199,VLOOKUP(RIGHT('TAB5'!K$16,4)&amp;"hors reseau",'TAB5.2'!$U:$V,2,FALSE),'TAB5'!$A61)</f>
        <v>0</v>
      </c>
      <c r="M61" s="106">
        <f t="shared" si="27"/>
        <v>0</v>
      </c>
      <c r="N61" s="106">
        <f t="shared" si="28"/>
        <v>0</v>
      </c>
      <c r="O61" s="106">
        <f t="shared" si="29"/>
        <v>0</v>
      </c>
      <c r="P61" s="106">
        <f t="shared" si="30"/>
        <v>0</v>
      </c>
      <c r="Q61" s="106">
        <f t="shared" si="31"/>
        <v>0</v>
      </c>
      <c r="R61" s="106">
        <f t="shared" si="32"/>
        <v>0</v>
      </c>
      <c r="S61" s="106">
        <f t="shared" si="33"/>
        <v>0</v>
      </c>
      <c r="T61" s="106">
        <f t="shared" si="34"/>
        <v>0</v>
      </c>
    </row>
    <row r="62" spans="1:20" x14ac:dyDescent="0.3">
      <c r="A62" s="254">
        <v>14</v>
      </c>
      <c r="B62" s="101" t="s">
        <v>334</v>
      </c>
      <c r="C62" s="90">
        <f>INDEX('TAB5.1'!$C$8:$S$199,VLOOKUP(RIGHT('TAB5'!C$16,4)&amp;"hors reseau",'TAB5.1'!$U:$V,2,FALSE),'TAB5'!$A62)</f>
        <v>0</v>
      </c>
      <c r="D62" s="90">
        <f>INDEX('TAB5.1'!$C$8:$S$199,VLOOKUP(RIGHT('TAB5'!D$16,4)&amp;"hors reseau",'TAB5.1'!$U:$V,2,FALSE),'TAB5'!$A62)</f>
        <v>0</v>
      </c>
      <c r="E62" s="90">
        <f>INDEX('TAB5.1'!$C$8:$S$199,VLOOKUP(RIGHT('TAB5'!E$16,4)&amp;"hors reseau",'TAB5.1'!$U:$V,2,FALSE),'TAB5'!$A62)</f>
        <v>0</v>
      </c>
      <c r="F62" s="90">
        <f>INDEX('TAB5.1'!$C$8:$S$199,VLOOKUP(RIGHT('TAB5'!F$16,4)&amp;"hors reseau",'TAB5.1'!$U:$V,2,FALSE),'TAB5'!$A62)</f>
        <v>0</v>
      </c>
      <c r="G62" s="90">
        <f>INDEX('TAB5.1'!$C$8:$S$199,VLOOKUP(RIGHT('TAB5'!G$16,4)&amp;"hors reseau",'TAB5.1'!$U:$V,2,FALSE),'TAB5'!$A62)</f>
        <v>0</v>
      </c>
      <c r="H62" s="90">
        <f>INDEX('TAB5.2'!$C$8:$S$199,VLOOKUP(RIGHT('TAB5'!H$16,4)&amp;"hors reseau",'TAB5.2'!$U:$V,2,FALSE),'TAB5'!$A62)</f>
        <v>0</v>
      </c>
      <c r="I62" s="90">
        <f>INDEX('TAB5.2'!$C$8:$S$199,VLOOKUP(RIGHT('TAB5'!I$16,4)&amp;"hors reseau",'TAB5.2'!$U:$V,2,FALSE),'TAB5'!$A62)</f>
        <v>0</v>
      </c>
      <c r="J62" s="90">
        <f>INDEX('TAB5.2'!$C$8:$S$199,VLOOKUP(RIGHT('TAB5'!J$16,4)&amp;"hors reseau",'TAB5.2'!$U:$V,2,FALSE),'TAB5'!$A62)</f>
        <v>0</v>
      </c>
      <c r="K62" s="90">
        <f>INDEX('TAB5.2'!$C$8:$S$199,VLOOKUP(RIGHT('TAB5'!K$16,4)&amp;"hors reseau",'TAB5.2'!$U:$V,2,FALSE),'TAB5'!$A62)</f>
        <v>0</v>
      </c>
      <c r="M62" s="106">
        <f t="shared" si="27"/>
        <v>0</v>
      </c>
      <c r="N62" s="106">
        <f t="shared" si="28"/>
        <v>0</v>
      </c>
      <c r="O62" s="106">
        <f t="shared" si="29"/>
        <v>0</v>
      </c>
      <c r="P62" s="106">
        <f t="shared" si="30"/>
        <v>0</v>
      </c>
      <c r="Q62" s="106">
        <f t="shared" si="31"/>
        <v>0</v>
      </c>
      <c r="R62" s="106">
        <f t="shared" si="32"/>
        <v>0</v>
      </c>
      <c r="S62" s="106">
        <f t="shared" si="33"/>
        <v>0</v>
      </c>
      <c r="T62" s="106">
        <f t="shared" si="34"/>
        <v>0</v>
      </c>
    </row>
    <row r="63" spans="1:20" x14ac:dyDescent="0.3">
      <c r="A63" s="254"/>
      <c r="B63" s="100" t="s">
        <v>330</v>
      </c>
      <c r="C63" s="111">
        <f t="shared" ref="C63:K63" si="38">SUM(C64:C66)</f>
        <v>0</v>
      </c>
      <c r="D63" s="111">
        <f t="shared" si="38"/>
        <v>0</v>
      </c>
      <c r="E63" s="111">
        <f t="shared" si="38"/>
        <v>0</v>
      </c>
      <c r="F63" s="111">
        <f t="shared" si="38"/>
        <v>0</v>
      </c>
      <c r="G63" s="111">
        <f t="shared" si="38"/>
        <v>0</v>
      </c>
      <c r="H63" s="111">
        <f t="shared" si="38"/>
        <v>0</v>
      </c>
      <c r="I63" s="111">
        <f t="shared" si="38"/>
        <v>0</v>
      </c>
      <c r="J63" s="111">
        <f t="shared" si="38"/>
        <v>0</v>
      </c>
      <c r="K63" s="111">
        <f t="shared" si="38"/>
        <v>0</v>
      </c>
      <c r="M63" s="106">
        <f t="shared" si="27"/>
        <v>0</v>
      </c>
      <c r="N63" s="106">
        <f t="shared" si="28"/>
        <v>0</v>
      </c>
      <c r="O63" s="106">
        <f t="shared" si="29"/>
        <v>0</v>
      </c>
      <c r="P63" s="106">
        <f t="shared" si="30"/>
        <v>0</v>
      </c>
      <c r="Q63" s="106">
        <f t="shared" si="31"/>
        <v>0</v>
      </c>
      <c r="R63" s="106">
        <f t="shared" si="32"/>
        <v>0</v>
      </c>
      <c r="S63" s="106">
        <f t="shared" si="33"/>
        <v>0</v>
      </c>
      <c r="T63" s="106">
        <f t="shared" si="34"/>
        <v>0</v>
      </c>
    </row>
    <row r="64" spans="1:20" ht="12" customHeight="1" x14ac:dyDescent="0.3">
      <c r="A64" s="254">
        <v>15</v>
      </c>
      <c r="B64" s="101" t="s">
        <v>58</v>
      </c>
      <c r="C64" s="112">
        <f t="shared" ref="C64:K64" si="39">SUM(C46,C50:C53,C55,C59:C60)</f>
        <v>0</v>
      </c>
      <c r="D64" s="112">
        <f t="shared" si="39"/>
        <v>0</v>
      </c>
      <c r="E64" s="112">
        <f t="shared" si="39"/>
        <v>0</v>
      </c>
      <c r="F64" s="112">
        <f t="shared" si="39"/>
        <v>0</v>
      </c>
      <c r="G64" s="112">
        <f t="shared" si="39"/>
        <v>0</v>
      </c>
      <c r="H64" s="112">
        <f t="shared" si="39"/>
        <v>0</v>
      </c>
      <c r="I64" s="112">
        <f t="shared" si="39"/>
        <v>0</v>
      </c>
      <c r="J64" s="112">
        <f t="shared" si="39"/>
        <v>0</v>
      </c>
      <c r="K64" s="112">
        <f t="shared" si="39"/>
        <v>0</v>
      </c>
      <c r="M64" s="106">
        <f t="shared" si="27"/>
        <v>0</v>
      </c>
      <c r="N64" s="106">
        <f t="shared" si="28"/>
        <v>0</v>
      </c>
      <c r="O64" s="106">
        <f t="shared" si="29"/>
        <v>0</v>
      </c>
      <c r="P64" s="106">
        <f t="shared" si="30"/>
        <v>0</v>
      </c>
      <c r="Q64" s="106">
        <f t="shared" si="31"/>
        <v>0</v>
      </c>
      <c r="R64" s="106">
        <f t="shared" si="32"/>
        <v>0</v>
      </c>
      <c r="S64" s="106">
        <f t="shared" si="33"/>
        <v>0</v>
      </c>
      <c r="T64" s="106">
        <f t="shared" si="34"/>
        <v>0</v>
      </c>
    </row>
    <row r="65" spans="1:20" x14ac:dyDescent="0.3">
      <c r="A65" s="254">
        <v>16</v>
      </c>
      <c r="B65" s="101" t="s">
        <v>59</v>
      </c>
      <c r="C65" s="112">
        <f t="shared" ref="C65:K65" si="40">SUM(C47,C56,C61)</f>
        <v>0</v>
      </c>
      <c r="D65" s="112">
        <f t="shared" si="40"/>
        <v>0</v>
      </c>
      <c r="E65" s="112">
        <f t="shared" si="40"/>
        <v>0</v>
      </c>
      <c r="F65" s="112">
        <f t="shared" si="40"/>
        <v>0</v>
      </c>
      <c r="G65" s="112">
        <f t="shared" si="40"/>
        <v>0</v>
      </c>
      <c r="H65" s="112">
        <f t="shared" si="40"/>
        <v>0</v>
      </c>
      <c r="I65" s="112">
        <f t="shared" si="40"/>
        <v>0</v>
      </c>
      <c r="J65" s="112">
        <f t="shared" si="40"/>
        <v>0</v>
      </c>
      <c r="K65" s="112">
        <f t="shared" si="40"/>
        <v>0</v>
      </c>
      <c r="M65" s="106">
        <f t="shared" si="27"/>
        <v>0</v>
      </c>
      <c r="N65" s="106">
        <f t="shared" si="28"/>
        <v>0</v>
      </c>
      <c r="O65" s="106">
        <f t="shared" si="29"/>
        <v>0</v>
      </c>
      <c r="P65" s="106">
        <f t="shared" si="30"/>
        <v>0</v>
      </c>
      <c r="Q65" s="106">
        <f t="shared" si="31"/>
        <v>0</v>
      </c>
      <c r="R65" s="106">
        <f t="shared" si="32"/>
        <v>0</v>
      </c>
      <c r="S65" s="106">
        <f t="shared" si="33"/>
        <v>0</v>
      </c>
      <c r="T65" s="106">
        <f t="shared" si="34"/>
        <v>0</v>
      </c>
    </row>
    <row r="66" spans="1:20" x14ac:dyDescent="0.3">
      <c r="A66" s="254">
        <v>17</v>
      </c>
      <c r="B66" s="101" t="s">
        <v>332</v>
      </c>
      <c r="C66" s="112">
        <f t="shared" ref="C66:K66" si="41">SUM(C48,C57,C62)</f>
        <v>0</v>
      </c>
      <c r="D66" s="112">
        <f t="shared" si="41"/>
        <v>0</v>
      </c>
      <c r="E66" s="112">
        <f t="shared" si="41"/>
        <v>0</v>
      </c>
      <c r="F66" s="112">
        <f t="shared" si="41"/>
        <v>0</v>
      </c>
      <c r="G66" s="112">
        <f t="shared" si="41"/>
        <v>0</v>
      </c>
      <c r="H66" s="112">
        <f t="shared" si="41"/>
        <v>0</v>
      </c>
      <c r="I66" s="112">
        <f t="shared" si="41"/>
        <v>0</v>
      </c>
      <c r="J66" s="112">
        <f t="shared" si="41"/>
        <v>0</v>
      </c>
      <c r="K66" s="112">
        <f t="shared" si="41"/>
        <v>0</v>
      </c>
      <c r="M66" s="106">
        <f t="shared" si="27"/>
        <v>0</v>
      </c>
      <c r="N66" s="106">
        <f t="shared" si="28"/>
        <v>0</v>
      </c>
      <c r="O66" s="106">
        <f t="shared" si="29"/>
        <v>0</v>
      </c>
      <c r="P66" s="106">
        <f t="shared" si="30"/>
        <v>0</v>
      </c>
      <c r="Q66" s="106">
        <f t="shared" si="31"/>
        <v>0</v>
      </c>
      <c r="R66" s="106">
        <f t="shared" si="32"/>
        <v>0</v>
      </c>
      <c r="S66" s="106">
        <f t="shared" si="33"/>
        <v>0</v>
      </c>
      <c r="T66" s="106">
        <f t="shared" si="34"/>
        <v>0</v>
      </c>
    </row>
    <row r="67" spans="1:20" x14ac:dyDescent="0.3">
      <c r="A67" s="254"/>
      <c r="B67" s="101"/>
      <c r="C67" s="112"/>
      <c r="D67" s="112"/>
      <c r="E67" s="112"/>
      <c r="F67" s="112"/>
      <c r="G67" s="112"/>
      <c r="H67" s="112"/>
      <c r="I67" s="112"/>
      <c r="J67" s="112"/>
      <c r="K67" s="112"/>
      <c r="M67" s="106"/>
      <c r="N67" s="106"/>
      <c r="O67" s="106"/>
      <c r="P67" s="106"/>
      <c r="Q67" s="106"/>
      <c r="R67" s="106"/>
      <c r="S67" s="106"/>
      <c r="T67" s="106"/>
    </row>
    <row r="68" spans="1:20" x14ac:dyDescent="0.3">
      <c r="A68" s="254"/>
    </row>
    <row r="69" spans="1:20" x14ac:dyDescent="0.3">
      <c r="A69" s="356" t="s">
        <v>13</v>
      </c>
      <c r="B69" s="356"/>
      <c r="C69" s="356"/>
      <c r="D69" s="356"/>
      <c r="E69" s="356"/>
      <c r="F69" s="356"/>
      <c r="G69" s="356"/>
      <c r="H69" s="356"/>
      <c r="I69" s="356"/>
      <c r="J69" s="356"/>
      <c r="K69" s="356"/>
      <c r="M69" s="356"/>
      <c r="N69" s="356"/>
      <c r="O69" s="356"/>
      <c r="P69" s="356"/>
      <c r="Q69" s="356"/>
      <c r="R69" s="356"/>
      <c r="S69" s="356"/>
      <c r="T69" s="110"/>
    </row>
    <row r="71" spans="1:20" x14ac:dyDescent="0.3">
      <c r="M71" s="506" t="s">
        <v>445</v>
      </c>
      <c r="N71" s="507"/>
      <c r="O71" s="507"/>
      <c r="P71" s="507"/>
      <c r="Q71" s="507"/>
      <c r="R71" s="507"/>
      <c r="S71" s="507"/>
      <c r="T71" s="508"/>
    </row>
    <row r="72" spans="1:20" ht="27" x14ac:dyDescent="0.3">
      <c r="C72" s="381" t="s">
        <v>499</v>
      </c>
      <c r="D72" s="381" t="s">
        <v>510</v>
      </c>
      <c r="E72" s="381" t="s">
        <v>507</v>
      </c>
      <c r="F72" s="381" t="s">
        <v>508</v>
      </c>
      <c r="G72" s="381" t="s">
        <v>455</v>
      </c>
      <c r="H72" s="381" t="s">
        <v>456</v>
      </c>
      <c r="I72" s="381" t="s">
        <v>457</v>
      </c>
      <c r="J72" s="381" t="s">
        <v>458</v>
      </c>
      <c r="K72" s="381" t="s">
        <v>459</v>
      </c>
      <c r="M72" s="343" t="s">
        <v>441</v>
      </c>
      <c r="N72" s="343" t="s">
        <v>442</v>
      </c>
      <c r="O72" s="343" t="s">
        <v>443</v>
      </c>
      <c r="P72" s="343" t="s">
        <v>444</v>
      </c>
      <c r="Q72" s="343" t="s">
        <v>446</v>
      </c>
      <c r="R72" s="343" t="s">
        <v>447</v>
      </c>
      <c r="S72" s="343" t="s">
        <v>448</v>
      </c>
      <c r="T72" s="343" t="s">
        <v>449</v>
      </c>
    </row>
    <row r="73" spans="1:20" x14ac:dyDescent="0.3">
      <c r="B73" s="100" t="s">
        <v>326</v>
      </c>
      <c r="C73" s="111">
        <f>SUM(C74:C76)</f>
        <v>0</v>
      </c>
      <c r="D73" s="111">
        <f>C91</f>
        <v>0</v>
      </c>
      <c r="E73" s="111">
        <f t="shared" ref="E73:K73" si="42">M91</f>
        <v>0</v>
      </c>
      <c r="F73" s="111">
        <f t="shared" si="42"/>
        <v>0</v>
      </c>
      <c r="G73" s="111">
        <f t="shared" si="42"/>
        <v>0</v>
      </c>
      <c r="H73" s="111">
        <f t="shared" si="42"/>
        <v>0</v>
      </c>
      <c r="I73" s="111">
        <f t="shared" si="42"/>
        <v>0</v>
      </c>
      <c r="J73" s="111">
        <f t="shared" si="42"/>
        <v>0</v>
      </c>
      <c r="K73" s="111">
        <f t="shared" si="42"/>
        <v>0</v>
      </c>
      <c r="M73" s="106">
        <f t="shared" ref="M73:M94" si="43">IFERROR(IF(AND(ROUND(SUM(C73:C73),0)=0,ROUND(SUM(D73:D73),0)&gt;ROUND(SUM(C73:C73),0)),"INF",(ROUND(SUM(D73:D73),0)-ROUND(SUM(C73:C73),0))/ROUND(SUM(C73:C73),0)),0)</f>
        <v>0</v>
      </c>
      <c r="N73" s="106">
        <f t="shared" ref="N73:N94" si="44">IFERROR(IF(AND(ROUND(SUM(D73),0)=0,ROUND(SUM(E73:E73),0)&gt;ROUND(SUM(D73),0)),"INF",(ROUND(SUM(E73:E73),0)-ROUND(SUM(D73),0))/ROUND(SUM(D73),0)),0)</f>
        <v>0</v>
      </c>
      <c r="O73" s="106">
        <f t="shared" ref="O73:O94" si="45">IFERROR(IF(AND(ROUND(SUM(E73),0)=0,ROUND(SUM(F73:F73),0)&gt;ROUND(SUM(E73),0)),"INF",(ROUND(SUM(F73:F73),0)-ROUND(SUM(E73),0))/ROUND(SUM(E73),0)),0)</f>
        <v>0</v>
      </c>
      <c r="P73" s="106">
        <f t="shared" ref="P73:P94" si="46">IFERROR(IF(AND(ROUND(SUM(F73),0)=0,ROUND(SUM(G73:G73),0)&gt;ROUND(SUM(F73),0)),"INF",(ROUND(SUM(G73:G73),0)-ROUND(SUM(F73),0))/ROUND(SUM(F73),0)),0)</f>
        <v>0</v>
      </c>
      <c r="Q73" s="106">
        <f t="shared" ref="Q73:Q94" si="47">IFERROR(IF(AND(ROUND(SUM(G73),0)=0,ROUND(SUM(H73:H73),0)&gt;ROUND(SUM(G73),0)),"INF",(ROUND(SUM(H73:H73),0)-ROUND(SUM(G73),0))/ROUND(SUM(G73),0)),0)</f>
        <v>0</v>
      </c>
      <c r="R73" s="106">
        <f t="shared" ref="R73:R94" si="48">IFERROR(IF(AND(ROUND(SUM(H73),0)=0,ROUND(SUM(I73:I73),0)&gt;ROUND(SUM(H73),0)),"INF",(ROUND(SUM(I73:I73),0)-ROUND(SUM(H73),0))/ROUND(SUM(H73),0)),0)</f>
        <v>0</v>
      </c>
      <c r="S73" s="106">
        <f t="shared" ref="S73:S94" si="49">IFERROR(IF(AND(ROUND(SUM(I73),0)=0,ROUND(SUM(J73:J73),0)&gt;ROUND(SUM(I73),0)),"INF",(ROUND(SUM(J73:J73),0)-ROUND(SUM(I73),0))/ROUND(SUM(I73),0)),0)</f>
        <v>0</v>
      </c>
      <c r="T73" s="106">
        <f t="shared" ref="T73:T94" si="50">IFERROR(IF(AND(ROUND(SUM(J73),0)=0,ROUND(SUM(K73:K73),0)&gt;ROUND(SUM(J73),0)),"INF",(ROUND(SUM(K73:K73),0)-ROUND(SUM(J73),0))/ROUND(SUM(J73),0)),0)</f>
        <v>0</v>
      </c>
    </row>
    <row r="74" spans="1:20" x14ac:dyDescent="0.3">
      <c r="B74" s="101" t="s">
        <v>336</v>
      </c>
      <c r="C74" s="90">
        <f t="shared" ref="C74:K74" si="51">SUM(C18,C46)</f>
        <v>0</v>
      </c>
      <c r="D74" s="90">
        <f t="shared" si="51"/>
        <v>0</v>
      </c>
      <c r="E74" s="90">
        <f t="shared" si="51"/>
        <v>0</v>
      </c>
      <c r="F74" s="90">
        <f t="shared" si="51"/>
        <v>0</v>
      </c>
      <c r="G74" s="90">
        <f t="shared" si="51"/>
        <v>0</v>
      </c>
      <c r="H74" s="90">
        <f t="shared" si="51"/>
        <v>0</v>
      </c>
      <c r="I74" s="90">
        <f t="shared" si="51"/>
        <v>0</v>
      </c>
      <c r="J74" s="90">
        <f t="shared" si="51"/>
        <v>0</v>
      </c>
      <c r="K74" s="90">
        <f t="shared" si="51"/>
        <v>0</v>
      </c>
      <c r="M74" s="106">
        <f t="shared" si="43"/>
        <v>0</v>
      </c>
      <c r="N74" s="106">
        <f t="shared" si="44"/>
        <v>0</v>
      </c>
      <c r="O74" s="106">
        <f t="shared" si="45"/>
        <v>0</v>
      </c>
      <c r="P74" s="106">
        <f t="shared" si="46"/>
        <v>0</v>
      </c>
      <c r="Q74" s="106">
        <f t="shared" si="47"/>
        <v>0</v>
      </c>
      <c r="R74" s="106">
        <f t="shared" si="48"/>
        <v>0</v>
      </c>
      <c r="S74" s="106">
        <f t="shared" si="49"/>
        <v>0</v>
      </c>
      <c r="T74" s="106">
        <f t="shared" si="50"/>
        <v>0</v>
      </c>
    </row>
    <row r="75" spans="1:20" x14ac:dyDescent="0.3">
      <c r="B75" s="101" t="s">
        <v>59</v>
      </c>
      <c r="C75" s="90">
        <f t="shared" ref="C75:K75" si="52">SUM(C19,C47)</f>
        <v>0</v>
      </c>
      <c r="D75" s="90">
        <f t="shared" si="52"/>
        <v>0</v>
      </c>
      <c r="E75" s="90">
        <f t="shared" si="52"/>
        <v>0</v>
      </c>
      <c r="F75" s="90">
        <f t="shared" si="52"/>
        <v>0</v>
      </c>
      <c r="G75" s="90">
        <f t="shared" si="52"/>
        <v>0</v>
      </c>
      <c r="H75" s="90">
        <f t="shared" si="52"/>
        <v>0</v>
      </c>
      <c r="I75" s="90">
        <f t="shared" si="52"/>
        <v>0</v>
      </c>
      <c r="J75" s="90">
        <f t="shared" si="52"/>
        <v>0</v>
      </c>
      <c r="K75" s="90">
        <f t="shared" si="52"/>
        <v>0</v>
      </c>
      <c r="M75" s="106">
        <f t="shared" si="43"/>
        <v>0</v>
      </c>
      <c r="N75" s="106">
        <f t="shared" si="44"/>
        <v>0</v>
      </c>
      <c r="O75" s="106">
        <f t="shared" si="45"/>
        <v>0</v>
      </c>
      <c r="P75" s="106">
        <f t="shared" si="46"/>
        <v>0</v>
      </c>
      <c r="Q75" s="106">
        <f t="shared" si="47"/>
        <v>0</v>
      </c>
      <c r="R75" s="106">
        <f t="shared" si="48"/>
        <v>0</v>
      </c>
      <c r="S75" s="106">
        <f t="shared" si="49"/>
        <v>0</v>
      </c>
      <c r="T75" s="106">
        <f t="shared" si="50"/>
        <v>0</v>
      </c>
    </row>
    <row r="76" spans="1:20" x14ac:dyDescent="0.3">
      <c r="B76" s="101" t="s">
        <v>332</v>
      </c>
      <c r="C76" s="90">
        <f t="shared" ref="C76:K76" si="53">SUM(C20,C48)</f>
        <v>0</v>
      </c>
      <c r="D76" s="90">
        <f t="shared" si="53"/>
        <v>0</v>
      </c>
      <c r="E76" s="90">
        <f t="shared" si="53"/>
        <v>0</v>
      </c>
      <c r="F76" s="90">
        <f t="shared" si="53"/>
        <v>0</v>
      </c>
      <c r="G76" s="90">
        <f t="shared" si="53"/>
        <v>0</v>
      </c>
      <c r="H76" s="90">
        <f t="shared" si="53"/>
        <v>0</v>
      </c>
      <c r="I76" s="90">
        <f t="shared" si="53"/>
        <v>0</v>
      </c>
      <c r="J76" s="90">
        <f t="shared" si="53"/>
        <v>0</v>
      </c>
      <c r="K76" s="90">
        <f t="shared" si="53"/>
        <v>0</v>
      </c>
      <c r="M76" s="106">
        <f t="shared" si="43"/>
        <v>0</v>
      </c>
      <c r="N76" s="106">
        <f t="shared" si="44"/>
        <v>0</v>
      </c>
      <c r="O76" s="106">
        <f t="shared" si="45"/>
        <v>0</v>
      </c>
      <c r="P76" s="106">
        <f t="shared" si="46"/>
        <v>0</v>
      </c>
      <c r="Q76" s="106">
        <f t="shared" si="47"/>
        <v>0</v>
      </c>
      <c r="R76" s="106">
        <f t="shared" si="48"/>
        <v>0</v>
      </c>
      <c r="S76" s="106">
        <f t="shared" si="49"/>
        <v>0</v>
      </c>
      <c r="T76" s="106">
        <f t="shared" si="50"/>
        <v>0</v>
      </c>
    </row>
    <row r="77" spans="1:20" x14ac:dyDescent="0.3">
      <c r="B77" s="102" t="s">
        <v>327</v>
      </c>
      <c r="C77" s="90">
        <f t="shared" ref="C77:K77" si="54">SUM(C78:C81)</f>
        <v>0</v>
      </c>
      <c r="D77" s="90">
        <f t="shared" si="54"/>
        <v>0</v>
      </c>
      <c r="E77" s="90">
        <f t="shared" si="54"/>
        <v>0</v>
      </c>
      <c r="F77" s="90">
        <f t="shared" si="54"/>
        <v>0</v>
      </c>
      <c r="G77" s="90">
        <f t="shared" si="54"/>
        <v>0</v>
      </c>
      <c r="H77" s="90">
        <f t="shared" si="54"/>
        <v>0</v>
      </c>
      <c r="I77" s="90">
        <f t="shared" si="54"/>
        <v>0</v>
      </c>
      <c r="J77" s="90">
        <f t="shared" si="54"/>
        <v>0</v>
      </c>
      <c r="K77" s="90">
        <f t="shared" si="54"/>
        <v>0</v>
      </c>
      <c r="M77" s="106">
        <f t="shared" si="43"/>
        <v>0</v>
      </c>
      <c r="N77" s="106">
        <f t="shared" si="44"/>
        <v>0</v>
      </c>
      <c r="O77" s="106">
        <f t="shared" si="45"/>
        <v>0</v>
      </c>
      <c r="P77" s="106">
        <f t="shared" si="46"/>
        <v>0</v>
      </c>
      <c r="Q77" s="106">
        <f t="shared" si="47"/>
        <v>0</v>
      </c>
      <c r="R77" s="106">
        <f t="shared" si="48"/>
        <v>0</v>
      </c>
      <c r="S77" s="106">
        <f t="shared" si="49"/>
        <v>0</v>
      </c>
      <c r="T77" s="106">
        <f t="shared" si="50"/>
        <v>0</v>
      </c>
    </row>
    <row r="78" spans="1:20" x14ac:dyDescent="0.3">
      <c r="B78" s="103" t="s">
        <v>203</v>
      </c>
      <c r="C78" s="90">
        <f t="shared" ref="C78:K78" si="55">SUM(C22,C50)</f>
        <v>0</v>
      </c>
      <c r="D78" s="90">
        <f t="shared" si="55"/>
        <v>0</v>
      </c>
      <c r="E78" s="90">
        <f t="shared" si="55"/>
        <v>0</v>
      </c>
      <c r="F78" s="90">
        <f t="shared" si="55"/>
        <v>0</v>
      </c>
      <c r="G78" s="90">
        <f t="shared" si="55"/>
        <v>0</v>
      </c>
      <c r="H78" s="90">
        <f t="shared" si="55"/>
        <v>0</v>
      </c>
      <c r="I78" s="90">
        <f t="shared" si="55"/>
        <v>0</v>
      </c>
      <c r="J78" s="90">
        <f t="shared" si="55"/>
        <v>0</v>
      </c>
      <c r="K78" s="90">
        <f t="shared" si="55"/>
        <v>0</v>
      </c>
      <c r="M78" s="106">
        <f t="shared" si="43"/>
        <v>0</v>
      </c>
      <c r="N78" s="106">
        <f t="shared" si="44"/>
        <v>0</v>
      </c>
      <c r="O78" s="106">
        <f t="shared" si="45"/>
        <v>0</v>
      </c>
      <c r="P78" s="106">
        <f t="shared" si="46"/>
        <v>0</v>
      </c>
      <c r="Q78" s="106">
        <f t="shared" si="47"/>
        <v>0</v>
      </c>
      <c r="R78" s="106">
        <f t="shared" si="48"/>
        <v>0</v>
      </c>
      <c r="S78" s="106">
        <f t="shared" si="49"/>
        <v>0</v>
      </c>
      <c r="T78" s="106">
        <f t="shared" si="50"/>
        <v>0</v>
      </c>
    </row>
    <row r="79" spans="1:20" x14ac:dyDescent="0.3">
      <c r="B79" s="103" t="s">
        <v>202</v>
      </c>
      <c r="C79" s="90">
        <f t="shared" ref="C79:K79" si="56">SUM(C23,C51)</f>
        <v>0</v>
      </c>
      <c r="D79" s="90">
        <f t="shared" si="56"/>
        <v>0</v>
      </c>
      <c r="E79" s="90">
        <f t="shared" si="56"/>
        <v>0</v>
      </c>
      <c r="F79" s="90">
        <f t="shared" si="56"/>
        <v>0</v>
      </c>
      <c r="G79" s="90">
        <f t="shared" si="56"/>
        <v>0</v>
      </c>
      <c r="H79" s="90">
        <f t="shared" si="56"/>
        <v>0</v>
      </c>
      <c r="I79" s="90">
        <f t="shared" si="56"/>
        <v>0</v>
      </c>
      <c r="J79" s="90">
        <f t="shared" si="56"/>
        <v>0</v>
      </c>
      <c r="K79" s="90">
        <f t="shared" si="56"/>
        <v>0</v>
      </c>
      <c r="M79" s="106">
        <f t="shared" si="43"/>
        <v>0</v>
      </c>
      <c r="N79" s="106">
        <f t="shared" si="44"/>
        <v>0</v>
      </c>
      <c r="O79" s="106">
        <f t="shared" si="45"/>
        <v>0</v>
      </c>
      <c r="P79" s="106">
        <f t="shared" si="46"/>
        <v>0</v>
      </c>
      <c r="Q79" s="106">
        <f t="shared" si="47"/>
        <v>0</v>
      </c>
      <c r="R79" s="106">
        <f t="shared" si="48"/>
        <v>0</v>
      </c>
      <c r="S79" s="106">
        <f t="shared" si="49"/>
        <v>0</v>
      </c>
      <c r="T79" s="106">
        <f t="shared" si="50"/>
        <v>0</v>
      </c>
    </row>
    <row r="80" spans="1:20" x14ac:dyDescent="0.3">
      <c r="B80" s="103" t="s">
        <v>47</v>
      </c>
      <c r="C80" s="90">
        <f t="shared" ref="C80:K80" si="57">SUM(C24,C52)</f>
        <v>0</v>
      </c>
      <c r="D80" s="90">
        <f t="shared" si="57"/>
        <v>0</v>
      </c>
      <c r="E80" s="90">
        <f t="shared" si="57"/>
        <v>0</v>
      </c>
      <c r="F80" s="90">
        <f t="shared" si="57"/>
        <v>0</v>
      </c>
      <c r="G80" s="90">
        <f t="shared" si="57"/>
        <v>0</v>
      </c>
      <c r="H80" s="90">
        <f t="shared" si="57"/>
        <v>0</v>
      </c>
      <c r="I80" s="90">
        <f t="shared" si="57"/>
        <v>0</v>
      </c>
      <c r="J80" s="90">
        <f t="shared" si="57"/>
        <v>0</v>
      </c>
      <c r="K80" s="90">
        <f t="shared" si="57"/>
        <v>0</v>
      </c>
      <c r="M80" s="106">
        <f t="shared" si="43"/>
        <v>0</v>
      </c>
      <c r="N80" s="106">
        <f t="shared" si="44"/>
        <v>0</v>
      </c>
      <c r="O80" s="106">
        <f t="shared" si="45"/>
        <v>0</v>
      </c>
      <c r="P80" s="106">
        <f t="shared" si="46"/>
        <v>0</v>
      </c>
      <c r="Q80" s="106">
        <f t="shared" si="47"/>
        <v>0</v>
      </c>
      <c r="R80" s="106">
        <f t="shared" si="48"/>
        <v>0</v>
      </c>
      <c r="S80" s="106">
        <f t="shared" si="49"/>
        <v>0</v>
      </c>
      <c r="T80" s="106">
        <f t="shared" si="50"/>
        <v>0</v>
      </c>
    </row>
    <row r="81" spans="2:20" x14ac:dyDescent="0.3">
      <c r="B81" s="103" t="s">
        <v>48</v>
      </c>
      <c r="C81" s="90">
        <f t="shared" ref="C81:K81" si="58">SUM(C25,C53)</f>
        <v>0</v>
      </c>
      <c r="D81" s="90">
        <f t="shared" si="58"/>
        <v>0</v>
      </c>
      <c r="E81" s="90">
        <f t="shared" si="58"/>
        <v>0</v>
      </c>
      <c r="F81" s="90">
        <f t="shared" si="58"/>
        <v>0</v>
      </c>
      <c r="G81" s="90">
        <f t="shared" si="58"/>
        <v>0</v>
      </c>
      <c r="H81" s="90">
        <f t="shared" si="58"/>
        <v>0</v>
      </c>
      <c r="I81" s="90">
        <f t="shared" si="58"/>
        <v>0</v>
      </c>
      <c r="J81" s="90">
        <f t="shared" si="58"/>
        <v>0</v>
      </c>
      <c r="K81" s="90">
        <f t="shared" si="58"/>
        <v>0</v>
      </c>
      <c r="M81" s="106">
        <f t="shared" si="43"/>
        <v>0</v>
      </c>
      <c r="N81" s="106">
        <f t="shared" si="44"/>
        <v>0</v>
      </c>
      <c r="O81" s="106">
        <f t="shared" si="45"/>
        <v>0</v>
      </c>
      <c r="P81" s="106">
        <f t="shared" si="46"/>
        <v>0</v>
      </c>
      <c r="Q81" s="106">
        <f t="shared" si="47"/>
        <v>0</v>
      </c>
      <c r="R81" s="106">
        <f t="shared" si="48"/>
        <v>0</v>
      </c>
      <c r="S81" s="106">
        <f t="shared" si="49"/>
        <v>0</v>
      </c>
      <c r="T81" s="106">
        <f t="shared" si="50"/>
        <v>0</v>
      </c>
    </row>
    <row r="82" spans="2:20" x14ac:dyDescent="0.3">
      <c r="B82" s="100" t="s">
        <v>335</v>
      </c>
      <c r="C82" s="111">
        <f t="shared" ref="C82:K82" si="59">SUM(C83:C85)</f>
        <v>0</v>
      </c>
      <c r="D82" s="111">
        <f t="shared" si="59"/>
        <v>0</v>
      </c>
      <c r="E82" s="111">
        <f t="shared" si="59"/>
        <v>0</v>
      </c>
      <c r="F82" s="111">
        <f t="shared" si="59"/>
        <v>0</v>
      </c>
      <c r="G82" s="111">
        <f t="shared" si="59"/>
        <v>0</v>
      </c>
      <c r="H82" s="111">
        <f t="shared" si="59"/>
        <v>0</v>
      </c>
      <c r="I82" s="111">
        <f t="shared" si="59"/>
        <v>0</v>
      </c>
      <c r="J82" s="111">
        <f t="shared" si="59"/>
        <v>0</v>
      </c>
      <c r="K82" s="111">
        <f t="shared" si="59"/>
        <v>0</v>
      </c>
      <c r="M82" s="106">
        <f t="shared" si="43"/>
        <v>0</v>
      </c>
      <c r="N82" s="106">
        <f t="shared" si="44"/>
        <v>0</v>
      </c>
      <c r="O82" s="106">
        <f t="shared" si="45"/>
        <v>0</v>
      </c>
      <c r="P82" s="106">
        <f t="shared" si="46"/>
        <v>0</v>
      </c>
      <c r="Q82" s="106">
        <f t="shared" si="47"/>
        <v>0</v>
      </c>
      <c r="R82" s="106">
        <f t="shared" si="48"/>
        <v>0</v>
      </c>
      <c r="S82" s="106">
        <f t="shared" si="49"/>
        <v>0</v>
      </c>
      <c r="T82" s="106">
        <f t="shared" si="50"/>
        <v>0</v>
      </c>
    </row>
    <row r="83" spans="2:20" x14ac:dyDescent="0.3">
      <c r="B83" s="103" t="s">
        <v>333</v>
      </c>
      <c r="C83" s="90">
        <f t="shared" ref="C83:K83" si="60">SUM(C27,C55)</f>
        <v>0</v>
      </c>
      <c r="D83" s="90">
        <f t="shared" si="60"/>
        <v>0</v>
      </c>
      <c r="E83" s="90">
        <f t="shared" si="60"/>
        <v>0</v>
      </c>
      <c r="F83" s="90">
        <f t="shared" si="60"/>
        <v>0</v>
      </c>
      <c r="G83" s="90">
        <f t="shared" si="60"/>
        <v>0</v>
      </c>
      <c r="H83" s="90">
        <f t="shared" si="60"/>
        <v>0</v>
      </c>
      <c r="I83" s="90">
        <f t="shared" si="60"/>
        <v>0</v>
      </c>
      <c r="J83" s="90">
        <f t="shared" si="60"/>
        <v>0</v>
      </c>
      <c r="K83" s="90">
        <f t="shared" si="60"/>
        <v>0</v>
      </c>
      <c r="M83" s="106">
        <f t="shared" si="43"/>
        <v>0</v>
      </c>
      <c r="N83" s="106">
        <f t="shared" si="44"/>
        <v>0</v>
      </c>
      <c r="O83" s="106">
        <f t="shared" si="45"/>
        <v>0</v>
      </c>
      <c r="P83" s="106">
        <f t="shared" si="46"/>
        <v>0</v>
      </c>
      <c r="Q83" s="106">
        <f t="shared" si="47"/>
        <v>0</v>
      </c>
      <c r="R83" s="106">
        <f t="shared" si="48"/>
        <v>0</v>
      </c>
      <c r="S83" s="106">
        <f t="shared" si="49"/>
        <v>0</v>
      </c>
      <c r="T83" s="106">
        <f t="shared" si="50"/>
        <v>0</v>
      </c>
    </row>
    <row r="84" spans="2:20" x14ac:dyDescent="0.3">
      <c r="B84" s="103" t="s">
        <v>206</v>
      </c>
      <c r="C84" s="90">
        <f t="shared" ref="C84:K84" si="61">SUM(C28,C56)</f>
        <v>0</v>
      </c>
      <c r="D84" s="90">
        <f t="shared" si="61"/>
        <v>0</v>
      </c>
      <c r="E84" s="90">
        <f t="shared" si="61"/>
        <v>0</v>
      </c>
      <c r="F84" s="90">
        <f t="shared" si="61"/>
        <v>0</v>
      </c>
      <c r="G84" s="90">
        <f t="shared" si="61"/>
        <v>0</v>
      </c>
      <c r="H84" s="90">
        <f t="shared" si="61"/>
        <v>0</v>
      </c>
      <c r="I84" s="90">
        <f t="shared" si="61"/>
        <v>0</v>
      </c>
      <c r="J84" s="90">
        <f t="shared" si="61"/>
        <v>0</v>
      </c>
      <c r="K84" s="90">
        <f t="shared" si="61"/>
        <v>0</v>
      </c>
      <c r="M84" s="106">
        <f t="shared" si="43"/>
        <v>0</v>
      </c>
      <c r="N84" s="106">
        <f t="shared" si="44"/>
        <v>0</v>
      </c>
      <c r="O84" s="106">
        <f t="shared" si="45"/>
        <v>0</v>
      </c>
      <c r="P84" s="106">
        <f t="shared" si="46"/>
        <v>0</v>
      </c>
      <c r="Q84" s="106">
        <f t="shared" si="47"/>
        <v>0</v>
      </c>
      <c r="R84" s="106">
        <f t="shared" si="48"/>
        <v>0</v>
      </c>
      <c r="S84" s="106">
        <f t="shared" si="49"/>
        <v>0</v>
      </c>
      <c r="T84" s="106">
        <f t="shared" si="50"/>
        <v>0</v>
      </c>
    </row>
    <row r="85" spans="2:20" x14ac:dyDescent="0.3">
      <c r="B85" s="103" t="s">
        <v>334</v>
      </c>
      <c r="C85" s="90">
        <f t="shared" ref="C85:K85" si="62">SUM(C29,C57)</f>
        <v>0</v>
      </c>
      <c r="D85" s="90">
        <f t="shared" si="62"/>
        <v>0</v>
      </c>
      <c r="E85" s="90">
        <f t="shared" si="62"/>
        <v>0</v>
      </c>
      <c r="F85" s="90">
        <f t="shared" si="62"/>
        <v>0</v>
      </c>
      <c r="G85" s="90">
        <f t="shared" si="62"/>
        <v>0</v>
      </c>
      <c r="H85" s="90">
        <f t="shared" si="62"/>
        <v>0</v>
      </c>
      <c r="I85" s="90">
        <f t="shared" si="62"/>
        <v>0</v>
      </c>
      <c r="J85" s="90">
        <f t="shared" si="62"/>
        <v>0</v>
      </c>
      <c r="K85" s="90">
        <f t="shared" si="62"/>
        <v>0</v>
      </c>
      <c r="M85" s="106">
        <f t="shared" si="43"/>
        <v>0</v>
      </c>
      <c r="N85" s="106">
        <f t="shared" si="44"/>
        <v>0</v>
      </c>
      <c r="O85" s="106">
        <f t="shared" si="45"/>
        <v>0</v>
      </c>
      <c r="P85" s="106">
        <f t="shared" si="46"/>
        <v>0</v>
      </c>
      <c r="Q85" s="106">
        <f t="shared" si="47"/>
        <v>0</v>
      </c>
      <c r="R85" s="106">
        <f t="shared" si="48"/>
        <v>0</v>
      </c>
      <c r="S85" s="106">
        <f t="shared" si="49"/>
        <v>0</v>
      </c>
      <c r="T85" s="106">
        <f t="shared" si="50"/>
        <v>0</v>
      </c>
    </row>
    <row r="86" spans="2:20" x14ac:dyDescent="0.3">
      <c r="B86" s="102" t="s">
        <v>205</v>
      </c>
      <c r="C86" s="111">
        <f t="shared" ref="C86:K86" si="63">SUM(C87:C90)</f>
        <v>0</v>
      </c>
      <c r="D86" s="111">
        <f t="shared" si="63"/>
        <v>0</v>
      </c>
      <c r="E86" s="111">
        <f t="shared" si="63"/>
        <v>0</v>
      </c>
      <c r="F86" s="111">
        <f t="shared" si="63"/>
        <v>0</v>
      </c>
      <c r="G86" s="111">
        <f t="shared" si="63"/>
        <v>0</v>
      </c>
      <c r="H86" s="111">
        <f t="shared" si="63"/>
        <v>0</v>
      </c>
      <c r="I86" s="111">
        <f t="shared" si="63"/>
        <v>0</v>
      </c>
      <c r="J86" s="111">
        <f t="shared" si="63"/>
        <v>0</v>
      </c>
      <c r="K86" s="111">
        <f t="shared" si="63"/>
        <v>0</v>
      </c>
      <c r="M86" s="106">
        <f t="shared" si="43"/>
        <v>0</v>
      </c>
      <c r="N86" s="106">
        <f t="shared" si="44"/>
        <v>0</v>
      </c>
      <c r="O86" s="106">
        <f t="shared" si="45"/>
        <v>0</v>
      </c>
      <c r="P86" s="106">
        <f t="shared" si="46"/>
        <v>0</v>
      </c>
      <c r="Q86" s="106">
        <f t="shared" si="47"/>
        <v>0</v>
      </c>
      <c r="R86" s="106">
        <f t="shared" si="48"/>
        <v>0</v>
      </c>
      <c r="S86" s="106">
        <f t="shared" si="49"/>
        <v>0</v>
      </c>
      <c r="T86" s="106">
        <f t="shared" si="50"/>
        <v>0</v>
      </c>
    </row>
    <row r="87" spans="2:20" x14ac:dyDescent="0.3">
      <c r="B87" s="101" t="s">
        <v>207</v>
      </c>
      <c r="C87" s="90">
        <f t="shared" ref="C87:K87" si="64">SUM(C31,C59)</f>
        <v>0</v>
      </c>
      <c r="D87" s="90">
        <f t="shared" si="64"/>
        <v>0</v>
      </c>
      <c r="E87" s="90">
        <f t="shared" si="64"/>
        <v>0</v>
      </c>
      <c r="F87" s="90">
        <f t="shared" si="64"/>
        <v>0</v>
      </c>
      <c r="G87" s="90">
        <f t="shared" si="64"/>
        <v>0</v>
      </c>
      <c r="H87" s="90">
        <f t="shared" si="64"/>
        <v>0</v>
      </c>
      <c r="I87" s="90">
        <f t="shared" si="64"/>
        <v>0</v>
      </c>
      <c r="J87" s="90">
        <f t="shared" si="64"/>
        <v>0</v>
      </c>
      <c r="K87" s="90">
        <f t="shared" si="64"/>
        <v>0</v>
      </c>
      <c r="M87" s="106">
        <f t="shared" si="43"/>
        <v>0</v>
      </c>
      <c r="N87" s="106">
        <f t="shared" si="44"/>
        <v>0</v>
      </c>
      <c r="O87" s="106">
        <f t="shared" si="45"/>
        <v>0</v>
      </c>
      <c r="P87" s="106">
        <f t="shared" si="46"/>
        <v>0</v>
      </c>
      <c r="Q87" s="106">
        <f t="shared" si="47"/>
        <v>0</v>
      </c>
      <c r="R87" s="106">
        <f t="shared" si="48"/>
        <v>0</v>
      </c>
      <c r="S87" s="106">
        <f t="shared" si="49"/>
        <v>0</v>
      </c>
      <c r="T87" s="106">
        <f t="shared" si="50"/>
        <v>0</v>
      </c>
    </row>
    <row r="88" spans="2:20" x14ac:dyDescent="0.3">
      <c r="B88" s="101" t="s">
        <v>204</v>
      </c>
      <c r="C88" s="90">
        <f t="shared" ref="C88:K88" si="65">SUM(C32,C60)</f>
        <v>0</v>
      </c>
      <c r="D88" s="90">
        <f t="shared" si="65"/>
        <v>0</v>
      </c>
      <c r="E88" s="90">
        <f t="shared" si="65"/>
        <v>0</v>
      </c>
      <c r="F88" s="90">
        <f t="shared" si="65"/>
        <v>0</v>
      </c>
      <c r="G88" s="90">
        <f t="shared" si="65"/>
        <v>0</v>
      </c>
      <c r="H88" s="90">
        <f t="shared" si="65"/>
        <v>0</v>
      </c>
      <c r="I88" s="90">
        <f t="shared" si="65"/>
        <v>0</v>
      </c>
      <c r="J88" s="90">
        <f t="shared" si="65"/>
        <v>0</v>
      </c>
      <c r="K88" s="90">
        <f t="shared" si="65"/>
        <v>0</v>
      </c>
      <c r="M88" s="106">
        <f t="shared" si="43"/>
        <v>0</v>
      </c>
      <c r="N88" s="106">
        <f t="shared" si="44"/>
        <v>0</v>
      </c>
      <c r="O88" s="106">
        <f t="shared" si="45"/>
        <v>0</v>
      </c>
      <c r="P88" s="106">
        <f t="shared" si="46"/>
        <v>0</v>
      </c>
      <c r="Q88" s="106">
        <f t="shared" si="47"/>
        <v>0</v>
      </c>
      <c r="R88" s="106">
        <f t="shared" si="48"/>
        <v>0</v>
      </c>
      <c r="S88" s="106">
        <f t="shared" si="49"/>
        <v>0</v>
      </c>
      <c r="T88" s="106">
        <f t="shared" si="50"/>
        <v>0</v>
      </c>
    </row>
    <row r="89" spans="2:20" x14ac:dyDescent="0.3">
      <c r="B89" s="101" t="s">
        <v>206</v>
      </c>
      <c r="C89" s="90">
        <f t="shared" ref="C89:K89" si="66">SUM(C33,C61)</f>
        <v>0</v>
      </c>
      <c r="D89" s="90">
        <f t="shared" si="66"/>
        <v>0</v>
      </c>
      <c r="E89" s="90">
        <f t="shared" si="66"/>
        <v>0</v>
      </c>
      <c r="F89" s="90">
        <f t="shared" si="66"/>
        <v>0</v>
      </c>
      <c r="G89" s="90">
        <f t="shared" si="66"/>
        <v>0</v>
      </c>
      <c r="H89" s="90">
        <f t="shared" si="66"/>
        <v>0</v>
      </c>
      <c r="I89" s="90">
        <f t="shared" si="66"/>
        <v>0</v>
      </c>
      <c r="J89" s="90">
        <f t="shared" si="66"/>
        <v>0</v>
      </c>
      <c r="K89" s="90">
        <f t="shared" si="66"/>
        <v>0</v>
      </c>
      <c r="M89" s="106">
        <f t="shared" si="43"/>
        <v>0</v>
      </c>
      <c r="N89" s="106">
        <f t="shared" si="44"/>
        <v>0</v>
      </c>
      <c r="O89" s="106">
        <f t="shared" si="45"/>
        <v>0</v>
      </c>
      <c r="P89" s="106">
        <f t="shared" si="46"/>
        <v>0</v>
      </c>
      <c r="Q89" s="106">
        <f t="shared" si="47"/>
        <v>0</v>
      </c>
      <c r="R89" s="106">
        <f t="shared" si="48"/>
        <v>0</v>
      </c>
      <c r="S89" s="106">
        <f t="shared" si="49"/>
        <v>0</v>
      </c>
      <c r="T89" s="106">
        <f t="shared" si="50"/>
        <v>0</v>
      </c>
    </row>
    <row r="90" spans="2:20" x14ac:dyDescent="0.3">
      <c r="B90" s="101" t="s">
        <v>334</v>
      </c>
      <c r="C90" s="90">
        <f t="shared" ref="C90:K90" si="67">SUM(C34,C62)</f>
        <v>0</v>
      </c>
      <c r="D90" s="90">
        <f t="shared" si="67"/>
        <v>0</v>
      </c>
      <c r="E90" s="90">
        <f t="shared" si="67"/>
        <v>0</v>
      </c>
      <c r="F90" s="90">
        <f t="shared" si="67"/>
        <v>0</v>
      </c>
      <c r="G90" s="90">
        <f t="shared" si="67"/>
        <v>0</v>
      </c>
      <c r="H90" s="90">
        <f t="shared" si="67"/>
        <v>0</v>
      </c>
      <c r="I90" s="90">
        <f t="shared" si="67"/>
        <v>0</v>
      </c>
      <c r="J90" s="90">
        <f t="shared" si="67"/>
        <v>0</v>
      </c>
      <c r="K90" s="90">
        <f t="shared" si="67"/>
        <v>0</v>
      </c>
      <c r="M90" s="106">
        <f t="shared" si="43"/>
        <v>0</v>
      </c>
      <c r="N90" s="106">
        <f t="shared" si="44"/>
        <v>0</v>
      </c>
      <c r="O90" s="106">
        <f t="shared" si="45"/>
        <v>0</v>
      </c>
      <c r="P90" s="106">
        <f t="shared" si="46"/>
        <v>0</v>
      </c>
      <c r="Q90" s="106">
        <f t="shared" si="47"/>
        <v>0</v>
      </c>
      <c r="R90" s="106">
        <f t="shared" si="48"/>
        <v>0</v>
      </c>
      <c r="S90" s="106">
        <f t="shared" si="49"/>
        <v>0</v>
      </c>
      <c r="T90" s="106">
        <f t="shared" si="50"/>
        <v>0</v>
      </c>
    </row>
    <row r="91" spans="2:20" x14ac:dyDescent="0.3">
      <c r="B91" s="100" t="s">
        <v>330</v>
      </c>
      <c r="C91" s="111">
        <f t="shared" ref="C91:K91" si="68">SUM(C92:C94)</f>
        <v>0</v>
      </c>
      <c r="D91" s="111">
        <f t="shared" si="68"/>
        <v>0</v>
      </c>
      <c r="E91" s="111">
        <f t="shared" si="68"/>
        <v>0</v>
      </c>
      <c r="F91" s="111">
        <f t="shared" si="68"/>
        <v>0</v>
      </c>
      <c r="G91" s="111">
        <f t="shared" si="68"/>
        <v>0</v>
      </c>
      <c r="H91" s="111">
        <f t="shared" si="68"/>
        <v>0</v>
      </c>
      <c r="I91" s="111">
        <f t="shared" si="68"/>
        <v>0</v>
      </c>
      <c r="J91" s="111">
        <f t="shared" si="68"/>
        <v>0</v>
      </c>
      <c r="K91" s="111">
        <f t="shared" si="68"/>
        <v>0</v>
      </c>
      <c r="M91" s="106">
        <f t="shared" si="43"/>
        <v>0</v>
      </c>
      <c r="N91" s="106">
        <f t="shared" si="44"/>
        <v>0</v>
      </c>
      <c r="O91" s="106">
        <f t="shared" si="45"/>
        <v>0</v>
      </c>
      <c r="P91" s="106">
        <f t="shared" si="46"/>
        <v>0</v>
      </c>
      <c r="Q91" s="106">
        <f t="shared" si="47"/>
        <v>0</v>
      </c>
      <c r="R91" s="106">
        <f t="shared" si="48"/>
        <v>0</v>
      </c>
      <c r="S91" s="106">
        <f t="shared" si="49"/>
        <v>0</v>
      </c>
      <c r="T91" s="106">
        <f t="shared" si="50"/>
        <v>0</v>
      </c>
    </row>
    <row r="92" spans="2:20" ht="12" customHeight="1" x14ac:dyDescent="0.3">
      <c r="B92" s="101" t="s">
        <v>58</v>
      </c>
      <c r="C92" s="90">
        <f t="shared" ref="C92:K92" si="69">SUM(C36,C64)</f>
        <v>0</v>
      </c>
      <c r="D92" s="90">
        <f t="shared" si="69"/>
        <v>0</v>
      </c>
      <c r="E92" s="90">
        <f t="shared" si="69"/>
        <v>0</v>
      </c>
      <c r="F92" s="90">
        <f t="shared" si="69"/>
        <v>0</v>
      </c>
      <c r="G92" s="90">
        <f t="shared" si="69"/>
        <v>0</v>
      </c>
      <c r="H92" s="90">
        <f t="shared" si="69"/>
        <v>0</v>
      </c>
      <c r="I92" s="90">
        <f t="shared" si="69"/>
        <v>0</v>
      </c>
      <c r="J92" s="90">
        <f t="shared" si="69"/>
        <v>0</v>
      </c>
      <c r="K92" s="90">
        <f t="shared" si="69"/>
        <v>0</v>
      </c>
      <c r="M92" s="106">
        <f t="shared" si="43"/>
        <v>0</v>
      </c>
      <c r="N92" s="106">
        <f t="shared" si="44"/>
        <v>0</v>
      </c>
      <c r="O92" s="106">
        <f t="shared" si="45"/>
        <v>0</v>
      </c>
      <c r="P92" s="106">
        <f t="shared" si="46"/>
        <v>0</v>
      </c>
      <c r="Q92" s="106">
        <f t="shared" si="47"/>
        <v>0</v>
      </c>
      <c r="R92" s="106">
        <f t="shared" si="48"/>
        <v>0</v>
      </c>
      <c r="S92" s="106">
        <f t="shared" si="49"/>
        <v>0</v>
      </c>
      <c r="T92" s="106">
        <f t="shared" si="50"/>
        <v>0</v>
      </c>
    </row>
    <row r="93" spans="2:20" x14ac:dyDescent="0.3">
      <c r="B93" s="101" t="s">
        <v>59</v>
      </c>
      <c r="C93" s="90">
        <f t="shared" ref="C93:K93" si="70">SUM(C37,C65)</f>
        <v>0</v>
      </c>
      <c r="D93" s="90">
        <f t="shared" si="70"/>
        <v>0</v>
      </c>
      <c r="E93" s="90">
        <f t="shared" si="70"/>
        <v>0</v>
      </c>
      <c r="F93" s="90">
        <f t="shared" si="70"/>
        <v>0</v>
      </c>
      <c r="G93" s="90">
        <f t="shared" si="70"/>
        <v>0</v>
      </c>
      <c r="H93" s="90">
        <f t="shared" si="70"/>
        <v>0</v>
      </c>
      <c r="I93" s="90">
        <f t="shared" si="70"/>
        <v>0</v>
      </c>
      <c r="J93" s="90">
        <f t="shared" si="70"/>
        <v>0</v>
      </c>
      <c r="K93" s="90">
        <f t="shared" si="70"/>
        <v>0</v>
      </c>
      <c r="M93" s="106">
        <f t="shared" si="43"/>
        <v>0</v>
      </c>
      <c r="N93" s="106">
        <f t="shared" si="44"/>
        <v>0</v>
      </c>
      <c r="O93" s="106">
        <f t="shared" si="45"/>
        <v>0</v>
      </c>
      <c r="P93" s="106">
        <f t="shared" si="46"/>
        <v>0</v>
      </c>
      <c r="Q93" s="106">
        <f t="shared" si="47"/>
        <v>0</v>
      </c>
      <c r="R93" s="106">
        <f t="shared" si="48"/>
        <v>0</v>
      </c>
      <c r="S93" s="106">
        <f t="shared" si="49"/>
        <v>0</v>
      </c>
      <c r="T93" s="106">
        <f t="shared" si="50"/>
        <v>0</v>
      </c>
    </row>
    <row r="94" spans="2:20" x14ac:dyDescent="0.3">
      <c r="B94" s="101" t="s">
        <v>332</v>
      </c>
      <c r="C94" s="90">
        <f t="shared" ref="C94:K94" si="71">SUM(C38,C66)</f>
        <v>0</v>
      </c>
      <c r="D94" s="90">
        <f t="shared" si="71"/>
        <v>0</v>
      </c>
      <c r="E94" s="90">
        <f t="shared" si="71"/>
        <v>0</v>
      </c>
      <c r="F94" s="90">
        <f t="shared" si="71"/>
        <v>0</v>
      </c>
      <c r="G94" s="90">
        <f t="shared" si="71"/>
        <v>0</v>
      </c>
      <c r="H94" s="90">
        <f t="shared" si="71"/>
        <v>0</v>
      </c>
      <c r="I94" s="90">
        <f t="shared" si="71"/>
        <v>0</v>
      </c>
      <c r="J94" s="90">
        <f t="shared" si="71"/>
        <v>0</v>
      </c>
      <c r="K94" s="90">
        <f t="shared" si="71"/>
        <v>0</v>
      </c>
      <c r="M94" s="106">
        <f t="shared" si="43"/>
        <v>0</v>
      </c>
      <c r="N94" s="106">
        <f t="shared" si="44"/>
        <v>0</v>
      </c>
      <c r="O94" s="106">
        <f t="shared" si="45"/>
        <v>0</v>
      </c>
      <c r="P94" s="106">
        <f t="shared" si="46"/>
        <v>0</v>
      </c>
      <c r="Q94" s="106">
        <f t="shared" si="47"/>
        <v>0</v>
      </c>
      <c r="R94" s="106">
        <f t="shared" si="48"/>
        <v>0</v>
      </c>
      <c r="S94" s="106">
        <f t="shared" si="49"/>
        <v>0</v>
      </c>
      <c r="T94" s="106">
        <f t="shared" si="50"/>
        <v>0</v>
      </c>
    </row>
  </sheetData>
  <mergeCells count="4">
    <mergeCell ref="M6:P6"/>
    <mergeCell ref="M43:T43"/>
    <mergeCell ref="M71:T71"/>
    <mergeCell ref="M15:T15"/>
  </mergeCells>
  <phoneticPr fontId="31" type="noConversion"/>
  <conditionalFormatting sqref="C9:G10">
    <cfRule type="containsText" dxfId="516" priority="2" operator="containsText" text="ntitulé">
      <formula>NOT(ISERROR(SEARCH("ntitulé",C9)))</formula>
    </cfRule>
    <cfRule type="containsBlanks" dxfId="515" priority="3">
      <formula>LEN(TRIM(C9))=0</formula>
    </cfRule>
  </conditionalFormatting>
  <conditionalFormatting sqref="C9:G10">
    <cfRule type="containsText" dxfId="514" priority="1" operator="containsText" text="libre">
      <formula>NOT(ISERROR(SEARCH("libre",C9)))</formula>
    </cfRule>
  </conditionalFormatting>
  <hyperlinks>
    <hyperlink ref="A1" location="TAB00!A1" display="Retour page de garde" xr:uid="{00000000-0004-0000-2100-000000000000}"/>
  </hyperlinks>
  <pageMargins left="0.7" right="0.7" top="0.75" bottom="0.75" header="0.3" footer="0.3"/>
  <pageSetup paperSize="9" scale="69" fitToHeight="0" orientation="landscape" verticalDpi="300" r:id="rId1"/>
  <rowBreaks count="1" manualBreakCount="1">
    <brk id="40" max="1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194"/>
  <sheetViews>
    <sheetView zoomScaleNormal="100" workbookViewId="0">
      <pane xSplit="2" ySplit="7" topLeftCell="C179" activePane="bottomRight" state="frozen"/>
      <selection activeCell="B24" sqref="B24:Q24"/>
      <selection pane="topRight" activeCell="B24" sqref="B24:Q24"/>
      <selection pane="bottomLeft" activeCell="B24" sqref="B24:Q24"/>
      <selection pane="bottomRight" activeCell="A3" sqref="A3"/>
    </sheetView>
  </sheetViews>
  <sheetFormatPr baseColWidth="10" defaultColWidth="9.1640625" defaultRowHeight="13.5" x14ac:dyDescent="0.3"/>
  <cols>
    <col min="1" max="1" width="9.1640625" style="1"/>
    <col min="2" max="2" width="46" style="1" bestFit="1" customWidth="1"/>
    <col min="3" max="19" width="16.6640625" style="6" customWidth="1"/>
    <col min="20" max="22" width="9.1640625" style="34"/>
    <col min="23" max="36" width="9.1640625" style="6"/>
    <col min="37" max="16384" width="9.1640625" style="1"/>
  </cols>
  <sheetData>
    <row r="1" spans="1:37" ht="15" x14ac:dyDescent="0.3">
      <c r="A1" s="15" t="s">
        <v>64</v>
      </c>
    </row>
    <row r="2" spans="1:37" ht="15" x14ac:dyDescent="0.3">
      <c r="A2" s="32" t="s">
        <v>230</v>
      </c>
    </row>
    <row r="3" spans="1:37" ht="22.15" customHeight="1" x14ac:dyDescent="0.35">
      <c r="A3" s="81" t="str">
        <f>TAB00!B67&amp;" : "&amp;TAB00!C67</f>
        <v>TAB5.1 : Evolution des actifs régulés sur la période 2020-2024</v>
      </c>
      <c r="B3" s="64"/>
      <c r="C3" s="64"/>
      <c r="D3" s="64"/>
      <c r="E3" s="64"/>
      <c r="F3" s="64"/>
      <c r="G3" s="64"/>
      <c r="H3" s="64"/>
      <c r="I3" s="64"/>
      <c r="J3" s="64"/>
      <c r="K3" s="64"/>
      <c r="L3" s="64"/>
      <c r="M3" s="64"/>
      <c r="N3" s="64"/>
      <c r="O3" s="64"/>
      <c r="P3" s="64"/>
      <c r="Q3" s="64"/>
      <c r="R3" s="64"/>
      <c r="S3" s="64"/>
    </row>
    <row r="4" spans="1:37" ht="15" x14ac:dyDescent="0.3">
      <c r="A4" s="32"/>
    </row>
    <row r="5" spans="1:37" s="95" customFormat="1" ht="24" customHeight="1" x14ac:dyDescent="0.3">
      <c r="C5" s="537" t="s">
        <v>326</v>
      </c>
      <c r="D5" s="537"/>
      <c r="E5" s="537"/>
      <c r="F5" s="538" t="s">
        <v>327</v>
      </c>
      <c r="G5" s="539"/>
      <c r="H5" s="539"/>
      <c r="I5" s="540"/>
      <c r="J5" s="537" t="s">
        <v>328</v>
      </c>
      <c r="K5" s="537"/>
      <c r="L5" s="537"/>
      <c r="M5" s="537" t="s">
        <v>329</v>
      </c>
      <c r="N5" s="537"/>
      <c r="O5" s="537"/>
      <c r="P5" s="537"/>
      <c r="Q5" s="537" t="s">
        <v>330</v>
      </c>
      <c r="R5" s="537"/>
      <c r="S5" s="537"/>
      <c r="T5" s="242"/>
      <c r="U5" s="242"/>
      <c r="V5" s="242"/>
      <c r="W5" s="96"/>
      <c r="X5" s="96"/>
      <c r="Y5" s="96"/>
      <c r="Z5" s="96"/>
      <c r="AA5" s="96"/>
      <c r="AB5" s="96"/>
      <c r="AC5" s="96"/>
      <c r="AD5" s="96"/>
      <c r="AE5" s="96"/>
      <c r="AF5" s="96"/>
      <c r="AG5" s="96"/>
      <c r="AH5" s="96"/>
      <c r="AI5" s="96"/>
      <c r="AJ5" s="96"/>
      <c r="AK5" s="96"/>
    </row>
    <row r="6" spans="1:37" s="95" customFormat="1" ht="54" x14ac:dyDescent="0.3">
      <c r="C6" s="65" t="s">
        <v>331</v>
      </c>
      <c r="D6" s="65" t="s">
        <v>59</v>
      </c>
      <c r="E6" s="65" t="s">
        <v>332</v>
      </c>
      <c r="F6" s="65" t="s">
        <v>45</v>
      </c>
      <c r="G6" s="65" t="s">
        <v>46</v>
      </c>
      <c r="H6" s="65" t="s">
        <v>47</v>
      </c>
      <c r="I6" s="65" t="s">
        <v>48</v>
      </c>
      <c r="J6" s="65" t="s">
        <v>333</v>
      </c>
      <c r="K6" s="65" t="s">
        <v>206</v>
      </c>
      <c r="L6" s="65" t="s">
        <v>334</v>
      </c>
      <c r="M6" s="65" t="s">
        <v>333</v>
      </c>
      <c r="N6" s="65" t="s">
        <v>60</v>
      </c>
      <c r="O6" s="65" t="s">
        <v>206</v>
      </c>
      <c r="P6" s="65" t="s">
        <v>334</v>
      </c>
      <c r="Q6" s="65" t="s">
        <v>331</v>
      </c>
      <c r="R6" s="65" t="s">
        <v>59</v>
      </c>
      <c r="S6" s="65" t="s">
        <v>332</v>
      </c>
      <c r="T6" s="242"/>
      <c r="U6" s="242"/>
      <c r="V6" s="242"/>
      <c r="W6" s="96"/>
      <c r="X6" s="96"/>
      <c r="Y6" s="96"/>
      <c r="Z6" s="96"/>
      <c r="AA6" s="96"/>
      <c r="AB6" s="96"/>
      <c r="AC6" s="96"/>
      <c r="AD6" s="96"/>
      <c r="AE6" s="96"/>
      <c r="AF6" s="96"/>
      <c r="AG6" s="96"/>
      <c r="AH6" s="96"/>
      <c r="AI6" s="96"/>
      <c r="AJ6" s="96"/>
      <c r="AK6" s="96"/>
    </row>
    <row r="7" spans="1:37" s="238" customFormat="1" ht="12" customHeight="1" x14ac:dyDescent="0.3">
      <c r="C7" s="239">
        <v>1</v>
      </c>
      <c r="D7" s="239">
        <f>C7+1</f>
        <v>2</v>
      </c>
      <c r="E7" s="239">
        <f t="shared" ref="E7:S7" si="0">D7+1</f>
        <v>3</v>
      </c>
      <c r="F7" s="239">
        <f t="shared" si="0"/>
        <v>4</v>
      </c>
      <c r="G7" s="239">
        <f t="shared" si="0"/>
        <v>5</v>
      </c>
      <c r="H7" s="239">
        <f t="shared" si="0"/>
        <v>6</v>
      </c>
      <c r="I7" s="239">
        <f t="shared" si="0"/>
        <v>7</v>
      </c>
      <c r="J7" s="239">
        <f t="shared" si="0"/>
        <v>8</v>
      </c>
      <c r="K7" s="239">
        <f t="shared" si="0"/>
        <v>9</v>
      </c>
      <c r="L7" s="239">
        <f t="shared" si="0"/>
        <v>10</v>
      </c>
      <c r="M7" s="239">
        <f t="shared" si="0"/>
        <v>11</v>
      </c>
      <c r="N7" s="239">
        <f t="shared" si="0"/>
        <v>12</v>
      </c>
      <c r="O7" s="239">
        <f t="shared" si="0"/>
        <v>13</v>
      </c>
      <c r="P7" s="239">
        <f t="shared" si="0"/>
        <v>14</v>
      </c>
      <c r="Q7" s="239">
        <f t="shared" si="0"/>
        <v>15</v>
      </c>
      <c r="R7" s="239">
        <f t="shared" si="0"/>
        <v>16</v>
      </c>
      <c r="S7" s="239">
        <f t="shared" si="0"/>
        <v>17</v>
      </c>
      <c r="T7" s="239"/>
      <c r="U7" s="240"/>
      <c r="V7" s="241"/>
      <c r="W7" s="239"/>
      <c r="X7" s="239"/>
      <c r="Y7" s="239"/>
      <c r="Z7" s="239"/>
      <c r="AA7" s="239"/>
      <c r="AB7" s="239"/>
      <c r="AC7" s="239"/>
      <c r="AD7" s="239"/>
      <c r="AE7" s="239"/>
      <c r="AF7" s="239"/>
      <c r="AG7" s="239"/>
      <c r="AH7" s="239"/>
      <c r="AI7" s="239"/>
      <c r="AJ7" s="239"/>
      <c r="AK7" s="239"/>
    </row>
    <row r="8" spans="1:37" s="31" customFormat="1" x14ac:dyDescent="0.3">
      <c r="A8" s="536" t="s">
        <v>493</v>
      </c>
      <c r="B8" s="44" t="s">
        <v>239</v>
      </c>
      <c r="C8" s="62"/>
      <c r="D8" s="62"/>
      <c r="E8" s="62"/>
      <c r="F8" s="62"/>
      <c r="G8" s="62"/>
      <c r="H8" s="62"/>
      <c r="I8" s="62"/>
      <c r="J8" s="62"/>
      <c r="K8" s="62"/>
      <c r="L8" s="62"/>
      <c r="M8" s="62"/>
      <c r="N8" s="62"/>
      <c r="O8" s="62"/>
      <c r="P8" s="62"/>
      <c r="Q8" s="45">
        <f t="shared" ref="Q8:Q28" si="1">SUM(C8,F8:J8,M8:N8)</f>
        <v>0</v>
      </c>
      <c r="R8" s="45">
        <f t="shared" ref="R8:R28" si="2">SUM(D8,K8,O8)</f>
        <v>0</v>
      </c>
      <c r="S8" s="45">
        <f t="shared" ref="S8:S28" si="3">SUM(E8,L8,P8)</f>
        <v>0</v>
      </c>
      <c r="T8" s="34"/>
      <c r="U8" s="34"/>
      <c r="V8" s="241">
        <v>1</v>
      </c>
      <c r="W8" s="45"/>
      <c r="X8" s="45"/>
      <c r="Y8" s="45"/>
      <c r="Z8" s="45"/>
      <c r="AA8" s="45"/>
      <c r="AB8" s="45"/>
      <c r="AC8" s="45"/>
      <c r="AD8" s="45"/>
      <c r="AE8" s="45"/>
      <c r="AF8" s="45"/>
      <c r="AG8" s="45"/>
      <c r="AH8" s="45"/>
      <c r="AI8" s="45"/>
      <c r="AJ8" s="45"/>
    </row>
    <row r="9" spans="1:37" s="31" customFormat="1" x14ac:dyDescent="0.3">
      <c r="A9" s="536"/>
      <c r="B9" s="44" t="s">
        <v>240</v>
      </c>
      <c r="C9" s="62"/>
      <c r="D9" s="62"/>
      <c r="E9" s="62"/>
      <c r="F9" s="62"/>
      <c r="G9" s="62"/>
      <c r="H9" s="62"/>
      <c r="I9" s="62"/>
      <c r="J9" s="62"/>
      <c r="K9" s="62"/>
      <c r="L9" s="62"/>
      <c r="M9" s="62"/>
      <c r="N9" s="62"/>
      <c r="O9" s="62"/>
      <c r="P9" s="62"/>
      <c r="Q9" s="45">
        <f t="shared" si="1"/>
        <v>0</v>
      </c>
      <c r="R9" s="45">
        <f t="shared" si="2"/>
        <v>0</v>
      </c>
      <c r="S9" s="45">
        <f t="shared" si="3"/>
        <v>0</v>
      </c>
      <c r="T9" s="34"/>
      <c r="U9" s="34"/>
      <c r="V9" s="241">
        <f>V8+1</f>
        <v>2</v>
      </c>
      <c r="W9" s="45"/>
      <c r="X9" s="45"/>
      <c r="Y9" s="45"/>
      <c r="Z9" s="45"/>
      <c r="AA9" s="45"/>
      <c r="AB9" s="45"/>
      <c r="AC9" s="45"/>
      <c r="AD9" s="45"/>
      <c r="AE9" s="45"/>
      <c r="AF9" s="45"/>
      <c r="AG9" s="45"/>
      <c r="AH9" s="45"/>
      <c r="AI9" s="45"/>
      <c r="AJ9" s="45"/>
    </row>
    <row r="10" spans="1:37" s="31" customFormat="1" x14ac:dyDescent="0.3">
      <c r="A10" s="536"/>
      <c r="B10" s="44" t="s">
        <v>241</v>
      </c>
      <c r="C10" s="62"/>
      <c r="D10" s="62"/>
      <c r="E10" s="62"/>
      <c r="F10" s="62"/>
      <c r="G10" s="62"/>
      <c r="H10" s="62"/>
      <c r="I10" s="62"/>
      <c r="J10" s="62"/>
      <c r="K10" s="62"/>
      <c r="L10" s="62"/>
      <c r="M10" s="62"/>
      <c r="N10" s="62"/>
      <c r="O10" s="62"/>
      <c r="P10" s="62"/>
      <c r="Q10" s="45">
        <f t="shared" si="1"/>
        <v>0</v>
      </c>
      <c r="R10" s="45">
        <f t="shared" si="2"/>
        <v>0</v>
      </c>
      <c r="S10" s="45">
        <f t="shared" si="3"/>
        <v>0</v>
      </c>
      <c r="T10" s="34"/>
      <c r="U10" s="34"/>
      <c r="V10" s="241">
        <f t="shared" ref="V10:V73" si="4">V9+1</f>
        <v>3</v>
      </c>
      <c r="W10" s="45"/>
      <c r="X10" s="45"/>
      <c r="Y10" s="45"/>
      <c r="Z10" s="45"/>
      <c r="AA10" s="45"/>
      <c r="AB10" s="45"/>
      <c r="AC10" s="45"/>
      <c r="AD10" s="45"/>
      <c r="AE10" s="45"/>
      <c r="AF10" s="45"/>
      <c r="AG10" s="45"/>
      <c r="AH10" s="45"/>
      <c r="AI10" s="45"/>
      <c r="AJ10" s="45"/>
    </row>
    <row r="11" spans="1:37" s="31" customFormat="1" x14ac:dyDescent="0.3">
      <c r="A11" s="536"/>
      <c r="B11" s="44" t="s">
        <v>242</v>
      </c>
      <c r="C11" s="62"/>
      <c r="D11" s="62"/>
      <c r="E11" s="62"/>
      <c r="F11" s="62"/>
      <c r="G11" s="62"/>
      <c r="H11" s="62"/>
      <c r="I11" s="62"/>
      <c r="J11" s="62"/>
      <c r="K11" s="62"/>
      <c r="L11" s="62"/>
      <c r="M11" s="62"/>
      <c r="N11" s="62"/>
      <c r="O11" s="62"/>
      <c r="P11" s="62"/>
      <c r="Q11" s="45">
        <f t="shared" si="1"/>
        <v>0</v>
      </c>
      <c r="R11" s="45">
        <f t="shared" si="2"/>
        <v>0</v>
      </c>
      <c r="S11" s="45">
        <f t="shared" si="3"/>
        <v>0</v>
      </c>
      <c r="T11" s="34"/>
      <c r="U11" s="34"/>
      <c r="V11" s="241">
        <f t="shared" si="4"/>
        <v>4</v>
      </c>
      <c r="W11" s="45"/>
      <c r="X11" s="45"/>
      <c r="Y11" s="45"/>
      <c r="Z11" s="45"/>
      <c r="AA11" s="45"/>
      <c r="AB11" s="45"/>
      <c r="AC11" s="45"/>
      <c r="AD11" s="45"/>
      <c r="AE11" s="45"/>
      <c r="AF11" s="45"/>
      <c r="AG11" s="45"/>
      <c r="AH11" s="45"/>
      <c r="AI11" s="45"/>
      <c r="AJ11" s="45"/>
    </row>
    <row r="12" spans="1:37" s="31" customFormat="1" x14ac:dyDescent="0.3">
      <c r="A12" s="536"/>
      <c r="B12" s="44" t="s">
        <v>243</v>
      </c>
      <c r="C12" s="62"/>
      <c r="D12" s="62"/>
      <c r="E12" s="62"/>
      <c r="F12" s="62"/>
      <c r="G12" s="62"/>
      <c r="H12" s="62"/>
      <c r="I12" s="62"/>
      <c r="J12" s="62"/>
      <c r="K12" s="62"/>
      <c r="L12" s="62"/>
      <c r="M12" s="62"/>
      <c r="N12" s="62"/>
      <c r="O12" s="62"/>
      <c r="P12" s="62"/>
      <c r="Q12" s="45">
        <f t="shared" si="1"/>
        <v>0</v>
      </c>
      <c r="R12" s="45">
        <f t="shared" si="2"/>
        <v>0</v>
      </c>
      <c r="S12" s="45">
        <f t="shared" si="3"/>
        <v>0</v>
      </c>
      <c r="T12" s="34"/>
      <c r="U12" s="34"/>
      <c r="V12" s="241">
        <f t="shared" si="4"/>
        <v>5</v>
      </c>
      <c r="W12" s="45"/>
      <c r="X12" s="45"/>
      <c r="Y12" s="45"/>
      <c r="Z12" s="45"/>
      <c r="AA12" s="45"/>
      <c r="AB12" s="45"/>
      <c r="AC12" s="45"/>
      <c r="AD12" s="45"/>
      <c r="AE12" s="45"/>
      <c r="AF12" s="45"/>
      <c r="AG12" s="45"/>
      <c r="AH12" s="45"/>
      <c r="AI12" s="45"/>
      <c r="AJ12" s="45"/>
    </row>
    <row r="13" spans="1:37" s="31" customFormat="1" x14ac:dyDescent="0.3">
      <c r="A13" s="536"/>
      <c r="B13" s="44" t="s">
        <v>244</v>
      </c>
      <c r="C13" s="62"/>
      <c r="D13" s="62"/>
      <c r="E13" s="62"/>
      <c r="F13" s="62"/>
      <c r="G13" s="62"/>
      <c r="H13" s="62"/>
      <c r="I13" s="62"/>
      <c r="J13" s="62"/>
      <c r="K13" s="62"/>
      <c r="L13" s="62"/>
      <c r="M13" s="62"/>
      <c r="N13" s="62"/>
      <c r="O13" s="62"/>
      <c r="P13" s="62"/>
      <c r="Q13" s="45">
        <f t="shared" si="1"/>
        <v>0</v>
      </c>
      <c r="R13" s="45">
        <f t="shared" si="2"/>
        <v>0</v>
      </c>
      <c r="S13" s="45">
        <f t="shared" si="3"/>
        <v>0</v>
      </c>
      <c r="T13" s="34"/>
      <c r="U13" s="34"/>
      <c r="V13" s="241">
        <f t="shared" si="4"/>
        <v>6</v>
      </c>
      <c r="W13" s="45"/>
      <c r="X13" s="45"/>
      <c r="Y13" s="45"/>
      <c r="Z13" s="45"/>
      <c r="AA13" s="45"/>
      <c r="AB13" s="45"/>
      <c r="AC13" s="45"/>
      <c r="AD13" s="45"/>
      <c r="AE13" s="45"/>
      <c r="AF13" s="45"/>
      <c r="AG13" s="45"/>
      <c r="AH13" s="45"/>
      <c r="AI13" s="45"/>
      <c r="AJ13" s="45"/>
    </row>
    <row r="14" spans="1:37" s="31" customFormat="1" x14ac:dyDescent="0.3">
      <c r="A14" s="536"/>
      <c r="B14" s="44" t="s">
        <v>245</v>
      </c>
      <c r="C14" s="62"/>
      <c r="D14" s="62"/>
      <c r="E14" s="62"/>
      <c r="F14" s="62"/>
      <c r="G14" s="62"/>
      <c r="H14" s="62"/>
      <c r="I14" s="62"/>
      <c r="J14" s="62"/>
      <c r="K14" s="62"/>
      <c r="L14" s="62"/>
      <c r="M14" s="62"/>
      <c r="N14" s="62"/>
      <c r="O14" s="62"/>
      <c r="P14" s="62"/>
      <c r="Q14" s="45">
        <f t="shared" si="1"/>
        <v>0</v>
      </c>
      <c r="R14" s="45">
        <f t="shared" si="2"/>
        <v>0</v>
      </c>
      <c r="S14" s="45">
        <f t="shared" si="3"/>
        <v>0</v>
      </c>
      <c r="T14" s="34"/>
      <c r="U14" s="34"/>
      <c r="V14" s="241">
        <f t="shared" si="4"/>
        <v>7</v>
      </c>
      <c r="W14" s="45"/>
      <c r="X14" s="45"/>
      <c r="Y14" s="45"/>
      <c r="Z14" s="45"/>
      <c r="AA14" s="45"/>
      <c r="AB14" s="45"/>
      <c r="AC14" s="45"/>
      <c r="AD14" s="45"/>
      <c r="AE14" s="45"/>
      <c r="AF14" s="45"/>
      <c r="AG14" s="45"/>
      <c r="AH14" s="45"/>
      <c r="AI14" s="45"/>
      <c r="AJ14" s="45"/>
    </row>
    <row r="15" spans="1:37" s="31" customFormat="1" x14ac:dyDescent="0.3">
      <c r="A15" s="536"/>
      <c r="B15" s="44" t="s">
        <v>246</v>
      </c>
      <c r="C15" s="62"/>
      <c r="D15" s="62"/>
      <c r="E15" s="62"/>
      <c r="F15" s="62"/>
      <c r="G15" s="62"/>
      <c r="H15" s="62"/>
      <c r="I15" s="62"/>
      <c r="J15" s="62"/>
      <c r="K15" s="62"/>
      <c r="L15" s="62"/>
      <c r="M15" s="62"/>
      <c r="N15" s="62"/>
      <c r="O15" s="62"/>
      <c r="P15" s="62"/>
      <c r="Q15" s="45">
        <f t="shared" si="1"/>
        <v>0</v>
      </c>
      <c r="R15" s="45">
        <f t="shared" si="2"/>
        <v>0</v>
      </c>
      <c r="S15" s="45">
        <f t="shared" si="3"/>
        <v>0</v>
      </c>
      <c r="T15" s="34"/>
      <c r="U15" s="34"/>
      <c r="V15" s="241">
        <f t="shared" si="4"/>
        <v>8</v>
      </c>
      <c r="W15" s="45"/>
      <c r="X15" s="45"/>
      <c r="Y15" s="45"/>
      <c r="Z15" s="45"/>
      <c r="AA15" s="45"/>
      <c r="AB15" s="45"/>
      <c r="AC15" s="45"/>
      <c r="AD15" s="45"/>
      <c r="AE15" s="45"/>
      <c r="AF15" s="45"/>
      <c r="AG15" s="45"/>
      <c r="AH15" s="45"/>
      <c r="AI15" s="45"/>
      <c r="AJ15" s="45"/>
    </row>
    <row r="16" spans="1:37" s="31" customFormat="1" x14ac:dyDescent="0.3">
      <c r="A16" s="536"/>
      <c r="B16" s="44" t="s">
        <v>247</v>
      </c>
      <c r="C16" s="62"/>
      <c r="D16" s="62"/>
      <c r="E16" s="62"/>
      <c r="F16" s="62"/>
      <c r="G16" s="62"/>
      <c r="H16" s="62"/>
      <c r="I16" s="62"/>
      <c r="J16" s="62"/>
      <c r="K16" s="62"/>
      <c r="L16" s="62"/>
      <c r="M16" s="62"/>
      <c r="N16" s="62"/>
      <c r="O16" s="62"/>
      <c r="P16" s="62"/>
      <c r="Q16" s="45">
        <f t="shared" si="1"/>
        <v>0</v>
      </c>
      <c r="R16" s="45">
        <f t="shared" si="2"/>
        <v>0</v>
      </c>
      <c r="S16" s="45">
        <f t="shared" si="3"/>
        <v>0</v>
      </c>
      <c r="T16" s="34"/>
      <c r="U16" s="34"/>
      <c r="V16" s="241">
        <f t="shared" si="4"/>
        <v>9</v>
      </c>
      <c r="W16" s="45"/>
      <c r="X16" s="45"/>
      <c r="Y16" s="45"/>
      <c r="Z16" s="45"/>
      <c r="AA16" s="45"/>
      <c r="AB16" s="45"/>
      <c r="AC16" s="45"/>
      <c r="AD16" s="45"/>
      <c r="AE16" s="45"/>
      <c r="AF16" s="45"/>
      <c r="AG16" s="45"/>
      <c r="AH16" s="45"/>
      <c r="AI16" s="45"/>
      <c r="AJ16" s="45"/>
    </row>
    <row r="17" spans="1:36" s="31" customFormat="1" x14ac:dyDescent="0.3">
      <c r="A17" s="536"/>
      <c r="B17" s="44" t="s">
        <v>248</v>
      </c>
      <c r="C17" s="62"/>
      <c r="D17" s="62"/>
      <c r="E17" s="62"/>
      <c r="F17" s="62"/>
      <c r="G17" s="62"/>
      <c r="H17" s="62"/>
      <c r="I17" s="62"/>
      <c r="J17" s="62"/>
      <c r="K17" s="62"/>
      <c r="L17" s="62"/>
      <c r="M17" s="62"/>
      <c r="N17" s="62"/>
      <c r="O17" s="62"/>
      <c r="P17" s="62"/>
      <c r="Q17" s="45">
        <f t="shared" si="1"/>
        <v>0</v>
      </c>
      <c r="R17" s="45">
        <f t="shared" si="2"/>
        <v>0</v>
      </c>
      <c r="S17" s="45">
        <f t="shared" si="3"/>
        <v>0</v>
      </c>
      <c r="T17" s="34"/>
      <c r="U17" s="34"/>
      <c r="V17" s="241">
        <f t="shared" si="4"/>
        <v>10</v>
      </c>
      <c r="W17" s="45"/>
      <c r="X17" s="45"/>
      <c r="Y17" s="45"/>
      <c r="Z17" s="45"/>
      <c r="AA17" s="45"/>
      <c r="AB17" s="45"/>
      <c r="AC17" s="45"/>
      <c r="AD17" s="45"/>
      <c r="AE17" s="45"/>
      <c r="AF17" s="45"/>
      <c r="AG17" s="45"/>
      <c r="AH17" s="45"/>
      <c r="AI17" s="45"/>
      <c r="AJ17" s="45"/>
    </row>
    <row r="18" spans="1:36" s="31" customFormat="1" x14ac:dyDescent="0.3">
      <c r="A18" s="536"/>
      <c r="B18" s="44" t="s">
        <v>249</v>
      </c>
      <c r="C18" s="62"/>
      <c r="D18" s="62"/>
      <c r="E18" s="62"/>
      <c r="F18" s="62"/>
      <c r="G18" s="62"/>
      <c r="H18" s="62"/>
      <c r="I18" s="62"/>
      <c r="J18" s="62"/>
      <c r="K18" s="62"/>
      <c r="L18" s="62"/>
      <c r="M18" s="62"/>
      <c r="N18" s="62"/>
      <c r="O18" s="62"/>
      <c r="P18" s="62"/>
      <c r="Q18" s="45">
        <f t="shared" si="1"/>
        <v>0</v>
      </c>
      <c r="R18" s="45">
        <f t="shared" si="2"/>
        <v>0</v>
      </c>
      <c r="S18" s="45">
        <f t="shared" si="3"/>
        <v>0</v>
      </c>
      <c r="T18" s="34"/>
      <c r="U18" s="34"/>
      <c r="V18" s="241">
        <f t="shared" si="4"/>
        <v>11</v>
      </c>
      <c r="W18" s="45"/>
      <c r="X18" s="45"/>
      <c r="Y18" s="45"/>
      <c r="Z18" s="45"/>
      <c r="AA18" s="45"/>
      <c r="AB18" s="45"/>
      <c r="AC18" s="45"/>
      <c r="AD18" s="45"/>
      <c r="AE18" s="45"/>
      <c r="AF18" s="45"/>
      <c r="AG18" s="45"/>
      <c r="AH18" s="45"/>
      <c r="AI18" s="45"/>
      <c r="AJ18" s="45"/>
    </row>
    <row r="19" spans="1:36" s="31" customFormat="1" x14ac:dyDescent="0.3">
      <c r="A19" s="536"/>
      <c r="B19" s="44" t="s">
        <v>250</v>
      </c>
      <c r="C19" s="62"/>
      <c r="D19" s="62"/>
      <c r="E19" s="62"/>
      <c r="F19" s="62"/>
      <c r="G19" s="62"/>
      <c r="H19" s="62"/>
      <c r="I19" s="62"/>
      <c r="J19" s="62"/>
      <c r="K19" s="62"/>
      <c r="L19" s="62"/>
      <c r="M19" s="62"/>
      <c r="N19" s="62"/>
      <c r="O19" s="62"/>
      <c r="P19" s="62"/>
      <c r="Q19" s="45">
        <f t="shared" si="1"/>
        <v>0</v>
      </c>
      <c r="R19" s="45">
        <f t="shared" si="2"/>
        <v>0</v>
      </c>
      <c r="S19" s="45">
        <f t="shared" si="3"/>
        <v>0</v>
      </c>
      <c r="T19" s="34"/>
      <c r="U19" s="34"/>
      <c r="V19" s="241">
        <f t="shared" si="4"/>
        <v>12</v>
      </c>
      <c r="W19" s="45"/>
      <c r="X19" s="45"/>
      <c r="Y19" s="45"/>
      <c r="Z19" s="45"/>
      <c r="AA19" s="45"/>
      <c r="AB19" s="45"/>
      <c r="AC19" s="45"/>
      <c r="AD19" s="45"/>
      <c r="AE19" s="45"/>
      <c r="AF19" s="45"/>
      <c r="AG19" s="45"/>
      <c r="AH19" s="45"/>
      <c r="AI19" s="45"/>
      <c r="AJ19" s="45"/>
    </row>
    <row r="20" spans="1:36" s="31" customFormat="1" x14ac:dyDescent="0.3">
      <c r="A20" s="536"/>
      <c r="B20" s="44" t="s">
        <v>251</v>
      </c>
      <c r="C20" s="62"/>
      <c r="D20" s="62"/>
      <c r="E20" s="62"/>
      <c r="F20" s="62"/>
      <c r="G20" s="62"/>
      <c r="H20" s="62"/>
      <c r="I20" s="62"/>
      <c r="J20" s="62"/>
      <c r="K20" s="62"/>
      <c r="L20" s="62"/>
      <c r="M20" s="62"/>
      <c r="N20" s="62"/>
      <c r="O20" s="62"/>
      <c r="P20" s="62"/>
      <c r="Q20" s="45">
        <f t="shared" si="1"/>
        <v>0</v>
      </c>
      <c r="R20" s="45">
        <f t="shared" si="2"/>
        <v>0</v>
      </c>
      <c r="S20" s="45">
        <f t="shared" si="3"/>
        <v>0</v>
      </c>
      <c r="T20" s="34"/>
      <c r="U20" s="34"/>
      <c r="V20" s="241">
        <f t="shared" si="4"/>
        <v>13</v>
      </c>
      <c r="W20" s="45"/>
      <c r="X20" s="45"/>
      <c r="Y20" s="45"/>
      <c r="Z20" s="45"/>
      <c r="AA20" s="45"/>
      <c r="AB20" s="45"/>
      <c r="AC20" s="45"/>
      <c r="AD20" s="45"/>
      <c r="AE20" s="45"/>
      <c r="AF20" s="45"/>
      <c r="AG20" s="45"/>
      <c r="AH20" s="45"/>
      <c r="AI20" s="45"/>
      <c r="AJ20" s="45"/>
    </row>
    <row r="21" spans="1:36" s="31" customFormat="1" x14ac:dyDescent="0.3">
      <c r="A21" s="536"/>
      <c r="B21" s="44" t="s">
        <v>252</v>
      </c>
      <c r="C21" s="62"/>
      <c r="D21" s="62"/>
      <c r="E21" s="62"/>
      <c r="F21" s="62"/>
      <c r="G21" s="62"/>
      <c r="H21" s="62"/>
      <c r="I21" s="62"/>
      <c r="J21" s="62"/>
      <c r="K21" s="62"/>
      <c r="L21" s="62"/>
      <c r="M21" s="62"/>
      <c r="N21" s="62"/>
      <c r="O21" s="62"/>
      <c r="P21" s="62"/>
      <c r="Q21" s="45">
        <f t="shared" si="1"/>
        <v>0</v>
      </c>
      <c r="R21" s="45">
        <f t="shared" si="2"/>
        <v>0</v>
      </c>
      <c r="S21" s="45">
        <f t="shared" si="3"/>
        <v>0</v>
      </c>
      <c r="T21" s="34"/>
      <c r="U21" s="34"/>
      <c r="V21" s="241">
        <f t="shared" si="4"/>
        <v>14</v>
      </c>
      <c r="W21" s="45"/>
      <c r="X21" s="45"/>
      <c r="Y21" s="45"/>
      <c r="Z21" s="45"/>
      <c r="AA21" s="45"/>
      <c r="AB21" s="45"/>
      <c r="AC21" s="45"/>
      <c r="AD21" s="45"/>
      <c r="AE21" s="45"/>
      <c r="AF21" s="45"/>
      <c r="AG21" s="45"/>
      <c r="AH21" s="45"/>
      <c r="AI21" s="45"/>
      <c r="AJ21" s="45"/>
    </row>
    <row r="22" spans="1:36" s="31" customFormat="1" x14ac:dyDescent="0.3">
      <c r="A22" s="536"/>
      <c r="B22" s="44" t="s">
        <v>50</v>
      </c>
      <c r="C22" s="62"/>
      <c r="D22" s="62"/>
      <c r="E22" s="62"/>
      <c r="F22" s="62"/>
      <c r="G22" s="62"/>
      <c r="H22" s="62"/>
      <c r="I22" s="62"/>
      <c r="J22" s="62"/>
      <c r="K22" s="62"/>
      <c r="L22" s="62"/>
      <c r="M22" s="62"/>
      <c r="N22" s="62"/>
      <c r="O22" s="62"/>
      <c r="P22" s="62"/>
      <c r="Q22" s="45">
        <f t="shared" si="1"/>
        <v>0</v>
      </c>
      <c r="R22" s="45">
        <f t="shared" si="2"/>
        <v>0</v>
      </c>
      <c r="S22" s="45">
        <f t="shared" si="3"/>
        <v>0</v>
      </c>
      <c r="T22" s="34"/>
      <c r="U22" s="34"/>
      <c r="V22" s="241">
        <f t="shared" si="4"/>
        <v>15</v>
      </c>
      <c r="W22" s="45"/>
      <c r="X22" s="45"/>
      <c r="Y22" s="45"/>
      <c r="Z22" s="45"/>
      <c r="AA22" s="45"/>
      <c r="AB22" s="45"/>
      <c r="AC22" s="45"/>
      <c r="AD22" s="45"/>
      <c r="AE22" s="45"/>
      <c r="AF22" s="45"/>
      <c r="AG22" s="45"/>
      <c r="AH22" s="45"/>
      <c r="AI22" s="45"/>
      <c r="AJ22" s="45"/>
    </row>
    <row r="23" spans="1:36" s="31" customFormat="1" x14ac:dyDescent="0.3">
      <c r="A23" s="536"/>
      <c r="B23" s="44" t="s">
        <v>19</v>
      </c>
      <c r="C23" s="62"/>
      <c r="D23" s="62"/>
      <c r="E23" s="62"/>
      <c r="F23" s="62"/>
      <c r="G23" s="62"/>
      <c r="H23" s="62"/>
      <c r="I23" s="62"/>
      <c r="J23" s="62"/>
      <c r="K23" s="62"/>
      <c r="L23" s="62"/>
      <c r="M23" s="62"/>
      <c r="N23" s="62"/>
      <c r="O23" s="62"/>
      <c r="P23" s="62"/>
      <c r="Q23" s="45">
        <f t="shared" si="1"/>
        <v>0</v>
      </c>
      <c r="R23" s="45">
        <f t="shared" si="2"/>
        <v>0</v>
      </c>
      <c r="S23" s="45">
        <f t="shared" si="3"/>
        <v>0</v>
      </c>
      <c r="T23" s="34"/>
      <c r="U23" s="34"/>
      <c r="V23" s="241">
        <f t="shared" si="4"/>
        <v>16</v>
      </c>
      <c r="W23" s="45"/>
      <c r="X23" s="45"/>
      <c r="Y23" s="45"/>
      <c r="Z23" s="45"/>
      <c r="AA23" s="45"/>
      <c r="AB23" s="45"/>
      <c r="AC23" s="45"/>
      <c r="AD23" s="45"/>
      <c r="AE23" s="45"/>
      <c r="AF23" s="45"/>
      <c r="AG23" s="45"/>
      <c r="AH23" s="45"/>
      <c r="AI23" s="45"/>
      <c r="AJ23" s="45"/>
    </row>
    <row r="24" spans="1:36" s="31" customFormat="1" x14ac:dyDescent="0.3">
      <c r="A24" s="536"/>
      <c r="B24" s="114" t="s">
        <v>25</v>
      </c>
      <c r="C24" s="62"/>
      <c r="D24" s="62"/>
      <c r="E24" s="62"/>
      <c r="F24" s="62"/>
      <c r="G24" s="62"/>
      <c r="H24" s="62"/>
      <c r="I24" s="62"/>
      <c r="J24" s="62"/>
      <c r="K24" s="62"/>
      <c r="L24" s="62"/>
      <c r="M24" s="62"/>
      <c r="N24" s="62"/>
      <c r="O24" s="62"/>
      <c r="P24" s="62"/>
      <c r="Q24" s="45">
        <f t="shared" si="1"/>
        <v>0</v>
      </c>
      <c r="R24" s="45">
        <f t="shared" si="2"/>
        <v>0</v>
      </c>
      <c r="S24" s="45">
        <f t="shared" si="3"/>
        <v>0</v>
      </c>
      <c r="T24" s="34"/>
      <c r="U24" s="34"/>
      <c r="V24" s="241">
        <f t="shared" si="4"/>
        <v>17</v>
      </c>
      <c r="W24" s="45"/>
      <c r="X24" s="45"/>
      <c r="Y24" s="45"/>
      <c r="Z24" s="45"/>
      <c r="AA24" s="45"/>
      <c r="AB24" s="45"/>
      <c r="AC24" s="45"/>
      <c r="AD24" s="45"/>
      <c r="AE24" s="45"/>
      <c r="AF24" s="45"/>
      <c r="AG24" s="45"/>
      <c r="AH24" s="45"/>
      <c r="AI24" s="45"/>
      <c r="AJ24" s="45"/>
    </row>
    <row r="25" spans="1:36" s="31" customFormat="1" x14ac:dyDescent="0.3">
      <c r="A25" s="536"/>
      <c r="B25" s="114" t="s">
        <v>26</v>
      </c>
      <c r="C25" s="62"/>
      <c r="D25" s="62"/>
      <c r="E25" s="62"/>
      <c r="F25" s="62"/>
      <c r="G25" s="62"/>
      <c r="H25" s="62"/>
      <c r="I25" s="62"/>
      <c r="J25" s="62"/>
      <c r="K25" s="62"/>
      <c r="L25" s="62"/>
      <c r="M25" s="62"/>
      <c r="N25" s="62"/>
      <c r="O25" s="62"/>
      <c r="P25" s="62"/>
      <c r="Q25" s="45">
        <f t="shared" si="1"/>
        <v>0</v>
      </c>
      <c r="R25" s="45">
        <f t="shared" si="2"/>
        <v>0</v>
      </c>
      <c r="S25" s="45">
        <f t="shared" si="3"/>
        <v>0</v>
      </c>
      <c r="T25" s="34"/>
      <c r="U25" s="34"/>
      <c r="V25" s="241">
        <f t="shared" si="4"/>
        <v>18</v>
      </c>
      <c r="W25" s="45"/>
      <c r="X25" s="45"/>
      <c r="Y25" s="45"/>
      <c r="Z25" s="45"/>
      <c r="AA25" s="45"/>
      <c r="AB25" s="45"/>
      <c r="AC25" s="45"/>
      <c r="AD25" s="45"/>
      <c r="AE25" s="45"/>
      <c r="AF25" s="45"/>
      <c r="AG25" s="45"/>
      <c r="AH25" s="45"/>
      <c r="AI25" s="45"/>
      <c r="AJ25" s="45"/>
    </row>
    <row r="26" spans="1:36" s="31" customFormat="1" x14ac:dyDescent="0.3">
      <c r="A26" s="536"/>
      <c r="B26" s="114" t="s">
        <v>27</v>
      </c>
      <c r="C26" s="62"/>
      <c r="D26" s="62"/>
      <c r="E26" s="62"/>
      <c r="F26" s="62"/>
      <c r="G26" s="62"/>
      <c r="H26" s="62"/>
      <c r="I26" s="62"/>
      <c r="J26" s="62"/>
      <c r="K26" s="62"/>
      <c r="L26" s="62"/>
      <c r="M26" s="62"/>
      <c r="N26" s="62"/>
      <c r="O26" s="62"/>
      <c r="P26" s="62"/>
      <c r="Q26" s="45">
        <f t="shared" si="1"/>
        <v>0</v>
      </c>
      <c r="R26" s="45">
        <f t="shared" si="2"/>
        <v>0</v>
      </c>
      <c r="S26" s="45">
        <f t="shared" si="3"/>
        <v>0</v>
      </c>
      <c r="T26" s="34"/>
      <c r="U26" s="34"/>
      <c r="V26" s="241">
        <f t="shared" si="4"/>
        <v>19</v>
      </c>
      <c r="W26" s="45"/>
      <c r="X26" s="45"/>
      <c r="Y26" s="45"/>
      <c r="Z26" s="45"/>
      <c r="AA26" s="45"/>
      <c r="AB26" s="45"/>
      <c r="AC26" s="45"/>
      <c r="AD26" s="45"/>
      <c r="AE26" s="45"/>
      <c r="AF26" s="45"/>
      <c r="AG26" s="45"/>
      <c r="AH26" s="45"/>
      <c r="AI26" s="45"/>
      <c r="AJ26" s="45"/>
    </row>
    <row r="27" spans="1:36" s="31" customFormat="1" x14ac:dyDescent="0.3">
      <c r="A27" s="536"/>
      <c r="B27" s="114" t="s">
        <v>28</v>
      </c>
      <c r="C27" s="62"/>
      <c r="D27" s="62"/>
      <c r="E27" s="62"/>
      <c r="F27" s="62"/>
      <c r="G27" s="62"/>
      <c r="H27" s="62"/>
      <c r="I27" s="62"/>
      <c r="J27" s="62"/>
      <c r="K27" s="62"/>
      <c r="L27" s="62"/>
      <c r="M27" s="62"/>
      <c r="N27" s="62"/>
      <c r="O27" s="62"/>
      <c r="P27" s="62"/>
      <c r="Q27" s="45">
        <f t="shared" si="1"/>
        <v>0</v>
      </c>
      <c r="R27" s="45">
        <f t="shared" si="2"/>
        <v>0</v>
      </c>
      <c r="S27" s="45">
        <f t="shared" si="3"/>
        <v>0</v>
      </c>
      <c r="T27" s="34"/>
      <c r="U27" s="34"/>
      <c r="V27" s="241">
        <f t="shared" si="4"/>
        <v>20</v>
      </c>
      <c r="W27" s="45"/>
      <c r="X27" s="45"/>
      <c r="Y27" s="45"/>
      <c r="Z27" s="45"/>
      <c r="AA27" s="45"/>
      <c r="AB27" s="45"/>
      <c r="AC27" s="45"/>
      <c r="AD27" s="45"/>
      <c r="AE27" s="45"/>
      <c r="AF27" s="45"/>
      <c r="AG27" s="45"/>
      <c r="AH27" s="45"/>
      <c r="AI27" s="45"/>
      <c r="AJ27" s="45"/>
    </row>
    <row r="28" spans="1:36" s="31" customFormat="1" x14ac:dyDescent="0.3">
      <c r="A28" s="536"/>
      <c r="B28" s="114" t="s">
        <v>29</v>
      </c>
      <c r="C28" s="62"/>
      <c r="D28" s="62"/>
      <c r="E28" s="62"/>
      <c r="F28" s="62"/>
      <c r="G28" s="62"/>
      <c r="H28" s="62"/>
      <c r="I28" s="62"/>
      <c r="J28" s="62"/>
      <c r="K28" s="62"/>
      <c r="L28" s="62"/>
      <c r="M28" s="62"/>
      <c r="N28" s="62"/>
      <c r="O28" s="62"/>
      <c r="P28" s="62"/>
      <c r="Q28" s="45">
        <f t="shared" si="1"/>
        <v>0</v>
      </c>
      <c r="R28" s="45">
        <f t="shared" si="2"/>
        <v>0</v>
      </c>
      <c r="S28" s="45">
        <f t="shared" si="3"/>
        <v>0</v>
      </c>
      <c r="T28" s="34"/>
      <c r="U28" s="34"/>
      <c r="V28" s="241">
        <f t="shared" si="4"/>
        <v>21</v>
      </c>
      <c r="W28" s="45"/>
      <c r="X28" s="45"/>
      <c r="Y28" s="45"/>
      <c r="Z28" s="45"/>
      <c r="AA28" s="45"/>
      <c r="AB28" s="45"/>
      <c r="AC28" s="45"/>
      <c r="AD28" s="45"/>
      <c r="AE28" s="45"/>
      <c r="AF28" s="45"/>
      <c r="AG28" s="45"/>
      <c r="AH28" s="45"/>
      <c r="AI28" s="45"/>
      <c r="AJ28" s="45"/>
    </row>
    <row r="29" spans="1:36" s="31" customFormat="1" ht="14.25" thickBot="1" x14ac:dyDescent="0.35">
      <c r="A29" s="536"/>
      <c r="B29" s="46" t="s">
        <v>52</v>
      </c>
      <c r="C29" s="47">
        <f>SUM(C8:C28)</f>
        <v>0</v>
      </c>
      <c r="D29" s="47">
        <f t="shared" ref="D29:S29" si="5">SUM(D8:D28)</f>
        <v>0</v>
      </c>
      <c r="E29" s="47">
        <f t="shared" si="5"/>
        <v>0</v>
      </c>
      <c r="F29" s="47">
        <f t="shared" si="5"/>
        <v>0</v>
      </c>
      <c r="G29" s="47">
        <f t="shared" si="5"/>
        <v>0</v>
      </c>
      <c r="H29" s="47">
        <f t="shared" si="5"/>
        <v>0</v>
      </c>
      <c r="I29" s="47">
        <f t="shared" si="5"/>
        <v>0</v>
      </c>
      <c r="J29" s="47">
        <f t="shared" si="5"/>
        <v>0</v>
      </c>
      <c r="K29" s="47">
        <f t="shared" si="5"/>
        <v>0</v>
      </c>
      <c r="L29" s="47">
        <f t="shared" si="5"/>
        <v>0</v>
      </c>
      <c r="M29" s="47">
        <f t="shared" si="5"/>
        <v>0</v>
      </c>
      <c r="N29" s="47">
        <f t="shared" si="5"/>
        <v>0</v>
      </c>
      <c r="O29" s="47">
        <f t="shared" si="5"/>
        <v>0</v>
      </c>
      <c r="P29" s="47">
        <f t="shared" si="5"/>
        <v>0</v>
      </c>
      <c r="Q29" s="47">
        <f t="shared" si="5"/>
        <v>0</v>
      </c>
      <c r="R29" s="47">
        <f t="shared" si="5"/>
        <v>0</v>
      </c>
      <c r="S29" s="47">
        <f t="shared" si="5"/>
        <v>0</v>
      </c>
      <c r="T29" s="241"/>
      <c r="U29" s="34" t="str">
        <f>RIGHT(A8,4)&amp;"reseau"</f>
        <v>2020reseau</v>
      </c>
      <c r="V29" s="241">
        <f t="shared" si="4"/>
        <v>22</v>
      </c>
      <c r="W29" s="45"/>
      <c r="X29" s="45"/>
      <c r="Y29" s="45"/>
      <c r="Z29" s="45"/>
      <c r="AA29" s="45"/>
      <c r="AB29" s="45"/>
      <c r="AC29" s="45"/>
      <c r="AD29" s="45"/>
      <c r="AE29" s="45"/>
      <c r="AF29" s="45"/>
      <c r="AG29" s="45"/>
      <c r="AH29" s="45"/>
      <c r="AI29" s="45"/>
      <c r="AJ29" s="45"/>
    </row>
    <row r="30" spans="1:36" s="31" customFormat="1" x14ac:dyDescent="0.3">
      <c r="A30" s="536"/>
      <c r="B30" s="48"/>
      <c r="C30" s="45"/>
      <c r="D30" s="45"/>
      <c r="E30" s="45"/>
      <c r="F30" s="45"/>
      <c r="G30" s="45"/>
      <c r="H30" s="45"/>
      <c r="I30" s="45"/>
      <c r="J30" s="45"/>
      <c r="K30" s="45"/>
      <c r="L30" s="45"/>
      <c r="M30" s="45"/>
      <c r="N30" s="45"/>
      <c r="O30" s="45"/>
      <c r="P30" s="45"/>
      <c r="Q30" s="45"/>
      <c r="R30" s="45"/>
      <c r="S30" s="45"/>
      <c r="T30" s="34"/>
      <c r="U30" s="34"/>
      <c r="V30" s="241">
        <f t="shared" si="4"/>
        <v>23</v>
      </c>
      <c r="W30" s="45"/>
      <c r="X30" s="45"/>
      <c r="Y30" s="45"/>
      <c r="Z30" s="45"/>
      <c r="AA30" s="45"/>
      <c r="AB30" s="45"/>
      <c r="AC30" s="45"/>
      <c r="AD30" s="45"/>
      <c r="AE30" s="45"/>
      <c r="AF30" s="45"/>
      <c r="AG30" s="45"/>
      <c r="AH30" s="45"/>
      <c r="AI30" s="45"/>
      <c r="AJ30" s="45"/>
    </row>
    <row r="31" spans="1:36" s="31" customFormat="1" x14ac:dyDescent="0.3">
      <c r="A31" s="536"/>
      <c r="B31" s="44" t="s">
        <v>239</v>
      </c>
      <c r="C31" s="62"/>
      <c r="D31" s="62"/>
      <c r="E31" s="62"/>
      <c r="F31" s="62"/>
      <c r="G31" s="62"/>
      <c r="H31" s="62"/>
      <c r="I31" s="62"/>
      <c r="J31" s="62"/>
      <c r="K31" s="62"/>
      <c r="L31" s="62"/>
      <c r="M31" s="62"/>
      <c r="N31" s="62"/>
      <c r="O31" s="62"/>
      <c r="P31" s="62"/>
      <c r="Q31" s="45">
        <f t="shared" ref="Q31:Q42" si="6">SUM(C31,F31:J31,M31:N31)</f>
        <v>0</v>
      </c>
      <c r="R31" s="45">
        <f t="shared" ref="R31:R42" si="7">SUM(D31,K31,O31)</f>
        <v>0</v>
      </c>
      <c r="S31" s="45">
        <f t="shared" ref="S31:S42" si="8">SUM(E31,L31,P31)</f>
        <v>0</v>
      </c>
      <c r="T31" s="34"/>
      <c r="U31" s="34"/>
      <c r="V31" s="241">
        <f t="shared" si="4"/>
        <v>24</v>
      </c>
      <c r="W31" s="45"/>
      <c r="X31" s="45"/>
      <c r="Y31" s="45"/>
      <c r="Z31" s="45"/>
      <c r="AA31" s="45"/>
      <c r="AB31" s="45"/>
      <c r="AC31" s="45"/>
      <c r="AD31" s="45"/>
      <c r="AE31" s="45"/>
      <c r="AF31" s="45"/>
      <c r="AG31" s="45"/>
      <c r="AH31" s="45"/>
      <c r="AI31" s="45"/>
      <c r="AJ31" s="45"/>
    </row>
    <row r="32" spans="1:36" s="31" customFormat="1" x14ac:dyDescent="0.3">
      <c r="A32" s="536"/>
      <c r="B32" s="44" t="s">
        <v>53</v>
      </c>
      <c r="C32" s="62"/>
      <c r="D32" s="62"/>
      <c r="E32" s="62"/>
      <c r="F32" s="62"/>
      <c r="G32" s="62"/>
      <c r="H32" s="62"/>
      <c r="I32" s="62"/>
      <c r="J32" s="62"/>
      <c r="K32" s="62"/>
      <c r="L32" s="62"/>
      <c r="M32" s="62"/>
      <c r="N32" s="62"/>
      <c r="O32" s="62"/>
      <c r="P32" s="62"/>
      <c r="Q32" s="45">
        <f t="shared" si="6"/>
        <v>0</v>
      </c>
      <c r="R32" s="45">
        <f t="shared" si="7"/>
        <v>0</v>
      </c>
      <c r="S32" s="45">
        <f t="shared" si="8"/>
        <v>0</v>
      </c>
      <c r="T32" s="34"/>
      <c r="U32" s="34"/>
      <c r="V32" s="241">
        <f t="shared" si="4"/>
        <v>25</v>
      </c>
      <c r="W32" s="45"/>
      <c r="X32" s="45"/>
      <c r="Y32" s="45"/>
      <c r="Z32" s="45"/>
      <c r="AA32" s="45"/>
      <c r="AB32" s="45"/>
      <c r="AC32" s="45"/>
      <c r="AD32" s="45"/>
      <c r="AE32" s="45"/>
      <c r="AF32" s="45"/>
      <c r="AG32" s="45"/>
      <c r="AH32" s="45"/>
      <c r="AI32" s="45"/>
      <c r="AJ32" s="45"/>
    </row>
    <row r="33" spans="1:36" s="31" customFormat="1" x14ac:dyDescent="0.3">
      <c r="A33" s="536"/>
      <c r="B33" s="44" t="s">
        <v>54</v>
      </c>
      <c r="C33" s="62"/>
      <c r="D33" s="62"/>
      <c r="E33" s="62"/>
      <c r="F33" s="62"/>
      <c r="G33" s="62"/>
      <c r="H33" s="62"/>
      <c r="I33" s="62"/>
      <c r="J33" s="62"/>
      <c r="K33" s="62"/>
      <c r="L33" s="62"/>
      <c r="M33" s="62"/>
      <c r="N33" s="62"/>
      <c r="O33" s="62"/>
      <c r="P33" s="62"/>
      <c r="Q33" s="45">
        <f t="shared" si="6"/>
        <v>0</v>
      </c>
      <c r="R33" s="45">
        <f t="shared" si="7"/>
        <v>0</v>
      </c>
      <c r="S33" s="45">
        <f t="shared" si="8"/>
        <v>0</v>
      </c>
      <c r="T33" s="34"/>
      <c r="U33" s="34"/>
      <c r="V33" s="241">
        <f t="shared" si="4"/>
        <v>26</v>
      </c>
      <c r="W33" s="45"/>
      <c r="X33" s="45"/>
      <c r="Y33" s="45"/>
      <c r="Z33" s="45"/>
      <c r="AA33" s="45"/>
      <c r="AB33" s="45"/>
      <c r="AC33" s="45"/>
      <c r="AD33" s="45"/>
      <c r="AE33" s="45"/>
      <c r="AF33" s="45"/>
      <c r="AG33" s="45"/>
      <c r="AH33" s="45"/>
      <c r="AI33" s="45"/>
      <c r="AJ33" s="45"/>
    </row>
    <row r="34" spans="1:36" s="31" customFormat="1" x14ac:dyDescent="0.3">
      <c r="A34" s="536"/>
      <c r="B34" s="44" t="s">
        <v>49</v>
      </c>
      <c r="C34" s="62"/>
      <c r="D34" s="62"/>
      <c r="E34" s="62"/>
      <c r="F34" s="62"/>
      <c r="G34" s="62"/>
      <c r="H34" s="62"/>
      <c r="I34" s="62"/>
      <c r="J34" s="62"/>
      <c r="K34" s="62"/>
      <c r="L34" s="62"/>
      <c r="M34" s="62"/>
      <c r="N34" s="62"/>
      <c r="O34" s="62"/>
      <c r="P34" s="62"/>
      <c r="Q34" s="45">
        <f t="shared" si="6"/>
        <v>0</v>
      </c>
      <c r="R34" s="45">
        <f t="shared" si="7"/>
        <v>0</v>
      </c>
      <c r="S34" s="45">
        <f t="shared" si="8"/>
        <v>0</v>
      </c>
      <c r="T34" s="34"/>
      <c r="U34" s="34"/>
      <c r="V34" s="241">
        <f t="shared" si="4"/>
        <v>27</v>
      </c>
      <c r="W34" s="45"/>
      <c r="X34" s="45"/>
      <c r="Y34" s="45"/>
      <c r="Z34" s="45"/>
      <c r="AA34" s="45"/>
      <c r="AB34" s="45"/>
      <c r="AC34" s="45"/>
      <c r="AD34" s="45"/>
      <c r="AE34" s="45"/>
      <c r="AF34" s="45"/>
      <c r="AG34" s="45"/>
      <c r="AH34" s="45"/>
      <c r="AI34" s="45"/>
      <c r="AJ34" s="45"/>
    </row>
    <row r="35" spans="1:36" s="31" customFormat="1" x14ac:dyDescent="0.3">
      <c r="A35" s="536"/>
      <c r="B35" s="44" t="s">
        <v>55</v>
      </c>
      <c r="C35" s="62"/>
      <c r="D35" s="62"/>
      <c r="E35" s="62"/>
      <c r="F35" s="62"/>
      <c r="G35" s="62"/>
      <c r="H35" s="62"/>
      <c r="I35" s="62"/>
      <c r="J35" s="62"/>
      <c r="K35" s="62"/>
      <c r="L35" s="62"/>
      <c r="M35" s="62"/>
      <c r="N35" s="62"/>
      <c r="O35" s="62"/>
      <c r="P35" s="62"/>
      <c r="Q35" s="45">
        <f t="shared" si="6"/>
        <v>0</v>
      </c>
      <c r="R35" s="45">
        <f t="shared" si="7"/>
        <v>0</v>
      </c>
      <c r="S35" s="45">
        <f t="shared" si="8"/>
        <v>0</v>
      </c>
      <c r="T35" s="34"/>
      <c r="U35" s="34"/>
      <c r="V35" s="241">
        <f t="shared" si="4"/>
        <v>28</v>
      </c>
      <c r="W35" s="45"/>
      <c r="X35" s="45"/>
      <c r="Y35" s="45"/>
      <c r="Z35" s="45"/>
      <c r="AA35" s="45"/>
      <c r="AB35" s="45"/>
      <c r="AC35" s="45"/>
      <c r="AD35" s="45"/>
      <c r="AE35" s="45"/>
      <c r="AF35" s="45"/>
      <c r="AG35" s="45"/>
      <c r="AH35" s="45"/>
      <c r="AI35" s="45"/>
      <c r="AJ35" s="45"/>
    </row>
    <row r="36" spans="1:36" s="31" customFormat="1" x14ac:dyDescent="0.3">
      <c r="A36" s="536"/>
      <c r="B36" s="44" t="s">
        <v>56</v>
      </c>
      <c r="C36" s="62"/>
      <c r="D36" s="62"/>
      <c r="E36" s="62"/>
      <c r="F36" s="62"/>
      <c r="G36" s="62"/>
      <c r="H36" s="62"/>
      <c r="I36" s="62"/>
      <c r="J36" s="62"/>
      <c r="K36" s="62"/>
      <c r="L36" s="62"/>
      <c r="M36" s="62"/>
      <c r="N36" s="62"/>
      <c r="O36" s="62"/>
      <c r="P36" s="62"/>
      <c r="Q36" s="45">
        <f t="shared" si="6"/>
        <v>0</v>
      </c>
      <c r="R36" s="45">
        <f t="shared" si="7"/>
        <v>0</v>
      </c>
      <c r="S36" s="45">
        <f t="shared" si="8"/>
        <v>0</v>
      </c>
      <c r="T36" s="34"/>
      <c r="U36" s="34"/>
      <c r="V36" s="241">
        <f t="shared" si="4"/>
        <v>29</v>
      </c>
      <c r="W36" s="45"/>
      <c r="X36" s="45"/>
      <c r="Y36" s="45"/>
      <c r="Z36" s="45"/>
      <c r="AA36" s="45"/>
      <c r="AB36" s="45"/>
      <c r="AC36" s="45"/>
      <c r="AD36" s="45"/>
      <c r="AE36" s="45"/>
      <c r="AF36" s="45"/>
      <c r="AG36" s="45"/>
      <c r="AH36" s="45"/>
      <c r="AI36" s="45"/>
      <c r="AJ36" s="45"/>
    </row>
    <row r="37" spans="1:36" s="31" customFormat="1" x14ac:dyDescent="0.3">
      <c r="A37" s="536"/>
      <c r="B37" s="44" t="s">
        <v>51</v>
      </c>
      <c r="C37" s="62"/>
      <c r="D37" s="62"/>
      <c r="E37" s="62"/>
      <c r="F37" s="62"/>
      <c r="G37" s="62"/>
      <c r="H37" s="62"/>
      <c r="I37" s="62"/>
      <c r="J37" s="62"/>
      <c r="K37" s="62"/>
      <c r="L37" s="62"/>
      <c r="M37" s="62"/>
      <c r="N37" s="62"/>
      <c r="O37" s="62"/>
      <c r="P37" s="62"/>
      <c r="Q37" s="45">
        <f t="shared" si="6"/>
        <v>0</v>
      </c>
      <c r="R37" s="45">
        <f t="shared" si="7"/>
        <v>0</v>
      </c>
      <c r="S37" s="45">
        <f t="shared" si="8"/>
        <v>0</v>
      </c>
      <c r="T37" s="34"/>
      <c r="U37" s="34"/>
      <c r="V37" s="241">
        <f t="shared" si="4"/>
        <v>30</v>
      </c>
      <c r="W37" s="45"/>
      <c r="X37" s="45"/>
      <c r="Y37" s="45"/>
      <c r="Z37" s="45"/>
      <c r="AA37" s="45"/>
      <c r="AB37" s="45"/>
      <c r="AC37" s="45"/>
      <c r="AD37" s="45"/>
      <c r="AE37" s="45"/>
      <c r="AF37" s="45"/>
      <c r="AG37" s="45"/>
      <c r="AH37" s="45"/>
      <c r="AI37" s="45"/>
      <c r="AJ37" s="45"/>
    </row>
    <row r="38" spans="1:36" s="31" customFormat="1" x14ac:dyDescent="0.3">
      <c r="A38" s="536"/>
      <c r="B38" s="114" t="s">
        <v>25</v>
      </c>
      <c r="C38" s="62"/>
      <c r="D38" s="62"/>
      <c r="E38" s="62"/>
      <c r="F38" s="62"/>
      <c r="G38" s="62"/>
      <c r="H38" s="62"/>
      <c r="I38" s="62"/>
      <c r="J38" s="62"/>
      <c r="K38" s="62"/>
      <c r="L38" s="62"/>
      <c r="M38" s="62"/>
      <c r="N38" s="62"/>
      <c r="O38" s="62"/>
      <c r="P38" s="62"/>
      <c r="Q38" s="45">
        <f t="shared" si="6"/>
        <v>0</v>
      </c>
      <c r="R38" s="45">
        <f t="shared" si="7"/>
        <v>0</v>
      </c>
      <c r="S38" s="45">
        <f t="shared" si="8"/>
        <v>0</v>
      </c>
      <c r="T38" s="34"/>
      <c r="U38" s="34"/>
      <c r="V38" s="241">
        <f t="shared" si="4"/>
        <v>31</v>
      </c>
      <c r="W38" s="45"/>
      <c r="X38" s="45"/>
      <c r="Y38" s="45"/>
      <c r="Z38" s="45"/>
      <c r="AA38" s="45"/>
      <c r="AB38" s="45"/>
      <c r="AC38" s="45"/>
      <c r="AD38" s="45"/>
      <c r="AE38" s="45"/>
      <c r="AF38" s="45"/>
      <c r="AG38" s="45"/>
      <c r="AH38" s="45"/>
      <c r="AI38" s="45"/>
      <c r="AJ38" s="45"/>
    </row>
    <row r="39" spans="1:36" s="31" customFormat="1" x14ac:dyDescent="0.3">
      <c r="A39" s="536"/>
      <c r="B39" s="114" t="s">
        <v>26</v>
      </c>
      <c r="C39" s="62"/>
      <c r="D39" s="62"/>
      <c r="E39" s="62"/>
      <c r="F39" s="62"/>
      <c r="G39" s="62"/>
      <c r="H39" s="62"/>
      <c r="I39" s="62"/>
      <c r="J39" s="62"/>
      <c r="K39" s="62"/>
      <c r="L39" s="62"/>
      <c r="M39" s="62"/>
      <c r="N39" s="62"/>
      <c r="O39" s="62"/>
      <c r="P39" s="62"/>
      <c r="Q39" s="45">
        <f t="shared" si="6"/>
        <v>0</v>
      </c>
      <c r="R39" s="45">
        <f t="shared" si="7"/>
        <v>0</v>
      </c>
      <c r="S39" s="45">
        <f t="shared" si="8"/>
        <v>0</v>
      </c>
      <c r="T39" s="34"/>
      <c r="U39" s="34"/>
      <c r="V39" s="241">
        <f t="shared" si="4"/>
        <v>32</v>
      </c>
      <c r="W39" s="45"/>
      <c r="X39" s="45"/>
      <c r="Y39" s="45"/>
      <c r="Z39" s="45"/>
      <c r="AA39" s="45"/>
      <c r="AB39" s="45"/>
      <c r="AC39" s="45"/>
      <c r="AD39" s="45"/>
      <c r="AE39" s="45"/>
      <c r="AF39" s="45"/>
      <c r="AG39" s="45"/>
      <c r="AH39" s="45"/>
      <c r="AI39" s="45"/>
      <c r="AJ39" s="45"/>
    </row>
    <row r="40" spans="1:36" s="31" customFormat="1" x14ac:dyDescent="0.3">
      <c r="A40" s="536"/>
      <c r="B40" s="114" t="s">
        <v>27</v>
      </c>
      <c r="C40" s="62"/>
      <c r="D40" s="62"/>
      <c r="E40" s="62"/>
      <c r="F40" s="62"/>
      <c r="G40" s="62"/>
      <c r="H40" s="62"/>
      <c r="I40" s="62"/>
      <c r="J40" s="62"/>
      <c r="K40" s="62"/>
      <c r="L40" s="62"/>
      <c r="M40" s="62"/>
      <c r="N40" s="62"/>
      <c r="O40" s="62"/>
      <c r="P40" s="62"/>
      <c r="Q40" s="45">
        <f t="shared" si="6"/>
        <v>0</v>
      </c>
      <c r="R40" s="45">
        <f t="shared" si="7"/>
        <v>0</v>
      </c>
      <c r="S40" s="45">
        <f t="shared" si="8"/>
        <v>0</v>
      </c>
      <c r="T40" s="34"/>
      <c r="U40" s="34"/>
      <c r="V40" s="241">
        <f t="shared" si="4"/>
        <v>33</v>
      </c>
      <c r="W40" s="45"/>
      <c r="X40" s="45"/>
      <c r="Y40" s="45"/>
      <c r="Z40" s="45"/>
      <c r="AA40" s="45"/>
      <c r="AB40" s="45"/>
      <c r="AC40" s="45"/>
      <c r="AD40" s="45"/>
      <c r="AE40" s="45"/>
      <c r="AF40" s="45"/>
      <c r="AG40" s="45"/>
      <c r="AH40" s="45"/>
      <c r="AI40" s="45"/>
      <c r="AJ40" s="45"/>
    </row>
    <row r="41" spans="1:36" s="31" customFormat="1" x14ac:dyDescent="0.3">
      <c r="A41" s="536"/>
      <c r="B41" s="114" t="s">
        <v>28</v>
      </c>
      <c r="C41" s="62"/>
      <c r="D41" s="62"/>
      <c r="E41" s="62"/>
      <c r="F41" s="62"/>
      <c r="G41" s="62"/>
      <c r="H41" s="62"/>
      <c r="I41" s="62"/>
      <c r="J41" s="62"/>
      <c r="K41" s="62"/>
      <c r="L41" s="62"/>
      <c r="M41" s="62"/>
      <c r="N41" s="62"/>
      <c r="O41" s="62"/>
      <c r="P41" s="62"/>
      <c r="Q41" s="45">
        <f t="shared" si="6"/>
        <v>0</v>
      </c>
      <c r="R41" s="45">
        <f t="shared" si="7"/>
        <v>0</v>
      </c>
      <c r="S41" s="45">
        <f t="shared" si="8"/>
        <v>0</v>
      </c>
      <c r="T41" s="34"/>
      <c r="U41" s="34"/>
      <c r="V41" s="241">
        <f t="shared" si="4"/>
        <v>34</v>
      </c>
      <c r="W41" s="45"/>
      <c r="X41" s="45"/>
      <c r="Y41" s="45"/>
      <c r="Z41" s="45"/>
      <c r="AA41" s="45"/>
      <c r="AB41" s="45"/>
      <c r="AC41" s="45"/>
      <c r="AD41" s="45"/>
      <c r="AE41" s="45"/>
      <c r="AF41" s="45"/>
      <c r="AG41" s="45"/>
      <c r="AH41" s="45"/>
      <c r="AI41" s="45"/>
      <c r="AJ41" s="45"/>
    </row>
    <row r="42" spans="1:36" s="31" customFormat="1" x14ac:dyDescent="0.3">
      <c r="A42" s="536"/>
      <c r="B42" s="114" t="s">
        <v>29</v>
      </c>
      <c r="C42" s="62"/>
      <c r="D42" s="62"/>
      <c r="E42" s="62"/>
      <c r="F42" s="62"/>
      <c r="G42" s="62"/>
      <c r="H42" s="62"/>
      <c r="I42" s="62"/>
      <c r="J42" s="62"/>
      <c r="K42" s="62"/>
      <c r="L42" s="62"/>
      <c r="M42" s="62"/>
      <c r="N42" s="62"/>
      <c r="O42" s="62"/>
      <c r="P42" s="62"/>
      <c r="Q42" s="45">
        <f t="shared" si="6"/>
        <v>0</v>
      </c>
      <c r="R42" s="45">
        <f t="shared" si="7"/>
        <v>0</v>
      </c>
      <c r="S42" s="45">
        <f t="shared" si="8"/>
        <v>0</v>
      </c>
      <c r="T42" s="34"/>
      <c r="U42" s="34"/>
      <c r="V42" s="241">
        <f t="shared" si="4"/>
        <v>35</v>
      </c>
      <c r="W42" s="45"/>
      <c r="X42" s="45"/>
      <c r="Y42" s="45"/>
      <c r="Z42" s="45"/>
      <c r="AA42" s="45"/>
      <c r="AB42" s="45"/>
      <c r="AC42" s="45"/>
      <c r="AD42" s="45"/>
      <c r="AE42" s="45"/>
      <c r="AF42" s="45"/>
      <c r="AG42" s="45"/>
      <c r="AH42" s="45"/>
      <c r="AI42" s="45"/>
      <c r="AJ42" s="45"/>
    </row>
    <row r="43" spans="1:36" s="31" customFormat="1" ht="14.25" thickBot="1" x14ac:dyDescent="0.35">
      <c r="A43" s="536"/>
      <c r="B43" s="46" t="s">
        <v>57</v>
      </c>
      <c r="C43" s="47">
        <f>SUM(C31:C42)</f>
        <v>0</v>
      </c>
      <c r="D43" s="47">
        <f t="shared" ref="D43:S43" si="9">SUM(D31:D42)</f>
        <v>0</v>
      </c>
      <c r="E43" s="47">
        <f t="shared" si="9"/>
        <v>0</v>
      </c>
      <c r="F43" s="47">
        <f t="shared" si="9"/>
        <v>0</v>
      </c>
      <c r="G43" s="47">
        <f t="shared" si="9"/>
        <v>0</v>
      </c>
      <c r="H43" s="47">
        <f t="shared" si="9"/>
        <v>0</v>
      </c>
      <c r="I43" s="47">
        <f t="shared" si="9"/>
        <v>0</v>
      </c>
      <c r="J43" s="47">
        <f t="shared" si="9"/>
        <v>0</v>
      </c>
      <c r="K43" s="47">
        <f t="shared" si="9"/>
        <v>0</v>
      </c>
      <c r="L43" s="47">
        <f t="shared" si="9"/>
        <v>0</v>
      </c>
      <c r="M43" s="47">
        <f t="shared" si="9"/>
        <v>0</v>
      </c>
      <c r="N43" s="47">
        <f t="shared" si="9"/>
        <v>0</v>
      </c>
      <c r="O43" s="47">
        <f t="shared" si="9"/>
        <v>0</v>
      </c>
      <c r="P43" s="47">
        <f t="shared" si="9"/>
        <v>0</v>
      </c>
      <c r="Q43" s="47">
        <f t="shared" si="9"/>
        <v>0</v>
      </c>
      <c r="R43" s="47">
        <f t="shared" si="9"/>
        <v>0</v>
      </c>
      <c r="S43" s="47">
        <f t="shared" si="9"/>
        <v>0</v>
      </c>
      <c r="T43" s="34"/>
      <c r="U43" s="34" t="str">
        <f>RIGHT(A8,4)&amp;"hors reseau"</f>
        <v>2020hors reseau</v>
      </c>
      <c r="V43" s="241">
        <f t="shared" si="4"/>
        <v>36</v>
      </c>
      <c r="W43" s="45"/>
      <c r="X43" s="45"/>
      <c r="Y43" s="45"/>
      <c r="Z43" s="45"/>
      <c r="AA43" s="45"/>
      <c r="AB43" s="45"/>
      <c r="AC43" s="45"/>
      <c r="AD43" s="45"/>
      <c r="AE43" s="45"/>
      <c r="AF43" s="45"/>
      <c r="AG43" s="45"/>
      <c r="AH43" s="45"/>
      <c r="AI43" s="45"/>
      <c r="AJ43" s="45"/>
    </row>
    <row r="44" spans="1:36" s="31" customFormat="1" x14ac:dyDescent="0.3">
      <c r="C44" s="45"/>
      <c r="D44" s="45"/>
      <c r="E44" s="45"/>
      <c r="F44" s="45"/>
      <c r="G44" s="45"/>
      <c r="H44" s="45"/>
      <c r="I44" s="45"/>
      <c r="J44" s="45"/>
      <c r="K44" s="45"/>
      <c r="L44" s="45"/>
      <c r="M44" s="45"/>
      <c r="N44" s="45"/>
      <c r="O44" s="45"/>
      <c r="P44" s="45"/>
      <c r="Q44" s="45"/>
      <c r="R44" s="45"/>
      <c r="S44" s="45"/>
      <c r="T44" s="34"/>
      <c r="U44" s="34"/>
      <c r="V44" s="241">
        <f t="shared" si="4"/>
        <v>37</v>
      </c>
      <c r="W44" s="45"/>
      <c r="X44" s="45"/>
      <c r="Y44" s="45"/>
      <c r="Z44" s="45"/>
      <c r="AA44" s="45"/>
      <c r="AB44" s="45"/>
      <c r="AC44" s="45"/>
      <c r="AD44" s="45"/>
      <c r="AE44" s="45"/>
      <c r="AF44" s="45"/>
      <c r="AG44" s="45"/>
      <c r="AH44" s="45"/>
      <c r="AI44" s="45"/>
      <c r="AJ44" s="45"/>
    </row>
    <row r="45" spans="1:36" s="31" customFormat="1" ht="13.5" customHeight="1" x14ac:dyDescent="0.3">
      <c r="A45" s="536" t="s">
        <v>509</v>
      </c>
      <c r="B45" s="44" t="s">
        <v>239</v>
      </c>
      <c r="C45" s="45">
        <f t="shared" ref="C45:C65" si="10">Q8</f>
        <v>0</v>
      </c>
      <c r="D45" s="45">
        <f t="shared" ref="D45:D65" si="11">R8</f>
        <v>0</v>
      </c>
      <c r="E45" s="45">
        <f t="shared" ref="E45:E65" si="12">S8</f>
        <v>0</v>
      </c>
      <c r="F45" s="62"/>
      <c r="G45" s="62"/>
      <c r="H45" s="62"/>
      <c r="I45" s="62"/>
      <c r="J45" s="62"/>
      <c r="K45" s="62"/>
      <c r="L45" s="62"/>
      <c r="M45" s="62"/>
      <c r="N45" s="62"/>
      <c r="O45" s="62"/>
      <c r="P45" s="62"/>
      <c r="Q45" s="45">
        <f t="shared" ref="Q45:Q65" si="13">SUM(C45,F45:J45,M45:N45)</f>
        <v>0</v>
      </c>
      <c r="R45" s="45">
        <f t="shared" ref="R45:R65" si="14">SUM(D45,K45,O45)</f>
        <v>0</v>
      </c>
      <c r="S45" s="45">
        <f t="shared" ref="S45:S65" si="15">SUM(E45,L45,P45)</f>
        <v>0</v>
      </c>
      <c r="T45" s="34"/>
      <c r="U45" s="34"/>
      <c r="V45" s="241">
        <f t="shared" si="4"/>
        <v>38</v>
      </c>
      <c r="W45" s="45"/>
      <c r="X45" s="45"/>
      <c r="Y45" s="45"/>
      <c r="Z45" s="45"/>
      <c r="AA45" s="45"/>
      <c r="AB45" s="45"/>
      <c r="AC45" s="45"/>
      <c r="AD45" s="45"/>
      <c r="AE45" s="45"/>
      <c r="AF45" s="45"/>
      <c r="AG45" s="45"/>
      <c r="AH45" s="45"/>
      <c r="AI45" s="45"/>
      <c r="AJ45" s="45"/>
    </row>
    <row r="46" spans="1:36" s="31" customFormat="1" x14ac:dyDescent="0.3">
      <c r="A46" s="536"/>
      <c r="B46" s="44" t="s">
        <v>240</v>
      </c>
      <c r="C46" s="45">
        <f t="shared" si="10"/>
        <v>0</v>
      </c>
      <c r="D46" s="45">
        <f t="shared" si="11"/>
        <v>0</v>
      </c>
      <c r="E46" s="45">
        <f t="shared" si="12"/>
        <v>0</v>
      </c>
      <c r="F46" s="62"/>
      <c r="G46" s="62"/>
      <c r="H46" s="62"/>
      <c r="I46" s="62"/>
      <c r="J46" s="62"/>
      <c r="K46" s="62"/>
      <c r="L46" s="62"/>
      <c r="M46" s="62"/>
      <c r="N46" s="62"/>
      <c r="O46" s="62"/>
      <c r="P46" s="62"/>
      <c r="Q46" s="45">
        <f t="shared" si="13"/>
        <v>0</v>
      </c>
      <c r="R46" s="45">
        <f t="shared" si="14"/>
        <v>0</v>
      </c>
      <c r="S46" s="45">
        <f t="shared" si="15"/>
        <v>0</v>
      </c>
      <c r="T46" s="34"/>
      <c r="U46" s="34"/>
      <c r="V46" s="241">
        <f t="shared" si="4"/>
        <v>39</v>
      </c>
      <c r="W46" s="45"/>
      <c r="X46" s="45"/>
      <c r="Y46" s="45"/>
      <c r="Z46" s="45"/>
      <c r="AA46" s="45"/>
      <c r="AB46" s="45"/>
      <c r="AC46" s="45"/>
      <c r="AD46" s="45"/>
      <c r="AE46" s="45"/>
      <c r="AF46" s="45"/>
      <c r="AG46" s="45"/>
      <c r="AH46" s="45"/>
      <c r="AI46" s="45"/>
      <c r="AJ46" s="45"/>
    </row>
    <row r="47" spans="1:36" s="31" customFormat="1" x14ac:dyDescent="0.3">
      <c r="A47" s="536"/>
      <c r="B47" s="44" t="s">
        <v>241</v>
      </c>
      <c r="C47" s="45">
        <f t="shared" si="10"/>
        <v>0</v>
      </c>
      <c r="D47" s="45">
        <f t="shared" si="11"/>
        <v>0</v>
      </c>
      <c r="E47" s="45">
        <f t="shared" si="12"/>
        <v>0</v>
      </c>
      <c r="F47" s="62"/>
      <c r="G47" s="62"/>
      <c r="H47" s="62"/>
      <c r="I47" s="62"/>
      <c r="J47" s="62"/>
      <c r="K47" s="62"/>
      <c r="L47" s="62"/>
      <c r="M47" s="62"/>
      <c r="N47" s="62"/>
      <c r="O47" s="62"/>
      <c r="P47" s="62"/>
      <c r="Q47" s="45">
        <f t="shared" si="13"/>
        <v>0</v>
      </c>
      <c r="R47" s="45">
        <f t="shared" si="14"/>
        <v>0</v>
      </c>
      <c r="S47" s="45">
        <f t="shared" si="15"/>
        <v>0</v>
      </c>
      <c r="T47" s="34"/>
      <c r="U47" s="34"/>
      <c r="V47" s="241">
        <f t="shared" si="4"/>
        <v>40</v>
      </c>
      <c r="W47" s="45"/>
      <c r="X47" s="45"/>
      <c r="Y47" s="45"/>
      <c r="Z47" s="45"/>
      <c r="AA47" s="45"/>
      <c r="AB47" s="45"/>
      <c r="AC47" s="45"/>
      <c r="AD47" s="45"/>
      <c r="AE47" s="45"/>
      <c r="AF47" s="45"/>
      <c r="AG47" s="45"/>
      <c r="AH47" s="45"/>
      <c r="AI47" s="45"/>
      <c r="AJ47" s="45"/>
    </row>
    <row r="48" spans="1:36" s="31" customFormat="1" x14ac:dyDescent="0.3">
      <c r="A48" s="536"/>
      <c r="B48" s="44" t="s">
        <v>242</v>
      </c>
      <c r="C48" s="45">
        <f t="shared" si="10"/>
        <v>0</v>
      </c>
      <c r="D48" s="45">
        <f t="shared" si="11"/>
        <v>0</v>
      </c>
      <c r="E48" s="45">
        <f t="shared" si="12"/>
        <v>0</v>
      </c>
      <c r="F48" s="62"/>
      <c r="G48" s="62"/>
      <c r="H48" s="62"/>
      <c r="I48" s="62"/>
      <c r="J48" s="62"/>
      <c r="K48" s="62"/>
      <c r="L48" s="62"/>
      <c r="M48" s="62"/>
      <c r="N48" s="62"/>
      <c r="O48" s="62"/>
      <c r="P48" s="62"/>
      <c r="Q48" s="45">
        <f t="shared" si="13"/>
        <v>0</v>
      </c>
      <c r="R48" s="45">
        <f t="shared" si="14"/>
        <v>0</v>
      </c>
      <c r="S48" s="45">
        <f t="shared" si="15"/>
        <v>0</v>
      </c>
      <c r="T48" s="34"/>
      <c r="U48" s="34"/>
      <c r="V48" s="241">
        <f t="shared" si="4"/>
        <v>41</v>
      </c>
      <c r="W48" s="45"/>
      <c r="X48" s="45"/>
      <c r="Y48" s="45"/>
      <c r="Z48" s="45"/>
      <c r="AA48" s="45"/>
      <c r="AB48" s="45"/>
      <c r="AC48" s="45"/>
      <c r="AD48" s="45"/>
      <c r="AE48" s="45"/>
      <c r="AF48" s="45"/>
      <c r="AG48" s="45"/>
      <c r="AH48" s="45"/>
      <c r="AI48" s="45"/>
      <c r="AJ48" s="45"/>
    </row>
    <row r="49" spans="1:36" s="31" customFormat="1" x14ac:dyDescent="0.3">
      <c r="A49" s="536"/>
      <c r="B49" s="44" t="s">
        <v>243</v>
      </c>
      <c r="C49" s="45">
        <f t="shared" si="10"/>
        <v>0</v>
      </c>
      <c r="D49" s="45">
        <f t="shared" si="11"/>
        <v>0</v>
      </c>
      <c r="E49" s="45">
        <f t="shared" si="12"/>
        <v>0</v>
      </c>
      <c r="F49" s="62"/>
      <c r="G49" s="62"/>
      <c r="H49" s="62"/>
      <c r="I49" s="62"/>
      <c r="J49" s="62"/>
      <c r="K49" s="62"/>
      <c r="L49" s="62"/>
      <c r="M49" s="62"/>
      <c r="N49" s="62"/>
      <c r="O49" s="62"/>
      <c r="P49" s="62"/>
      <c r="Q49" s="45">
        <f t="shared" si="13"/>
        <v>0</v>
      </c>
      <c r="R49" s="45">
        <f t="shared" si="14"/>
        <v>0</v>
      </c>
      <c r="S49" s="45">
        <f t="shared" si="15"/>
        <v>0</v>
      </c>
      <c r="T49" s="34"/>
      <c r="U49" s="34"/>
      <c r="V49" s="241">
        <f t="shared" si="4"/>
        <v>42</v>
      </c>
      <c r="W49" s="45"/>
      <c r="X49" s="45"/>
      <c r="Y49" s="45"/>
      <c r="Z49" s="45"/>
      <c r="AA49" s="45"/>
      <c r="AB49" s="45"/>
      <c r="AC49" s="45"/>
      <c r="AD49" s="45"/>
      <c r="AE49" s="45"/>
      <c r="AF49" s="45"/>
      <c r="AG49" s="45"/>
      <c r="AH49" s="45"/>
      <c r="AI49" s="45"/>
      <c r="AJ49" s="45"/>
    </row>
    <row r="50" spans="1:36" s="31" customFormat="1" x14ac:dyDescent="0.3">
      <c r="A50" s="536"/>
      <c r="B50" s="44" t="s">
        <v>244</v>
      </c>
      <c r="C50" s="45">
        <f t="shared" si="10"/>
        <v>0</v>
      </c>
      <c r="D50" s="45">
        <f t="shared" si="11"/>
        <v>0</v>
      </c>
      <c r="E50" s="45">
        <f t="shared" si="12"/>
        <v>0</v>
      </c>
      <c r="F50" s="62"/>
      <c r="G50" s="62"/>
      <c r="H50" s="62"/>
      <c r="I50" s="62"/>
      <c r="J50" s="62"/>
      <c r="K50" s="62"/>
      <c r="L50" s="62"/>
      <c r="M50" s="62"/>
      <c r="N50" s="62"/>
      <c r="O50" s="62"/>
      <c r="P50" s="62"/>
      <c r="Q50" s="45">
        <f t="shared" si="13"/>
        <v>0</v>
      </c>
      <c r="R50" s="45">
        <f t="shared" si="14"/>
        <v>0</v>
      </c>
      <c r="S50" s="45">
        <f t="shared" si="15"/>
        <v>0</v>
      </c>
      <c r="T50" s="34"/>
      <c r="U50" s="34"/>
      <c r="V50" s="241">
        <f t="shared" si="4"/>
        <v>43</v>
      </c>
      <c r="W50" s="45"/>
      <c r="X50" s="45"/>
      <c r="Y50" s="45"/>
      <c r="Z50" s="45"/>
      <c r="AA50" s="45"/>
      <c r="AB50" s="45"/>
      <c r="AC50" s="45"/>
      <c r="AD50" s="45"/>
      <c r="AE50" s="45"/>
      <c r="AF50" s="45"/>
      <c r="AG50" s="45"/>
      <c r="AH50" s="45"/>
      <c r="AI50" s="45"/>
      <c r="AJ50" s="45"/>
    </row>
    <row r="51" spans="1:36" s="31" customFormat="1" x14ac:dyDescent="0.3">
      <c r="A51" s="536"/>
      <c r="B51" s="44" t="s">
        <v>245</v>
      </c>
      <c r="C51" s="45">
        <f t="shared" si="10"/>
        <v>0</v>
      </c>
      <c r="D51" s="45">
        <f t="shared" si="11"/>
        <v>0</v>
      </c>
      <c r="E51" s="45">
        <f t="shared" si="12"/>
        <v>0</v>
      </c>
      <c r="F51" s="62"/>
      <c r="G51" s="62"/>
      <c r="H51" s="62"/>
      <c r="I51" s="62"/>
      <c r="J51" s="62"/>
      <c r="K51" s="62"/>
      <c r="L51" s="62"/>
      <c r="M51" s="62"/>
      <c r="N51" s="62"/>
      <c r="O51" s="62"/>
      <c r="P51" s="62"/>
      <c r="Q51" s="45">
        <f t="shared" si="13"/>
        <v>0</v>
      </c>
      <c r="R51" s="45">
        <f t="shared" si="14"/>
        <v>0</v>
      </c>
      <c r="S51" s="45">
        <f t="shared" si="15"/>
        <v>0</v>
      </c>
      <c r="T51" s="34"/>
      <c r="U51" s="34"/>
      <c r="V51" s="241">
        <f t="shared" si="4"/>
        <v>44</v>
      </c>
      <c r="W51" s="45"/>
      <c r="X51" s="45"/>
      <c r="Y51" s="45"/>
      <c r="Z51" s="45"/>
      <c r="AA51" s="45"/>
      <c r="AB51" s="45"/>
      <c r="AC51" s="45"/>
      <c r="AD51" s="45"/>
      <c r="AE51" s="45"/>
      <c r="AF51" s="45"/>
      <c r="AG51" s="45"/>
      <c r="AH51" s="45"/>
      <c r="AI51" s="45"/>
      <c r="AJ51" s="45"/>
    </row>
    <row r="52" spans="1:36" s="31" customFormat="1" x14ac:dyDescent="0.3">
      <c r="A52" s="536"/>
      <c r="B52" s="44" t="s">
        <v>246</v>
      </c>
      <c r="C52" s="45">
        <f t="shared" si="10"/>
        <v>0</v>
      </c>
      <c r="D52" s="45">
        <f t="shared" si="11"/>
        <v>0</v>
      </c>
      <c r="E52" s="45">
        <f t="shared" si="12"/>
        <v>0</v>
      </c>
      <c r="F52" s="62"/>
      <c r="G52" s="62"/>
      <c r="H52" s="62"/>
      <c r="I52" s="62"/>
      <c r="J52" s="62"/>
      <c r="K52" s="62"/>
      <c r="L52" s="62"/>
      <c r="M52" s="62"/>
      <c r="N52" s="62"/>
      <c r="O52" s="62"/>
      <c r="P52" s="62"/>
      <c r="Q52" s="45">
        <f t="shared" si="13"/>
        <v>0</v>
      </c>
      <c r="R52" s="45">
        <f t="shared" si="14"/>
        <v>0</v>
      </c>
      <c r="S52" s="45">
        <f t="shared" si="15"/>
        <v>0</v>
      </c>
      <c r="T52" s="34"/>
      <c r="U52" s="34"/>
      <c r="V52" s="241">
        <f t="shared" si="4"/>
        <v>45</v>
      </c>
      <c r="W52" s="45"/>
      <c r="X52" s="45"/>
      <c r="Y52" s="45"/>
      <c r="Z52" s="45"/>
      <c r="AA52" s="45"/>
      <c r="AB52" s="45"/>
      <c r="AC52" s="45"/>
      <c r="AD52" s="45"/>
      <c r="AE52" s="45"/>
      <c r="AF52" s="45"/>
      <c r="AG52" s="45"/>
      <c r="AH52" s="45"/>
      <c r="AI52" s="45"/>
      <c r="AJ52" s="45"/>
    </row>
    <row r="53" spans="1:36" s="31" customFormat="1" x14ac:dyDescent="0.3">
      <c r="A53" s="536"/>
      <c r="B53" s="44" t="s">
        <v>247</v>
      </c>
      <c r="C53" s="45">
        <f t="shared" si="10"/>
        <v>0</v>
      </c>
      <c r="D53" s="45">
        <f t="shared" si="11"/>
        <v>0</v>
      </c>
      <c r="E53" s="45">
        <f t="shared" si="12"/>
        <v>0</v>
      </c>
      <c r="F53" s="62"/>
      <c r="G53" s="62"/>
      <c r="H53" s="62"/>
      <c r="I53" s="62"/>
      <c r="J53" s="62"/>
      <c r="K53" s="62"/>
      <c r="L53" s="62"/>
      <c r="M53" s="62"/>
      <c r="N53" s="62"/>
      <c r="O53" s="62"/>
      <c r="P53" s="62"/>
      <c r="Q53" s="45">
        <f t="shared" si="13"/>
        <v>0</v>
      </c>
      <c r="R53" s="45">
        <f t="shared" si="14"/>
        <v>0</v>
      </c>
      <c r="S53" s="45">
        <f t="shared" si="15"/>
        <v>0</v>
      </c>
      <c r="T53" s="34"/>
      <c r="U53" s="34"/>
      <c r="V53" s="241">
        <f t="shared" si="4"/>
        <v>46</v>
      </c>
      <c r="W53" s="45"/>
      <c r="X53" s="45"/>
      <c r="Y53" s="45"/>
      <c r="Z53" s="45"/>
      <c r="AA53" s="45"/>
      <c r="AB53" s="45"/>
      <c r="AC53" s="45"/>
      <c r="AD53" s="45"/>
      <c r="AE53" s="45"/>
      <c r="AF53" s="45"/>
      <c r="AG53" s="45"/>
      <c r="AH53" s="45"/>
      <c r="AI53" s="45"/>
      <c r="AJ53" s="45"/>
    </row>
    <row r="54" spans="1:36" s="31" customFormat="1" x14ac:dyDescent="0.3">
      <c r="A54" s="536"/>
      <c r="B54" s="44" t="s">
        <v>248</v>
      </c>
      <c r="C54" s="45">
        <f t="shared" si="10"/>
        <v>0</v>
      </c>
      <c r="D54" s="45">
        <f t="shared" si="11"/>
        <v>0</v>
      </c>
      <c r="E54" s="45">
        <f t="shared" si="12"/>
        <v>0</v>
      </c>
      <c r="F54" s="62"/>
      <c r="G54" s="62"/>
      <c r="H54" s="62"/>
      <c r="I54" s="62"/>
      <c r="J54" s="62"/>
      <c r="K54" s="62"/>
      <c r="L54" s="62"/>
      <c r="M54" s="62"/>
      <c r="N54" s="62"/>
      <c r="O54" s="62"/>
      <c r="P54" s="62"/>
      <c r="Q54" s="45">
        <f t="shared" si="13"/>
        <v>0</v>
      </c>
      <c r="R54" s="45">
        <f t="shared" si="14"/>
        <v>0</v>
      </c>
      <c r="S54" s="45">
        <f t="shared" si="15"/>
        <v>0</v>
      </c>
      <c r="T54" s="34"/>
      <c r="U54" s="34"/>
      <c r="V54" s="241">
        <f t="shared" si="4"/>
        <v>47</v>
      </c>
      <c r="W54" s="45"/>
      <c r="X54" s="45"/>
      <c r="Y54" s="45"/>
      <c r="Z54" s="45"/>
      <c r="AA54" s="45"/>
      <c r="AB54" s="45"/>
      <c r="AC54" s="45"/>
      <c r="AD54" s="45"/>
      <c r="AE54" s="45"/>
      <c r="AF54" s="45"/>
      <c r="AG54" s="45"/>
      <c r="AH54" s="45"/>
      <c r="AI54" s="45"/>
      <c r="AJ54" s="45"/>
    </row>
    <row r="55" spans="1:36" s="31" customFormat="1" x14ac:dyDescent="0.3">
      <c r="A55" s="536"/>
      <c r="B55" s="44" t="s">
        <v>249</v>
      </c>
      <c r="C55" s="45">
        <f t="shared" si="10"/>
        <v>0</v>
      </c>
      <c r="D55" s="45">
        <f t="shared" si="11"/>
        <v>0</v>
      </c>
      <c r="E55" s="45">
        <f t="shared" si="12"/>
        <v>0</v>
      </c>
      <c r="F55" s="62"/>
      <c r="G55" s="62"/>
      <c r="H55" s="62"/>
      <c r="I55" s="62"/>
      <c r="J55" s="62"/>
      <c r="K55" s="62"/>
      <c r="L55" s="62"/>
      <c r="M55" s="62"/>
      <c r="N55" s="62"/>
      <c r="O55" s="62"/>
      <c r="P55" s="62"/>
      <c r="Q55" s="45">
        <f t="shared" si="13"/>
        <v>0</v>
      </c>
      <c r="R55" s="45">
        <f t="shared" si="14"/>
        <v>0</v>
      </c>
      <c r="S55" s="45">
        <f t="shared" si="15"/>
        <v>0</v>
      </c>
      <c r="T55" s="34"/>
      <c r="U55" s="34"/>
      <c r="V55" s="241">
        <f t="shared" si="4"/>
        <v>48</v>
      </c>
      <c r="W55" s="45"/>
      <c r="X55" s="45"/>
      <c r="Y55" s="45"/>
      <c r="Z55" s="45"/>
      <c r="AA55" s="45"/>
      <c r="AB55" s="45"/>
      <c r="AC55" s="45"/>
      <c r="AD55" s="45"/>
      <c r="AE55" s="45"/>
      <c r="AF55" s="45"/>
      <c r="AG55" s="45"/>
      <c r="AH55" s="45"/>
      <c r="AI55" s="45"/>
      <c r="AJ55" s="45"/>
    </row>
    <row r="56" spans="1:36" s="31" customFormat="1" x14ac:dyDescent="0.3">
      <c r="A56" s="536"/>
      <c r="B56" s="44" t="s">
        <v>250</v>
      </c>
      <c r="C56" s="45">
        <f t="shared" si="10"/>
        <v>0</v>
      </c>
      <c r="D56" s="45">
        <f t="shared" si="11"/>
        <v>0</v>
      </c>
      <c r="E56" s="45">
        <f t="shared" si="12"/>
        <v>0</v>
      </c>
      <c r="F56" s="62"/>
      <c r="G56" s="62"/>
      <c r="H56" s="62"/>
      <c r="I56" s="62"/>
      <c r="J56" s="62"/>
      <c r="K56" s="62"/>
      <c r="L56" s="62"/>
      <c r="M56" s="62"/>
      <c r="N56" s="62"/>
      <c r="O56" s="62"/>
      <c r="P56" s="62"/>
      <c r="Q56" s="45">
        <f t="shared" si="13"/>
        <v>0</v>
      </c>
      <c r="R56" s="45">
        <f t="shared" si="14"/>
        <v>0</v>
      </c>
      <c r="S56" s="45">
        <f t="shared" si="15"/>
        <v>0</v>
      </c>
      <c r="T56" s="34"/>
      <c r="U56" s="34"/>
      <c r="V56" s="241">
        <f t="shared" si="4"/>
        <v>49</v>
      </c>
      <c r="W56" s="45"/>
      <c r="X56" s="45"/>
      <c r="Y56" s="45"/>
      <c r="Z56" s="45"/>
      <c r="AA56" s="45"/>
      <c r="AB56" s="45"/>
      <c r="AC56" s="45"/>
      <c r="AD56" s="45"/>
      <c r="AE56" s="45"/>
      <c r="AF56" s="45"/>
      <c r="AG56" s="45"/>
      <c r="AH56" s="45"/>
      <c r="AI56" s="45"/>
      <c r="AJ56" s="45"/>
    </row>
    <row r="57" spans="1:36" s="31" customFormat="1" x14ac:dyDescent="0.3">
      <c r="A57" s="536"/>
      <c r="B57" s="44" t="s">
        <v>251</v>
      </c>
      <c r="C57" s="45">
        <f t="shared" si="10"/>
        <v>0</v>
      </c>
      <c r="D57" s="45">
        <f t="shared" si="11"/>
        <v>0</v>
      </c>
      <c r="E57" s="45">
        <f t="shared" si="12"/>
        <v>0</v>
      </c>
      <c r="F57" s="62"/>
      <c r="G57" s="62"/>
      <c r="H57" s="62"/>
      <c r="I57" s="62"/>
      <c r="J57" s="62"/>
      <c r="K57" s="62"/>
      <c r="L57" s="62"/>
      <c r="M57" s="62"/>
      <c r="N57" s="62"/>
      <c r="O57" s="62"/>
      <c r="P57" s="62"/>
      <c r="Q57" s="45">
        <f t="shared" si="13"/>
        <v>0</v>
      </c>
      <c r="R57" s="45">
        <f t="shared" si="14"/>
        <v>0</v>
      </c>
      <c r="S57" s="45">
        <f t="shared" si="15"/>
        <v>0</v>
      </c>
      <c r="T57" s="34"/>
      <c r="U57" s="34"/>
      <c r="V57" s="241">
        <f t="shared" si="4"/>
        <v>50</v>
      </c>
      <c r="W57" s="45"/>
      <c r="X57" s="45"/>
      <c r="Y57" s="45"/>
      <c r="Z57" s="45"/>
      <c r="AA57" s="45"/>
      <c r="AB57" s="45"/>
      <c r="AC57" s="45"/>
      <c r="AD57" s="45"/>
      <c r="AE57" s="45"/>
      <c r="AF57" s="45"/>
      <c r="AG57" s="45"/>
      <c r="AH57" s="45"/>
      <c r="AI57" s="45"/>
      <c r="AJ57" s="45"/>
    </row>
    <row r="58" spans="1:36" s="31" customFormat="1" x14ac:dyDescent="0.3">
      <c r="A58" s="536"/>
      <c r="B58" s="44" t="s">
        <v>252</v>
      </c>
      <c r="C58" s="45">
        <f t="shared" si="10"/>
        <v>0</v>
      </c>
      <c r="D58" s="45">
        <f t="shared" si="11"/>
        <v>0</v>
      </c>
      <c r="E58" s="45">
        <f t="shared" si="12"/>
        <v>0</v>
      </c>
      <c r="F58" s="62"/>
      <c r="G58" s="62"/>
      <c r="H58" s="62"/>
      <c r="I58" s="62"/>
      <c r="J58" s="62"/>
      <c r="K58" s="62"/>
      <c r="L58" s="62"/>
      <c r="M58" s="62"/>
      <c r="N58" s="62"/>
      <c r="O58" s="62"/>
      <c r="P58" s="62"/>
      <c r="Q58" s="45">
        <f t="shared" si="13"/>
        <v>0</v>
      </c>
      <c r="R58" s="45">
        <f t="shared" si="14"/>
        <v>0</v>
      </c>
      <c r="S58" s="45">
        <f t="shared" si="15"/>
        <v>0</v>
      </c>
      <c r="T58" s="34"/>
      <c r="U58" s="34"/>
      <c r="V58" s="241">
        <f t="shared" si="4"/>
        <v>51</v>
      </c>
      <c r="W58" s="45"/>
      <c r="X58" s="45"/>
      <c r="Y58" s="45"/>
      <c r="Z58" s="45"/>
      <c r="AA58" s="45"/>
      <c r="AB58" s="45"/>
      <c r="AC58" s="45"/>
      <c r="AD58" s="45"/>
      <c r="AE58" s="45"/>
      <c r="AF58" s="45"/>
      <c r="AG58" s="45"/>
      <c r="AH58" s="45"/>
      <c r="AI58" s="45"/>
      <c r="AJ58" s="45"/>
    </row>
    <row r="59" spans="1:36" s="31" customFormat="1" x14ac:dyDescent="0.3">
      <c r="A59" s="536"/>
      <c r="B59" s="44" t="s">
        <v>50</v>
      </c>
      <c r="C59" s="45">
        <f t="shared" si="10"/>
        <v>0</v>
      </c>
      <c r="D59" s="45">
        <f t="shared" si="11"/>
        <v>0</v>
      </c>
      <c r="E59" s="45">
        <f t="shared" si="12"/>
        <v>0</v>
      </c>
      <c r="F59" s="62"/>
      <c r="G59" s="62"/>
      <c r="H59" s="62"/>
      <c r="I59" s="62"/>
      <c r="J59" s="62"/>
      <c r="K59" s="62"/>
      <c r="L59" s="62"/>
      <c r="M59" s="62"/>
      <c r="N59" s="62"/>
      <c r="O59" s="62"/>
      <c r="P59" s="62"/>
      <c r="Q59" s="45">
        <f t="shared" si="13"/>
        <v>0</v>
      </c>
      <c r="R59" s="45">
        <f t="shared" si="14"/>
        <v>0</v>
      </c>
      <c r="S59" s="45">
        <f t="shared" si="15"/>
        <v>0</v>
      </c>
      <c r="T59" s="34"/>
      <c r="U59" s="34"/>
      <c r="V59" s="241">
        <f t="shared" si="4"/>
        <v>52</v>
      </c>
      <c r="W59" s="45"/>
      <c r="X59" s="45"/>
      <c r="Y59" s="45"/>
      <c r="Z59" s="45"/>
      <c r="AA59" s="45"/>
      <c r="AB59" s="45"/>
      <c r="AC59" s="45"/>
      <c r="AD59" s="45"/>
      <c r="AE59" s="45"/>
      <c r="AF59" s="45"/>
      <c r="AG59" s="45"/>
      <c r="AH59" s="45"/>
      <c r="AI59" s="45"/>
      <c r="AJ59" s="45"/>
    </row>
    <row r="60" spans="1:36" s="31" customFormat="1" x14ac:dyDescent="0.3">
      <c r="A60" s="536"/>
      <c r="B60" s="44" t="s">
        <v>19</v>
      </c>
      <c r="C60" s="45">
        <f t="shared" si="10"/>
        <v>0</v>
      </c>
      <c r="D60" s="45">
        <f t="shared" si="11"/>
        <v>0</v>
      </c>
      <c r="E60" s="45">
        <f t="shared" si="12"/>
        <v>0</v>
      </c>
      <c r="F60" s="62"/>
      <c r="G60" s="62"/>
      <c r="H60" s="62"/>
      <c r="I60" s="62"/>
      <c r="J60" s="62"/>
      <c r="K60" s="62"/>
      <c r="L60" s="62"/>
      <c r="M60" s="62"/>
      <c r="N60" s="62"/>
      <c r="O60" s="62"/>
      <c r="P60" s="62"/>
      <c r="Q60" s="45">
        <f t="shared" si="13"/>
        <v>0</v>
      </c>
      <c r="R60" s="45">
        <f t="shared" si="14"/>
        <v>0</v>
      </c>
      <c r="S60" s="45">
        <f t="shared" si="15"/>
        <v>0</v>
      </c>
      <c r="T60" s="34"/>
      <c r="U60" s="34"/>
      <c r="V60" s="241">
        <f t="shared" si="4"/>
        <v>53</v>
      </c>
      <c r="W60" s="45"/>
      <c r="X60" s="45"/>
      <c r="Y60" s="45"/>
      <c r="Z60" s="45"/>
      <c r="AA60" s="45"/>
      <c r="AB60" s="45"/>
      <c r="AC60" s="45"/>
      <c r="AD60" s="45"/>
      <c r="AE60" s="45"/>
      <c r="AF60" s="45"/>
      <c r="AG60" s="45"/>
      <c r="AH60" s="45"/>
      <c r="AI60" s="45"/>
      <c r="AJ60" s="45"/>
    </row>
    <row r="61" spans="1:36" s="31" customFormat="1" x14ac:dyDescent="0.3">
      <c r="A61" s="536"/>
      <c r="B61" s="44" t="s">
        <v>25</v>
      </c>
      <c r="C61" s="45">
        <f t="shared" si="10"/>
        <v>0</v>
      </c>
      <c r="D61" s="45">
        <f t="shared" si="11"/>
        <v>0</v>
      </c>
      <c r="E61" s="45">
        <f t="shared" si="12"/>
        <v>0</v>
      </c>
      <c r="F61" s="62"/>
      <c r="G61" s="62"/>
      <c r="H61" s="62"/>
      <c r="I61" s="62"/>
      <c r="J61" s="62"/>
      <c r="K61" s="62"/>
      <c r="L61" s="62"/>
      <c r="M61" s="62"/>
      <c r="N61" s="62"/>
      <c r="O61" s="62"/>
      <c r="P61" s="62"/>
      <c r="Q61" s="45">
        <f t="shared" si="13"/>
        <v>0</v>
      </c>
      <c r="R61" s="45">
        <f t="shared" si="14"/>
        <v>0</v>
      </c>
      <c r="S61" s="45">
        <f t="shared" si="15"/>
        <v>0</v>
      </c>
      <c r="T61" s="34"/>
      <c r="U61" s="34"/>
      <c r="V61" s="241">
        <f t="shared" si="4"/>
        <v>54</v>
      </c>
      <c r="W61" s="45"/>
      <c r="X61" s="45"/>
      <c r="Y61" s="45"/>
      <c r="Z61" s="45"/>
      <c r="AA61" s="45"/>
      <c r="AB61" s="45"/>
      <c r="AC61" s="45"/>
      <c r="AD61" s="45"/>
      <c r="AE61" s="45"/>
      <c r="AF61" s="45"/>
      <c r="AG61" s="45"/>
      <c r="AH61" s="45"/>
      <c r="AI61" s="45"/>
      <c r="AJ61" s="45"/>
    </row>
    <row r="62" spans="1:36" s="31" customFormat="1" x14ac:dyDescent="0.3">
      <c r="A62" s="536"/>
      <c r="B62" s="44" t="s">
        <v>26</v>
      </c>
      <c r="C62" s="45">
        <f t="shared" si="10"/>
        <v>0</v>
      </c>
      <c r="D62" s="45">
        <f t="shared" si="11"/>
        <v>0</v>
      </c>
      <c r="E62" s="45">
        <f t="shared" si="12"/>
        <v>0</v>
      </c>
      <c r="F62" s="62"/>
      <c r="G62" s="62"/>
      <c r="H62" s="62"/>
      <c r="I62" s="62"/>
      <c r="J62" s="62"/>
      <c r="K62" s="62"/>
      <c r="L62" s="62"/>
      <c r="M62" s="62"/>
      <c r="N62" s="62"/>
      <c r="O62" s="62"/>
      <c r="P62" s="62"/>
      <c r="Q62" s="45">
        <f t="shared" si="13"/>
        <v>0</v>
      </c>
      <c r="R62" s="45">
        <f t="shared" si="14"/>
        <v>0</v>
      </c>
      <c r="S62" s="45">
        <f t="shared" si="15"/>
        <v>0</v>
      </c>
      <c r="T62" s="34"/>
      <c r="U62" s="34"/>
      <c r="V62" s="241">
        <f t="shared" si="4"/>
        <v>55</v>
      </c>
      <c r="W62" s="45"/>
      <c r="X62" s="45"/>
      <c r="Y62" s="45"/>
      <c r="Z62" s="45"/>
      <c r="AA62" s="45"/>
      <c r="AB62" s="45"/>
      <c r="AC62" s="45"/>
      <c r="AD62" s="45"/>
      <c r="AE62" s="45"/>
      <c r="AF62" s="45"/>
      <c r="AG62" s="45"/>
      <c r="AH62" s="45"/>
      <c r="AI62" s="45"/>
      <c r="AJ62" s="45"/>
    </row>
    <row r="63" spans="1:36" s="31" customFormat="1" x14ac:dyDescent="0.3">
      <c r="A63" s="536"/>
      <c r="B63" s="44" t="s">
        <v>27</v>
      </c>
      <c r="C63" s="45">
        <f t="shared" si="10"/>
        <v>0</v>
      </c>
      <c r="D63" s="45">
        <f t="shared" si="11"/>
        <v>0</v>
      </c>
      <c r="E63" s="45">
        <f t="shared" si="12"/>
        <v>0</v>
      </c>
      <c r="F63" s="62"/>
      <c r="G63" s="62"/>
      <c r="H63" s="62"/>
      <c r="I63" s="62"/>
      <c r="J63" s="62"/>
      <c r="K63" s="62"/>
      <c r="L63" s="62"/>
      <c r="M63" s="62"/>
      <c r="N63" s="62"/>
      <c r="O63" s="62"/>
      <c r="P63" s="62"/>
      <c r="Q63" s="45">
        <f t="shared" si="13"/>
        <v>0</v>
      </c>
      <c r="R63" s="45">
        <f t="shared" si="14"/>
        <v>0</v>
      </c>
      <c r="S63" s="45">
        <f t="shared" si="15"/>
        <v>0</v>
      </c>
      <c r="T63" s="34"/>
      <c r="U63" s="34"/>
      <c r="V63" s="241">
        <f t="shared" si="4"/>
        <v>56</v>
      </c>
      <c r="W63" s="45"/>
      <c r="X63" s="45"/>
      <c r="Y63" s="45"/>
      <c r="Z63" s="45"/>
      <c r="AA63" s="45"/>
      <c r="AB63" s="45"/>
      <c r="AC63" s="45"/>
      <c r="AD63" s="45"/>
      <c r="AE63" s="45"/>
      <c r="AF63" s="45"/>
      <c r="AG63" s="45"/>
      <c r="AH63" s="45"/>
      <c r="AI63" s="45"/>
      <c r="AJ63" s="45"/>
    </row>
    <row r="64" spans="1:36" s="31" customFormat="1" x14ac:dyDescent="0.3">
      <c r="A64" s="536"/>
      <c r="B64" s="44" t="s">
        <v>28</v>
      </c>
      <c r="C64" s="45">
        <f t="shared" si="10"/>
        <v>0</v>
      </c>
      <c r="D64" s="45">
        <f t="shared" si="11"/>
        <v>0</v>
      </c>
      <c r="E64" s="45">
        <f t="shared" si="12"/>
        <v>0</v>
      </c>
      <c r="F64" s="62"/>
      <c r="G64" s="62"/>
      <c r="H64" s="62"/>
      <c r="I64" s="62"/>
      <c r="J64" s="62"/>
      <c r="K64" s="62"/>
      <c r="L64" s="62"/>
      <c r="M64" s="62"/>
      <c r="N64" s="62"/>
      <c r="O64" s="62"/>
      <c r="P64" s="62"/>
      <c r="Q64" s="45">
        <f t="shared" si="13"/>
        <v>0</v>
      </c>
      <c r="R64" s="45">
        <f t="shared" si="14"/>
        <v>0</v>
      </c>
      <c r="S64" s="45">
        <f t="shared" si="15"/>
        <v>0</v>
      </c>
      <c r="T64" s="34"/>
      <c r="U64" s="34"/>
      <c r="V64" s="241">
        <f t="shared" si="4"/>
        <v>57</v>
      </c>
      <c r="W64" s="45"/>
      <c r="X64" s="45"/>
      <c r="Y64" s="45"/>
      <c r="Z64" s="45"/>
      <c r="AA64" s="45"/>
      <c r="AB64" s="45"/>
      <c r="AC64" s="45"/>
      <c r="AD64" s="45"/>
      <c r="AE64" s="45"/>
      <c r="AF64" s="45"/>
      <c r="AG64" s="45"/>
      <c r="AH64" s="45"/>
      <c r="AI64" s="45"/>
      <c r="AJ64" s="45"/>
    </row>
    <row r="65" spans="1:36" s="31" customFormat="1" x14ac:dyDescent="0.3">
      <c r="A65" s="536"/>
      <c r="B65" s="44" t="s">
        <v>29</v>
      </c>
      <c r="C65" s="45">
        <f t="shared" si="10"/>
        <v>0</v>
      </c>
      <c r="D65" s="45">
        <f t="shared" si="11"/>
        <v>0</v>
      </c>
      <c r="E65" s="45">
        <f t="shared" si="12"/>
        <v>0</v>
      </c>
      <c r="F65" s="62"/>
      <c r="G65" s="62"/>
      <c r="H65" s="62"/>
      <c r="I65" s="62"/>
      <c r="J65" s="62"/>
      <c r="K65" s="62"/>
      <c r="L65" s="62"/>
      <c r="M65" s="62"/>
      <c r="N65" s="62"/>
      <c r="O65" s="62"/>
      <c r="P65" s="62"/>
      <c r="Q65" s="45">
        <f t="shared" si="13"/>
        <v>0</v>
      </c>
      <c r="R65" s="45">
        <f t="shared" si="14"/>
        <v>0</v>
      </c>
      <c r="S65" s="45">
        <f t="shared" si="15"/>
        <v>0</v>
      </c>
      <c r="T65" s="34"/>
      <c r="U65" s="34"/>
      <c r="V65" s="241">
        <f t="shared" si="4"/>
        <v>58</v>
      </c>
      <c r="W65" s="45"/>
      <c r="X65" s="45"/>
      <c r="Y65" s="45"/>
      <c r="Z65" s="45"/>
      <c r="AA65" s="45"/>
      <c r="AB65" s="45"/>
      <c r="AC65" s="45"/>
      <c r="AD65" s="45"/>
      <c r="AE65" s="45"/>
      <c r="AF65" s="45"/>
      <c r="AG65" s="45"/>
      <c r="AH65" s="45"/>
      <c r="AI65" s="45"/>
      <c r="AJ65" s="45"/>
    </row>
    <row r="66" spans="1:36" s="31" customFormat="1" ht="14.25" thickBot="1" x14ac:dyDescent="0.35">
      <c r="A66" s="536"/>
      <c r="B66" s="46" t="s">
        <v>52</v>
      </c>
      <c r="C66" s="47">
        <f t="shared" ref="C66:S66" si="16">SUM(C45:C65)</f>
        <v>0</v>
      </c>
      <c r="D66" s="47">
        <f t="shared" si="16"/>
        <v>0</v>
      </c>
      <c r="E66" s="47">
        <f t="shared" si="16"/>
        <v>0</v>
      </c>
      <c r="F66" s="47">
        <f t="shared" si="16"/>
        <v>0</v>
      </c>
      <c r="G66" s="47">
        <f t="shared" si="16"/>
        <v>0</v>
      </c>
      <c r="H66" s="47">
        <f t="shared" si="16"/>
        <v>0</v>
      </c>
      <c r="I66" s="47">
        <f t="shared" si="16"/>
        <v>0</v>
      </c>
      <c r="J66" s="47">
        <f t="shared" si="16"/>
        <v>0</v>
      </c>
      <c r="K66" s="47">
        <f t="shared" si="16"/>
        <v>0</v>
      </c>
      <c r="L66" s="47">
        <f t="shared" si="16"/>
        <v>0</v>
      </c>
      <c r="M66" s="47">
        <f t="shared" si="16"/>
        <v>0</v>
      </c>
      <c r="N66" s="47">
        <f t="shared" si="16"/>
        <v>0</v>
      </c>
      <c r="O66" s="47">
        <f t="shared" si="16"/>
        <v>0</v>
      </c>
      <c r="P66" s="47">
        <f t="shared" si="16"/>
        <v>0</v>
      </c>
      <c r="Q66" s="47">
        <f t="shared" si="16"/>
        <v>0</v>
      </c>
      <c r="R66" s="47">
        <f t="shared" si="16"/>
        <v>0</v>
      </c>
      <c r="S66" s="47">
        <f t="shared" si="16"/>
        <v>0</v>
      </c>
      <c r="T66" s="241"/>
      <c r="U66" s="34" t="str">
        <f>RIGHT(A45,4)&amp;"reseau"</f>
        <v>2021reseau</v>
      </c>
      <c r="V66" s="241">
        <f t="shared" si="4"/>
        <v>59</v>
      </c>
      <c r="W66" s="45"/>
      <c r="X66" s="45"/>
      <c r="Y66" s="45"/>
      <c r="Z66" s="45"/>
      <c r="AA66" s="45"/>
      <c r="AB66" s="45"/>
      <c r="AC66" s="45"/>
      <c r="AD66" s="45"/>
      <c r="AE66" s="45"/>
      <c r="AF66" s="45"/>
      <c r="AG66" s="45"/>
      <c r="AH66" s="45"/>
      <c r="AI66" s="45"/>
      <c r="AJ66" s="45"/>
    </row>
    <row r="67" spans="1:36" s="31" customFormat="1" x14ac:dyDescent="0.3">
      <c r="A67" s="536"/>
      <c r="B67" s="48"/>
      <c r="C67" s="45"/>
      <c r="D67" s="45"/>
      <c r="E67" s="45"/>
      <c r="F67" s="45"/>
      <c r="G67" s="45"/>
      <c r="H67" s="45"/>
      <c r="I67" s="45"/>
      <c r="J67" s="45"/>
      <c r="K67" s="45"/>
      <c r="L67" s="45"/>
      <c r="M67" s="45"/>
      <c r="N67" s="45"/>
      <c r="O67" s="45"/>
      <c r="P67" s="45"/>
      <c r="Q67" s="45"/>
      <c r="R67" s="45"/>
      <c r="S67" s="45"/>
      <c r="T67" s="34"/>
      <c r="U67" s="34"/>
      <c r="V67" s="241">
        <f t="shared" si="4"/>
        <v>60</v>
      </c>
      <c r="W67" s="45"/>
      <c r="X67" s="45"/>
      <c r="Y67" s="45"/>
      <c r="Z67" s="45"/>
      <c r="AA67" s="45"/>
      <c r="AB67" s="45"/>
      <c r="AC67" s="45"/>
      <c r="AD67" s="45"/>
      <c r="AE67" s="45"/>
      <c r="AF67" s="45"/>
      <c r="AG67" s="45"/>
      <c r="AH67" s="45"/>
      <c r="AI67" s="45"/>
      <c r="AJ67" s="45"/>
    </row>
    <row r="68" spans="1:36" s="31" customFormat="1" x14ac:dyDescent="0.3">
      <c r="A68" s="536"/>
      <c r="B68" s="44" t="s">
        <v>239</v>
      </c>
      <c r="C68" s="45">
        <f t="shared" ref="C68:C79" si="17">Q31</f>
        <v>0</v>
      </c>
      <c r="D68" s="45">
        <f t="shared" ref="D68:D79" si="18">R31</f>
        <v>0</v>
      </c>
      <c r="E68" s="45">
        <f t="shared" ref="E68:E79" si="19">S31</f>
        <v>0</v>
      </c>
      <c r="F68" s="62"/>
      <c r="G68" s="62"/>
      <c r="H68" s="62"/>
      <c r="I68" s="62"/>
      <c r="J68" s="62"/>
      <c r="K68" s="62"/>
      <c r="L68" s="62"/>
      <c r="M68" s="62"/>
      <c r="N68" s="62"/>
      <c r="O68" s="62"/>
      <c r="P68" s="62"/>
      <c r="Q68" s="45">
        <f t="shared" ref="Q68:Q79" si="20">SUM(C68,F68:J68,M68:N68)</f>
        <v>0</v>
      </c>
      <c r="R68" s="45">
        <f t="shared" ref="R68:R79" si="21">SUM(D68,K68,O68)</f>
        <v>0</v>
      </c>
      <c r="S68" s="45">
        <f t="shared" ref="S68:S79" si="22">SUM(E68,L68,P68)</f>
        <v>0</v>
      </c>
      <c r="T68" s="34"/>
      <c r="U68" s="34"/>
      <c r="V68" s="241">
        <f t="shared" si="4"/>
        <v>61</v>
      </c>
      <c r="W68" s="45"/>
      <c r="X68" s="45"/>
      <c r="Y68" s="45"/>
      <c r="Z68" s="45"/>
      <c r="AA68" s="45"/>
      <c r="AB68" s="45"/>
      <c r="AC68" s="45"/>
      <c r="AD68" s="45"/>
      <c r="AE68" s="45"/>
      <c r="AF68" s="45"/>
      <c r="AG68" s="45"/>
      <c r="AH68" s="45"/>
      <c r="AI68" s="45"/>
      <c r="AJ68" s="45"/>
    </row>
    <row r="69" spans="1:36" s="31" customFormat="1" x14ac:dyDescent="0.3">
      <c r="A69" s="536"/>
      <c r="B69" s="44" t="s">
        <v>53</v>
      </c>
      <c r="C69" s="45">
        <f t="shared" si="17"/>
        <v>0</v>
      </c>
      <c r="D69" s="45">
        <f t="shared" si="18"/>
        <v>0</v>
      </c>
      <c r="E69" s="45">
        <f t="shared" si="19"/>
        <v>0</v>
      </c>
      <c r="F69" s="62"/>
      <c r="G69" s="62"/>
      <c r="H69" s="62"/>
      <c r="I69" s="62"/>
      <c r="J69" s="62"/>
      <c r="K69" s="62"/>
      <c r="L69" s="62"/>
      <c r="M69" s="62"/>
      <c r="N69" s="62"/>
      <c r="O69" s="62"/>
      <c r="P69" s="62"/>
      <c r="Q69" s="45">
        <f t="shared" si="20"/>
        <v>0</v>
      </c>
      <c r="R69" s="45">
        <f t="shared" si="21"/>
        <v>0</v>
      </c>
      <c r="S69" s="45">
        <f t="shared" si="22"/>
        <v>0</v>
      </c>
      <c r="T69" s="34"/>
      <c r="U69" s="34"/>
      <c r="V69" s="241">
        <f t="shared" si="4"/>
        <v>62</v>
      </c>
      <c r="W69" s="45"/>
      <c r="X69" s="45"/>
      <c r="Y69" s="45"/>
      <c r="Z69" s="45"/>
      <c r="AA69" s="45"/>
      <c r="AB69" s="45"/>
      <c r="AC69" s="45"/>
      <c r="AD69" s="45"/>
      <c r="AE69" s="45"/>
      <c r="AF69" s="45"/>
      <c r="AG69" s="45"/>
      <c r="AH69" s="45"/>
      <c r="AI69" s="45"/>
      <c r="AJ69" s="45"/>
    </row>
    <row r="70" spans="1:36" s="31" customFormat="1" x14ac:dyDescent="0.3">
      <c r="A70" s="536"/>
      <c r="B70" s="44" t="s">
        <v>54</v>
      </c>
      <c r="C70" s="45">
        <f t="shared" si="17"/>
        <v>0</v>
      </c>
      <c r="D70" s="45">
        <f t="shared" si="18"/>
        <v>0</v>
      </c>
      <c r="E70" s="45">
        <f t="shared" si="19"/>
        <v>0</v>
      </c>
      <c r="F70" s="62"/>
      <c r="G70" s="62"/>
      <c r="H70" s="62"/>
      <c r="I70" s="62"/>
      <c r="J70" s="62"/>
      <c r="K70" s="62"/>
      <c r="L70" s="62"/>
      <c r="M70" s="62"/>
      <c r="N70" s="62"/>
      <c r="O70" s="62"/>
      <c r="P70" s="62"/>
      <c r="Q70" s="45">
        <f t="shared" si="20"/>
        <v>0</v>
      </c>
      <c r="R70" s="45">
        <f t="shared" si="21"/>
        <v>0</v>
      </c>
      <c r="S70" s="45">
        <f t="shared" si="22"/>
        <v>0</v>
      </c>
      <c r="T70" s="34"/>
      <c r="U70" s="34"/>
      <c r="V70" s="241">
        <f t="shared" si="4"/>
        <v>63</v>
      </c>
      <c r="W70" s="45"/>
      <c r="X70" s="45"/>
      <c r="Y70" s="45"/>
      <c r="Z70" s="45"/>
      <c r="AA70" s="45"/>
      <c r="AB70" s="45"/>
      <c r="AC70" s="45"/>
      <c r="AD70" s="45"/>
      <c r="AE70" s="45"/>
      <c r="AF70" s="45"/>
      <c r="AG70" s="45"/>
      <c r="AH70" s="45"/>
      <c r="AI70" s="45"/>
      <c r="AJ70" s="45"/>
    </row>
    <row r="71" spans="1:36" s="31" customFormat="1" x14ac:dyDescent="0.3">
      <c r="A71" s="536"/>
      <c r="B71" s="44" t="s">
        <v>49</v>
      </c>
      <c r="C71" s="45">
        <f t="shared" si="17"/>
        <v>0</v>
      </c>
      <c r="D71" s="45">
        <f t="shared" si="18"/>
        <v>0</v>
      </c>
      <c r="E71" s="45">
        <f t="shared" si="19"/>
        <v>0</v>
      </c>
      <c r="F71" s="62"/>
      <c r="G71" s="62"/>
      <c r="H71" s="62"/>
      <c r="I71" s="62"/>
      <c r="J71" s="62"/>
      <c r="K71" s="62"/>
      <c r="L71" s="62"/>
      <c r="M71" s="62"/>
      <c r="N71" s="62"/>
      <c r="O71" s="62"/>
      <c r="P71" s="62"/>
      <c r="Q71" s="45">
        <f t="shared" si="20"/>
        <v>0</v>
      </c>
      <c r="R71" s="45">
        <f t="shared" si="21"/>
        <v>0</v>
      </c>
      <c r="S71" s="45">
        <f t="shared" si="22"/>
        <v>0</v>
      </c>
      <c r="T71" s="34"/>
      <c r="U71" s="34"/>
      <c r="V71" s="241">
        <f t="shared" si="4"/>
        <v>64</v>
      </c>
      <c r="W71" s="45"/>
      <c r="X71" s="45"/>
      <c r="Y71" s="45"/>
      <c r="Z71" s="45"/>
      <c r="AA71" s="45"/>
      <c r="AB71" s="45"/>
      <c r="AC71" s="45"/>
      <c r="AD71" s="45"/>
      <c r="AE71" s="45"/>
      <c r="AF71" s="45"/>
      <c r="AG71" s="45"/>
      <c r="AH71" s="45"/>
      <c r="AI71" s="45"/>
      <c r="AJ71" s="45"/>
    </row>
    <row r="72" spans="1:36" s="31" customFormat="1" x14ac:dyDescent="0.3">
      <c r="A72" s="536"/>
      <c r="B72" s="44" t="s">
        <v>55</v>
      </c>
      <c r="C72" s="45">
        <f t="shared" si="17"/>
        <v>0</v>
      </c>
      <c r="D72" s="45">
        <f t="shared" si="18"/>
        <v>0</v>
      </c>
      <c r="E72" s="45">
        <f t="shared" si="19"/>
        <v>0</v>
      </c>
      <c r="F72" s="62"/>
      <c r="G72" s="62"/>
      <c r="H72" s="62"/>
      <c r="I72" s="62"/>
      <c r="J72" s="62"/>
      <c r="K72" s="62"/>
      <c r="L72" s="62"/>
      <c r="M72" s="62"/>
      <c r="N72" s="62"/>
      <c r="O72" s="62"/>
      <c r="P72" s="62"/>
      <c r="Q72" s="45">
        <f t="shared" si="20"/>
        <v>0</v>
      </c>
      <c r="R72" s="45">
        <f t="shared" si="21"/>
        <v>0</v>
      </c>
      <c r="S72" s="45">
        <f t="shared" si="22"/>
        <v>0</v>
      </c>
      <c r="T72" s="34"/>
      <c r="U72" s="34"/>
      <c r="V72" s="241">
        <f t="shared" si="4"/>
        <v>65</v>
      </c>
      <c r="W72" s="45"/>
      <c r="X72" s="45"/>
      <c r="Y72" s="45"/>
      <c r="Z72" s="45"/>
      <c r="AA72" s="45"/>
      <c r="AB72" s="45"/>
      <c r="AC72" s="45"/>
      <c r="AD72" s="45"/>
      <c r="AE72" s="45"/>
      <c r="AF72" s="45"/>
      <c r="AG72" s="45"/>
      <c r="AH72" s="45"/>
      <c r="AI72" s="45"/>
      <c r="AJ72" s="45"/>
    </row>
    <row r="73" spans="1:36" s="31" customFormat="1" x14ac:dyDescent="0.3">
      <c r="A73" s="536"/>
      <c r="B73" s="44" t="s">
        <v>56</v>
      </c>
      <c r="C73" s="45">
        <f t="shared" si="17"/>
        <v>0</v>
      </c>
      <c r="D73" s="45">
        <f t="shared" si="18"/>
        <v>0</v>
      </c>
      <c r="E73" s="45">
        <f t="shared" si="19"/>
        <v>0</v>
      </c>
      <c r="F73" s="62"/>
      <c r="G73" s="62"/>
      <c r="H73" s="62"/>
      <c r="I73" s="62"/>
      <c r="J73" s="62"/>
      <c r="K73" s="62"/>
      <c r="L73" s="62"/>
      <c r="M73" s="62"/>
      <c r="N73" s="62"/>
      <c r="O73" s="62"/>
      <c r="P73" s="62"/>
      <c r="Q73" s="45">
        <f t="shared" si="20"/>
        <v>0</v>
      </c>
      <c r="R73" s="45">
        <f t="shared" si="21"/>
        <v>0</v>
      </c>
      <c r="S73" s="45">
        <f t="shared" si="22"/>
        <v>0</v>
      </c>
      <c r="T73" s="34"/>
      <c r="U73" s="34"/>
      <c r="V73" s="241">
        <f t="shared" si="4"/>
        <v>66</v>
      </c>
      <c r="W73" s="45"/>
      <c r="X73" s="45"/>
      <c r="Y73" s="45"/>
      <c r="Z73" s="45"/>
      <c r="AA73" s="45"/>
      <c r="AB73" s="45"/>
      <c r="AC73" s="45"/>
      <c r="AD73" s="45"/>
      <c r="AE73" s="45"/>
      <c r="AF73" s="45"/>
      <c r="AG73" s="45"/>
      <c r="AH73" s="45"/>
      <c r="AI73" s="45"/>
      <c r="AJ73" s="45"/>
    </row>
    <row r="74" spans="1:36" s="31" customFormat="1" x14ac:dyDescent="0.3">
      <c r="A74" s="536"/>
      <c r="B74" s="44" t="s">
        <v>51</v>
      </c>
      <c r="C74" s="45">
        <f t="shared" si="17"/>
        <v>0</v>
      </c>
      <c r="D74" s="45">
        <f t="shared" si="18"/>
        <v>0</v>
      </c>
      <c r="E74" s="45">
        <f t="shared" si="19"/>
        <v>0</v>
      </c>
      <c r="F74" s="62"/>
      <c r="G74" s="62"/>
      <c r="H74" s="62"/>
      <c r="I74" s="62"/>
      <c r="J74" s="62"/>
      <c r="K74" s="62"/>
      <c r="L74" s="62"/>
      <c r="M74" s="62"/>
      <c r="N74" s="62"/>
      <c r="O74" s="62"/>
      <c r="P74" s="62"/>
      <c r="Q74" s="45">
        <f t="shared" si="20"/>
        <v>0</v>
      </c>
      <c r="R74" s="45">
        <f t="shared" si="21"/>
        <v>0</v>
      </c>
      <c r="S74" s="45">
        <f t="shared" si="22"/>
        <v>0</v>
      </c>
      <c r="T74" s="34"/>
      <c r="U74" s="34"/>
      <c r="V74" s="241">
        <f t="shared" ref="V74:V137" si="23">V73+1</f>
        <v>67</v>
      </c>
      <c r="W74" s="45"/>
      <c r="X74" s="45"/>
      <c r="Y74" s="45"/>
      <c r="Z74" s="45"/>
      <c r="AA74" s="45"/>
      <c r="AB74" s="45"/>
      <c r="AC74" s="45"/>
      <c r="AD74" s="45"/>
      <c r="AE74" s="45"/>
      <c r="AF74" s="45"/>
      <c r="AG74" s="45"/>
      <c r="AH74" s="45"/>
      <c r="AI74" s="45"/>
      <c r="AJ74" s="45"/>
    </row>
    <row r="75" spans="1:36" s="31" customFormat="1" x14ac:dyDescent="0.3">
      <c r="A75" s="536"/>
      <c r="B75" s="44" t="s">
        <v>25</v>
      </c>
      <c r="C75" s="45">
        <f t="shared" si="17"/>
        <v>0</v>
      </c>
      <c r="D75" s="45">
        <f t="shared" si="18"/>
        <v>0</v>
      </c>
      <c r="E75" s="45">
        <f t="shared" si="19"/>
        <v>0</v>
      </c>
      <c r="F75" s="62"/>
      <c r="G75" s="62"/>
      <c r="H75" s="62"/>
      <c r="I75" s="62"/>
      <c r="J75" s="62"/>
      <c r="K75" s="62"/>
      <c r="L75" s="62"/>
      <c r="M75" s="62"/>
      <c r="N75" s="62"/>
      <c r="O75" s="62"/>
      <c r="P75" s="62"/>
      <c r="Q75" s="45">
        <f t="shared" si="20"/>
        <v>0</v>
      </c>
      <c r="R75" s="45">
        <f t="shared" si="21"/>
        <v>0</v>
      </c>
      <c r="S75" s="45">
        <f t="shared" si="22"/>
        <v>0</v>
      </c>
      <c r="T75" s="34"/>
      <c r="U75" s="34"/>
      <c r="V75" s="241">
        <f t="shared" si="23"/>
        <v>68</v>
      </c>
      <c r="W75" s="45"/>
      <c r="X75" s="45"/>
      <c r="Y75" s="45"/>
      <c r="Z75" s="45"/>
      <c r="AA75" s="45"/>
      <c r="AB75" s="45"/>
      <c r="AC75" s="45"/>
      <c r="AD75" s="45"/>
      <c r="AE75" s="45"/>
      <c r="AF75" s="45"/>
      <c r="AG75" s="45"/>
      <c r="AH75" s="45"/>
      <c r="AI75" s="45"/>
      <c r="AJ75" s="45"/>
    </row>
    <row r="76" spans="1:36" s="31" customFormat="1" x14ac:dyDescent="0.3">
      <c r="A76" s="536"/>
      <c r="B76" s="44" t="s">
        <v>26</v>
      </c>
      <c r="C76" s="45">
        <f t="shared" si="17"/>
        <v>0</v>
      </c>
      <c r="D76" s="45">
        <f t="shared" si="18"/>
        <v>0</v>
      </c>
      <c r="E76" s="45">
        <f t="shared" si="19"/>
        <v>0</v>
      </c>
      <c r="F76" s="62"/>
      <c r="G76" s="62"/>
      <c r="H76" s="62"/>
      <c r="I76" s="62"/>
      <c r="J76" s="62"/>
      <c r="K76" s="62"/>
      <c r="L76" s="62"/>
      <c r="M76" s="62"/>
      <c r="N76" s="62"/>
      <c r="O76" s="62"/>
      <c r="P76" s="62"/>
      <c r="Q76" s="45">
        <f t="shared" si="20"/>
        <v>0</v>
      </c>
      <c r="R76" s="45">
        <f t="shared" si="21"/>
        <v>0</v>
      </c>
      <c r="S76" s="45">
        <f t="shared" si="22"/>
        <v>0</v>
      </c>
      <c r="T76" s="34"/>
      <c r="U76" s="34"/>
      <c r="V76" s="241">
        <f t="shared" si="23"/>
        <v>69</v>
      </c>
      <c r="W76" s="45"/>
      <c r="X76" s="45"/>
      <c r="Y76" s="45"/>
      <c r="Z76" s="45"/>
      <c r="AA76" s="45"/>
      <c r="AB76" s="45"/>
      <c r="AC76" s="45"/>
      <c r="AD76" s="45"/>
      <c r="AE76" s="45"/>
      <c r="AF76" s="45"/>
      <c r="AG76" s="45"/>
      <c r="AH76" s="45"/>
      <c r="AI76" s="45"/>
      <c r="AJ76" s="45"/>
    </row>
    <row r="77" spans="1:36" s="31" customFormat="1" x14ac:dyDescent="0.3">
      <c r="A77" s="536"/>
      <c r="B77" s="44" t="s">
        <v>27</v>
      </c>
      <c r="C77" s="45">
        <f t="shared" si="17"/>
        <v>0</v>
      </c>
      <c r="D77" s="45">
        <f t="shared" si="18"/>
        <v>0</v>
      </c>
      <c r="E77" s="45">
        <f t="shared" si="19"/>
        <v>0</v>
      </c>
      <c r="F77" s="62"/>
      <c r="G77" s="62"/>
      <c r="H77" s="62"/>
      <c r="I77" s="62"/>
      <c r="J77" s="62"/>
      <c r="K77" s="62"/>
      <c r="L77" s="62"/>
      <c r="M77" s="62"/>
      <c r="N77" s="62"/>
      <c r="O77" s="62"/>
      <c r="P77" s="62"/>
      <c r="Q77" s="45">
        <f t="shared" si="20"/>
        <v>0</v>
      </c>
      <c r="R77" s="45">
        <f t="shared" si="21"/>
        <v>0</v>
      </c>
      <c r="S77" s="45">
        <f t="shared" si="22"/>
        <v>0</v>
      </c>
      <c r="T77" s="34"/>
      <c r="U77" s="34"/>
      <c r="V77" s="241">
        <f t="shared" si="23"/>
        <v>70</v>
      </c>
      <c r="W77" s="45"/>
      <c r="X77" s="45"/>
      <c r="Y77" s="45"/>
      <c r="Z77" s="45"/>
      <c r="AA77" s="45"/>
      <c r="AB77" s="45"/>
      <c r="AC77" s="45"/>
      <c r="AD77" s="45"/>
      <c r="AE77" s="45"/>
      <c r="AF77" s="45"/>
      <c r="AG77" s="45"/>
      <c r="AH77" s="45"/>
      <c r="AI77" s="45"/>
      <c r="AJ77" s="45"/>
    </row>
    <row r="78" spans="1:36" s="31" customFormat="1" x14ac:dyDescent="0.3">
      <c r="A78" s="536"/>
      <c r="B78" s="44" t="s">
        <v>28</v>
      </c>
      <c r="C78" s="45">
        <f t="shared" si="17"/>
        <v>0</v>
      </c>
      <c r="D78" s="45">
        <f t="shared" si="18"/>
        <v>0</v>
      </c>
      <c r="E78" s="45">
        <f t="shared" si="19"/>
        <v>0</v>
      </c>
      <c r="F78" s="62"/>
      <c r="G78" s="62"/>
      <c r="H78" s="62"/>
      <c r="I78" s="62"/>
      <c r="J78" s="62"/>
      <c r="K78" s="62"/>
      <c r="L78" s="62"/>
      <c r="M78" s="62"/>
      <c r="N78" s="62"/>
      <c r="O78" s="62"/>
      <c r="P78" s="62"/>
      <c r="Q78" s="45">
        <f t="shared" si="20"/>
        <v>0</v>
      </c>
      <c r="R78" s="45">
        <f t="shared" si="21"/>
        <v>0</v>
      </c>
      <c r="S78" s="45">
        <f t="shared" si="22"/>
        <v>0</v>
      </c>
      <c r="T78" s="34"/>
      <c r="U78" s="34"/>
      <c r="V78" s="241">
        <f t="shared" si="23"/>
        <v>71</v>
      </c>
      <c r="W78" s="45"/>
      <c r="X78" s="45"/>
      <c r="Y78" s="45"/>
      <c r="Z78" s="45"/>
      <c r="AA78" s="45"/>
      <c r="AB78" s="45"/>
      <c r="AC78" s="45"/>
      <c r="AD78" s="45"/>
      <c r="AE78" s="45"/>
      <c r="AF78" s="45"/>
      <c r="AG78" s="45"/>
      <c r="AH78" s="45"/>
      <c r="AI78" s="45"/>
      <c r="AJ78" s="45"/>
    </row>
    <row r="79" spans="1:36" s="31" customFormat="1" x14ac:dyDescent="0.3">
      <c r="A79" s="536"/>
      <c r="B79" s="44" t="s">
        <v>29</v>
      </c>
      <c r="C79" s="45">
        <f t="shared" si="17"/>
        <v>0</v>
      </c>
      <c r="D79" s="45">
        <f t="shared" si="18"/>
        <v>0</v>
      </c>
      <c r="E79" s="45">
        <f t="shared" si="19"/>
        <v>0</v>
      </c>
      <c r="F79" s="62"/>
      <c r="G79" s="62"/>
      <c r="H79" s="62"/>
      <c r="I79" s="62"/>
      <c r="J79" s="62"/>
      <c r="K79" s="62"/>
      <c r="L79" s="62"/>
      <c r="M79" s="62"/>
      <c r="N79" s="62"/>
      <c r="O79" s="62"/>
      <c r="P79" s="62"/>
      <c r="Q79" s="45">
        <f t="shared" si="20"/>
        <v>0</v>
      </c>
      <c r="R79" s="45">
        <f t="shared" si="21"/>
        <v>0</v>
      </c>
      <c r="S79" s="45">
        <f t="shared" si="22"/>
        <v>0</v>
      </c>
      <c r="T79" s="34"/>
      <c r="U79" s="34"/>
      <c r="V79" s="241">
        <f t="shared" si="23"/>
        <v>72</v>
      </c>
      <c r="W79" s="45"/>
      <c r="X79" s="45"/>
      <c r="Y79" s="45"/>
      <c r="Z79" s="45"/>
      <c r="AA79" s="45"/>
      <c r="AB79" s="45"/>
      <c r="AC79" s="45"/>
      <c r="AD79" s="45"/>
      <c r="AE79" s="45"/>
      <c r="AF79" s="45"/>
      <c r="AG79" s="45"/>
      <c r="AH79" s="45"/>
      <c r="AI79" s="45"/>
      <c r="AJ79" s="45"/>
    </row>
    <row r="80" spans="1:36" s="31" customFormat="1" ht="14.25" thickBot="1" x14ac:dyDescent="0.35">
      <c r="A80" s="536"/>
      <c r="B80" s="46" t="s">
        <v>57</v>
      </c>
      <c r="C80" s="47">
        <f t="shared" ref="C80:S80" si="24">SUM(C68:C79)</f>
        <v>0</v>
      </c>
      <c r="D80" s="47">
        <f t="shared" si="24"/>
        <v>0</v>
      </c>
      <c r="E80" s="47">
        <f t="shared" si="24"/>
        <v>0</v>
      </c>
      <c r="F80" s="47">
        <f t="shared" si="24"/>
        <v>0</v>
      </c>
      <c r="G80" s="47">
        <f t="shared" si="24"/>
        <v>0</v>
      </c>
      <c r="H80" s="47">
        <f t="shared" si="24"/>
        <v>0</v>
      </c>
      <c r="I80" s="47">
        <f t="shared" si="24"/>
        <v>0</v>
      </c>
      <c r="J80" s="47">
        <f t="shared" si="24"/>
        <v>0</v>
      </c>
      <c r="K80" s="47">
        <f t="shared" si="24"/>
        <v>0</v>
      </c>
      <c r="L80" s="47">
        <f t="shared" si="24"/>
        <v>0</v>
      </c>
      <c r="M80" s="47">
        <f t="shared" si="24"/>
        <v>0</v>
      </c>
      <c r="N80" s="47">
        <f t="shared" si="24"/>
        <v>0</v>
      </c>
      <c r="O80" s="47">
        <f t="shared" si="24"/>
        <v>0</v>
      </c>
      <c r="P80" s="47">
        <f t="shared" si="24"/>
        <v>0</v>
      </c>
      <c r="Q80" s="47">
        <f t="shared" si="24"/>
        <v>0</v>
      </c>
      <c r="R80" s="47">
        <f t="shared" si="24"/>
        <v>0</v>
      </c>
      <c r="S80" s="47">
        <f t="shared" si="24"/>
        <v>0</v>
      </c>
      <c r="T80" s="34"/>
      <c r="U80" s="34" t="str">
        <f>RIGHT(A45,4)&amp;"hors reseau"</f>
        <v>2021hors reseau</v>
      </c>
      <c r="V80" s="241">
        <f t="shared" si="23"/>
        <v>73</v>
      </c>
      <c r="W80" s="45"/>
      <c r="X80" s="45"/>
      <c r="Y80" s="45"/>
      <c r="Z80" s="45"/>
      <c r="AA80" s="45"/>
      <c r="AB80" s="45"/>
      <c r="AC80" s="45"/>
      <c r="AD80" s="45"/>
      <c r="AE80" s="45"/>
      <c r="AF80" s="45"/>
      <c r="AG80" s="45"/>
      <c r="AH80" s="45"/>
      <c r="AI80" s="45"/>
      <c r="AJ80" s="45"/>
    </row>
    <row r="81" spans="1:36" s="31" customFormat="1" x14ac:dyDescent="0.3">
      <c r="C81" s="45"/>
      <c r="D81" s="45"/>
      <c r="E81" s="45"/>
      <c r="F81" s="45"/>
      <c r="G81" s="45"/>
      <c r="H81" s="45"/>
      <c r="I81" s="45"/>
      <c r="J81" s="45"/>
      <c r="K81" s="45"/>
      <c r="L81" s="45"/>
      <c r="M81" s="45"/>
      <c r="N81" s="49"/>
      <c r="O81" s="45"/>
      <c r="P81" s="45"/>
      <c r="Q81" s="45"/>
      <c r="R81" s="45"/>
      <c r="S81" s="45"/>
      <c r="T81" s="34"/>
      <c r="U81" s="34"/>
      <c r="V81" s="241">
        <f t="shared" si="23"/>
        <v>74</v>
      </c>
      <c r="W81" s="45"/>
      <c r="X81" s="45"/>
      <c r="Y81" s="45"/>
      <c r="Z81" s="45"/>
      <c r="AA81" s="45"/>
      <c r="AB81" s="45"/>
      <c r="AC81" s="45"/>
      <c r="AD81" s="45"/>
      <c r="AE81" s="45"/>
      <c r="AF81" s="45"/>
      <c r="AG81" s="45"/>
      <c r="AH81" s="45"/>
      <c r="AI81" s="45"/>
      <c r="AJ81" s="45"/>
    </row>
    <row r="82" spans="1:36" s="31" customFormat="1" x14ac:dyDescent="0.3">
      <c r="A82" s="536" t="s">
        <v>507</v>
      </c>
      <c r="B82" s="44" t="s">
        <v>239</v>
      </c>
      <c r="C82" s="45">
        <f t="shared" ref="C82:C102" si="25">Q45</f>
        <v>0</v>
      </c>
      <c r="D82" s="45">
        <f t="shared" ref="D82:D102" si="26">R45</f>
        <v>0</v>
      </c>
      <c r="E82" s="45">
        <f t="shared" ref="E82:E102" si="27">S45</f>
        <v>0</v>
      </c>
      <c r="F82" s="62"/>
      <c r="G82" s="62"/>
      <c r="H82" s="62"/>
      <c r="I82" s="62"/>
      <c r="J82" s="62"/>
      <c r="K82" s="62"/>
      <c r="L82" s="62"/>
      <c r="M82" s="62"/>
      <c r="N82" s="62"/>
      <c r="O82" s="62"/>
      <c r="P82" s="62"/>
      <c r="Q82" s="113">
        <f t="shared" ref="Q82:Q102" si="28">SUM(C82,F82:J82,M82:N82)</f>
        <v>0</v>
      </c>
      <c r="R82" s="113">
        <f t="shared" ref="R82:R102" si="29">SUM(D82,K82,O82)</f>
        <v>0</v>
      </c>
      <c r="S82" s="113">
        <f t="shared" ref="S82:S102" si="30">SUM(E82,L82,P82)</f>
        <v>0</v>
      </c>
      <c r="T82" s="34"/>
      <c r="U82" s="34"/>
      <c r="V82" s="241">
        <f t="shared" si="23"/>
        <v>75</v>
      </c>
      <c r="W82" s="45"/>
      <c r="X82" s="45"/>
      <c r="Y82" s="45"/>
      <c r="Z82" s="45"/>
      <c r="AA82" s="45"/>
      <c r="AB82" s="45"/>
      <c r="AC82" s="45"/>
      <c r="AD82" s="45"/>
      <c r="AE82" s="45"/>
      <c r="AF82" s="45"/>
      <c r="AG82" s="45"/>
      <c r="AH82" s="45"/>
      <c r="AI82" s="45"/>
      <c r="AJ82" s="45"/>
    </row>
    <row r="83" spans="1:36" s="31" customFormat="1" x14ac:dyDescent="0.3">
      <c r="A83" s="536"/>
      <c r="B83" s="44" t="s">
        <v>240</v>
      </c>
      <c r="C83" s="45">
        <f t="shared" si="25"/>
        <v>0</v>
      </c>
      <c r="D83" s="45">
        <f t="shared" si="26"/>
        <v>0</v>
      </c>
      <c r="E83" s="45">
        <f t="shared" si="27"/>
        <v>0</v>
      </c>
      <c r="F83" s="62"/>
      <c r="G83" s="62"/>
      <c r="H83" s="62"/>
      <c r="I83" s="62"/>
      <c r="J83" s="62"/>
      <c r="K83" s="62"/>
      <c r="L83" s="62"/>
      <c r="M83" s="62"/>
      <c r="N83" s="62"/>
      <c r="O83" s="62"/>
      <c r="P83" s="62"/>
      <c r="Q83" s="113">
        <f t="shared" si="28"/>
        <v>0</v>
      </c>
      <c r="R83" s="113">
        <f t="shared" si="29"/>
        <v>0</v>
      </c>
      <c r="S83" s="113">
        <f t="shared" si="30"/>
        <v>0</v>
      </c>
      <c r="T83" s="34"/>
      <c r="U83" s="34"/>
      <c r="V83" s="241">
        <f t="shared" si="23"/>
        <v>76</v>
      </c>
      <c r="W83" s="45"/>
      <c r="X83" s="45"/>
      <c r="Y83" s="45"/>
      <c r="Z83" s="45"/>
      <c r="AA83" s="45"/>
      <c r="AB83" s="45"/>
      <c r="AC83" s="45"/>
      <c r="AD83" s="45"/>
      <c r="AE83" s="45"/>
      <c r="AF83" s="45"/>
      <c r="AG83" s="45"/>
      <c r="AH83" s="45"/>
      <c r="AI83" s="45"/>
      <c r="AJ83" s="45"/>
    </row>
    <row r="84" spans="1:36" s="31" customFormat="1" x14ac:dyDescent="0.3">
      <c r="A84" s="536"/>
      <c r="B84" s="44" t="s">
        <v>241</v>
      </c>
      <c r="C84" s="45">
        <f t="shared" si="25"/>
        <v>0</v>
      </c>
      <c r="D84" s="45">
        <f t="shared" si="26"/>
        <v>0</v>
      </c>
      <c r="E84" s="45">
        <f t="shared" si="27"/>
        <v>0</v>
      </c>
      <c r="F84" s="62"/>
      <c r="G84" s="62"/>
      <c r="H84" s="62"/>
      <c r="I84" s="62"/>
      <c r="J84" s="62"/>
      <c r="K84" s="62"/>
      <c r="L84" s="62"/>
      <c r="M84" s="62"/>
      <c r="N84" s="62"/>
      <c r="O84" s="62"/>
      <c r="P84" s="62"/>
      <c r="Q84" s="113">
        <f t="shared" si="28"/>
        <v>0</v>
      </c>
      <c r="R84" s="113">
        <f t="shared" si="29"/>
        <v>0</v>
      </c>
      <c r="S84" s="113">
        <f t="shared" si="30"/>
        <v>0</v>
      </c>
      <c r="T84" s="34"/>
      <c r="U84" s="34"/>
      <c r="V84" s="241">
        <f t="shared" si="23"/>
        <v>77</v>
      </c>
      <c r="W84" s="45"/>
      <c r="X84" s="45"/>
      <c r="Y84" s="45"/>
      <c r="Z84" s="45"/>
      <c r="AA84" s="45"/>
      <c r="AB84" s="45"/>
      <c r="AC84" s="45"/>
      <c r="AD84" s="45"/>
      <c r="AE84" s="45"/>
      <c r="AF84" s="45"/>
      <c r="AG84" s="45"/>
      <c r="AH84" s="45"/>
      <c r="AI84" s="45"/>
      <c r="AJ84" s="45"/>
    </row>
    <row r="85" spans="1:36" s="31" customFormat="1" x14ac:dyDescent="0.3">
      <c r="A85" s="536"/>
      <c r="B85" s="44" t="s">
        <v>242</v>
      </c>
      <c r="C85" s="45">
        <f t="shared" si="25"/>
        <v>0</v>
      </c>
      <c r="D85" s="45">
        <f t="shared" si="26"/>
        <v>0</v>
      </c>
      <c r="E85" s="45">
        <f t="shared" si="27"/>
        <v>0</v>
      </c>
      <c r="F85" s="62"/>
      <c r="G85" s="62"/>
      <c r="H85" s="62"/>
      <c r="I85" s="62"/>
      <c r="J85" s="62"/>
      <c r="K85" s="62"/>
      <c r="L85" s="62"/>
      <c r="M85" s="62"/>
      <c r="N85" s="62"/>
      <c r="O85" s="62"/>
      <c r="P85" s="62"/>
      <c r="Q85" s="113">
        <f t="shared" si="28"/>
        <v>0</v>
      </c>
      <c r="R85" s="113">
        <f t="shared" si="29"/>
        <v>0</v>
      </c>
      <c r="S85" s="113">
        <f t="shared" si="30"/>
        <v>0</v>
      </c>
      <c r="T85" s="34"/>
      <c r="U85" s="34"/>
      <c r="V85" s="241">
        <f t="shared" si="23"/>
        <v>78</v>
      </c>
      <c r="W85" s="45"/>
      <c r="X85" s="45"/>
      <c r="Y85" s="45"/>
      <c r="Z85" s="45"/>
      <c r="AA85" s="45"/>
      <c r="AB85" s="45"/>
      <c r="AC85" s="45"/>
      <c r="AD85" s="45"/>
      <c r="AE85" s="45"/>
      <c r="AF85" s="45"/>
      <c r="AG85" s="45"/>
      <c r="AH85" s="45"/>
      <c r="AI85" s="45"/>
      <c r="AJ85" s="45"/>
    </row>
    <row r="86" spans="1:36" s="31" customFormat="1" x14ac:dyDescent="0.3">
      <c r="A86" s="536"/>
      <c r="B86" s="44" t="s">
        <v>243</v>
      </c>
      <c r="C86" s="45">
        <f t="shared" si="25"/>
        <v>0</v>
      </c>
      <c r="D86" s="45">
        <f t="shared" si="26"/>
        <v>0</v>
      </c>
      <c r="E86" s="45">
        <f t="shared" si="27"/>
        <v>0</v>
      </c>
      <c r="F86" s="62"/>
      <c r="G86" s="62"/>
      <c r="H86" s="62"/>
      <c r="I86" s="62"/>
      <c r="J86" s="62"/>
      <c r="K86" s="62"/>
      <c r="L86" s="62"/>
      <c r="M86" s="62"/>
      <c r="N86" s="62"/>
      <c r="O86" s="62"/>
      <c r="P86" s="62"/>
      <c r="Q86" s="113">
        <f t="shared" si="28"/>
        <v>0</v>
      </c>
      <c r="R86" s="113">
        <f t="shared" si="29"/>
        <v>0</v>
      </c>
      <c r="S86" s="113">
        <f t="shared" si="30"/>
        <v>0</v>
      </c>
      <c r="T86" s="34"/>
      <c r="U86" s="34"/>
      <c r="V86" s="241">
        <f t="shared" si="23"/>
        <v>79</v>
      </c>
      <c r="W86" s="45"/>
      <c r="X86" s="45"/>
      <c r="Y86" s="45"/>
      <c r="Z86" s="45"/>
      <c r="AA86" s="45"/>
      <c r="AB86" s="45"/>
      <c r="AC86" s="45"/>
      <c r="AD86" s="45"/>
      <c r="AE86" s="45"/>
      <c r="AF86" s="45"/>
      <c r="AG86" s="45"/>
      <c r="AH86" s="45"/>
      <c r="AI86" s="45"/>
      <c r="AJ86" s="45"/>
    </row>
    <row r="87" spans="1:36" s="31" customFormat="1" x14ac:dyDescent="0.3">
      <c r="A87" s="536"/>
      <c r="B87" s="44" t="s">
        <v>244</v>
      </c>
      <c r="C87" s="45">
        <f t="shared" si="25"/>
        <v>0</v>
      </c>
      <c r="D87" s="45">
        <f t="shared" si="26"/>
        <v>0</v>
      </c>
      <c r="E87" s="45">
        <f t="shared" si="27"/>
        <v>0</v>
      </c>
      <c r="F87" s="62"/>
      <c r="G87" s="62"/>
      <c r="H87" s="62"/>
      <c r="I87" s="62"/>
      <c r="J87" s="62"/>
      <c r="K87" s="62"/>
      <c r="L87" s="62"/>
      <c r="M87" s="62"/>
      <c r="N87" s="62"/>
      <c r="O87" s="62"/>
      <c r="P87" s="62"/>
      <c r="Q87" s="113">
        <f t="shared" si="28"/>
        <v>0</v>
      </c>
      <c r="R87" s="113">
        <f t="shared" si="29"/>
        <v>0</v>
      </c>
      <c r="S87" s="113">
        <f t="shared" si="30"/>
        <v>0</v>
      </c>
      <c r="T87" s="34"/>
      <c r="U87" s="34"/>
      <c r="V87" s="241">
        <f t="shared" si="23"/>
        <v>80</v>
      </c>
      <c r="W87" s="45"/>
      <c r="X87" s="45"/>
      <c r="Y87" s="45"/>
      <c r="Z87" s="45"/>
      <c r="AA87" s="45"/>
      <c r="AB87" s="45"/>
      <c r="AC87" s="45"/>
      <c r="AD87" s="45"/>
      <c r="AE87" s="45"/>
      <c r="AF87" s="45"/>
      <c r="AG87" s="45"/>
      <c r="AH87" s="45"/>
      <c r="AI87" s="45"/>
      <c r="AJ87" s="45"/>
    </row>
    <row r="88" spans="1:36" s="31" customFormat="1" x14ac:dyDescent="0.3">
      <c r="A88" s="536"/>
      <c r="B88" s="44" t="s">
        <v>245</v>
      </c>
      <c r="C88" s="45">
        <f t="shared" si="25"/>
        <v>0</v>
      </c>
      <c r="D88" s="45">
        <f t="shared" si="26"/>
        <v>0</v>
      </c>
      <c r="E88" s="45">
        <f t="shared" si="27"/>
        <v>0</v>
      </c>
      <c r="F88" s="62"/>
      <c r="G88" s="62"/>
      <c r="H88" s="62"/>
      <c r="I88" s="62"/>
      <c r="J88" s="62"/>
      <c r="K88" s="62"/>
      <c r="L88" s="62"/>
      <c r="M88" s="62"/>
      <c r="N88" s="62"/>
      <c r="O88" s="62"/>
      <c r="P88" s="62"/>
      <c r="Q88" s="113">
        <f t="shared" si="28"/>
        <v>0</v>
      </c>
      <c r="R88" s="113">
        <f t="shared" si="29"/>
        <v>0</v>
      </c>
      <c r="S88" s="113">
        <f t="shared" si="30"/>
        <v>0</v>
      </c>
      <c r="T88" s="34"/>
      <c r="U88" s="34"/>
      <c r="V88" s="241">
        <f t="shared" si="23"/>
        <v>81</v>
      </c>
      <c r="W88" s="45"/>
      <c r="X88" s="45"/>
      <c r="Y88" s="45"/>
      <c r="Z88" s="45"/>
      <c r="AA88" s="45"/>
      <c r="AB88" s="45"/>
      <c r="AC88" s="45"/>
      <c r="AD88" s="45"/>
      <c r="AE88" s="45"/>
      <c r="AF88" s="45"/>
      <c r="AG88" s="45"/>
      <c r="AH88" s="45"/>
      <c r="AI88" s="45"/>
      <c r="AJ88" s="45"/>
    </row>
    <row r="89" spans="1:36" s="31" customFormat="1" x14ac:dyDescent="0.3">
      <c r="A89" s="536"/>
      <c r="B89" s="44" t="s">
        <v>246</v>
      </c>
      <c r="C89" s="45">
        <f t="shared" si="25"/>
        <v>0</v>
      </c>
      <c r="D89" s="45">
        <f t="shared" si="26"/>
        <v>0</v>
      </c>
      <c r="E89" s="45">
        <f t="shared" si="27"/>
        <v>0</v>
      </c>
      <c r="F89" s="62"/>
      <c r="G89" s="62"/>
      <c r="H89" s="62"/>
      <c r="I89" s="62"/>
      <c r="J89" s="62"/>
      <c r="K89" s="62"/>
      <c r="L89" s="62"/>
      <c r="M89" s="62"/>
      <c r="N89" s="62"/>
      <c r="O89" s="62"/>
      <c r="P89" s="62"/>
      <c r="Q89" s="113">
        <f t="shared" si="28"/>
        <v>0</v>
      </c>
      <c r="R89" s="113">
        <f t="shared" si="29"/>
        <v>0</v>
      </c>
      <c r="S89" s="113">
        <f t="shared" si="30"/>
        <v>0</v>
      </c>
      <c r="T89" s="34"/>
      <c r="U89" s="34"/>
      <c r="V89" s="241">
        <f t="shared" si="23"/>
        <v>82</v>
      </c>
      <c r="W89" s="45"/>
      <c r="X89" s="45"/>
      <c r="Y89" s="45"/>
      <c r="Z89" s="45"/>
      <c r="AA89" s="45"/>
      <c r="AB89" s="45"/>
      <c r="AC89" s="45"/>
      <c r="AD89" s="45"/>
      <c r="AE89" s="45"/>
      <c r="AF89" s="45"/>
      <c r="AG89" s="45"/>
      <c r="AH89" s="45"/>
      <c r="AI89" s="45"/>
      <c r="AJ89" s="45"/>
    </row>
    <row r="90" spans="1:36" s="31" customFormat="1" x14ac:dyDescent="0.3">
      <c r="A90" s="536"/>
      <c r="B90" s="44" t="s">
        <v>247</v>
      </c>
      <c r="C90" s="45">
        <f t="shared" si="25"/>
        <v>0</v>
      </c>
      <c r="D90" s="45">
        <f t="shared" si="26"/>
        <v>0</v>
      </c>
      <c r="E90" s="45">
        <f t="shared" si="27"/>
        <v>0</v>
      </c>
      <c r="F90" s="62"/>
      <c r="G90" s="62"/>
      <c r="H90" s="62"/>
      <c r="I90" s="62"/>
      <c r="J90" s="62"/>
      <c r="K90" s="62"/>
      <c r="L90" s="62"/>
      <c r="M90" s="62"/>
      <c r="N90" s="62"/>
      <c r="O90" s="62"/>
      <c r="P90" s="62"/>
      <c r="Q90" s="113">
        <f t="shared" si="28"/>
        <v>0</v>
      </c>
      <c r="R90" s="113">
        <f t="shared" si="29"/>
        <v>0</v>
      </c>
      <c r="S90" s="113">
        <f t="shared" si="30"/>
        <v>0</v>
      </c>
      <c r="T90" s="34"/>
      <c r="U90" s="34"/>
      <c r="V90" s="241">
        <f t="shared" si="23"/>
        <v>83</v>
      </c>
      <c r="W90" s="45"/>
      <c r="X90" s="45"/>
      <c r="Y90" s="45"/>
      <c r="Z90" s="45"/>
      <c r="AA90" s="45"/>
      <c r="AB90" s="45"/>
      <c r="AC90" s="45"/>
      <c r="AD90" s="45"/>
      <c r="AE90" s="45"/>
      <c r="AF90" s="45"/>
      <c r="AG90" s="45"/>
      <c r="AH90" s="45"/>
      <c r="AI90" s="45"/>
      <c r="AJ90" s="45"/>
    </row>
    <row r="91" spans="1:36" s="31" customFormat="1" x14ac:dyDescent="0.3">
      <c r="A91" s="536"/>
      <c r="B91" s="44" t="s">
        <v>248</v>
      </c>
      <c r="C91" s="45">
        <f t="shared" si="25"/>
        <v>0</v>
      </c>
      <c r="D91" s="45">
        <f t="shared" si="26"/>
        <v>0</v>
      </c>
      <c r="E91" s="45">
        <f t="shared" si="27"/>
        <v>0</v>
      </c>
      <c r="F91" s="62"/>
      <c r="G91" s="62"/>
      <c r="H91" s="62"/>
      <c r="I91" s="62"/>
      <c r="J91" s="62"/>
      <c r="K91" s="62"/>
      <c r="L91" s="62"/>
      <c r="M91" s="62"/>
      <c r="N91" s="62"/>
      <c r="O91" s="62"/>
      <c r="P91" s="62"/>
      <c r="Q91" s="113">
        <f t="shared" si="28"/>
        <v>0</v>
      </c>
      <c r="R91" s="113">
        <f t="shared" si="29"/>
        <v>0</v>
      </c>
      <c r="S91" s="113">
        <f t="shared" si="30"/>
        <v>0</v>
      </c>
      <c r="T91" s="34"/>
      <c r="U91" s="34"/>
      <c r="V91" s="241">
        <f t="shared" si="23"/>
        <v>84</v>
      </c>
      <c r="W91" s="45"/>
      <c r="X91" s="45"/>
      <c r="Y91" s="45"/>
      <c r="Z91" s="45"/>
      <c r="AA91" s="45"/>
      <c r="AB91" s="45"/>
      <c r="AC91" s="45"/>
      <c r="AD91" s="45"/>
      <c r="AE91" s="45"/>
      <c r="AF91" s="45"/>
      <c r="AG91" s="45"/>
      <c r="AH91" s="45"/>
      <c r="AI91" s="45"/>
      <c r="AJ91" s="45"/>
    </row>
    <row r="92" spans="1:36" s="31" customFormat="1" x14ac:dyDescent="0.3">
      <c r="A92" s="536"/>
      <c r="B92" s="44" t="s">
        <v>249</v>
      </c>
      <c r="C92" s="45">
        <f t="shared" si="25"/>
        <v>0</v>
      </c>
      <c r="D92" s="45">
        <f t="shared" si="26"/>
        <v>0</v>
      </c>
      <c r="E92" s="45">
        <f t="shared" si="27"/>
        <v>0</v>
      </c>
      <c r="F92" s="62"/>
      <c r="G92" s="62"/>
      <c r="H92" s="62"/>
      <c r="I92" s="62"/>
      <c r="J92" s="62"/>
      <c r="K92" s="62"/>
      <c r="L92" s="62"/>
      <c r="M92" s="62"/>
      <c r="N92" s="62"/>
      <c r="O92" s="62"/>
      <c r="P92" s="62"/>
      <c r="Q92" s="113">
        <f t="shared" si="28"/>
        <v>0</v>
      </c>
      <c r="R92" s="113">
        <f t="shared" si="29"/>
        <v>0</v>
      </c>
      <c r="S92" s="113">
        <f t="shared" si="30"/>
        <v>0</v>
      </c>
      <c r="T92" s="34"/>
      <c r="U92" s="34"/>
      <c r="V92" s="241">
        <f t="shared" si="23"/>
        <v>85</v>
      </c>
      <c r="W92" s="45"/>
      <c r="X92" s="45"/>
      <c r="Y92" s="45"/>
      <c r="Z92" s="45"/>
      <c r="AA92" s="45"/>
      <c r="AB92" s="45"/>
      <c r="AC92" s="45"/>
      <c r="AD92" s="45"/>
      <c r="AE92" s="45"/>
      <c r="AF92" s="45"/>
      <c r="AG92" s="45"/>
      <c r="AH92" s="45"/>
      <c r="AI92" s="45"/>
      <c r="AJ92" s="45"/>
    </row>
    <row r="93" spans="1:36" s="31" customFormat="1" x14ac:dyDescent="0.3">
      <c r="A93" s="536"/>
      <c r="B93" s="44" t="s">
        <v>250</v>
      </c>
      <c r="C93" s="45">
        <f t="shared" si="25"/>
        <v>0</v>
      </c>
      <c r="D93" s="45">
        <f t="shared" si="26"/>
        <v>0</v>
      </c>
      <c r="E93" s="45">
        <f t="shared" si="27"/>
        <v>0</v>
      </c>
      <c r="F93" s="62"/>
      <c r="G93" s="62"/>
      <c r="H93" s="62"/>
      <c r="I93" s="62"/>
      <c r="J93" s="62"/>
      <c r="K93" s="62"/>
      <c r="L93" s="62"/>
      <c r="M93" s="62"/>
      <c r="N93" s="62"/>
      <c r="O93" s="62"/>
      <c r="P93" s="62"/>
      <c r="Q93" s="113">
        <f t="shared" si="28"/>
        <v>0</v>
      </c>
      <c r="R93" s="113">
        <f t="shared" si="29"/>
        <v>0</v>
      </c>
      <c r="S93" s="113">
        <f t="shared" si="30"/>
        <v>0</v>
      </c>
      <c r="T93" s="34"/>
      <c r="U93" s="34"/>
      <c r="V93" s="241">
        <f t="shared" si="23"/>
        <v>86</v>
      </c>
      <c r="W93" s="45"/>
      <c r="X93" s="45"/>
      <c r="Y93" s="45"/>
      <c r="Z93" s="45"/>
      <c r="AA93" s="45"/>
      <c r="AB93" s="45"/>
      <c r="AC93" s="45"/>
      <c r="AD93" s="45"/>
      <c r="AE93" s="45"/>
      <c r="AF93" s="45"/>
      <c r="AG93" s="45"/>
      <c r="AH93" s="45"/>
      <c r="AI93" s="45"/>
      <c r="AJ93" s="45"/>
    </row>
    <row r="94" spans="1:36" s="31" customFormat="1" x14ac:dyDescent="0.3">
      <c r="A94" s="536"/>
      <c r="B94" s="44" t="s">
        <v>251</v>
      </c>
      <c r="C94" s="45">
        <f t="shared" si="25"/>
        <v>0</v>
      </c>
      <c r="D94" s="45">
        <f t="shared" si="26"/>
        <v>0</v>
      </c>
      <c r="E94" s="45">
        <f t="shared" si="27"/>
        <v>0</v>
      </c>
      <c r="F94" s="62"/>
      <c r="G94" s="62"/>
      <c r="H94" s="62"/>
      <c r="I94" s="62"/>
      <c r="J94" s="62"/>
      <c r="K94" s="62"/>
      <c r="L94" s="62"/>
      <c r="M94" s="62"/>
      <c r="N94" s="62"/>
      <c r="O94" s="62"/>
      <c r="P94" s="62"/>
      <c r="Q94" s="113">
        <f t="shared" si="28"/>
        <v>0</v>
      </c>
      <c r="R94" s="113">
        <f t="shared" si="29"/>
        <v>0</v>
      </c>
      <c r="S94" s="113">
        <f t="shared" si="30"/>
        <v>0</v>
      </c>
      <c r="T94" s="34"/>
      <c r="U94" s="34"/>
      <c r="V94" s="241">
        <f t="shared" si="23"/>
        <v>87</v>
      </c>
      <c r="W94" s="45"/>
      <c r="X94" s="45"/>
      <c r="Y94" s="45"/>
      <c r="Z94" s="45"/>
      <c r="AA94" s="45"/>
      <c r="AB94" s="45"/>
      <c r="AC94" s="45"/>
      <c r="AD94" s="45"/>
      <c r="AE94" s="45"/>
      <c r="AF94" s="45"/>
      <c r="AG94" s="45"/>
      <c r="AH94" s="45"/>
      <c r="AI94" s="45"/>
      <c r="AJ94" s="45"/>
    </row>
    <row r="95" spans="1:36" s="31" customFormat="1" x14ac:dyDescent="0.3">
      <c r="A95" s="536"/>
      <c r="B95" s="44" t="s">
        <v>252</v>
      </c>
      <c r="C95" s="45">
        <f t="shared" si="25"/>
        <v>0</v>
      </c>
      <c r="D95" s="45">
        <f t="shared" si="26"/>
        <v>0</v>
      </c>
      <c r="E95" s="45">
        <f t="shared" si="27"/>
        <v>0</v>
      </c>
      <c r="F95" s="62"/>
      <c r="G95" s="62"/>
      <c r="H95" s="62"/>
      <c r="I95" s="62"/>
      <c r="J95" s="62"/>
      <c r="K95" s="62"/>
      <c r="L95" s="62"/>
      <c r="M95" s="62"/>
      <c r="N95" s="62"/>
      <c r="O95" s="62"/>
      <c r="P95" s="62"/>
      <c r="Q95" s="113">
        <f t="shared" si="28"/>
        <v>0</v>
      </c>
      <c r="R95" s="113">
        <f t="shared" si="29"/>
        <v>0</v>
      </c>
      <c r="S95" s="113">
        <f t="shared" si="30"/>
        <v>0</v>
      </c>
      <c r="T95" s="34"/>
      <c r="U95" s="34"/>
      <c r="V95" s="241">
        <f t="shared" si="23"/>
        <v>88</v>
      </c>
      <c r="W95" s="45"/>
      <c r="X95" s="45"/>
      <c r="Y95" s="45"/>
      <c r="Z95" s="45"/>
      <c r="AA95" s="45"/>
      <c r="AB95" s="45"/>
      <c r="AC95" s="45"/>
      <c r="AD95" s="45"/>
      <c r="AE95" s="45"/>
      <c r="AF95" s="45"/>
      <c r="AG95" s="45"/>
      <c r="AH95" s="45"/>
      <c r="AI95" s="45"/>
      <c r="AJ95" s="45"/>
    </row>
    <row r="96" spans="1:36" s="31" customFormat="1" x14ac:dyDescent="0.3">
      <c r="A96" s="536"/>
      <c r="B96" s="44" t="s">
        <v>50</v>
      </c>
      <c r="C96" s="45">
        <f t="shared" si="25"/>
        <v>0</v>
      </c>
      <c r="D96" s="45">
        <f t="shared" si="26"/>
        <v>0</v>
      </c>
      <c r="E96" s="45">
        <f t="shared" si="27"/>
        <v>0</v>
      </c>
      <c r="F96" s="62"/>
      <c r="G96" s="62"/>
      <c r="H96" s="62"/>
      <c r="I96" s="62"/>
      <c r="J96" s="62"/>
      <c r="K96" s="62"/>
      <c r="L96" s="62"/>
      <c r="M96" s="62"/>
      <c r="N96" s="62"/>
      <c r="O96" s="62"/>
      <c r="P96" s="62"/>
      <c r="Q96" s="113">
        <f t="shared" si="28"/>
        <v>0</v>
      </c>
      <c r="R96" s="113">
        <f t="shared" si="29"/>
        <v>0</v>
      </c>
      <c r="S96" s="113">
        <f t="shared" si="30"/>
        <v>0</v>
      </c>
      <c r="T96" s="34"/>
      <c r="U96" s="34"/>
      <c r="V96" s="241">
        <f t="shared" si="23"/>
        <v>89</v>
      </c>
      <c r="W96" s="45"/>
      <c r="X96" s="45"/>
      <c r="Y96" s="45"/>
      <c r="Z96" s="45"/>
      <c r="AA96" s="45"/>
      <c r="AB96" s="45"/>
      <c r="AC96" s="45"/>
      <c r="AD96" s="45"/>
      <c r="AE96" s="45"/>
      <c r="AF96" s="45"/>
      <c r="AG96" s="45"/>
      <c r="AH96" s="45"/>
      <c r="AI96" s="45"/>
      <c r="AJ96" s="45"/>
    </row>
    <row r="97" spans="1:36" s="31" customFormat="1" x14ac:dyDescent="0.3">
      <c r="A97" s="536"/>
      <c r="B97" s="44" t="s">
        <v>19</v>
      </c>
      <c r="C97" s="45">
        <f t="shared" si="25"/>
        <v>0</v>
      </c>
      <c r="D97" s="45">
        <f t="shared" si="26"/>
        <v>0</v>
      </c>
      <c r="E97" s="45">
        <f t="shared" si="27"/>
        <v>0</v>
      </c>
      <c r="F97" s="62"/>
      <c r="G97" s="62"/>
      <c r="H97" s="62"/>
      <c r="I97" s="62"/>
      <c r="J97" s="62"/>
      <c r="K97" s="62"/>
      <c r="L97" s="62"/>
      <c r="M97" s="62"/>
      <c r="N97" s="62"/>
      <c r="O97" s="62"/>
      <c r="P97" s="62"/>
      <c r="Q97" s="113">
        <f t="shared" si="28"/>
        <v>0</v>
      </c>
      <c r="R97" s="113">
        <f t="shared" si="29"/>
        <v>0</v>
      </c>
      <c r="S97" s="113">
        <f t="shared" si="30"/>
        <v>0</v>
      </c>
      <c r="T97" s="34"/>
      <c r="U97" s="34"/>
      <c r="V97" s="241">
        <f t="shared" si="23"/>
        <v>90</v>
      </c>
      <c r="W97" s="45"/>
      <c r="X97" s="45"/>
      <c r="Y97" s="45"/>
      <c r="Z97" s="45"/>
      <c r="AA97" s="45"/>
      <c r="AB97" s="45"/>
      <c r="AC97" s="45"/>
      <c r="AD97" s="45"/>
      <c r="AE97" s="45"/>
      <c r="AF97" s="45"/>
      <c r="AG97" s="45"/>
      <c r="AH97" s="45"/>
      <c r="AI97" s="45"/>
      <c r="AJ97" s="45"/>
    </row>
    <row r="98" spans="1:36" s="31" customFormat="1" x14ac:dyDescent="0.3">
      <c r="A98" s="536"/>
      <c r="B98" s="44" t="str">
        <f>B61</f>
        <v>Intitulé libre 1</v>
      </c>
      <c r="C98" s="45">
        <f t="shared" si="25"/>
        <v>0</v>
      </c>
      <c r="D98" s="45">
        <f t="shared" si="26"/>
        <v>0</v>
      </c>
      <c r="E98" s="45">
        <f t="shared" si="27"/>
        <v>0</v>
      </c>
      <c r="F98" s="62"/>
      <c r="G98" s="62"/>
      <c r="H98" s="62"/>
      <c r="I98" s="62"/>
      <c r="J98" s="62"/>
      <c r="K98" s="62"/>
      <c r="L98" s="62"/>
      <c r="M98" s="62"/>
      <c r="N98" s="62"/>
      <c r="O98" s="62"/>
      <c r="P98" s="62"/>
      <c r="Q98" s="113">
        <f t="shared" si="28"/>
        <v>0</v>
      </c>
      <c r="R98" s="113">
        <f t="shared" si="29"/>
        <v>0</v>
      </c>
      <c r="S98" s="113">
        <f t="shared" si="30"/>
        <v>0</v>
      </c>
      <c r="T98" s="34"/>
      <c r="U98" s="34"/>
      <c r="V98" s="241">
        <f t="shared" si="23"/>
        <v>91</v>
      </c>
      <c r="W98" s="45"/>
      <c r="X98" s="45"/>
      <c r="Y98" s="45"/>
      <c r="Z98" s="45"/>
      <c r="AA98" s="45"/>
      <c r="AB98" s="45"/>
      <c r="AC98" s="45"/>
      <c r="AD98" s="45"/>
      <c r="AE98" s="45"/>
      <c r="AF98" s="45"/>
      <c r="AG98" s="45"/>
      <c r="AH98" s="45"/>
      <c r="AI98" s="45"/>
      <c r="AJ98" s="45"/>
    </row>
    <row r="99" spans="1:36" s="31" customFormat="1" x14ac:dyDescent="0.3">
      <c r="A99" s="536"/>
      <c r="B99" s="44" t="str">
        <f>B62</f>
        <v>Intitulé libre 2</v>
      </c>
      <c r="C99" s="45">
        <f t="shared" si="25"/>
        <v>0</v>
      </c>
      <c r="D99" s="45">
        <f t="shared" si="26"/>
        <v>0</v>
      </c>
      <c r="E99" s="45">
        <f t="shared" si="27"/>
        <v>0</v>
      </c>
      <c r="F99" s="62"/>
      <c r="G99" s="62"/>
      <c r="H99" s="62"/>
      <c r="I99" s="62"/>
      <c r="J99" s="62"/>
      <c r="K99" s="62"/>
      <c r="L99" s="62"/>
      <c r="M99" s="62"/>
      <c r="N99" s="62"/>
      <c r="O99" s="62"/>
      <c r="P99" s="62"/>
      <c r="Q99" s="113">
        <f t="shared" si="28"/>
        <v>0</v>
      </c>
      <c r="R99" s="113">
        <f t="shared" si="29"/>
        <v>0</v>
      </c>
      <c r="S99" s="113">
        <f t="shared" si="30"/>
        <v>0</v>
      </c>
      <c r="T99" s="34"/>
      <c r="U99" s="34"/>
      <c r="V99" s="241">
        <f t="shared" si="23"/>
        <v>92</v>
      </c>
      <c r="W99" s="45"/>
      <c r="X99" s="45"/>
      <c r="Y99" s="45"/>
      <c r="Z99" s="45"/>
      <c r="AA99" s="45"/>
      <c r="AB99" s="45"/>
      <c r="AC99" s="45"/>
      <c r="AD99" s="45"/>
      <c r="AE99" s="45"/>
      <c r="AF99" s="45"/>
      <c r="AG99" s="45"/>
      <c r="AH99" s="45"/>
      <c r="AI99" s="45"/>
      <c r="AJ99" s="45"/>
    </row>
    <row r="100" spans="1:36" s="31" customFormat="1" x14ac:dyDescent="0.3">
      <c r="A100" s="536"/>
      <c r="B100" s="44" t="str">
        <f>B63</f>
        <v>Intitulé libre 3</v>
      </c>
      <c r="C100" s="45">
        <f t="shared" si="25"/>
        <v>0</v>
      </c>
      <c r="D100" s="45">
        <f t="shared" si="26"/>
        <v>0</v>
      </c>
      <c r="E100" s="45">
        <f t="shared" si="27"/>
        <v>0</v>
      </c>
      <c r="F100" s="62"/>
      <c r="G100" s="62"/>
      <c r="H100" s="62"/>
      <c r="I100" s="62"/>
      <c r="J100" s="62"/>
      <c r="K100" s="62"/>
      <c r="L100" s="62"/>
      <c r="M100" s="62"/>
      <c r="N100" s="62"/>
      <c r="O100" s="62"/>
      <c r="P100" s="62"/>
      <c r="Q100" s="113">
        <f t="shared" si="28"/>
        <v>0</v>
      </c>
      <c r="R100" s="113">
        <f t="shared" si="29"/>
        <v>0</v>
      </c>
      <c r="S100" s="113">
        <f t="shared" si="30"/>
        <v>0</v>
      </c>
      <c r="T100" s="34"/>
      <c r="U100" s="34"/>
      <c r="V100" s="241">
        <f t="shared" si="23"/>
        <v>93</v>
      </c>
      <c r="W100" s="45"/>
      <c r="X100" s="45"/>
      <c r="Y100" s="45"/>
      <c r="Z100" s="45"/>
      <c r="AA100" s="45"/>
      <c r="AB100" s="45"/>
      <c r="AC100" s="45"/>
      <c r="AD100" s="45"/>
      <c r="AE100" s="45"/>
      <c r="AF100" s="45"/>
      <c r="AG100" s="45"/>
      <c r="AH100" s="45"/>
      <c r="AI100" s="45"/>
      <c r="AJ100" s="45"/>
    </row>
    <row r="101" spans="1:36" s="31" customFormat="1" x14ac:dyDescent="0.3">
      <c r="A101" s="536"/>
      <c r="B101" s="44" t="str">
        <f>B64</f>
        <v>Intitulé libre 4</v>
      </c>
      <c r="C101" s="45">
        <f t="shared" si="25"/>
        <v>0</v>
      </c>
      <c r="D101" s="45">
        <f t="shared" si="26"/>
        <v>0</v>
      </c>
      <c r="E101" s="45">
        <f t="shared" si="27"/>
        <v>0</v>
      </c>
      <c r="F101" s="62"/>
      <c r="G101" s="62"/>
      <c r="H101" s="62"/>
      <c r="I101" s="62"/>
      <c r="J101" s="62"/>
      <c r="K101" s="62"/>
      <c r="L101" s="62"/>
      <c r="M101" s="62"/>
      <c r="N101" s="62"/>
      <c r="O101" s="62"/>
      <c r="P101" s="62"/>
      <c r="Q101" s="113">
        <f t="shared" si="28"/>
        <v>0</v>
      </c>
      <c r="R101" s="113">
        <f t="shared" si="29"/>
        <v>0</v>
      </c>
      <c r="S101" s="113">
        <f t="shared" si="30"/>
        <v>0</v>
      </c>
      <c r="T101" s="34"/>
      <c r="U101" s="34"/>
      <c r="V101" s="241">
        <f t="shared" si="23"/>
        <v>94</v>
      </c>
      <c r="W101" s="45"/>
      <c r="X101" s="45"/>
      <c r="Y101" s="45"/>
      <c r="Z101" s="45"/>
      <c r="AA101" s="45"/>
      <c r="AB101" s="45"/>
      <c r="AC101" s="45"/>
      <c r="AD101" s="45"/>
      <c r="AE101" s="45"/>
      <c r="AF101" s="45"/>
      <c r="AG101" s="45"/>
      <c r="AH101" s="45"/>
      <c r="AI101" s="45"/>
      <c r="AJ101" s="45"/>
    </row>
    <row r="102" spans="1:36" s="31" customFormat="1" x14ac:dyDescent="0.3">
      <c r="A102" s="536"/>
      <c r="B102" s="44" t="str">
        <f>B65</f>
        <v>Intitulé libre 5</v>
      </c>
      <c r="C102" s="45">
        <f t="shared" si="25"/>
        <v>0</v>
      </c>
      <c r="D102" s="45">
        <f t="shared" si="26"/>
        <v>0</v>
      </c>
      <c r="E102" s="45">
        <f t="shared" si="27"/>
        <v>0</v>
      </c>
      <c r="F102" s="62"/>
      <c r="G102" s="62"/>
      <c r="H102" s="62"/>
      <c r="I102" s="62"/>
      <c r="J102" s="62"/>
      <c r="K102" s="62"/>
      <c r="L102" s="62"/>
      <c r="M102" s="62"/>
      <c r="N102" s="62"/>
      <c r="O102" s="62"/>
      <c r="P102" s="62"/>
      <c r="Q102" s="113">
        <f t="shared" si="28"/>
        <v>0</v>
      </c>
      <c r="R102" s="113">
        <f t="shared" si="29"/>
        <v>0</v>
      </c>
      <c r="S102" s="113">
        <f t="shared" si="30"/>
        <v>0</v>
      </c>
      <c r="T102" s="34"/>
      <c r="U102" s="34"/>
      <c r="V102" s="241">
        <f t="shared" si="23"/>
        <v>95</v>
      </c>
      <c r="W102" s="45"/>
      <c r="X102" s="45"/>
      <c r="Y102" s="45"/>
      <c r="Z102" s="45"/>
      <c r="AA102" s="45"/>
      <c r="AB102" s="45"/>
      <c r="AC102" s="45"/>
      <c r="AD102" s="45"/>
      <c r="AE102" s="45"/>
      <c r="AF102" s="45"/>
      <c r="AG102" s="45"/>
      <c r="AH102" s="45"/>
      <c r="AI102" s="45"/>
      <c r="AJ102" s="45"/>
    </row>
    <row r="103" spans="1:36" s="31" customFormat="1" ht="14.25" thickBot="1" x14ac:dyDescent="0.35">
      <c r="A103" s="536"/>
      <c r="B103" s="46" t="s">
        <v>52</v>
      </c>
      <c r="C103" s="47">
        <f>SUM(C82:C102)</f>
        <v>0</v>
      </c>
      <c r="D103" s="47">
        <f>SUM(D82:D102)</f>
        <v>0</v>
      </c>
      <c r="E103" s="47">
        <f>SUM(E82:E102)</f>
        <v>0</v>
      </c>
      <c r="F103" s="47">
        <f t="shared" ref="F103:P103" si="31">SUM(F82:F102)</f>
        <v>0</v>
      </c>
      <c r="G103" s="47">
        <f t="shared" si="31"/>
        <v>0</v>
      </c>
      <c r="H103" s="47">
        <f t="shared" si="31"/>
        <v>0</v>
      </c>
      <c r="I103" s="47">
        <f t="shared" si="31"/>
        <v>0</v>
      </c>
      <c r="J103" s="47">
        <f t="shared" si="31"/>
        <v>0</v>
      </c>
      <c r="K103" s="47">
        <f t="shared" si="31"/>
        <v>0</v>
      </c>
      <c r="L103" s="47">
        <f t="shared" si="31"/>
        <v>0</v>
      </c>
      <c r="M103" s="47">
        <f t="shared" si="31"/>
        <v>0</v>
      </c>
      <c r="N103" s="47">
        <f t="shared" si="31"/>
        <v>0</v>
      </c>
      <c r="O103" s="47">
        <f t="shared" si="31"/>
        <v>0</v>
      </c>
      <c r="P103" s="47">
        <f t="shared" si="31"/>
        <v>0</v>
      </c>
      <c r="Q103" s="47">
        <f>SUM(Q82:Q102)</f>
        <v>0</v>
      </c>
      <c r="R103" s="47">
        <f>SUM(R82:R102)</f>
        <v>0</v>
      </c>
      <c r="S103" s="47">
        <f>SUM(S82:S102)</f>
        <v>0</v>
      </c>
      <c r="T103" s="241"/>
      <c r="U103" s="34" t="str">
        <f>RIGHT(A82,4)&amp;"reseau"</f>
        <v>2022reseau</v>
      </c>
      <c r="V103" s="241">
        <f t="shared" si="23"/>
        <v>96</v>
      </c>
      <c r="W103" s="45"/>
      <c r="X103" s="45"/>
      <c r="Y103" s="45"/>
      <c r="Z103" s="45"/>
      <c r="AA103" s="45"/>
      <c r="AB103" s="45"/>
      <c r="AC103" s="45"/>
      <c r="AD103" s="45"/>
      <c r="AE103" s="45"/>
      <c r="AF103" s="45"/>
      <c r="AG103" s="45"/>
      <c r="AH103" s="45"/>
      <c r="AI103" s="45"/>
      <c r="AJ103" s="45"/>
    </row>
    <row r="104" spans="1:36" s="31" customFormat="1" x14ac:dyDescent="0.3">
      <c r="A104" s="536"/>
      <c r="B104" s="48"/>
      <c r="C104" s="45"/>
      <c r="D104" s="45"/>
      <c r="E104" s="45"/>
      <c r="F104" s="45"/>
      <c r="G104" s="45"/>
      <c r="H104" s="45"/>
      <c r="I104" s="45"/>
      <c r="J104" s="45"/>
      <c r="K104" s="45"/>
      <c r="L104" s="45"/>
      <c r="M104" s="45"/>
      <c r="N104" s="45"/>
      <c r="O104" s="45"/>
      <c r="P104" s="45"/>
      <c r="Q104" s="45"/>
      <c r="R104" s="45"/>
      <c r="S104" s="45"/>
      <c r="T104" s="34"/>
      <c r="U104" s="34"/>
      <c r="V104" s="241">
        <f t="shared" si="23"/>
        <v>97</v>
      </c>
      <c r="W104" s="45"/>
      <c r="X104" s="45"/>
      <c r="Y104" s="45"/>
      <c r="Z104" s="45"/>
      <c r="AA104" s="45"/>
      <c r="AB104" s="45"/>
      <c r="AC104" s="45"/>
      <c r="AD104" s="45"/>
      <c r="AE104" s="45"/>
      <c r="AF104" s="45"/>
      <c r="AG104" s="45"/>
      <c r="AH104" s="45"/>
      <c r="AI104" s="45"/>
      <c r="AJ104" s="45"/>
    </row>
    <row r="105" spans="1:36" s="31" customFormat="1" x14ac:dyDescent="0.3">
      <c r="A105" s="536"/>
      <c r="B105" s="44" t="s">
        <v>239</v>
      </c>
      <c r="C105" s="45">
        <f>Q68</f>
        <v>0</v>
      </c>
      <c r="D105" s="45">
        <f t="shared" ref="D105:D116" si="32">R68</f>
        <v>0</v>
      </c>
      <c r="E105" s="45">
        <f t="shared" ref="E105:E116" si="33">S68</f>
        <v>0</v>
      </c>
      <c r="F105" s="62"/>
      <c r="G105" s="62"/>
      <c r="H105" s="62"/>
      <c r="I105" s="62"/>
      <c r="J105" s="62"/>
      <c r="K105" s="62"/>
      <c r="L105" s="62"/>
      <c r="M105" s="62"/>
      <c r="N105" s="62"/>
      <c r="O105" s="62"/>
      <c r="P105" s="62"/>
      <c r="Q105" s="45">
        <f t="shared" ref="Q105:Q113" si="34">SUM(C105,F105:J105,M105:N105)</f>
        <v>0</v>
      </c>
      <c r="R105" s="45">
        <f t="shared" ref="R105:R113" si="35">SUM(D105,K105,O105)</f>
        <v>0</v>
      </c>
      <c r="S105" s="45">
        <f t="shared" ref="S105:S113" si="36">SUM(E105,L105,P105)</f>
        <v>0</v>
      </c>
      <c r="T105" s="34"/>
      <c r="U105" s="34"/>
      <c r="V105" s="241">
        <f t="shared" si="23"/>
        <v>98</v>
      </c>
      <c r="W105" s="45"/>
      <c r="X105" s="45"/>
      <c r="Y105" s="45"/>
      <c r="Z105" s="45"/>
      <c r="AA105" s="45"/>
      <c r="AB105" s="45"/>
      <c r="AC105" s="45"/>
      <c r="AD105" s="45"/>
      <c r="AE105" s="45"/>
      <c r="AF105" s="45"/>
      <c r="AG105" s="45"/>
      <c r="AH105" s="45"/>
      <c r="AI105" s="45"/>
      <c r="AJ105" s="45"/>
    </row>
    <row r="106" spans="1:36" s="31" customFormat="1" x14ac:dyDescent="0.3">
      <c r="A106" s="536"/>
      <c r="B106" s="44" t="s">
        <v>53</v>
      </c>
      <c r="C106" s="45">
        <f t="shared" ref="C106:C116" si="37">Q69</f>
        <v>0</v>
      </c>
      <c r="D106" s="45">
        <f t="shared" si="32"/>
        <v>0</v>
      </c>
      <c r="E106" s="45">
        <f t="shared" si="33"/>
        <v>0</v>
      </c>
      <c r="F106" s="62"/>
      <c r="G106" s="62"/>
      <c r="H106" s="62"/>
      <c r="I106" s="62"/>
      <c r="J106" s="62"/>
      <c r="K106" s="62"/>
      <c r="L106" s="62"/>
      <c r="M106" s="62"/>
      <c r="N106" s="62"/>
      <c r="O106" s="62"/>
      <c r="P106" s="62"/>
      <c r="Q106" s="45">
        <f t="shared" si="34"/>
        <v>0</v>
      </c>
      <c r="R106" s="45">
        <f t="shared" si="35"/>
        <v>0</v>
      </c>
      <c r="S106" s="45">
        <f t="shared" si="36"/>
        <v>0</v>
      </c>
      <c r="T106" s="34"/>
      <c r="U106" s="34"/>
      <c r="V106" s="241">
        <f t="shared" si="23"/>
        <v>99</v>
      </c>
      <c r="W106" s="45"/>
      <c r="X106" s="45"/>
      <c r="Y106" s="45"/>
      <c r="Z106" s="45"/>
      <c r="AA106" s="45"/>
      <c r="AB106" s="45"/>
      <c r="AC106" s="45"/>
      <c r="AD106" s="45"/>
      <c r="AE106" s="45"/>
      <c r="AF106" s="45"/>
      <c r="AG106" s="45"/>
      <c r="AH106" s="45"/>
      <c r="AI106" s="45"/>
      <c r="AJ106" s="45"/>
    </row>
    <row r="107" spans="1:36" s="31" customFormat="1" x14ac:dyDescent="0.3">
      <c r="A107" s="536"/>
      <c r="B107" s="44" t="s">
        <v>54</v>
      </c>
      <c r="C107" s="45">
        <f t="shared" si="37"/>
        <v>0</v>
      </c>
      <c r="D107" s="45">
        <f t="shared" si="32"/>
        <v>0</v>
      </c>
      <c r="E107" s="45">
        <f t="shared" si="33"/>
        <v>0</v>
      </c>
      <c r="F107" s="62"/>
      <c r="G107" s="62"/>
      <c r="H107" s="62"/>
      <c r="I107" s="62"/>
      <c r="J107" s="62"/>
      <c r="K107" s="62"/>
      <c r="L107" s="62"/>
      <c r="M107" s="62"/>
      <c r="N107" s="62"/>
      <c r="O107" s="62"/>
      <c r="P107" s="62"/>
      <c r="Q107" s="45">
        <f t="shared" si="34"/>
        <v>0</v>
      </c>
      <c r="R107" s="45">
        <f t="shared" si="35"/>
        <v>0</v>
      </c>
      <c r="S107" s="45">
        <f t="shared" si="36"/>
        <v>0</v>
      </c>
      <c r="T107" s="34"/>
      <c r="U107" s="34"/>
      <c r="V107" s="241">
        <f t="shared" si="23"/>
        <v>100</v>
      </c>
      <c r="W107" s="45"/>
      <c r="X107" s="45"/>
      <c r="Y107" s="45"/>
      <c r="Z107" s="45"/>
      <c r="AA107" s="45"/>
      <c r="AB107" s="45"/>
      <c r="AC107" s="45"/>
      <c r="AD107" s="45"/>
      <c r="AE107" s="45"/>
      <c r="AF107" s="45"/>
      <c r="AG107" s="45"/>
      <c r="AH107" s="45"/>
      <c r="AI107" s="45"/>
      <c r="AJ107" s="45"/>
    </row>
    <row r="108" spans="1:36" s="31" customFormat="1" x14ac:dyDescent="0.3">
      <c r="A108" s="536"/>
      <c r="B108" s="44" t="s">
        <v>49</v>
      </c>
      <c r="C108" s="45">
        <f t="shared" si="37"/>
        <v>0</v>
      </c>
      <c r="D108" s="45">
        <f t="shared" si="32"/>
        <v>0</v>
      </c>
      <c r="E108" s="45">
        <f t="shared" si="33"/>
        <v>0</v>
      </c>
      <c r="F108" s="62"/>
      <c r="G108" s="62"/>
      <c r="H108" s="62"/>
      <c r="I108" s="62"/>
      <c r="J108" s="62"/>
      <c r="K108" s="62"/>
      <c r="L108" s="62"/>
      <c r="M108" s="62"/>
      <c r="N108" s="62"/>
      <c r="O108" s="62"/>
      <c r="P108" s="62"/>
      <c r="Q108" s="45">
        <f t="shared" si="34"/>
        <v>0</v>
      </c>
      <c r="R108" s="45">
        <f t="shared" si="35"/>
        <v>0</v>
      </c>
      <c r="S108" s="45">
        <f t="shared" si="36"/>
        <v>0</v>
      </c>
      <c r="T108" s="34"/>
      <c r="U108" s="34"/>
      <c r="V108" s="241">
        <f t="shared" si="23"/>
        <v>101</v>
      </c>
      <c r="W108" s="45"/>
      <c r="X108" s="45"/>
      <c r="Y108" s="45"/>
      <c r="Z108" s="45"/>
      <c r="AA108" s="45"/>
      <c r="AB108" s="45"/>
      <c r="AC108" s="45"/>
      <c r="AD108" s="45"/>
      <c r="AE108" s="45"/>
      <c r="AF108" s="45"/>
      <c r="AG108" s="45"/>
      <c r="AH108" s="45"/>
      <c r="AI108" s="45"/>
      <c r="AJ108" s="45"/>
    </row>
    <row r="109" spans="1:36" s="31" customFormat="1" x14ac:dyDescent="0.3">
      <c r="A109" s="536"/>
      <c r="B109" s="44" t="s">
        <v>55</v>
      </c>
      <c r="C109" s="45">
        <f t="shared" si="37"/>
        <v>0</v>
      </c>
      <c r="D109" s="45">
        <f t="shared" si="32"/>
        <v>0</v>
      </c>
      <c r="E109" s="45">
        <f t="shared" si="33"/>
        <v>0</v>
      </c>
      <c r="F109" s="62"/>
      <c r="G109" s="62"/>
      <c r="H109" s="62"/>
      <c r="I109" s="62"/>
      <c r="J109" s="62"/>
      <c r="K109" s="62"/>
      <c r="L109" s="62"/>
      <c r="M109" s="62"/>
      <c r="N109" s="62"/>
      <c r="O109" s="62"/>
      <c r="P109" s="62"/>
      <c r="Q109" s="45">
        <f t="shared" si="34"/>
        <v>0</v>
      </c>
      <c r="R109" s="45">
        <f t="shared" si="35"/>
        <v>0</v>
      </c>
      <c r="S109" s="45">
        <f t="shared" si="36"/>
        <v>0</v>
      </c>
      <c r="T109" s="34"/>
      <c r="U109" s="34"/>
      <c r="V109" s="241">
        <f t="shared" si="23"/>
        <v>102</v>
      </c>
      <c r="W109" s="45"/>
      <c r="X109" s="45"/>
      <c r="Y109" s="45"/>
      <c r="Z109" s="45"/>
      <c r="AA109" s="45"/>
      <c r="AB109" s="45"/>
      <c r="AC109" s="45"/>
      <c r="AD109" s="45"/>
      <c r="AE109" s="45"/>
      <c r="AF109" s="45"/>
      <c r="AG109" s="45"/>
      <c r="AH109" s="45"/>
      <c r="AI109" s="45"/>
      <c r="AJ109" s="45"/>
    </row>
    <row r="110" spans="1:36" s="31" customFormat="1" x14ac:dyDescent="0.3">
      <c r="A110" s="536"/>
      <c r="B110" s="44" t="s">
        <v>56</v>
      </c>
      <c r="C110" s="45">
        <f t="shared" si="37"/>
        <v>0</v>
      </c>
      <c r="D110" s="45">
        <f t="shared" si="32"/>
        <v>0</v>
      </c>
      <c r="E110" s="45">
        <f t="shared" si="33"/>
        <v>0</v>
      </c>
      <c r="F110" s="62"/>
      <c r="G110" s="62"/>
      <c r="H110" s="62"/>
      <c r="I110" s="62"/>
      <c r="J110" s="62"/>
      <c r="K110" s="62"/>
      <c r="L110" s="62"/>
      <c r="M110" s="62"/>
      <c r="N110" s="62"/>
      <c r="O110" s="62"/>
      <c r="P110" s="62"/>
      <c r="Q110" s="45">
        <f t="shared" si="34"/>
        <v>0</v>
      </c>
      <c r="R110" s="45">
        <f t="shared" si="35"/>
        <v>0</v>
      </c>
      <c r="S110" s="45">
        <f t="shared" si="36"/>
        <v>0</v>
      </c>
      <c r="T110" s="34"/>
      <c r="U110" s="34"/>
      <c r="V110" s="241">
        <f t="shared" si="23"/>
        <v>103</v>
      </c>
      <c r="W110" s="45"/>
      <c r="X110" s="45"/>
      <c r="Y110" s="45"/>
      <c r="Z110" s="45"/>
      <c r="AA110" s="45"/>
      <c r="AB110" s="45"/>
      <c r="AC110" s="45"/>
      <c r="AD110" s="45"/>
      <c r="AE110" s="45"/>
      <c r="AF110" s="45"/>
      <c r="AG110" s="45"/>
      <c r="AH110" s="45"/>
      <c r="AI110" s="45"/>
      <c r="AJ110" s="45"/>
    </row>
    <row r="111" spans="1:36" s="31" customFormat="1" x14ac:dyDescent="0.3">
      <c r="A111" s="536"/>
      <c r="B111" s="44" t="s">
        <v>51</v>
      </c>
      <c r="C111" s="45">
        <f t="shared" si="37"/>
        <v>0</v>
      </c>
      <c r="D111" s="45">
        <f t="shared" si="32"/>
        <v>0</v>
      </c>
      <c r="E111" s="45">
        <f t="shared" si="33"/>
        <v>0</v>
      </c>
      <c r="F111" s="62"/>
      <c r="G111" s="62"/>
      <c r="H111" s="62"/>
      <c r="I111" s="62"/>
      <c r="J111" s="62"/>
      <c r="K111" s="62"/>
      <c r="L111" s="62"/>
      <c r="M111" s="62"/>
      <c r="N111" s="62"/>
      <c r="O111" s="62"/>
      <c r="P111" s="62"/>
      <c r="Q111" s="45">
        <f t="shared" si="34"/>
        <v>0</v>
      </c>
      <c r="R111" s="45">
        <f t="shared" si="35"/>
        <v>0</v>
      </c>
      <c r="S111" s="45">
        <f t="shared" si="36"/>
        <v>0</v>
      </c>
      <c r="T111" s="34"/>
      <c r="U111" s="34"/>
      <c r="V111" s="241">
        <f t="shared" si="23"/>
        <v>104</v>
      </c>
      <c r="W111" s="45"/>
      <c r="X111" s="45"/>
      <c r="Y111" s="45"/>
      <c r="Z111" s="45"/>
      <c r="AA111" s="45"/>
      <c r="AB111" s="45"/>
      <c r="AC111" s="45"/>
      <c r="AD111" s="45"/>
      <c r="AE111" s="45"/>
      <c r="AF111" s="45"/>
      <c r="AG111" s="45"/>
      <c r="AH111" s="45"/>
      <c r="AI111" s="45"/>
      <c r="AJ111" s="45"/>
    </row>
    <row r="112" spans="1:36" s="31" customFormat="1" x14ac:dyDescent="0.3">
      <c r="A112" s="536"/>
      <c r="B112" s="44" t="str">
        <f>B75</f>
        <v>Intitulé libre 1</v>
      </c>
      <c r="C112" s="45">
        <f t="shared" si="37"/>
        <v>0</v>
      </c>
      <c r="D112" s="45">
        <f t="shared" si="32"/>
        <v>0</v>
      </c>
      <c r="E112" s="45">
        <f t="shared" si="33"/>
        <v>0</v>
      </c>
      <c r="F112" s="62"/>
      <c r="G112" s="62"/>
      <c r="H112" s="62"/>
      <c r="I112" s="62"/>
      <c r="J112" s="62"/>
      <c r="K112" s="62"/>
      <c r="L112" s="62"/>
      <c r="M112" s="62"/>
      <c r="N112" s="62"/>
      <c r="O112" s="62"/>
      <c r="P112" s="62"/>
      <c r="Q112" s="45">
        <f t="shared" si="34"/>
        <v>0</v>
      </c>
      <c r="R112" s="45">
        <f t="shared" si="35"/>
        <v>0</v>
      </c>
      <c r="S112" s="45">
        <f t="shared" si="36"/>
        <v>0</v>
      </c>
      <c r="T112" s="34"/>
      <c r="U112" s="34"/>
      <c r="V112" s="241">
        <f t="shared" si="23"/>
        <v>105</v>
      </c>
      <c r="W112" s="45"/>
      <c r="X112" s="45"/>
      <c r="Y112" s="45"/>
      <c r="Z112" s="45"/>
      <c r="AA112" s="45"/>
      <c r="AB112" s="45"/>
      <c r="AC112" s="45"/>
      <c r="AD112" s="45"/>
      <c r="AE112" s="45"/>
      <c r="AF112" s="45"/>
      <c r="AG112" s="45"/>
      <c r="AH112" s="45"/>
      <c r="AI112" s="45"/>
      <c r="AJ112" s="45"/>
    </row>
    <row r="113" spans="1:36" s="31" customFormat="1" x14ac:dyDescent="0.3">
      <c r="A113" s="536"/>
      <c r="B113" s="44" t="str">
        <f>B76</f>
        <v>Intitulé libre 2</v>
      </c>
      <c r="C113" s="45">
        <f t="shared" si="37"/>
        <v>0</v>
      </c>
      <c r="D113" s="45">
        <f t="shared" si="32"/>
        <v>0</v>
      </c>
      <c r="E113" s="45">
        <f t="shared" si="33"/>
        <v>0</v>
      </c>
      <c r="F113" s="62"/>
      <c r="G113" s="62"/>
      <c r="H113" s="62"/>
      <c r="I113" s="62"/>
      <c r="J113" s="62"/>
      <c r="K113" s="62"/>
      <c r="L113" s="62"/>
      <c r="M113" s="62"/>
      <c r="N113" s="62"/>
      <c r="O113" s="62"/>
      <c r="P113" s="62"/>
      <c r="Q113" s="45">
        <f t="shared" si="34"/>
        <v>0</v>
      </c>
      <c r="R113" s="45">
        <f t="shared" si="35"/>
        <v>0</v>
      </c>
      <c r="S113" s="45">
        <f t="shared" si="36"/>
        <v>0</v>
      </c>
      <c r="T113" s="34"/>
      <c r="U113" s="34"/>
      <c r="V113" s="241">
        <f t="shared" si="23"/>
        <v>106</v>
      </c>
      <c r="W113" s="45"/>
      <c r="X113" s="45"/>
      <c r="Y113" s="45"/>
      <c r="Z113" s="45"/>
      <c r="AA113" s="45"/>
      <c r="AB113" s="45"/>
      <c r="AC113" s="45"/>
      <c r="AD113" s="45"/>
      <c r="AE113" s="45"/>
      <c r="AF113" s="45"/>
      <c r="AG113" s="45"/>
      <c r="AH113" s="45"/>
      <c r="AI113" s="45"/>
      <c r="AJ113" s="45"/>
    </row>
    <row r="114" spans="1:36" s="31" customFormat="1" x14ac:dyDescent="0.3">
      <c r="A114" s="536"/>
      <c r="B114" s="44" t="str">
        <f>B77</f>
        <v>Intitulé libre 3</v>
      </c>
      <c r="C114" s="45">
        <f t="shared" si="37"/>
        <v>0</v>
      </c>
      <c r="D114" s="45">
        <f t="shared" si="32"/>
        <v>0</v>
      </c>
      <c r="E114" s="45">
        <f t="shared" si="33"/>
        <v>0</v>
      </c>
      <c r="F114" s="62"/>
      <c r="G114" s="62"/>
      <c r="H114" s="62"/>
      <c r="I114" s="62"/>
      <c r="J114" s="62"/>
      <c r="K114" s="62"/>
      <c r="L114" s="62"/>
      <c r="M114" s="62"/>
      <c r="N114" s="62"/>
      <c r="O114" s="62"/>
      <c r="P114" s="62"/>
      <c r="Q114" s="45">
        <f t="shared" ref="Q114" si="38">SUM(C114,F114:J114,M114:N114)</f>
        <v>0</v>
      </c>
      <c r="R114" s="45">
        <f t="shared" ref="R114" si="39">SUM(D114,K114,O114)</f>
        <v>0</v>
      </c>
      <c r="S114" s="45">
        <f t="shared" ref="S114" si="40">SUM(E114,L114,P114)</f>
        <v>0</v>
      </c>
      <c r="T114" s="34"/>
      <c r="U114" s="34"/>
      <c r="V114" s="241">
        <f t="shared" si="23"/>
        <v>107</v>
      </c>
      <c r="W114" s="45"/>
      <c r="X114" s="45"/>
      <c r="Y114" s="45"/>
      <c r="Z114" s="45"/>
      <c r="AA114" s="45"/>
      <c r="AB114" s="45"/>
      <c r="AC114" s="45"/>
      <c r="AD114" s="45"/>
      <c r="AE114" s="45"/>
      <c r="AF114" s="45"/>
      <c r="AG114" s="45"/>
      <c r="AH114" s="45"/>
      <c r="AI114" s="45"/>
      <c r="AJ114" s="45"/>
    </row>
    <row r="115" spans="1:36" s="31" customFormat="1" x14ac:dyDescent="0.3">
      <c r="A115" s="536"/>
      <c r="B115" s="44" t="str">
        <f>B78</f>
        <v>Intitulé libre 4</v>
      </c>
      <c r="C115" s="45">
        <f t="shared" si="37"/>
        <v>0</v>
      </c>
      <c r="D115" s="45">
        <f t="shared" si="32"/>
        <v>0</v>
      </c>
      <c r="E115" s="45">
        <f t="shared" si="33"/>
        <v>0</v>
      </c>
      <c r="F115" s="62"/>
      <c r="G115" s="62"/>
      <c r="H115" s="62"/>
      <c r="I115" s="62"/>
      <c r="J115" s="62"/>
      <c r="K115" s="62"/>
      <c r="L115" s="62"/>
      <c r="M115" s="62"/>
      <c r="N115" s="62"/>
      <c r="O115" s="62"/>
      <c r="P115" s="62"/>
      <c r="Q115" s="45">
        <f t="shared" ref="Q115:Q116" si="41">SUM(C115,F115:J115,M115:N115)</f>
        <v>0</v>
      </c>
      <c r="R115" s="45">
        <f t="shared" ref="R115:R116" si="42">SUM(D115,K115,O115)</f>
        <v>0</v>
      </c>
      <c r="S115" s="45">
        <f t="shared" ref="S115:S116" si="43">SUM(E115,L115,P115)</f>
        <v>0</v>
      </c>
      <c r="T115" s="34"/>
      <c r="U115" s="34"/>
      <c r="V115" s="241">
        <f t="shared" si="23"/>
        <v>108</v>
      </c>
      <c r="W115" s="45"/>
      <c r="X115" s="45"/>
      <c r="Y115" s="45"/>
      <c r="Z115" s="45"/>
      <c r="AA115" s="45"/>
      <c r="AB115" s="45"/>
      <c r="AC115" s="45"/>
      <c r="AD115" s="45"/>
      <c r="AE115" s="45"/>
      <c r="AF115" s="45"/>
      <c r="AG115" s="45"/>
      <c r="AH115" s="45"/>
      <c r="AI115" s="45"/>
      <c r="AJ115" s="45"/>
    </row>
    <row r="116" spans="1:36" s="31" customFormat="1" x14ac:dyDescent="0.3">
      <c r="A116" s="536"/>
      <c r="B116" s="44" t="str">
        <f>B79</f>
        <v>Intitulé libre 5</v>
      </c>
      <c r="C116" s="45">
        <f t="shared" si="37"/>
        <v>0</v>
      </c>
      <c r="D116" s="45">
        <f t="shared" si="32"/>
        <v>0</v>
      </c>
      <c r="E116" s="45">
        <f t="shared" si="33"/>
        <v>0</v>
      </c>
      <c r="F116" s="62"/>
      <c r="G116" s="62"/>
      <c r="H116" s="62"/>
      <c r="I116" s="62"/>
      <c r="J116" s="62"/>
      <c r="K116" s="62"/>
      <c r="L116" s="62"/>
      <c r="M116" s="62"/>
      <c r="N116" s="62"/>
      <c r="O116" s="62"/>
      <c r="P116" s="62"/>
      <c r="Q116" s="45">
        <f t="shared" si="41"/>
        <v>0</v>
      </c>
      <c r="R116" s="45">
        <f t="shared" si="42"/>
        <v>0</v>
      </c>
      <c r="S116" s="45">
        <f t="shared" si="43"/>
        <v>0</v>
      </c>
      <c r="T116" s="34"/>
      <c r="U116" s="34"/>
      <c r="V116" s="241">
        <f t="shared" si="23"/>
        <v>109</v>
      </c>
      <c r="W116" s="45"/>
      <c r="X116" s="45"/>
      <c r="Y116" s="45"/>
      <c r="Z116" s="45"/>
      <c r="AA116" s="45"/>
      <c r="AB116" s="45"/>
      <c r="AC116" s="45"/>
      <c r="AD116" s="45"/>
      <c r="AE116" s="45"/>
      <c r="AF116" s="45"/>
      <c r="AG116" s="45"/>
      <c r="AH116" s="45"/>
      <c r="AI116" s="45"/>
      <c r="AJ116" s="45"/>
    </row>
    <row r="117" spans="1:36" s="31" customFormat="1" ht="14.25" thickBot="1" x14ac:dyDescent="0.35">
      <c r="A117" s="536"/>
      <c r="B117" s="46" t="s">
        <v>57</v>
      </c>
      <c r="C117" s="47">
        <f>SUM(C105:C116)</f>
        <v>0</v>
      </c>
      <c r="D117" s="47">
        <f>SUM(D105:D116)</f>
        <v>0</v>
      </c>
      <c r="E117" s="47">
        <f>SUM(E105:E116)</f>
        <v>0</v>
      </c>
      <c r="F117" s="47">
        <f t="shared" ref="F117:P117" si="44">SUM(F105:F116)</f>
        <v>0</v>
      </c>
      <c r="G117" s="47">
        <f t="shared" si="44"/>
        <v>0</v>
      </c>
      <c r="H117" s="47">
        <f t="shared" si="44"/>
        <v>0</v>
      </c>
      <c r="I117" s="47">
        <f t="shared" si="44"/>
        <v>0</v>
      </c>
      <c r="J117" s="47">
        <f t="shared" si="44"/>
        <v>0</v>
      </c>
      <c r="K117" s="47">
        <f t="shared" si="44"/>
        <v>0</v>
      </c>
      <c r="L117" s="47">
        <f t="shared" si="44"/>
        <v>0</v>
      </c>
      <c r="M117" s="47">
        <f t="shared" si="44"/>
        <v>0</v>
      </c>
      <c r="N117" s="47">
        <f t="shared" si="44"/>
        <v>0</v>
      </c>
      <c r="O117" s="47">
        <f t="shared" si="44"/>
        <v>0</v>
      </c>
      <c r="P117" s="47">
        <f t="shared" si="44"/>
        <v>0</v>
      </c>
      <c r="Q117" s="47">
        <f>SUM(Q105:Q116)</f>
        <v>0</v>
      </c>
      <c r="R117" s="47">
        <f>SUM(R105:R116)</f>
        <v>0</v>
      </c>
      <c r="S117" s="47">
        <f>SUM(S105:S116)</f>
        <v>0</v>
      </c>
      <c r="T117" s="34"/>
      <c r="U117" s="34" t="str">
        <f>RIGHT(A82,4)&amp;"hors reseau"</f>
        <v>2022hors reseau</v>
      </c>
      <c r="V117" s="241">
        <f t="shared" si="23"/>
        <v>110</v>
      </c>
      <c r="W117" s="45"/>
      <c r="X117" s="45"/>
      <c r="Y117" s="45"/>
      <c r="Z117" s="45"/>
      <c r="AA117" s="45"/>
      <c r="AB117" s="45"/>
      <c r="AC117" s="45"/>
      <c r="AD117" s="45"/>
      <c r="AE117" s="45"/>
      <c r="AF117" s="45"/>
      <c r="AG117" s="45"/>
      <c r="AH117" s="45"/>
      <c r="AI117" s="45"/>
      <c r="AJ117" s="45"/>
    </row>
    <row r="118" spans="1:36" s="31" customFormat="1" x14ac:dyDescent="0.3">
      <c r="C118" s="45"/>
      <c r="D118" s="45"/>
      <c r="E118" s="45"/>
      <c r="F118" s="45"/>
      <c r="G118" s="45"/>
      <c r="H118" s="45"/>
      <c r="I118" s="45"/>
      <c r="J118" s="45"/>
      <c r="K118" s="45"/>
      <c r="L118" s="45"/>
      <c r="M118" s="45"/>
      <c r="N118" s="49"/>
      <c r="O118" s="45"/>
      <c r="P118" s="45"/>
      <c r="Q118" s="45"/>
      <c r="R118" s="45"/>
      <c r="S118" s="45"/>
      <c r="T118" s="34"/>
      <c r="U118" s="34"/>
      <c r="V118" s="241">
        <f t="shared" si="23"/>
        <v>111</v>
      </c>
      <c r="W118" s="45"/>
      <c r="X118" s="45"/>
      <c r="Y118" s="45"/>
      <c r="Z118" s="45"/>
      <c r="AA118" s="45"/>
      <c r="AB118" s="45"/>
      <c r="AC118" s="45"/>
      <c r="AD118" s="45"/>
      <c r="AE118" s="45"/>
      <c r="AF118" s="45"/>
      <c r="AG118" s="45"/>
      <c r="AH118" s="45"/>
      <c r="AI118" s="45"/>
      <c r="AJ118" s="45"/>
    </row>
    <row r="119" spans="1:36" s="31" customFormat="1" x14ac:dyDescent="0.3">
      <c r="A119" s="536" t="s">
        <v>508</v>
      </c>
      <c r="B119" s="44" t="s">
        <v>239</v>
      </c>
      <c r="C119" s="45">
        <f>Q82</f>
        <v>0</v>
      </c>
      <c r="D119" s="45">
        <f>R82</f>
        <v>0</v>
      </c>
      <c r="E119" s="45">
        <f>S82</f>
        <v>0</v>
      </c>
      <c r="F119" s="62"/>
      <c r="G119" s="62"/>
      <c r="H119" s="62"/>
      <c r="I119" s="62"/>
      <c r="J119" s="62"/>
      <c r="K119" s="62"/>
      <c r="L119" s="62"/>
      <c r="M119" s="62"/>
      <c r="N119" s="62"/>
      <c r="O119" s="62"/>
      <c r="P119" s="62"/>
      <c r="Q119" s="45">
        <f t="shared" ref="Q119:Q139" si="45">SUM(C119,F119:J119,M119:N119)</f>
        <v>0</v>
      </c>
      <c r="R119" s="45">
        <f t="shared" ref="R119:R139" si="46">SUM(D119,K119,O119)</f>
        <v>0</v>
      </c>
      <c r="S119" s="45">
        <f t="shared" ref="S119:S139" si="47">SUM(E119,L119,P119)</f>
        <v>0</v>
      </c>
      <c r="T119" s="34"/>
      <c r="U119" s="34"/>
      <c r="V119" s="241">
        <f t="shared" si="23"/>
        <v>112</v>
      </c>
      <c r="W119" s="45"/>
      <c r="X119" s="45"/>
      <c r="Y119" s="45"/>
      <c r="Z119" s="45"/>
      <c r="AA119" s="45"/>
      <c r="AB119" s="45"/>
      <c r="AC119" s="45"/>
      <c r="AD119" s="45"/>
      <c r="AE119" s="45"/>
      <c r="AF119" s="45"/>
      <c r="AG119" s="45"/>
      <c r="AH119" s="45"/>
      <c r="AI119" s="45"/>
      <c r="AJ119" s="45"/>
    </row>
    <row r="120" spans="1:36" s="31" customFormat="1" x14ac:dyDescent="0.3">
      <c r="A120" s="536"/>
      <c r="B120" s="44" t="s">
        <v>240</v>
      </c>
      <c r="C120" s="45">
        <f t="shared" ref="C120:C139" si="48">Q83</f>
        <v>0</v>
      </c>
      <c r="D120" s="45">
        <f t="shared" ref="D120:D139" si="49">R83</f>
        <v>0</v>
      </c>
      <c r="E120" s="45">
        <f t="shared" ref="E120:E139" si="50">S83</f>
        <v>0</v>
      </c>
      <c r="F120" s="62"/>
      <c r="G120" s="62"/>
      <c r="H120" s="62"/>
      <c r="I120" s="62"/>
      <c r="J120" s="62"/>
      <c r="K120" s="62"/>
      <c r="L120" s="62"/>
      <c r="M120" s="62"/>
      <c r="N120" s="62"/>
      <c r="O120" s="62"/>
      <c r="P120" s="62"/>
      <c r="Q120" s="45">
        <f t="shared" si="45"/>
        <v>0</v>
      </c>
      <c r="R120" s="45">
        <f t="shared" si="46"/>
        <v>0</v>
      </c>
      <c r="S120" s="45">
        <f t="shared" si="47"/>
        <v>0</v>
      </c>
      <c r="T120" s="34"/>
      <c r="U120" s="34"/>
      <c r="V120" s="241">
        <f t="shared" si="23"/>
        <v>113</v>
      </c>
      <c r="W120" s="45"/>
      <c r="X120" s="45"/>
      <c r="Y120" s="45"/>
      <c r="Z120" s="45"/>
      <c r="AA120" s="45"/>
      <c r="AB120" s="45"/>
      <c r="AC120" s="45"/>
      <c r="AD120" s="45"/>
      <c r="AE120" s="45"/>
      <c r="AF120" s="45"/>
      <c r="AG120" s="45"/>
      <c r="AH120" s="45"/>
      <c r="AI120" s="45"/>
      <c r="AJ120" s="45"/>
    </row>
    <row r="121" spans="1:36" s="31" customFormat="1" x14ac:dyDescent="0.3">
      <c r="A121" s="536"/>
      <c r="B121" s="44" t="s">
        <v>241</v>
      </c>
      <c r="C121" s="45">
        <f t="shared" si="48"/>
        <v>0</v>
      </c>
      <c r="D121" s="45">
        <f t="shared" si="49"/>
        <v>0</v>
      </c>
      <c r="E121" s="45">
        <f t="shared" si="50"/>
        <v>0</v>
      </c>
      <c r="F121" s="62"/>
      <c r="G121" s="62"/>
      <c r="H121" s="62"/>
      <c r="I121" s="62"/>
      <c r="J121" s="62"/>
      <c r="K121" s="62"/>
      <c r="L121" s="62"/>
      <c r="M121" s="62"/>
      <c r="N121" s="62"/>
      <c r="O121" s="62"/>
      <c r="P121" s="62"/>
      <c r="Q121" s="45">
        <f t="shared" si="45"/>
        <v>0</v>
      </c>
      <c r="R121" s="45">
        <f t="shared" si="46"/>
        <v>0</v>
      </c>
      <c r="S121" s="45">
        <f t="shared" si="47"/>
        <v>0</v>
      </c>
      <c r="T121" s="34"/>
      <c r="U121" s="34"/>
      <c r="V121" s="241">
        <f t="shared" si="23"/>
        <v>114</v>
      </c>
      <c r="W121" s="45"/>
      <c r="X121" s="45"/>
      <c r="Y121" s="45"/>
      <c r="Z121" s="45"/>
      <c r="AA121" s="45"/>
      <c r="AB121" s="45"/>
      <c r="AC121" s="45"/>
      <c r="AD121" s="45"/>
      <c r="AE121" s="45"/>
      <c r="AF121" s="45"/>
      <c r="AG121" s="45"/>
      <c r="AH121" s="45"/>
      <c r="AI121" s="45"/>
      <c r="AJ121" s="45"/>
    </row>
    <row r="122" spans="1:36" s="31" customFormat="1" x14ac:dyDescent="0.3">
      <c r="A122" s="536"/>
      <c r="B122" s="44" t="s">
        <v>242</v>
      </c>
      <c r="C122" s="45">
        <f t="shared" si="48"/>
        <v>0</v>
      </c>
      <c r="D122" s="45">
        <f t="shared" si="49"/>
        <v>0</v>
      </c>
      <c r="E122" s="45">
        <f t="shared" si="50"/>
        <v>0</v>
      </c>
      <c r="F122" s="62"/>
      <c r="G122" s="62"/>
      <c r="H122" s="62"/>
      <c r="I122" s="62"/>
      <c r="J122" s="62"/>
      <c r="K122" s="62"/>
      <c r="L122" s="62"/>
      <c r="M122" s="62"/>
      <c r="N122" s="62"/>
      <c r="O122" s="62"/>
      <c r="P122" s="62"/>
      <c r="Q122" s="45">
        <f t="shared" si="45"/>
        <v>0</v>
      </c>
      <c r="R122" s="45">
        <f t="shared" si="46"/>
        <v>0</v>
      </c>
      <c r="S122" s="45">
        <f t="shared" si="47"/>
        <v>0</v>
      </c>
      <c r="T122" s="34"/>
      <c r="U122" s="34"/>
      <c r="V122" s="241">
        <f t="shared" si="23"/>
        <v>115</v>
      </c>
      <c r="W122" s="45"/>
      <c r="X122" s="45"/>
      <c r="Y122" s="45"/>
      <c r="Z122" s="45"/>
      <c r="AA122" s="45"/>
      <c r="AB122" s="45"/>
      <c r="AC122" s="45"/>
      <c r="AD122" s="45"/>
      <c r="AE122" s="45"/>
      <c r="AF122" s="45"/>
      <c r="AG122" s="45"/>
      <c r="AH122" s="45"/>
      <c r="AI122" s="45"/>
      <c r="AJ122" s="45"/>
    </row>
    <row r="123" spans="1:36" s="31" customFormat="1" x14ac:dyDescent="0.3">
      <c r="A123" s="536"/>
      <c r="B123" s="44" t="s">
        <v>243</v>
      </c>
      <c r="C123" s="45">
        <f t="shared" si="48"/>
        <v>0</v>
      </c>
      <c r="D123" s="45">
        <f t="shared" si="49"/>
        <v>0</v>
      </c>
      <c r="E123" s="45">
        <f t="shared" si="50"/>
        <v>0</v>
      </c>
      <c r="F123" s="62"/>
      <c r="G123" s="62"/>
      <c r="H123" s="62"/>
      <c r="I123" s="62"/>
      <c r="J123" s="62"/>
      <c r="K123" s="62"/>
      <c r="L123" s="62"/>
      <c r="M123" s="62"/>
      <c r="N123" s="62"/>
      <c r="O123" s="62"/>
      <c r="P123" s="62"/>
      <c r="Q123" s="45">
        <f t="shared" si="45"/>
        <v>0</v>
      </c>
      <c r="R123" s="45">
        <f t="shared" si="46"/>
        <v>0</v>
      </c>
      <c r="S123" s="45">
        <f t="shared" si="47"/>
        <v>0</v>
      </c>
      <c r="T123" s="34"/>
      <c r="U123" s="34"/>
      <c r="V123" s="241">
        <f t="shared" si="23"/>
        <v>116</v>
      </c>
      <c r="W123" s="45"/>
      <c r="X123" s="45"/>
      <c r="Y123" s="45"/>
      <c r="Z123" s="45"/>
      <c r="AA123" s="45"/>
      <c r="AB123" s="45"/>
      <c r="AC123" s="45"/>
      <c r="AD123" s="45"/>
      <c r="AE123" s="45"/>
      <c r="AF123" s="45"/>
      <c r="AG123" s="45"/>
      <c r="AH123" s="45"/>
      <c r="AI123" s="45"/>
      <c r="AJ123" s="45"/>
    </row>
    <row r="124" spans="1:36" s="31" customFormat="1" x14ac:dyDescent="0.3">
      <c r="A124" s="536"/>
      <c r="B124" s="44" t="s">
        <v>244</v>
      </c>
      <c r="C124" s="45">
        <f t="shared" si="48"/>
        <v>0</v>
      </c>
      <c r="D124" s="45">
        <f t="shared" si="49"/>
        <v>0</v>
      </c>
      <c r="E124" s="45">
        <f t="shared" si="50"/>
        <v>0</v>
      </c>
      <c r="F124" s="62"/>
      <c r="G124" s="62"/>
      <c r="H124" s="62"/>
      <c r="I124" s="62"/>
      <c r="J124" s="62"/>
      <c r="K124" s="62"/>
      <c r="L124" s="62"/>
      <c r="M124" s="62"/>
      <c r="N124" s="62"/>
      <c r="O124" s="62"/>
      <c r="P124" s="62"/>
      <c r="Q124" s="45">
        <f t="shared" si="45"/>
        <v>0</v>
      </c>
      <c r="R124" s="45">
        <f t="shared" si="46"/>
        <v>0</v>
      </c>
      <c r="S124" s="45">
        <f t="shared" si="47"/>
        <v>0</v>
      </c>
      <c r="T124" s="34"/>
      <c r="U124" s="34"/>
      <c r="V124" s="241">
        <f t="shared" si="23"/>
        <v>117</v>
      </c>
      <c r="W124" s="45"/>
      <c r="X124" s="45"/>
      <c r="Y124" s="45"/>
      <c r="Z124" s="45"/>
      <c r="AA124" s="45"/>
      <c r="AB124" s="45"/>
      <c r="AC124" s="45"/>
      <c r="AD124" s="45"/>
      <c r="AE124" s="45"/>
      <c r="AF124" s="45"/>
      <c r="AG124" s="45"/>
      <c r="AH124" s="45"/>
      <c r="AI124" s="45"/>
      <c r="AJ124" s="45"/>
    </row>
    <row r="125" spans="1:36" s="31" customFormat="1" x14ac:dyDescent="0.3">
      <c r="A125" s="536"/>
      <c r="B125" s="44" t="s">
        <v>245</v>
      </c>
      <c r="C125" s="45">
        <f t="shared" si="48"/>
        <v>0</v>
      </c>
      <c r="D125" s="45">
        <f t="shared" si="49"/>
        <v>0</v>
      </c>
      <c r="E125" s="45">
        <f t="shared" si="50"/>
        <v>0</v>
      </c>
      <c r="F125" s="62"/>
      <c r="G125" s="62"/>
      <c r="H125" s="62"/>
      <c r="I125" s="62"/>
      <c r="J125" s="62"/>
      <c r="K125" s="62"/>
      <c r="L125" s="62"/>
      <c r="M125" s="62"/>
      <c r="N125" s="62"/>
      <c r="O125" s="62"/>
      <c r="P125" s="62"/>
      <c r="Q125" s="45">
        <f t="shared" si="45"/>
        <v>0</v>
      </c>
      <c r="R125" s="45">
        <f t="shared" si="46"/>
        <v>0</v>
      </c>
      <c r="S125" s="45">
        <f t="shared" si="47"/>
        <v>0</v>
      </c>
      <c r="T125" s="34"/>
      <c r="U125" s="34"/>
      <c r="V125" s="241">
        <f t="shared" si="23"/>
        <v>118</v>
      </c>
      <c r="W125" s="45"/>
      <c r="X125" s="45"/>
      <c r="Y125" s="45"/>
      <c r="Z125" s="45"/>
      <c r="AA125" s="45"/>
      <c r="AB125" s="45"/>
      <c r="AC125" s="45"/>
      <c r="AD125" s="45"/>
      <c r="AE125" s="45"/>
      <c r="AF125" s="45"/>
      <c r="AG125" s="45"/>
      <c r="AH125" s="45"/>
      <c r="AI125" s="45"/>
      <c r="AJ125" s="45"/>
    </row>
    <row r="126" spans="1:36" s="31" customFormat="1" x14ac:dyDescent="0.3">
      <c r="A126" s="536"/>
      <c r="B126" s="44" t="s">
        <v>246</v>
      </c>
      <c r="C126" s="45">
        <f t="shared" si="48"/>
        <v>0</v>
      </c>
      <c r="D126" s="45">
        <f t="shared" si="49"/>
        <v>0</v>
      </c>
      <c r="E126" s="45">
        <f t="shared" si="50"/>
        <v>0</v>
      </c>
      <c r="F126" s="62"/>
      <c r="G126" s="62"/>
      <c r="H126" s="62"/>
      <c r="I126" s="62"/>
      <c r="J126" s="62"/>
      <c r="K126" s="62"/>
      <c r="L126" s="62"/>
      <c r="M126" s="62"/>
      <c r="N126" s="62"/>
      <c r="O126" s="62"/>
      <c r="P126" s="62"/>
      <c r="Q126" s="45">
        <f t="shared" si="45"/>
        <v>0</v>
      </c>
      <c r="R126" s="45">
        <f t="shared" si="46"/>
        <v>0</v>
      </c>
      <c r="S126" s="45">
        <f t="shared" si="47"/>
        <v>0</v>
      </c>
      <c r="T126" s="34"/>
      <c r="U126" s="34"/>
      <c r="V126" s="241">
        <f t="shared" si="23"/>
        <v>119</v>
      </c>
      <c r="W126" s="45"/>
      <c r="X126" s="45"/>
      <c r="Y126" s="45"/>
      <c r="Z126" s="45"/>
      <c r="AA126" s="45"/>
      <c r="AB126" s="45"/>
      <c r="AC126" s="45"/>
      <c r="AD126" s="45"/>
      <c r="AE126" s="45"/>
      <c r="AF126" s="45"/>
      <c r="AG126" s="45"/>
      <c r="AH126" s="45"/>
      <c r="AI126" s="45"/>
      <c r="AJ126" s="45"/>
    </row>
    <row r="127" spans="1:36" s="31" customFormat="1" x14ac:dyDescent="0.3">
      <c r="A127" s="536"/>
      <c r="B127" s="44" t="s">
        <v>247</v>
      </c>
      <c r="C127" s="45">
        <f t="shared" si="48"/>
        <v>0</v>
      </c>
      <c r="D127" s="45">
        <f t="shared" si="49"/>
        <v>0</v>
      </c>
      <c r="E127" s="45">
        <f t="shared" si="50"/>
        <v>0</v>
      </c>
      <c r="F127" s="62"/>
      <c r="G127" s="62"/>
      <c r="H127" s="62"/>
      <c r="I127" s="62"/>
      <c r="J127" s="62"/>
      <c r="K127" s="62"/>
      <c r="L127" s="62"/>
      <c r="M127" s="62"/>
      <c r="N127" s="62"/>
      <c r="O127" s="62"/>
      <c r="P127" s="62"/>
      <c r="Q127" s="45">
        <f t="shared" si="45"/>
        <v>0</v>
      </c>
      <c r="R127" s="45">
        <f t="shared" si="46"/>
        <v>0</v>
      </c>
      <c r="S127" s="45">
        <f t="shared" si="47"/>
        <v>0</v>
      </c>
      <c r="T127" s="34"/>
      <c r="U127" s="34"/>
      <c r="V127" s="241">
        <f t="shared" si="23"/>
        <v>120</v>
      </c>
      <c r="W127" s="45"/>
      <c r="X127" s="45"/>
      <c r="Y127" s="45"/>
      <c r="Z127" s="45"/>
      <c r="AA127" s="45"/>
      <c r="AB127" s="45"/>
      <c r="AC127" s="45"/>
      <c r="AD127" s="45"/>
      <c r="AE127" s="45"/>
      <c r="AF127" s="45"/>
      <c r="AG127" s="45"/>
      <c r="AH127" s="45"/>
      <c r="AI127" s="45"/>
      <c r="AJ127" s="45"/>
    </row>
    <row r="128" spans="1:36" s="31" customFormat="1" x14ac:dyDescent="0.3">
      <c r="A128" s="536"/>
      <c r="B128" s="44" t="s">
        <v>248</v>
      </c>
      <c r="C128" s="45">
        <f t="shared" si="48"/>
        <v>0</v>
      </c>
      <c r="D128" s="45">
        <f t="shared" si="49"/>
        <v>0</v>
      </c>
      <c r="E128" s="45">
        <f t="shared" si="50"/>
        <v>0</v>
      </c>
      <c r="F128" s="62"/>
      <c r="G128" s="62"/>
      <c r="H128" s="62"/>
      <c r="I128" s="62"/>
      <c r="J128" s="62"/>
      <c r="K128" s="62"/>
      <c r="L128" s="62"/>
      <c r="M128" s="62"/>
      <c r="N128" s="62"/>
      <c r="O128" s="62"/>
      <c r="P128" s="62"/>
      <c r="Q128" s="45">
        <f t="shared" si="45"/>
        <v>0</v>
      </c>
      <c r="R128" s="45">
        <f t="shared" si="46"/>
        <v>0</v>
      </c>
      <c r="S128" s="45">
        <f t="shared" si="47"/>
        <v>0</v>
      </c>
      <c r="T128" s="34"/>
      <c r="U128" s="34"/>
      <c r="V128" s="241">
        <f t="shared" si="23"/>
        <v>121</v>
      </c>
      <c r="W128" s="45"/>
      <c r="X128" s="45"/>
      <c r="Y128" s="45"/>
      <c r="Z128" s="45"/>
      <c r="AA128" s="45"/>
      <c r="AB128" s="45"/>
      <c r="AC128" s="45"/>
      <c r="AD128" s="45"/>
      <c r="AE128" s="45"/>
      <c r="AF128" s="45"/>
      <c r="AG128" s="45"/>
      <c r="AH128" s="45"/>
      <c r="AI128" s="45"/>
      <c r="AJ128" s="45"/>
    </row>
    <row r="129" spans="1:36" s="31" customFormat="1" x14ac:dyDescent="0.3">
      <c r="A129" s="536"/>
      <c r="B129" s="44" t="s">
        <v>249</v>
      </c>
      <c r="C129" s="45">
        <f t="shared" si="48"/>
        <v>0</v>
      </c>
      <c r="D129" s="45">
        <f t="shared" si="49"/>
        <v>0</v>
      </c>
      <c r="E129" s="45">
        <f t="shared" si="50"/>
        <v>0</v>
      </c>
      <c r="F129" s="62"/>
      <c r="G129" s="62"/>
      <c r="H129" s="62"/>
      <c r="I129" s="62"/>
      <c r="J129" s="62"/>
      <c r="K129" s="62"/>
      <c r="L129" s="62"/>
      <c r="M129" s="62"/>
      <c r="N129" s="62"/>
      <c r="O129" s="62"/>
      <c r="P129" s="62"/>
      <c r="Q129" s="45">
        <f t="shared" si="45"/>
        <v>0</v>
      </c>
      <c r="R129" s="45">
        <f t="shared" si="46"/>
        <v>0</v>
      </c>
      <c r="S129" s="45">
        <f t="shared" si="47"/>
        <v>0</v>
      </c>
      <c r="T129" s="34"/>
      <c r="U129" s="34"/>
      <c r="V129" s="241">
        <f t="shared" si="23"/>
        <v>122</v>
      </c>
      <c r="W129" s="45"/>
      <c r="X129" s="45"/>
      <c r="Y129" s="45"/>
      <c r="Z129" s="45"/>
      <c r="AA129" s="45"/>
      <c r="AB129" s="45"/>
      <c r="AC129" s="45"/>
      <c r="AD129" s="45"/>
      <c r="AE129" s="45"/>
      <c r="AF129" s="45"/>
      <c r="AG129" s="45"/>
      <c r="AH129" s="45"/>
      <c r="AI129" s="45"/>
      <c r="AJ129" s="45"/>
    </row>
    <row r="130" spans="1:36" s="31" customFormat="1" x14ac:dyDescent="0.3">
      <c r="A130" s="536"/>
      <c r="B130" s="44" t="s">
        <v>250</v>
      </c>
      <c r="C130" s="45">
        <f t="shared" si="48"/>
        <v>0</v>
      </c>
      <c r="D130" s="45">
        <f t="shared" si="49"/>
        <v>0</v>
      </c>
      <c r="E130" s="45">
        <f t="shared" si="50"/>
        <v>0</v>
      </c>
      <c r="F130" s="62"/>
      <c r="G130" s="62"/>
      <c r="H130" s="62"/>
      <c r="I130" s="62"/>
      <c r="J130" s="62"/>
      <c r="K130" s="62"/>
      <c r="L130" s="62"/>
      <c r="M130" s="62"/>
      <c r="N130" s="62"/>
      <c r="O130" s="62"/>
      <c r="P130" s="62"/>
      <c r="Q130" s="45">
        <f t="shared" si="45"/>
        <v>0</v>
      </c>
      <c r="R130" s="45">
        <f t="shared" si="46"/>
        <v>0</v>
      </c>
      <c r="S130" s="45">
        <f t="shared" si="47"/>
        <v>0</v>
      </c>
      <c r="T130" s="34"/>
      <c r="U130" s="34"/>
      <c r="V130" s="241">
        <f t="shared" si="23"/>
        <v>123</v>
      </c>
      <c r="W130" s="45"/>
      <c r="X130" s="45"/>
      <c r="Y130" s="45"/>
      <c r="Z130" s="45"/>
      <c r="AA130" s="45"/>
      <c r="AB130" s="45"/>
      <c r="AC130" s="45"/>
      <c r="AD130" s="45"/>
      <c r="AE130" s="45"/>
      <c r="AF130" s="45"/>
      <c r="AG130" s="45"/>
      <c r="AH130" s="45"/>
      <c r="AI130" s="45"/>
      <c r="AJ130" s="45"/>
    </row>
    <row r="131" spans="1:36" s="31" customFormat="1" x14ac:dyDescent="0.3">
      <c r="A131" s="536"/>
      <c r="B131" s="44" t="s">
        <v>251</v>
      </c>
      <c r="C131" s="45">
        <f t="shared" si="48"/>
        <v>0</v>
      </c>
      <c r="D131" s="45">
        <f t="shared" si="49"/>
        <v>0</v>
      </c>
      <c r="E131" s="45">
        <f t="shared" si="50"/>
        <v>0</v>
      </c>
      <c r="F131" s="62"/>
      <c r="G131" s="62"/>
      <c r="H131" s="62"/>
      <c r="I131" s="62"/>
      <c r="J131" s="62"/>
      <c r="K131" s="62"/>
      <c r="L131" s="62"/>
      <c r="M131" s="62"/>
      <c r="N131" s="62"/>
      <c r="O131" s="62"/>
      <c r="P131" s="62"/>
      <c r="Q131" s="45">
        <f t="shared" si="45"/>
        <v>0</v>
      </c>
      <c r="R131" s="45">
        <f t="shared" si="46"/>
        <v>0</v>
      </c>
      <c r="S131" s="45">
        <f t="shared" si="47"/>
        <v>0</v>
      </c>
      <c r="T131" s="34"/>
      <c r="U131" s="34"/>
      <c r="V131" s="241">
        <f t="shared" si="23"/>
        <v>124</v>
      </c>
      <c r="W131" s="45"/>
      <c r="X131" s="45"/>
      <c r="Y131" s="45"/>
      <c r="Z131" s="45"/>
      <c r="AA131" s="45"/>
      <c r="AB131" s="45"/>
      <c r="AC131" s="45"/>
      <c r="AD131" s="45"/>
      <c r="AE131" s="45"/>
      <c r="AF131" s="45"/>
      <c r="AG131" s="45"/>
      <c r="AH131" s="45"/>
      <c r="AI131" s="45"/>
      <c r="AJ131" s="45"/>
    </row>
    <row r="132" spans="1:36" s="31" customFormat="1" x14ac:dyDescent="0.3">
      <c r="A132" s="536"/>
      <c r="B132" s="44" t="s">
        <v>252</v>
      </c>
      <c r="C132" s="45">
        <f t="shared" si="48"/>
        <v>0</v>
      </c>
      <c r="D132" s="45">
        <f t="shared" si="49"/>
        <v>0</v>
      </c>
      <c r="E132" s="45">
        <f t="shared" si="50"/>
        <v>0</v>
      </c>
      <c r="F132" s="62"/>
      <c r="G132" s="62"/>
      <c r="H132" s="62"/>
      <c r="I132" s="62"/>
      <c r="J132" s="62"/>
      <c r="K132" s="62"/>
      <c r="L132" s="62"/>
      <c r="M132" s="62"/>
      <c r="N132" s="62"/>
      <c r="O132" s="62"/>
      <c r="P132" s="62"/>
      <c r="Q132" s="45">
        <f t="shared" si="45"/>
        <v>0</v>
      </c>
      <c r="R132" s="45">
        <f t="shared" si="46"/>
        <v>0</v>
      </c>
      <c r="S132" s="45">
        <f t="shared" si="47"/>
        <v>0</v>
      </c>
      <c r="T132" s="34"/>
      <c r="U132" s="34"/>
      <c r="V132" s="241">
        <f t="shared" si="23"/>
        <v>125</v>
      </c>
      <c r="W132" s="45"/>
      <c r="X132" s="45"/>
      <c r="Y132" s="45"/>
      <c r="Z132" s="45"/>
      <c r="AA132" s="45"/>
      <c r="AB132" s="45"/>
      <c r="AC132" s="45"/>
      <c r="AD132" s="45"/>
      <c r="AE132" s="45"/>
      <c r="AF132" s="45"/>
      <c r="AG132" s="45"/>
      <c r="AH132" s="45"/>
      <c r="AI132" s="45"/>
      <c r="AJ132" s="45"/>
    </row>
    <row r="133" spans="1:36" s="31" customFormat="1" x14ac:dyDescent="0.3">
      <c r="A133" s="536"/>
      <c r="B133" s="44" t="s">
        <v>50</v>
      </c>
      <c r="C133" s="45">
        <f t="shared" si="48"/>
        <v>0</v>
      </c>
      <c r="D133" s="45">
        <f t="shared" si="49"/>
        <v>0</v>
      </c>
      <c r="E133" s="45">
        <f t="shared" si="50"/>
        <v>0</v>
      </c>
      <c r="F133" s="62"/>
      <c r="G133" s="62"/>
      <c r="H133" s="62"/>
      <c r="I133" s="62"/>
      <c r="J133" s="62"/>
      <c r="K133" s="62"/>
      <c r="L133" s="62"/>
      <c r="M133" s="62"/>
      <c r="N133" s="62"/>
      <c r="O133" s="62"/>
      <c r="P133" s="62"/>
      <c r="Q133" s="45">
        <f t="shared" si="45"/>
        <v>0</v>
      </c>
      <c r="R133" s="45">
        <f t="shared" si="46"/>
        <v>0</v>
      </c>
      <c r="S133" s="45">
        <f t="shared" si="47"/>
        <v>0</v>
      </c>
      <c r="T133" s="34"/>
      <c r="U133" s="34"/>
      <c r="V133" s="241">
        <f t="shared" si="23"/>
        <v>126</v>
      </c>
      <c r="W133" s="45"/>
      <c r="X133" s="45"/>
      <c r="Y133" s="45"/>
      <c r="Z133" s="45"/>
      <c r="AA133" s="45"/>
      <c r="AB133" s="45"/>
      <c r="AC133" s="45"/>
      <c r="AD133" s="45"/>
      <c r="AE133" s="45"/>
      <c r="AF133" s="45"/>
      <c r="AG133" s="45"/>
      <c r="AH133" s="45"/>
      <c r="AI133" s="45"/>
      <c r="AJ133" s="45"/>
    </row>
    <row r="134" spans="1:36" s="31" customFormat="1" x14ac:dyDescent="0.3">
      <c r="A134" s="536"/>
      <c r="B134" s="44" t="s">
        <v>19</v>
      </c>
      <c r="C134" s="45">
        <f t="shared" si="48"/>
        <v>0</v>
      </c>
      <c r="D134" s="45">
        <f t="shared" si="49"/>
        <v>0</v>
      </c>
      <c r="E134" s="45">
        <f t="shared" si="50"/>
        <v>0</v>
      </c>
      <c r="F134" s="62"/>
      <c r="G134" s="62"/>
      <c r="H134" s="62"/>
      <c r="I134" s="62"/>
      <c r="J134" s="62"/>
      <c r="K134" s="62"/>
      <c r="L134" s="62"/>
      <c r="M134" s="62"/>
      <c r="N134" s="62"/>
      <c r="O134" s="62"/>
      <c r="P134" s="62"/>
      <c r="Q134" s="45">
        <f t="shared" si="45"/>
        <v>0</v>
      </c>
      <c r="R134" s="45">
        <f t="shared" si="46"/>
        <v>0</v>
      </c>
      <c r="S134" s="45">
        <f t="shared" si="47"/>
        <v>0</v>
      </c>
      <c r="T134" s="34"/>
      <c r="U134" s="34"/>
      <c r="V134" s="241">
        <f t="shared" si="23"/>
        <v>127</v>
      </c>
      <c r="W134" s="45"/>
      <c r="X134" s="45"/>
      <c r="Y134" s="45"/>
      <c r="Z134" s="45"/>
      <c r="AA134" s="45"/>
      <c r="AB134" s="45"/>
      <c r="AC134" s="45"/>
      <c r="AD134" s="45"/>
      <c r="AE134" s="45"/>
      <c r="AF134" s="45"/>
      <c r="AG134" s="45"/>
      <c r="AH134" s="45"/>
      <c r="AI134" s="45"/>
      <c r="AJ134" s="45"/>
    </row>
    <row r="135" spans="1:36" s="31" customFormat="1" x14ac:dyDescent="0.3">
      <c r="A135" s="536"/>
      <c r="B135" s="44" t="str">
        <f>B98</f>
        <v>Intitulé libre 1</v>
      </c>
      <c r="C135" s="45">
        <f t="shared" si="48"/>
        <v>0</v>
      </c>
      <c r="D135" s="45">
        <f t="shared" si="49"/>
        <v>0</v>
      </c>
      <c r="E135" s="45">
        <f t="shared" si="50"/>
        <v>0</v>
      </c>
      <c r="F135" s="62"/>
      <c r="G135" s="62"/>
      <c r="H135" s="62"/>
      <c r="I135" s="62"/>
      <c r="J135" s="62"/>
      <c r="K135" s="62"/>
      <c r="L135" s="62"/>
      <c r="M135" s="62"/>
      <c r="N135" s="62"/>
      <c r="O135" s="62"/>
      <c r="P135" s="62"/>
      <c r="Q135" s="45">
        <f t="shared" si="45"/>
        <v>0</v>
      </c>
      <c r="R135" s="45">
        <f t="shared" si="46"/>
        <v>0</v>
      </c>
      <c r="S135" s="45">
        <f t="shared" si="47"/>
        <v>0</v>
      </c>
      <c r="T135" s="34"/>
      <c r="U135" s="34"/>
      <c r="V135" s="241">
        <f t="shared" si="23"/>
        <v>128</v>
      </c>
      <c r="W135" s="45"/>
      <c r="X135" s="45"/>
      <c r="Y135" s="45"/>
      <c r="Z135" s="45"/>
      <c r="AA135" s="45"/>
      <c r="AB135" s="45"/>
      <c r="AC135" s="45"/>
      <c r="AD135" s="45"/>
      <c r="AE135" s="45"/>
      <c r="AF135" s="45"/>
      <c r="AG135" s="45"/>
      <c r="AH135" s="45"/>
      <c r="AI135" s="45"/>
      <c r="AJ135" s="45"/>
    </row>
    <row r="136" spans="1:36" s="31" customFormat="1" x14ac:dyDescent="0.3">
      <c r="A136" s="536"/>
      <c r="B136" s="44" t="str">
        <f>B99</f>
        <v>Intitulé libre 2</v>
      </c>
      <c r="C136" s="45">
        <f t="shared" si="48"/>
        <v>0</v>
      </c>
      <c r="D136" s="45">
        <f t="shared" si="49"/>
        <v>0</v>
      </c>
      <c r="E136" s="45">
        <f t="shared" si="50"/>
        <v>0</v>
      </c>
      <c r="F136" s="62"/>
      <c r="G136" s="62"/>
      <c r="H136" s="62"/>
      <c r="I136" s="62"/>
      <c r="J136" s="62"/>
      <c r="K136" s="62"/>
      <c r="L136" s="62"/>
      <c r="M136" s="62"/>
      <c r="N136" s="62"/>
      <c r="O136" s="62"/>
      <c r="P136" s="62"/>
      <c r="Q136" s="45">
        <f t="shared" si="45"/>
        <v>0</v>
      </c>
      <c r="R136" s="45">
        <f t="shared" si="46"/>
        <v>0</v>
      </c>
      <c r="S136" s="45">
        <f t="shared" si="47"/>
        <v>0</v>
      </c>
      <c r="T136" s="34"/>
      <c r="U136" s="34"/>
      <c r="V136" s="241">
        <f t="shared" si="23"/>
        <v>129</v>
      </c>
      <c r="W136" s="45"/>
      <c r="X136" s="45"/>
      <c r="Y136" s="45"/>
      <c r="Z136" s="45"/>
      <c r="AA136" s="45"/>
      <c r="AB136" s="45"/>
      <c r="AC136" s="45"/>
      <c r="AD136" s="45"/>
      <c r="AE136" s="45"/>
      <c r="AF136" s="45"/>
      <c r="AG136" s="45"/>
      <c r="AH136" s="45"/>
      <c r="AI136" s="45"/>
      <c r="AJ136" s="45"/>
    </row>
    <row r="137" spans="1:36" s="31" customFormat="1" x14ac:dyDescent="0.3">
      <c r="A137" s="536"/>
      <c r="B137" s="44" t="str">
        <f>B100</f>
        <v>Intitulé libre 3</v>
      </c>
      <c r="C137" s="45">
        <f t="shared" si="48"/>
        <v>0</v>
      </c>
      <c r="D137" s="45">
        <f t="shared" si="49"/>
        <v>0</v>
      </c>
      <c r="E137" s="45">
        <f t="shared" si="50"/>
        <v>0</v>
      </c>
      <c r="F137" s="62"/>
      <c r="G137" s="62"/>
      <c r="H137" s="62"/>
      <c r="I137" s="62"/>
      <c r="J137" s="62"/>
      <c r="K137" s="62"/>
      <c r="L137" s="62"/>
      <c r="M137" s="62"/>
      <c r="N137" s="62"/>
      <c r="O137" s="62"/>
      <c r="P137" s="62"/>
      <c r="Q137" s="45">
        <f t="shared" si="45"/>
        <v>0</v>
      </c>
      <c r="R137" s="45">
        <f t="shared" si="46"/>
        <v>0</v>
      </c>
      <c r="S137" s="45">
        <f t="shared" si="47"/>
        <v>0</v>
      </c>
      <c r="T137" s="34"/>
      <c r="U137" s="34"/>
      <c r="V137" s="241">
        <f t="shared" si="23"/>
        <v>130</v>
      </c>
      <c r="W137" s="45"/>
      <c r="X137" s="45"/>
      <c r="Y137" s="45"/>
      <c r="Z137" s="45"/>
      <c r="AA137" s="45"/>
      <c r="AB137" s="45"/>
      <c r="AC137" s="45"/>
      <c r="AD137" s="45"/>
      <c r="AE137" s="45"/>
      <c r="AF137" s="45"/>
      <c r="AG137" s="45"/>
      <c r="AH137" s="45"/>
      <c r="AI137" s="45"/>
      <c r="AJ137" s="45"/>
    </row>
    <row r="138" spans="1:36" s="31" customFormat="1" x14ac:dyDescent="0.3">
      <c r="A138" s="536"/>
      <c r="B138" s="44" t="str">
        <f>B101</f>
        <v>Intitulé libre 4</v>
      </c>
      <c r="C138" s="45">
        <f t="shared" si="48"/>
        <v>0</v>
      </c>
      <c r="D138" s="45">
        <f t="shared" si="49"/>
        <v>0</v>
      </c>
      <c r="E138" s="45">
        <f t="shared" si="50"/>
        <v>0</v>
      </c>
      <c r="F138" s="62"/>
      <c r="G138" s="62"/>
      <c r="H138" s="62"/>
      <c r="I138" s="62"/>
      <c r="J138" s="62"/>
      <c r="K138" s="62"/>
      <c r="L138" s="62"/>
      <c r="M138" s="62"/>
      <c r="N138" s="62"/>
      <c r="O138" s="62"/>
      <c r="P138" s="62"/>
      <c r="Q138" s="45">
        <f t="shared" si="45"/>
        <v>0</v>
      </c>
      <c r="R138" s="45">
        <f t="shared" si="46"/>
        <v>0</v>
      </c>
      <c r="S138" s="45">
        <f t="shared" si="47"/>
        <v>0</v>
      </c>
      <c r="T138" s="34"/>
      <c r="U138" s="34"/>
      <c r="V138" s="241">
        <f t="shared" ref="V138:V192" si="51">V137+1</f>
        <v>131</v>
      </c>
      <c r="W138" s="45"/>
      <c r="X138" s="45"/>
      <c r="Y138" s="45"/>
      <c r="Z138" s="45"/>
      <c r="AA138" s="45"/>
      <c r="AB138" s="45"/>
      <c r="AC138" s="45"/>
      <c r="AD138" s="45"/>
      <c r="AE138" s="45"/>
      <c r="AF138" s="45"/>
      <c r="AG138" s="45"/>
      <c r="AH138" s="45"/>
      <c r="AI138" s="45"/>
      <c r="AJ138" s="45"/>
    </row>
    <row r="139" spans="1:36" s="31" customFormat="1" x14ac:dyDescent="0.3">
      <c r="A139" s="536"/>
      <c r="B139" s="44" t="str">
        <f>B102</f>
        <v>Intitulé libre 5</v>
      </c>
      <c r="C139" s="45">
        <f t="shared" si="48"/>
        <v>0</v>
      </c>
      <c r="D139" s="45">
        <f t="shared" si="49"/>
        <v>0</v>
      </c>
      <c r="E139" s="45">
        <f t="shared" si="50"/>
        <v>0</v>
      </c>
      <c r="F139" s="62"/>
      <c r="G139" s="62"/>
      <c r="H139" s="62"/>
      <c r="I139" s="62"/>
      <c r="J139" s="62"/>
      <c r="K139" s="62"/>
      <c r="L139" s="62"/>
      <c r="M139" s="62"/>
      <c r="N139" s="62"/>
      <c r="O139" s="62"/>
      <c r="P139" s="62"/>
      <c r="Q139" s="45">
        <f t="shared" si="45"/>
        <v>0</v>
      </c>
      <c r="R139" s="45">
        <f t="shared" si="46"/>
        <v>0</v>
      </c>
      <c r="S139" s="45">
        <f t="shared" si="47"/>
        <v>0</v>
      </c>
      <c r="T139" s="34"/>
      <c r="U139" s="34"/>
      <c r="V139" s="241">
        <f t="shared" si="51"/>
        <v>132</v>
      </c>
      <c r="W139" s="45"/>
      <c r="X139" s="45"/>
      <c r="Y139" s="45"/>
      <c r="Z139" s="45"/>
      <c r="AA139" s="45"/>
      <c r="AB139" s="45"/>
      <c r="AC139" s="45"/>
      <c r="AD139" s="45"/>
      <c r="AE139" s="45"/>
      <c r="AF139" s="45"/>
      <c r="AG139" s="45"/>
      <c r="AH139" s="45"/>
      <c r="AI139" s="45"/>
      <c r="AJ139" s="45"/>
    </row>
    <row r="140" spans="1:36" s="31" customFormat="1" ht="14.25" thickBot="1" x14ac:dyDescent="0.35">
      <c r="A140" s="536"/>
      <c r="B140" s="46" t="s">
        <v>52</v>
      </c>
      <c r="C140" s="47">
        <f>SUM(C119:C139)</f>
        <v>0</v>
      </c>
      <c r="D140" s="47">
        <f>SUM(D119:D139)</f>
        <v>0</v>
      </c>
      <c r="E140" s="47">
        <f>SUM(E119:E139)</f>
        <v>0</v>
      </c>
      <c r="F140" s="47">
        <f t="shared" ref="F140:S140" si="52">SUM(F119:F139)</f>
        <v>0</v>
      </c>
      <c r="G140" s="47">
        <f t="shared" si="52"/>
        <v>0</v>
      </c>
      <c r="H140" s="47">
        <f t="shared" si="52"/>
        <v>0</v>
      </c>
      <c r="I140" s="47">
        <f t="shared" si="52"/>
        <v>0</v>
      </c>
      <c r="J140" s="47">
        <f t="shared" si="52"/>
        <v>0</v>
      </c>
      <c r="K140" s="47">
        <f t="shared" si="52"/>
        <v>0</v>
      </c>
      <c r="L140" s="47">
        <f t="shared" si="52"/>
        <v>0</v>
      </c>
      <c r="M140" s="47">
        <f t="shared" si="52"/>
        <v>0</v>
      </c>
      <c r="N140" s="47">
        <f t="shared" si="52"/>
        <v>0</v>
      </c>
      <c r="O140" s="47">
        <f t="shared" si="52"/>
        <v>0</v>
      </c>
      <c r="P140" s="47">
        <f t="shared" si="52"/>
        <v>0</v>
      </c>
      <c r="Q140" s="47">
        <f t="shared" si="52"/>
        <v>0</v>
      </c>
      <c r="R140" s="47">
        <f t="shared" si="52"/>
        <v>0</v>
      </c>
      <c r="S140" s="47">
        <f t="shared" si="52"/>
        <v>0</v>
      </c>
      <c r="T140" s="241"/>
      <c r="U140" s="34" t="str">
        <f>RIGHT(A119,4)&amp;"reseau"</f>
        <v>2023reseau</v>
      </c>
      <c r="V140" s="241">
        <f t="shared" si="51"/>
        <v>133</v>
      </c>
      <c r="W140" s="45"/>
      <c r="X140" s="45"/>
      <c r="Y140" s="45"/>
      <c r="Z140" s="45"/>
      <c r="AA140" s="45"/>
      <c r="AB140" s="45"/>
      <c r="AC140" s="45"/>
      <c r="AD140" s="45"/>
      <c r="AE140" s="45"/>
      <c r="AF140" s="45"/>
      <c r="AG140" s="45"/>
      <c r="AH140" s="45"/>
      <c r="AI140" s="45"/>
      <c r="AJ140" s="45"/>
    </row>
    <row r="141" spans="1:36" s="31" customFormat="1" x14ac:dyDescent="0.3">
      <c r="A141" s="536"/>
      <c r="B141" s="48"/>
      <c r="C141" s="45"/>
      <c r="D141" s="45"/>
      <c r="E141" s="45"/>
      <c r="F141" s="45"/>
      <c r="G141" s="45"/>
      <c r="H141" s="45"/>
      <c r="I141" s="45"/>
      <c r="J141" s="45"/>
      <c r="K141" s="45"/>
      <c r="L141" s="45"/>
      <c r="M141" s="45"/>
      <c r="N141" s="45"/>
      <c r="O141" s="45"/>
      <c r="P141" s="45"/>
      <c r="Q141" s="45"/>
      <c r="R141" s="45"/>
      <c r="S141" s="45"/>
      <c r="T141" s="34"/>
      <c r="U141" s="34"/>
      <c r="V141" s="241">
        <f t="shared" si="51"/>
        <v>134</v>
      </c>
      <c r="W141" s="45"/>
      <c r="X141" s="45"/>
      <c r="Y141" s="45"/>
      <c r="Z141" s="45"/>
      <c r="AA141" s="45"/>
      <c r="AB141" s="45"/>
      <c r="AC141" s="45"/>
      <c r="AD141" s="45"/>
      <c r="AE141" s="45"/>
      <c r="AF141" s="45"/>
      <c r="AG141" s="45"/>
      <c r="AH141" s="45"/>
      <c r="AI141" s="45"/>
      <c r="AJ141" s="45"/>
    </row>
    <row r="142" spans="1:36" s="31" customFormat="1" x14ac:dyDescent="0.3">
      <c r="A142" s="536"/>
      <c r="B142" s="44" t="s">
        <v>239</v>
      </c>
      <c r="C142" s="45">
        <f>Q105</f>
        <v>0</v>
      </c>
      <c r="D142" s="45">
        <f t="shared" ref="D142:D153" si="53">R105</f>
        <v>0</v>
      </c>
      <c r="E142" s="45">
        <f t="shared" ref="E142:E153" si="54">S105</f>
        <v>0</v>
      </c>
      <c r="F142" s="62"/>
      <c r="G142" s="62"/>
      <c r="H142" s="62"/>
      <c r="I142" s="62"/>
      <c r="J142" s="62"/>
      <c r="K142" s="62"/>
      <c r="L142" s="62"/>
      <c r="M142" s="62"/>
      <c r="N142" s="62"/>
      <c r="O142" s="62"/>
      <c r="P142" s="62"/>
      <c r="Q142" s="45">
        <f t="shared" ref="Q142:Q153" si="55">SUM(C142,F142:J142,M142:N142)</f>
        <v>0</v>
      </c>
      <c r="R142" s="45">
        <f t="shared" ref="R142:R153" si="56">SUM(D142,K142,O142)</f>
        <v>0</v>
      </c>
      <c r="S142" s="45">
        <f t="shared" ref="S142:S153" si="57">SUM(E142,L142,P142)</f>
        <v>0</v>
      </c>
      <c r="T142" s="34"/>
      <c r="U142" s="34"/>
      <c r="V142" s="241">
        <f t="shared" si="51"/>
        <v>135</v>
      </c>
      <c r="W142" s="45"/>
      <c r="X142" s="45"/>
      <c r="Y142" s="45"/>
      <c r="Z142" s="45"/>
      <c r="AA142" s="45"/>
      <c r="AB142" s="45"/>
      <c r="AC142" s="45"/>
      <c r="AD142" s="45"/>
      <c r="AE142" s="45"/>
      <c r="AF142" s="45"/>
      <c r="AG142" s="45"/>
      <c r="AH142" s="45"/>
      <c r="AI142" s="45"/>
      <c r="AJ142" s="45"/>
    </row>
    <row r="143" spans="1:36" s="31" customFormat="1" x14ac:dyDescent="0.3">
      <c r="A143" s="536"/>
      <c r="B143" s="44" t="s">
        <v>53</v>
      </c>
      <c r="C143" s="45">
        <f t="shared" ref="C143:C153" si="58">Q106</f>
        <v>0</v>
      </c>
      <c r="D143" s="45">
        <f t="shared" si="53"/>
        <v>0</v>
      </c>
      <c r="E143" s="45">
        <f t="shared" si="54"/>
        <v>0</v>
      </c>
      <c r="F143" s="62"/>
      <c r="G143" s="62"/>
      <c r="H143" s="62"/>
      <c r="I143" s="62"/>
      <c r="J143" s="62"/>
      <c r="K143" s="62"/>
      <c r="L143" s="62"/>
      <c r="M143" s="62"/>
      <c r="N143" s="62"/>
      <c r="O143" s="62"/>
      <c r="P143" s="62"/>
      <c r="Q143" s="45">
        <f t="shared" si="55"/>
        <v>0</v>
      </c>
      <c r="R143" s="45">
        <f t="shared" si="56"/>
        <v>0</v>
      </c>
      <c r="S143" s="45">
        <f t="shared" si="57"/>
        <v>0</v>
      </c>
      <c r="T143" s="34"/>
      <c r="U143" s="34"/>
      <c r="V143" s="241">
        <f t="shared" si="51"/>
        <v>136</v>
      </c>
      <c r="W143" s="45"/>
      <c r="X143" s="45"/>
      <c r="Y143" s="45"/>
      <c r="Z143" s="45"/>
      <c r="AA143" s="45"/>
      <c r="AB143" s="45"/>
      <c r="AC143" s="45"/>
      <c r="AD143" s="45"/>
      <c r="AE143" s="45"/>
      <c r="AF143" s="45"/>
      <c r="AG143" s="45"/>
      <c r="AH143" s="45"/>
      <c r="AI143" s="45"/>
      <c r="AJ143" s="45"/>
    </row>
    <row r="144" spans="1:36" s="31" customFormat="1" x14ac:dyDescent="0.3">
      <c r="A144" s="536"/>
      <c r="B144" s="44" t="s">
        <v>54</v>
      </c>
      <c r="C144" s="45">
        <f t="shared" si="58"/>
        <v>0</v>
      </c>
      <c r="D144" s="45">
        <f t="shared" si="53"/>
        <v>0</v>
      </c>
      <c r="E144" s="45">
        <f t="shared" si="54"/>
        <v>0</v>
      </c>
      <c r="F144" s="62"/>
      <c r="G144" s="62"/>
      <c r="H144" s="62"/>
      <c r="I144" s="62"/>
      <c r="J144" s="62"/>
      <c r="K144" s="62"/>
      <c r="L144" s="62"/>
      <c r="M144" s="62"/>
      <c r="N144" s="62"/>
      <c r="O144" s="62"/>
      <c r="P144" s="62"/>
      <c r="Q144" s="45">
        <f t="shared" si="55"/>
        <v>0</v>
      </c>
      <c r="R144" s="45">
        <f t="shared" si="56"/>
        <v>0</v>
      </c>
      <c r="S144" s="45">
        <f t="shared" si="57"/>
        <v>0</v>
      </c>
      <c r="T144" s="34"/>
      <c r="U144" s="34"/>
      <c r="V144" s="241">
        <f t="shared" si="51"/>
        <v>137</v>
      </c>
      <c r="W144" s="45"/>
      <c r="X144" s="45"/>
      <c r="Y144" s="45"/>
      <c r="Z144" s="45"/>
      <c r="AA144" s="45"/>
      <c r="AB144" s="45"/>
      <c r="AC144" s="45"/>
      <c r="AD144" s="45"/>
      <c r="AE144" s="45"/>
      <c r="AF144" s="45"/>
      <c r="AG144" s="45"/>
      <c r="AH144" s="45"/>
      <c r="AI144" s="45"/>
      <c r="AJ144" s="45"/>
    </row>
    <row r="145" spans="1:36" s="31" customFormat="1" x14ac:dyDescent="0.3">
      <c r="A145" s="536"/>
      <c r="B145" s="44" t="s">
        <v>49</v>
      </c>
      <c r="C145" s="45">
        <f t="shared" si="58"/>
        <v>0</v>
      </c>
      <c r="D145" s="45">
        <f t="shared" si="53"/>
        <v>0</v>
      </c>
      <c r="E145" s="45">
        <f t="shared" si="54"/>
        <v>0</v>
      </c>
      <c r="F145" s="62"/>
      <c r="G145" s="62"/>
      <c r="H145" s="62"/>
      <c r="I145" s="62"/>
      <c r="J145" s="62"/>
      <c r="K145" s="62"/>
      <c r="L145" s="62"/>
      <c r="M145" s="62"/>
      <c r="N145" s="62"/>
      <c r="O145" s="62"/>
      <c r="P145" s="62"/>
      <c r="Q145" s="45">
        <f t="shared" si="55"/>
        <v>0</v>
      </c>
      <c r="R145" s="45">
        <f t="shared" si="56"/>
        <v>0</v>
      </c>
      <c r="S145" s="45">
        <f t="shared" si="57"/>
        <v>0</v>
      </c>
      <c r="T145" s="34"/>
      <c r="U145" s="34"/>
      <c r="V145" s="241">
        <f t="shared" si="51"/>
        <v>138</v>
      </c>
      <c r="W145" s="45"/>
      <c r="X145" s="45"/>
      <c r="Y145" s="45"/>
      <c r="Z145" s="45"/>
      <c r="AA145" s="45"/>
      <c r="AB145" s="45"/>
      <c r="AC145" s="45"/>
      <c r="AD145" s="45"/>
      <c r="AE145" s="45"/>
      <c r="AF145" s="45"/>
      <c r="AG145" s="45"/>
      <c r="AH145" s="45"/>
      <c r="AI145" s="45"/>
      <c r="AJ145" s="45"/>
    </row>
    <row r="146" spans="1:36" s="31" customFormat="1" x14ac:dyDescent="0.3">
      <c r="A146" s="536"/>
      <c r="B146" s="44" t="s">
        <v>55</v>
      </c>
      <c r="C146" s="45">
        <f t="shared" si="58"/>
        <v>0</v>
      </c>
      <c r="D146" s="45">
        <f t="shared" si="53"/>
        <v>0</v>
      </c>
      <c r="E146" s="45">
        <f t="shared" si="54"/>
        <v>0</v>
      </c>
      <c r="F146" s="62"/>
      <c r="G146" s="62"/>
      <c r="H146" s="62"/>
      <c r="I146" s="62"/>
      <c r="J146" s="62"/>
      <c r="K146" s="62"/>
      <c r="L146" s="62"/>
      <c r="M146" s="62"/>
      <c r="N146" s="62"/>
      <c r="O146" s="62"/>
      <c r="P146" s="62"/>
      <c r="Q146" s="45">
        <f t="shared" si="55"/>
        <v>0</v>
      </c>
      <c r="R146" s="45">
        <f t="shared" si="56"/>
        <v>0</v>
      </c>
      <c r="S146" s="45">
        <f t="shared" si="57"/>
        <v>0</v>
      </c>
      <c r="T146" s="34"/>
      <c r="U146" s="34"/>
      <c r="V146" s="241">
        <f t="shared" si="51"/>
        <v>139</v>
      </c>
      <c r="W146" s="45"/>
      <c r="X146" s="45"/>
      <c r="Y146" s="45"/>
      <c r="Z146" s="45"/>
      <c r="AA146" s="45"/>
      <c r="AB146" s="45"/>
      <c r="AC146" s="45"/>
      <c r="AD146" s="45"/>
      <c r="AE146" s="45"/>
      <c r="AF146" s="45"/>
      <c r="AG146" s="45"/>
      <c r="AH146" s="45"/>
      <c r="AI146" s="45"/>
      <c r="AJ146" s="45"/>
    </row>
    <row r="147" spans="1:36" s="31" customFormat="1" x14ac:dyDescent="0.3">
      <c r="A147" s="536"/>
      <c r="B147" s="44" t="s">
        <v>56</v>
      </c>
      <c r="C147" s="45">
        <f t="shared" si="58"/>
        <v>0</v>
      </c>
      <c r="D147" s="45">
        <f t="shared" si="53"/>
        <v>0</v>
      </c>
      <c r="E147" s="45">
        <f t="shared" si="54"/>
        <v>0</v>
      </c>
      <c r="F147" s="62"/>
      <c r="G147" s="62"/>
      <c r="H147" s="62"/>
      <c r="I147" s="62"/>
      <c r="J147" s="62"/>
      <c r="K147" s="62"/>
      <c r="L147" s="62"/>
      <c r="M147" s="62"/>
      <c r="N147" s="62"/>
      <c r="O147" s="62"/>
      <c r="P147" s="62"/>
      <c r="Q147" s="45">
        <f t="shared" si="55"/>
        <v>0</v>
      </c>
      <c r="R147" s="45">
        <f t="shared" si="56"/>
        <v>0</v>
      </c>
      <c r="S147" s="45">
        <f t="shared" si="57"/>
        <v>0</v>
      </c>
      <c r="T147" s="34"/>
      <c r="U147" s="34"/>
      <c r="V147" s="241">
        <f t="shared" si="51"/>
        <v>140</v>
      </c>
      <c r="W147" s="45"/>
      <c r="X147" s="45"/>
      <c r="Y147" s="45"/>
      <c r="Z147" s="45"/>
      <c r="AA147" s="45"/>
      <c r="AB147" s="45"/>
      <c r="AC147" s="45"/>
      <c r="AD147" s="45"/>
      <c r="AE147" s="45"/>
      <c r="AF147" s="45"/>
      <c r="AG147" s="45"/>
      <c r="AH147" s="45"/>
      <c r="AI147" s="45"/>
      <c r="AJ147" s="45"/>
    </row>
    <row r="148" spans="1:36" s="31" customFormat="1" x14ac:dyDescent="0.3">
      <c r="A148" s="536"/>
      <c r="B148" s="44" t="s">
        <v>51</v>
      </c>
      <c r="C148" s="45">
        <f t="shared" si="58"/>
        <v>0</v>
      </c>
      <c r="D148" s="45">
        <f t="shared" si="53"/>
        <v>0</v>
      </c>
      <c r="E148" s="45">
        <f t="shared" si="54"/>
        <v>0</v>
      </c>
      <c r="F148" s="62"/>
      <c r="G148" s="62"/>
      <c r="H148" s="62"/>
      <c r="I148" s="62"/>
      <c r="J148" s="62"/>
      <c r="K148" s="62"/>
      <c r="L148" s="62"/>
      <c r="M148" s="62"/>
      <c r="N148" s="62"/>
      <c r="O148" s="62"/>
      <c r="P148" s="62"/>
      <c r="Q148" s="45">
        <f t="shared" si="55"/>
        <v>0</v>
      </c>
      <c r="R148" s="45">
        <f t="shared" si="56"/>
        <v>0</v>
      </c>
      <c r="S148" s="45">
        <f t="shared" si="57"/>
        <v>0</v>
      </c>
      <c r="T148" s="34"/>
      <c r="U148" s="34"/>
      <c r="V148" s="241">
        <f t="shared" si="51"/>
        <v>141</v>
      </c>
      <c r="W148" s="45"/>
      <c r="X148" s="45"/>
      <c r="Y148" s="45"/>
      <c r="Z148" s="45"/>
      <c r="AA148" s="45"/>
      <c r="AB148" s="45"/>
      <c r="AC148" s="45"/>
      <c r="AD148" s="45"/>
      <c r="AE148" s="45"/>
      <c r="AF148" s="45"/>
      <c r="AG148" s="45"/>
      <c r="AH148" s="45"/>
      <c r="AI148" s="45"/>
      <c r="AJ148" s="45"/>
    </row>
    <row r="149" spans="1:36" s="31" customFormat="1" x14ac:dyDescent="0.3">
      <c r="A149" s="536"/>
      <c r="B149" s="44" t="str">
        <f>B112</f>
        <v>Intitulé libre 1</v>
      </c>
      <c r="C149" s="45">
        <f t="shared" si="58"/>
        <v>0</v>
      </c>
      <c r="D149" s="45">
        <f t="shared" si="53"/>
        <v>0</v>
      </c>
      <c r="E149" s="45">
        <f t="shared" si="54"/>
        <v>0</v>
      </c>
      <c r="F149" s="62"/>
      <c r="G149" s="62"/>
      <c r="H149" s="62"/>
      <c r="I149" s="62"/>
      <c r="J149" s="62"/>
      <c r="K149" s="62"/>
      <c r="L149" s="62"/>
      <c r="M149" s="62"/>
      <c r="N149" s="62"/>
      <c r="O149" s="62"/>
      <c r="P149" s="62"/>
      <c r="Q149" s="45">
        <f t="shared" si="55"/>
        <v>0</v>
      </c>
      <c r="R149" s="45">
        <f t="shared" si="56"/>
        <v>0</v>
      </c>
      <c r="S149" s="45">
        <f t="shared" si="57"/>
        <v>0</v>
      </c>
      <c r="T149" s="34"/>
      <c r="U149" s="34"/>
      <c r="V149" s="241">
        <f t="shared" si="51"/>
        <v>142</v>
      </c>
      <c r="W149" s="45"/>
      <c r="X149" s="45"/>
      <c r="Y149" s="45"/>
      <c r="Z149" s="45"/>
      <c r="AA149" s="45"/>
      <c r="AB149" s="45"/>
      <c r="AC149" s="45"/>
      <c r="AD149" s="45"/>
      <c r="AE149" s="45"/>
      <c r="AF149" s="45"/>
      <c r="AG149" s="45"/>
      <c r="AH149" s="45"/>
      <c r="AI149" s="45"/>
      <c r="AJ149" s="45"/>
    </row>
    <row r="150" spans="1:36" s="31" customFormat="1" x14ac:dyDescent="0.3">
      <c r="A150" s="536"/>
      <c r="B150" s="44" t="str">
        <f>B113</f>
        <v>Intitulé libre 2</v>
      </c>
      <c r="C150" s="45">
        <f t="shared" si="58"/>
        <v>0</v>
      </c>
      <c r="D150" s="45">
        <f t="shared" si="53"/>
        <v>0</v>
      </c>
      <c r="E150" s="45">
        <f t="shared" si="54"/>
        <v>0</v>
      </c>
      <c r="F150" s="62"/>
      <c r="G150" s="62"/>
      <c r="H150" s="62"/>
      <c r="I150" s="62"/>
      <c r="J150" s="62"/>
      <c r="K150" s="62"/>
      <c r="L150" s="62"/>
      <c r="M150" s="62"/>
      <c r="N150" s="62"/>
      <c r="O150" s="62"/>
      <c r="P150" s="62"/>
      <c r="Q150" s="45">
        <f t="shared" si="55"/>
        <v>0</v>
      </c>
      <c r="R150" s="45">
        <f t="shared" si="56"/>
        <v>0</v>
      </c>
      <c r="S150" s="45">
        <f t="shared" si="57"/>
        <v>0</v>
      </c>
      <c r="T150" s="34"/>
      <c r="U150" s="34"/>
      <c r="V150" s="241">
        <f t="shared" si="51"/>
        <v>143</v>
      </c>
      <c r="W150" s="45"/>
      <c r="X150" s="45"/>
      <c r="Y150" s="45"/>
      <c r="Z150" s="45"/>
      <c r="AA150" s="45"/>
      <c r="AB150" s="45"/>
      <c r="AC150" s="45"/>
      <c r="AD150" s="45"/>
      <c r="AE150" s="45"/>
      <c r="AF150" s="45"/>
      <c r="AG150" s="45"/>
      <c r="AH150" s="45"/>
      <c r="AI150" s="45"/>
      <c r="AJ150" s="45"/>
    </row>
    <row r="151" spans="1:36" s="31" customFormat="1" x14ac:dyDescent="0.3">
      <c r="A151" s="536"/>
      <c r="B151" s="44" t="str">
        <f>B114</f>
        <v>Intitulé libre 3</v>
      </c>
      <c r="C151" s="45">
        <f t="shared" si="58"/>
        <v>0</v>
      </c>
      <c r="D151" s="45">
        <f t="shared" si="53"/>
        <v>0</v>
      </c>
      <c r="E151" s="45">
        <f t="shared" si="54"/>
        <v>0</v>
      </c>
      <c r="F151" s="62"/>
      <c r="G151" s="62"/>
      <c r="H151" s="62"/>
      <c r="I151" s="62"/>
      <c r="J151" s="62"/>
      <c r="K151" s="62"/>
      <c r="L151" s="62"/>
      <c r="M151" s="62"/>
      <c r="N151" s="62"/>
      <c r="O151" s="62"/>
      <c r="P151" s="62"/>
      <c r="Q151" s="45">
        <f t="shared" si="55"/>
        <v>0</v>
      </c>
      <c r="R151" s="45">
        <f t="shared" si="56"/>
        <v>0</v>
      </c>
      <c r="S151" s="45">
        <f t="shared" si="57"/>
        <v>0</v>
      </c>
      <c r="T151" s="34"/>
      <c r="U151" s="34"/>
      <c r="V151" s="241">
        <f t="shared" si="51"/>
        <v>144</v>
      </c>
      <c r="W151" s="45"/>
      <c r="X151" s="45"/>
      <c r="Y151" s="45"/>
      <c r="Z151" s="45"/>
      <c r="AA151" s="45"/>
      <c r="AB151" s="45"/>
      <c r="AC151" s="45"/>
      <c r="AD151" s="45"/>
      <c r="AE151" s="45"/>
      <c r="AF151" s="45"/>
      <c r="AG151" s="45"/>
      <c r="AH151" s="45"/>
      <c r="AI151" s="45"/>
      <c r="AJ151" s="45"/>
    </row>
    <row r="152" spans="1:36" s="31" customFormat="1" x14ac:dyDescent="0.3">
      <c r="A152" s="536"/>
      <c r="B152" s="44" t="str">
        <f>B115</f>
        <v>Intitulé libre 4</v>
      </c>
      <c r="C152" s="45">
        <f t="shared" si="58"/>
        <v>0</v>
      </c>
      <c r="D152" s="45">
        <f t="shared" si="53"/>
        <v>0</v>
      </c>
      <c r="E152" s="45">
        <f t="shared" si="54"/>
        <v>0</v>
      </c>
      <c r="F152" s="62"/>
      <c r="G152" s="62"/>
      <c r="H152" s="62"/>
      <c r="I152" s="62"/>
      <c r="J152" s="62"/>
      <c r="K152" s="62"/>
      <c r="L152" s="62"/>
      <c r="M152" s="62"/>
      <c r="N152" s="62"/>
      <c r="O152" s="62"/>
      <c r="P152" s="62"/>
      <c r="Q152" s="45">
        <f t="shared" si="55"/>
        <v>0</v>
      </c>
      <c r="R152" s="45">
        <f t="shared" si="56"/>
        <v>0</v>
      </c>
      <c r="S152" s="45">
        <f t="shared" si="57"/>
        <v>0</v>
      </c>
      <c r="T152" s="34"/>
      <c r="U152" s="34"/>
      <c r="V152" s="241">
        <f t="shared" si="51"/>
        <v>145</v>
      </c>
      <c r="W152" s="45"/>
      <c r="X152" s="45"/>
      <c r="Y152" s="45"/>
      <c r="Z152" s="45"/>
      <c r="AA152" s="45"/>
      <c r="AB152" s="45"/>
      <c r="AC152" s="45"/>
      <c r="AD152" s="45"/>
      <c r="AE152" s="45"/>
      <c r="AF152" s="45"/>
      <c r="AG152" s="45"/>
      <c r="AH152" s="45"/>
      <c r="AI152" s="45"/>
      <c r="AJ152" s="45"/>
    </row>
    <row r="153" spans="1:36" s="31" customFormat="1" x14ac:dyDescent="0.3">
      <c r="A153" s="536"/>
      <c r="B153" s="44" t="str">
        <f>B116</f>
        <v>Intitulé libre 5</v>
      </c>
      <c r="C153" s="45">
        <f t="shared" si="58"/>
        <v>0</v>
      </c>
      <c r="D153" s="45">
        <f t="shared" si="53"/>
        <v>0</v>
      </c>
      <c r="E153" s="45">
        <f t="shared" si="54"/>
        <v>0</v>
      </c>
      <c r="F153" s="62"/>
      <c r="G153" s="62"/>
      <c r="H153" s="62"/>
      <c r="I153" s="62"/>
      <c r="J153" s="62"/>
      <c r="K153" s="62"/>
      <c r="L153" s="62"/>
      <c r="M153" s="62"/>
      <c r="N153" s="62"/>
      <c r="O153" s="62"/>
      <c r="P153" s="62"/>
      <c r="Q153" s="45">
        <f t="shared" si="55"/>
        <v>0</v>
      </c>
      <c r="R153" s="45">
        <f t="shared" si="56"/>
        <v>0</v>
      </c>
      <c r="S153" s="45">
        <f t="shared" si="57"/>
        <v>0</v>
      </c>
      <c r="T153" s="34"/>
      <c r="U153" s="34"/>
      <c r="V153" s="241">
        <f t="shared" si="51"/>
        <v>146</v>
      </c>
      <c r="W153" s="45"/>
      <c r="X153" s="45"/>
      <c r="Y153" s="45"/>
      <c r="Z153" s="45"/>
      <c r="AA153" s="45"/>
      <c r="AB153" s="45"/>
      <c r="AC153" s="45"/>
      <c r="AD153" s="45"/>
      <c r="AE153" s="45"/>
      <c r="AF153" s="45"/>
      <c r="AG153" s="45"/>
      <c r="AH153" s="45"/>
      <c r="AI153" s="45"/>
      <c r="AJ153" s="45"/>
    </row>
    <row r="154" spans="1:36" s="31" customFormat="1" ht="14.25" thickBot="1" x14ac:dyDescent="0.35">
      <c r="A154" s="536"/>
      <c r="B154" s="46" t="s">
        <v>57</v>
      </c>
      <c r="C154" s="47">
        <f>SUM(C142:C153)</f>
        <v>0</v>
      </c>
      <c r="D154" s="47">
        <f>SUM(D142:D153)</f>
        <v>0</v>
      </c>
      <c r="E154" s="47">
        <f>SUM(E142:E153)</f>
        <v>0</v>
      </c>
      <c r="F154" s="47">
        <f t="shared" ref="F154:S154" si="59">SUM(F142:F153)</f>
        <v>0</v>
      </c>
      <c r="G154" s="47">
        <f t="shared" si="59"/>
        <v>0</v>
      </c>
      <c r="H154" s="47">
        <f t="shared" si="59"/>
        <v>0</v>
      </c>
      <c r="I154" s="47">
        <f t="shared" si="59"/>
        <v>0</v>
      </c>
      <c r="J154" s="47">
        <f t="shared" si="59"/>
        <v>0</v>
      </c>
      <c r="K154" s="47">
        <f t="shared" si="59"/>
        <v>0</v>
      </c>
      <c r="L154" s="47">
        <f t="shared" si="59"/>
        <v>0</v>
      </c>
      <c r="M154" s="47">
        <f t="shared" si="59"/>
        <v>0</v>
      </c>
      <c r="N154" s="47">
        <f t="shared" si="59"/>
        <v>0</v>
      </c>
      <c r="O154" s="47">
        <f t="shared" si="59"/>
        <v>0</v>
      </c>
      <c r="P154" s="47">
        <f t="shared" si="59"/>
        <v>0</v>
      </c>
      <c r="Q154" s="47">
        <f t="shared" si="59"/>
        <v>0</v>
      </c>
      <c r="R154" s="47">
        <f t="shared" si="59"/>
        <v>0</v>
      </c>
      <c r="S154" s="47">
        <f t="shared" si="59"/>
        <v>0</v>
      </c>
      <c r="T154" s="34"/>
      <c r="U154" s="34" t="str">
        <f>RIGHT(A119,4)&amp;"hors reseau"</f>
        <v>2023hors reseau</v>
      </c>
      <c r="V154" s="241">
        <f t="shared" si="51"/>
        <v>147</v>
      </c>
      <c r="W154" s="45"/>
      <c r="X154" s="45"/>
      <c r="Y154" s="45"/>
      <c r="Z154" s="45"/>
      <c r="AA154" s="45"/>
      <c r="AB154" s="45"/>
      <c r="AC154" s="45"/>
      <c r="AD154" s="45"/>
      <c r="AE154" s="45"/>
      <c r="AF154" s="45"/>
      <c r="AG154" s="45"/>
      <c r="AH154" s="45"/>
      <c r="AI154" s="45"/>
      <c r="AJ154" s="45"/>
    </row>
    <row r="155" spans="1:36" s="31" customFormat="1" x14ac:dyDescent="0.3">
      <c r="C155" s="45"/>
      <c r="D155" s="45"/>
      <c r="E155" s="45"/>
      <c r="F155" s="45"/>
      <c r="G155" s="45"/>
      <c r="H155" s="45"/>
      <c r="I155" s="45"/>
      <c r="J155" s="45"/>
      <c r="K155" s="45"/>
      <c r="L155" s="45"/>
      <c r="M155" s="45"/>
      <c r="N155" s="49"/>
      <c r="O155" s="45"/>
      <c r="P155" s="45"/>
      <c r="Q155" s="45"/>
      <c r="R155" s="45"/>
      <c r="S155" s="45"/>
      <c r="T155" s="34"/>
      <c r="U155" s="34"/>
      <c r="V155" s="241">
        <f t="shared" si="51"/>
        <v>148</v>
      </c>
      <c r="W155" s="45"/>
      <c r="X155" s="45"/>
      <c r="Y155" s="45"/>
      <c r="Z155" s="45"/>
      <c r="AA155" s="45"/>
      <c r="AB155" s="45"/>
      <c r="AC155" s="45"/>
      <c r="AD155" s="45"/>
      <c r="AE155" s="45"/>
      <c r="AF155" s="45"/>
      <c r="AG155" s="45"/>
      <c r="AH155" s="45"/>
      <c r="AI155" s="45"/>
      <c r="AJ155" s="45"/>
    </row>
    <row r="156" spans="1:36" s="31" customFormat="1" x14ac:dyDescent="0.3">
      <c r="A156" s="536" t="s">
        <v>455</v>
      </c>
      <c r="B156" s="44" t="s">
        <v>239</v>
      </c>
      <c r="C156" s="45">
        <f>Q119</f>
        <v>0</v>
      </c>
      <c r="D156" s="45">
        <f>R119</f>
        <v>0</v>
      </c>
      <c r="E156" s="45">
        <f>S119</f>
        <v>0</v>
      </c>
      <c r="F156" s="62"/>
      <c r="G156" s="62"/>
      <c r="H156" s="62"/>
      <c r="I156" s="62"/>
      <c r="J156" s="62"/>
      <c r="K156" s="62"/>
      <c r="L156" s="62"/>
      <c r="M156" s="62"/>
      <c r="N156" s="62"/>
      <c r="O156" s="62"/>
      <c r="P156" s="62"/>
      <c r="Q156" s="45">
        <f t="shared" ref="Q156:Q176" si="60">SUM(C156,F156:J156,M156:N156)</f>
        <v>0</v>
      </c>
      <c r="R156" s="45">
        <f t="shared" ref="R156:R176" si="61">SUM(D156,K156,O156)</f>
        <v>0</v>
      </c>
      <c r="S156" s="45">
        <f t="shared" ref="S156:S176" si="62">SUM(E156,L156,P156)</f>
        <v>0</v>
      </c>
      <c r="T156" s="34"/>
      <c r="U156" s="34"/>
      <c r="V156" s="241">
        <f t="shared" si="51"/>
        <v>149</v>
      </c>
      <c r="W156" s="45"/>
      <c r="X156" s="45"/>
      <c r="Y156" s="45"/>
      <c r="Z156" s="45"/>
      <c r="AA156" s="45"/>
      <c r="AB156" s="45"/>
      <c r="AC156" s="45"/>
      <c r="AD156" s="45"/>
      <c r="AE156" s="45"/>
      <c r="AF156" s="45"/>
      <c r="AG156" s="45"/>
      <c r="AH156" s="45"/>
      <c r="AI156" s="45"/>
      <c r="AJ156" s="45"/>
    </row>
    <row r="157" spans="1:36" s="31" customFormat="1" x14ac:dyDescent="0.3">
      <c r="A157" s="536"/>
      <c r="B157" s="44" t="s">
        <v>240</v>
      </c>
      <c r="C157" s="45">
        <f t="shared" ref="C157:C176" si="63">Q120</f>
        <v>0</v>
      </c>
      <c r="D157" s="45">
        <f t="shared" ref="D157:D176" si="64">R120</f>
        <v>0</v>
      </c>
      <c r="E157" s="45">
        <f t="shared" ref="E157:E176" si="65">S120</f>
        <v>0</v>
      </c>
      <c r="F157" s="62"/>
      <c r="G157" s="62"/>
      <c r="H157" s="62"/>
      <c r="I157" s="62"/>
      <c r="J157" s="62"/>
      <c r="K157" s="62"/>
      <c r="L157" s="62"/>
      <c r="M157" s="62"/>
      <c r="N157" s="62"/>
      <c r="O157" s="62"/>
      <c r="P157" s="62"/>
      <c r="Q157" s="45">
        <f t="shared" si="60"/>
        <v>0</v>
      </c>
      <c r="R157" s="45">
        <f t="shared" si="61"/>
        <v>0</v>
      </c>
      <c r="S157" s="45">
        <f t="shared" si="62"/>
        <v>0</v>
      </c>
      <c r="T157" s="34"/>
      <c r="U157" s="34"/>
      <c r="V157" s="241">
        <f t="shared" si="51"/>
        <v>150</v>
      </c>
      <c r="W157" s="45"/>
      <c r="X157" s="45"/>
      <c r="Y157" s="45"/>
      <c r="Z157" s="45"/>
      <c r="AA157" s="45"/>
      <c r="AB157" s="45"/>
      <c r="AC157" s="45"/>
      <c r="AD157" s="45"/>
      <c r="AE157" s="45"/>
      <c r="AF157" s="45"/>
      <c r="AG157" s="45"/>
      <c r="AH157" s="45"/>
      <c r="AI157" s="45"/>
      <c r="AJ157" s="45"/>
    </row>
    <row r="158" spans="1:36" s="31" customFormat="1" x14ac:dyDescent="0.3">
      <c r="A158" s="536"/>
      <c r="B158" s="44" t="s">
        <v>241</v>
      </c>
      <c r="C158" s="45">
        <f t="shared" si="63"/>
        <v>0</v>
      </c>
      <c r="D158" s="45">
        <f t="shared" si="64"/>
        <v>0</v>
      </c>
      <c r="E158" s="45">
        <f t="shared" si="65"/>
        <v>0</v>
      </c>
      <c r="F158" s="62"/>
      <c r="G158" s="62"/>
      <c r="H158" s="62"/>
      <c r="I158" s="62"/>
      <c r="J158" s="62"/>
      <c r="K158" s="62"/>
      <c r="L158" s="62"/>
      <c r="M158" s="62"/>
      <c r="N158" s="62"/>
      <c r="O158" s="62"/>
      <c r="P158" s="62"/>
      <c r="Q158" s="45">
        <f t="shared" si="60"/>
        <v>0</v>
      </c>
      <c r="R158" s="45">
        <f t="shared" si="61"/>
        <v>0</v>
      </c>
      <c r="S158" s="45">
        <f t="shared" si="62"/>
        <v>0</v>
      </c>
      <c r="T158" s="34"/>
      <c r="U158" s="34"/>
      <c r="V158" s="241">
        <f t="shared" si="51"/>
        <v>151</v>
      </c>
      <c r="W158" s="45"/>
      <c r="X158" s="45"/>
      <c r="Y158" s="45"/>
      <c r="Z158" s="45"/>
      <c r="AA158" s="45"/>
      <c r="AB158" s="45"/>
      <c r="AC158" s="45"/>
      <c r="AD158" s="45"/>
      <c r="AE158" s="45"/>
      <c r="AF158" s="45"/>
      <c r="AG158" s="45"/>
      <c r="AH158" s="45"/>
      <c r="AI158" s="45"/>
      <c r="AJ158" s="45"/>
    </row>
    <row r="159" spans="1:36" s="31" customFormat="1" x14ac:dyDescent="0.3">
      <c r="A159" s="536"/>
      <c r="B159" s="44" t="s">
        <v>242</v>
      </c>
      <c r="C159" s="45">
        <f t="shared" si="63"/>
        <v>0</v>
      </c>
      <c r="D159" s="45">
        <f t="shared" si="64"/>
        <v>0</v>
      </c>
      <c r="E159" s="45">
        <f t="shared" si="65"/>
        <v>0</v>
      </c>
      <c r="F159" s="62"/>
      <c r="G159" s="62"/>
      <c r="H159" s="62"/>
      <c r="I159" s="62"/>
      <c r="J159" s="62"/>
      <c r="K159" s="62"/>
      <c r="L159" s="62"/>
      <c r="M159" s="62"/>
      <c r="N159" s="62"/>
      <c r="O159" s="62"/>
      <c r="P159" s="62"/>
      <c r="Q159" s="45">
        <f t="shared" si="60"/>
        <v>0</v>
      </c>
      <c r="R159" s="45">
        <f t="shared" si="61"/>
        <v>0</v>
      </c>
      <c r="S159" s="45">
        <f t="shared" si="62"/>
        <v>0</v>
      </c>
      <c r="T159" s="34"/>
      <c r="U159" s="34"/>
      <c r="V159" s="241">
        <f t="shared" si="51"/>
        <v>152</v>
      </c>
      <c r="W159" s="45"/>
      <c r="X159" s="45"/>
      <c r="Y159" s="45"/>
      <c r="Z159" s="45"/>
      <c r="AA159" s="45"/>
      <c r="AB159" s="45"/>
      <c r="AC159" s="45"/>
      <c r="AD159" s="45"/>
      <c r="AE159" s="45"/>
      <c r="AF159" s="45"/>
      <c r="AG159" s="45"/>
      <c r="AH159" s="45"/>
      <c r="AI159" s="45"/>
      <c r="AJ159" s="45"/>
    </row>
    <row r="160" spans="1:36" s="31" customFormat="1" x14ac:dyDescent="0.3">
      <c r="A160" s="536"/>
      <c r="B160" s="44" t="s">
        <v>243</v>
      </c>
      <c r="C160" s="45">
        <f t="shared" si="63"/>
        <v>0</v>
      </c>
      <c r="D160" s="45">
        <f t="shared" si="64"/>
        <v>0</v>
      </c>
      <c r="E160" s="45">
        <f t="shared" si="65"/>
        <v>0</v>
      </c>
      <c r="F160" s="62"/>
      <c r="G160" s="62"/>
      <c r="H160" s="62"/>
      <c r="I160" s="62"/>
      <c r="J160" s="62"/>
      <c r="K160" s="62"/>
      <c r="L160" s="62"/>
      <c r="M160" s="62"/>
      <c r="N160" s="62"/>
      <c r="O160" s="62"/>
      <c r="P160" s="62"/>
      <c r="Q160" s="45">
        <f t="shared" si="60"/>
        <v>0</v>
      </c>
      <c r="R160" s="45">
        <f t="shared" si="61"/>
        <v>0</v>
      </c>
      <c r="S160" s="45">
        <f t="shared" si="62"/>
        <v>0</v>
      </c>
      <c r="T160" s="34"/>
      <c r="U160" s="34"/>
      <c r="V160" s="241">
        <f t="shared" si="51"/>
        <v>153</v>
      </c>
      <c r="W160" s="45"/>
      <c r="X160" s="45"/>
      <c r="Y160" s="45"/>
      <c r="Z160" s="45"/>
      <c r="AA160" s="45"/>
      <c r="AB160" s="45"/>
      <c r="AC160" s="45"/>
      <c r="AD160" s="45"/>
      <c r="AE160" s="45"/>
      <c r="AF160" s="45"/>
      <c r="AG160" s="45"/>
      <c r="AH160" s="45"/>
      <c r="AI160" s="45"/>
      <c r="AJ160" s="45"/>
    </row>
    <row r="161" spans="1:36" s="31" customFormat="1" x14ac:dyDescent="0.3">
      <c r="A161" s="536"/>
      <c r="B161" s="44" t="s">
        <v>244</v>
      </c>
      <c r="C161" s="45">
        <f t="shared" si="63"/>
        <v>0</v>
      </c>
      <c r="D161" s="45">
        <f t="shared" si="64"/>
        <v>0</v>
      </c>
      <c r="E161" s="45">
        <f t="shared" si="65"/>
        <v>0</v>
      </c>
      <c r="F161" s="62"/>
      <c r="G161" s="62"/>
      <c r="H161" s="62"/>
      <c r="I161" s="62"/>
      <c r="J161" s="62"/>
      <c r="K161" s="62"/>
      <c r="L161" s="62"/>
      <c r="M161" s="62"/>
      <c r="N161" s="62"/>
      <c r="O161" s="62"/>
      <c r="P161" s="62"/>
      <c r="Q161" s="45">
        <f t="shared" si="60"/>
        <v>0</v>
      </c>
      <c r="R161" s="45">
        <f t="shared" si="61"/>
        <v>0</v>
      </c>
      <c r="S161" s="45">
        <f t="shared" si="62"/>
        <v>0</v>
      </c>
      <c r="T161" s="34"/>
      <c r="U161" s="34"/>
      <c r="V161" s="241">
        <f t="shared" si="51"/>
        <v>154</v>
      </c>
      <c r="W161" s="45"/>
      <c r="X161" s="45"/>
      <c r="Y161" s="45"/>
      <c r="Z161" s="45"/>
      <c r="AA161" s="45"/>
      <c r="AB161" s="45"/>
      <c r="AC161" s="45"/>
      <c r="AD161" s="45"/>
      <c r="AE161" s="45"/>
      <c r="AF161" s="45"/>
      <c r="AG161" s="45"/>
      <c r="AH161" s="45"/>
      <c r="AI161" s="45"/>
      <c r="AJ161" s="45"/>
    </row>
    <row r="162" spans="1:36" s="31" customFormat="1" x14ac:dyDescent="0.3">
      <c r="A162" s="536"/>
      <c r="B162" s="44" t="s">
        <v>245</v>
      </c>
      <c r="C162" s="45">
        <f t="shared" si="63"/>
        <v>0</v>
      </c>
      <c r="D162" s="45">
        <f t="shared" si="64"/>
        <v>0</v>
      </c>
      <c r="E162" s="45">
        <f t="shared" si="65"/>
        <v>0</v>
      </c>
      <c r="F162" s="62"/>
      <c r="G162" s="62"/>
      <c r="H162" s="62"/>
      <c r="I162" s="62"/>
      <c r="J162" s="62"/>
      <c r="K162" s="62"/>
      <c r="L162" s="62"/>
      <c r="M162" s="62"/>
      <c r="N162" s="62"/>
      <c r="O162" s="62"/>
      <c r="P162" s="62"/>
      <c r="Q162" s="45">
        <f t="shared" si="60"/>
        <v>0</v>
      </c>
      <c r="R162" s="45">
        <f t="shared" si="61"/>
        <v>0</v>
      </c>
      <c r="S162" s="45">
        <f t="shared" si="62"/>
        <v>0</v>
      </c>
      <c r="T162" s="34"/>
      <c r="U162" s="34"/>
      <c r="V162" s="241">
        <f t="shared" si="51"/>
        <v>155</v>
      </c>
      <c r="W162" s="45"/>
      <c r="X162" s="45"/>
      <c r="Y162" s="45"/>
      <c r="Z162" s="45"/>
      <c r="AA162" s="45"/>
      <c r="AB162" s="45"/>
      <c r="AC162" s="45"/>
      <c r="AD162" s="45"/>
      <c r="AE162" s="45"/>
      <c r="AF162" s="45"/>
      <c r="AG162" s="45"/>
      <c r="AH162" s="45"/>
      <c r="AI162" s="45"/>
      <c r="AJ162" s="45"/>
    </row>
    <row r="163" spans="1:36" s="31" customFormat="1" x14ac:dyDescent="0.3">
      <c r="A163" s="536"/>
      <c r="B163" s="44" t="s">
        <v>246</v>
      </c>
      <c r="C163" s="45">
        <f t="shared" si="63"/>
        <v>0</v>
      </c>
      <c r="D163" s="45">
        <f t="shared" si="64"/>
        <v>0</v>
      </c>
      <c r="E163" s="45">
        <f t="shared" si="65"/>
        <v>0</v>
      </c>
      <c r="F163" s="62"/>
      <c r="G163" s="62"/>
      <c r="H163" s="62"/>
      <c r="I163" s="62"/>
      <c r="J163" s="62"/>
      <c r="K163" s="62"/>
      <c r="L163" s="62"/>
      <c r="M163" s="62"/>
      <c r="N163" s="62"/>
      <c r="O163" s="62"/>
      <c r="P163" s="62"/>
      <c r="Q163" s="45">
        <f t="shared" si="60"/>
        <v>0</v>
      </c>
      <c r="R163" s="45">
        <f t="shared" si="61"/>
        <v>0</v>
      </c>
      <c r="S163" s="45">
        <f t="shared" si="62"/>
        <v>0</v>
      </c>
      <c r="T163" s="34"/>
      <c r="U163" s="34"/>
      <c r="V163" s="241">
        <f t="shared" si="51"/>
        <v>156</v>
      </c>
      <c r="W163" s="45"/>
      <c r="X163" s="45"/>
      <c r="Y163" s="45"/>
      <c r="Z163" s="45"/>
      <c r="AA163" s="45"/>
      <c r="AB163" s="45"/>
      <c r="AC163" s="45"/>
      <c r="AD163" s="45"/>
      <c r="AE163" s="45"/>
      <c r="AF163" s="45"/>
      <c r="AG163" s="45"/>
      <c r="AH163" s="45"/>
      <c r="AI163" s="45"/>
      <c r="AJ163" s="45"/>
    </row>
    <row r="164" spans="1:36" s="31" customFormat="1" x14ac:dyDescent="0.3">
      <c r="A164" s="536"/>
      <c r="B164" s="44" t="s">
        <v>247</v>
      </c>
      <c r="C164" s="45">
        <f t="shared" si="63"/>
        <v>0</v>
      </c>
      <c r="D164" s="45">
        <f t="shared" si="64"/>
        <v>0</v>
      </c>
      <c r="E164" s="45">
        <f t="shared" si="65"/>
        <v>0</v>
      </c>
      <c r="F164" s="62"/>
      <c r="G164" s="62"/>
      <c r="H164" s="62"/>
      <c r="I164" s="62"/>
      <c r="J164" s="62"/>
      <c r="K164" s="62"/>
      <c r="L164" s="62"/>
      <c r="M164" s="62"/>
      <c r="N164" s="62"/>
      <c r="O164" s="62"/>
      <c r="P164" s="62"/>
      <c r="Q164" s="45">
        <f t="shared" si="60"/>
        <v>0</v>
      </c>
      <c r="R164" s="45">
        <f t="shared" si="61"/>
        <v>0</v>
      </c>
      <c r="S164" s="45">
        <f t="shared" si="62"/>
        <v>0</v>
      </c>
      <c r="T164" s="34"/>
      <c r="U164" s="34"/>
      <c r="V164" s="241">
        <f t="shared" si="51"/>
        <v>157</v>
      </c>
      <c r="W164" s="45"/>
      <c r="X164" s="45"/>
      <c r="Y164" s="45"/>
      <c r="Z164" s="45"/>
      <c r="AA164" s="45"/>
      <c r="AB164" s="45"/>
      <c r="AC164" s="45"/>
      <c r="AD164" s="45"/>
      <c r="AE164" s="45"/>
      <c r="AF164" s="45"/>
      <c r="AG164" s="45"/>
      <c r="AH164" s="45"/>
      <c r="AI164" s="45"/>
      <c r="AJ164" s="45"/>
    </row>
    <row r="165" spans="1:36" s="31" customFormat="1" x14ac:dyDescent="0.3">
      <c r="A165" s="536"/>
      <c r="B165" s="44" t="s">
        <v>248</v>
      </c>
      <c r="C165" s="45">
        <f t="shared" si="63"/>
        <v>0</v>
      </c>
      <c r="D165" s="45">
        <f t="shared" si="64"/>
        <v>0</v>
      </c>
      <c r="E165" s="45">
        <f t="shared" si="65"/>
        <v>0</v>
      </c>
      <c r="F165" s="62"/>
      <c r="G165" s="62"/>
      <c r="H165" s="62"/>
      <c r="I165" s="62"/>
      <c r="J165" s="62"/>
      <c r="K165" s="62"/>
      <c r="L165" s="62"/>
      <c r="M165" s="62"/>
      <c r="N165" s="62"/>
      <c r="O165" s="62"/>
      <c r="P165" s="62"/>
      <c r="Q165" s="45">
        <f t="shared" si="60"/>
        <v>0</v>
      </c>
      <c r="R165" s="45">
        <f t="shared" si="61"/>
        <v>0</v>
      </c>
      <c r="S165" s="45">
        <f t="shared" si="62"/>
        <v>0</v>
      </c>
      <c r="T165" s="34"/>
      <c r="U165" s="34"/>
      <c r="V165" s="241">
        <f t="shared" si="51"/>
        <v>158</v>
      </c>
      <c r="W165" s="45"/>
      <c r="X165" s="45"/>
      <c r="Y165" s="45"/>
      <c r="Z165" s="45"/>
      <c r="AA165" s="45"/>
      <c r="AB165" s="45"/>
      <c r="AC165" s="45"/>
      <c r="AD165" s="45"/>
      <c r="AE165" s="45"/>
      <c r="AF165" s="45"/>
      <c r="AG165" s="45"/>
      <c r="AH165" s="45"/>
      <c r="AI165" s="45"/>
      <c r="AJ165" s="45"/>
    </row>
    <row r="166" spans="1:36" s="31" customFormat="1" x14ac:dyDescent="0.3">
      <c r="A166" s="536"/>
      <c r="B166" s="44" t="s">
        <v>249</v>
      </c>
      <c r="C166" s="45">
        <f t="shared" si="63"/>
        <v>0</v>
      </c>
      <c r="D166" s="45">
        <f t="shared" si="64"/>
        <v>0</v>
      </c>
      <c r="E166" s="45">
        <f t="shared" si="65"/>
        <v>0</v>
      </c>
      <c r="F166" s="62"/>
      <c r="G166" s="62"/>
      <c r="H166" s="62"/>
      <c r="I166" s="62"/>
      <c r="J166" s="62"/>
      <c r="K166" s="62"/>
      <c r="L166" s="62"/>
      <c r="M166" s="62"/>
      <c r="N166" s="62"/>
      <c r="O166" s="62"/>
      <c r="P166" s="62"/>
      <c r="Q166" s="45">
        <f t="shared" si="60"/>
        <v>0</v>
      </c>
      <c r="R166" s="45">
        <f t="shared" si="61"/>
        <v>0</v>
      </c>
      <c r="S166" s="45">
        <f t="shared" si="62"/>
        <v>0</v>
      </c>
      <c r="T166" s="34"/>
      <c r="U166" s="34"/>
      <c r="V166" s="241">
        <f t="shared" si="51"/>
        <v>159</v>
      </c>
      <c r="W166" s="45"/>
      <c r="X166" s="45"/>
      <c r="Y166" s="45"/>
      <c r="Z166" s="45"/>
      <c r="AA166" s="45"/>
      <c r="AB166" s="45"/>
      <c r="AC166" s="45"/>
      <c r="AD166" s="45"/>
      <c r="AE166" s="45"/>
      <c r="AF166" s="45"/>
      <c r="AG166" s="45"/>
      <c r="AH166" s="45"/>
      <c r="AI166" s="45"/>
      <c r="AJ166" s="45"/>
    </row>
    <row r="167" spans="1:36" s="31" customFormat="1" x14ac:dyDescent="0.3">
      <c r="A167" s="536"/>
      <c r="B167" s="44" t="s">
        <v>250</v>
      </c>
      <c r="C167" s="45">
        <f t="shared" si="63"/>
        <v>0</v>
      </c>
      <c r="D167" s="45">
        <f t="shared" si="64"/>
        <v>0</v>
      </c>
      <c r="E167" s="45">
        <f t="shared" si="65"/>
        <v>0</v>
      </c>
      <c r="F167" s="62"/>
      <c r="G167" s="62"/>
      <c r="H167" s="62"/>
      <c r="I167" s="62"/>
      <c r="J167" s="62"/>
      <c r="K167" s="62"/>
      <c r="L167" s="62"/>
      <c r="M167" s="62"/>
      <c r="N167" s="62"/>
      <c r="O167" s="62"/>
      <c r="P167" s="62"/>
      <c r="Q167" s="45">
        <f t="shared" si="60"/>
        <v>0</v>
      </c>
      <c r="R167" s="45">
        <f t="shared" si="61"/>
        <v>0</v>
      </c>
      <c r="S167" s="45">
        <f t="shared" si="62"/>
        <v>0</v>
      </c>
      <c r="T167" s="34"/>
      <c r="U167" s="34"/>
      <c r="V167" s="241">
        <f t="shared" si="51"/>
        <v>160</v>
      </c>
      <c r="W167" s="45"/>
      <c r="X167" s="45"/>
      <c r="Y167" s="45"/>
      <c r="Z167" s="45"/>
      <c r="AA167" s="45"/>
      <c r="AB167" s="45"/>
      <c r="AC167" s="45"/>
      <c r="AD167" s="45"/>
      <c r="AE167" s="45"/>
      <c r="AF167" s="45"/>
      <c r="AG167" s="45"/>
      <c r="AH167" s="45"/>
      <c r="AI167" s="45"/>
      <c r="AJ167" s="45"/>
    </row>
    <row r="168" spans="1:36" s="31" customFormat="1" x14ac:dyDescent="0.3">
      <c r="A168" s="536"/>
      <c r="B168" s="44" t="s">
        <v>251</v>
      </c>
      <c r="C168" s="45">
        <f t="shared" si="63"/>
        <v>0</v>
      </c>
      <c r="D168" s="45">
        <f t="shared" si="64"/>
        <v>0</v>
      </c>
      <c r="E168" s="45">
        <f t="shared" si="65"/>
        <v>0</v>
      </c>
      <c r="F168" s="62"/>
      <c r="G168" s="62"/>
      <c r="H168" s="62"/>
      <c r="I168" s="62"/>
      <c r="J168" s="62"/>
      <c r="K168" s="62"/>
      <c r="L168" s="62"/>
      <c r="M168" s="62"/>
      <c r="N168" s="62"/>
      <c r="O168" s="62"/>
      <c r="P168" s="62"/>
      <c r="Q168" s="45">
        <f t="shared" si="60"/>
        <v>0</v>
      </c>
      <c r="R168" s="45">
        <f t="shared" si="61"/>
        <v>0</v>
      </c>
      <c r="S168" s="45">
        <f t="shared" si="62"/>
        <v>0</v>
      </c>
      <c r="T168" s="34"/>
      <c r="U168" s="34"/>
      <c r="V168" s="241">
        <f t="shared" si="51"/>
        <v>161</v>
      </c>
      <c r="W168" s="45"/>
      <c r="X168" s="45"/>
      <c r="Y168" s="45"/>
      <c r="Z168" s="45"/>
      <c r="AA168" s="45"/>
      <c r="AB168" s="45"/>
      <c r="AC168" s="45"/>
      <c r="AD168" s="45"/>
      <c r="AE168" s="45"/>
      <c r="AF168" s="45"/>
      <c r="AG168" s="45"/>
      <c r="AH168" s="45"/>
      <c r="AI168" s="45"/>
      <c r="AJ168" s="45"/>
    </row>
    <row r="169" spans="1:36" s="31" customFormat="1" x14ac:dyDescent="0.3">
      <c r="A169" s="536"/>
      <c r="B169" s="44" t="s">
        <v>252</v>
      </c>
      <c r="C169" s="45">
        <f t="shared" si="63"/>
        <v>0</v>
      </c>
      <c r="D169" s="45">
        <f t="shared" si="64"/>
        <v>0</v>
      </c>
      <c r="E169" s="45">
        <f t="shared" si="65"/>
        <v>0</v>
      </c>
      <c r="F169" s="62"/>
      <c r="G169" s="62"/>
      <c r="H169" s="62"/>
      <c r="I169" s="62"/>
      <c r="J169" s="62"/>
      <c r="K169" s="62"/>
      <c r="L169" s="62"/>
      <c r="M169" s="62"/>
      <c r="N169" s="62"/>
      <c r="O169" s="62"/>
      <c r="P169" s="62"/>
      <c r="Q169" s="45">
        <f t="shared" si="60"/>
        <v>0</v>
      </c>
      <c r="R169" s="45">
        <f t="shared" si="61"/>
        <v>0</v>
      </c>
      <c r="S169" s="45">
        <f t="shared" si="62"/>
        <v>0</v>
      </c>
      <c r="T169" s="34"/>
      <c r="U169" s="34"/>
      <c r="V169" s="241">
        <f t="shared" si="51"/>
        <v>162</v>
      </c>
      <c r="W169" s="45"/>
      <c r="X169" s="45"/>
      <c r="Y169" s="45"/>
      <c r="Z169" s="45"/>
      <c r="AA169" s="45"/>
      <c r="AB169" s="45"/>
      <c r="AC169" s="45"/>
      <c r="AD169" s="45"/>
      <c r="AE169" s="45"/>
      <c r="AF169" s="45"/>
      <c r="AG169" s="45"/>
      <c r="AH169" s="45"/>
      <c r="AI169" s="45"/>
      <c r="AJ169" s="45"/>
    </row>
    <row r="170" spans="1:36" s="31" customFormat="1" x14ac:dyDescent="0.3">
      <c r="A170" s="536"/>
      <c r="B170" s="44" t="s">
        <v>50</v>
      </c>
      <c r="C170" s="45">
        <f t="shared" si="63"/>
        <v>0</v>
      </c>
      <c r="D170" s="45">
        <f t="shared" si="64"/>
        <v>0</v>
      </c>
      <c r="E170" s="45">
        <f t="shared" si="65"/>
        <v>0</v>
      </c>
      <c r="F170" s="62"/>
      <c r="G170" s="62"/>
      <c r="H170" s="62"/>
      <c r="I170" s="62"/>
      <c r="J170" s="62"/>
      <c r="K170" s="62"/>
      <c r="L170" s="62"/>
      <c r="M170" s="62"/>
      <c r="N170" s="62"/>
      <c r="O170" s="62"/>
      <c r="P170" s="62"/>
      <c r="Q170" s="45">
        <f t="shared" si="60"/>
        <v>0</v>
      </c>
      <c r="R170" s="45">
        <f t="shared" si="61"/>
        <v>0</v>
      </c>
      <c r="S170" s="45">
        <f t="shared" si="62"/>
        <v>0</v>
      </c>
      <c r="T170" s="34"/>
      <c r="U170" s="34"/>
      <c r="V170" s="241">
        <f t="shared" si="51"/>
        <v>163</v>
      </c>
      <c r="W170" s="45"/>
      <c r="X170" s="45"/>
      <c r="Y170" s="45"/>
      <c r="Z170" s="45"/>
      <c r="AA170" s="45"/>
      <c r="AB170" s="45"/>
      <c r="AC170" s="45"/>
      <c r="AD170" s="45"/>
      <c r="AE170" s="45"/>
      <c r="AF170" s="45"/>
      <c r="AG170" s="45"/>
      <c r="AH170" s="45"/>
      <c r="AI170" s="45"/>
      <c r="AJ170" s="45"/>
    </row>
    <row r="171" spans="1:36" s="31" customFormat="1" x14ac:dyDescent="0.3">
      <c r="A171" s="536"/>
      <c r="B171" s="44" t="s">
        <v>19</v>
      </c>
      <c r="C171" s="45">
        <f t="shared" si="63"/>
        <v>0</v>
      </c>
      <c r="D171" s="45">
        <f t="shared" si="64"/>
        <v>0</v>
      </c>
      <c r="E171" s="45">
        <f t="shared" si="65"/>
        <v>0</v>
      </c>
      <c r="F171" s="62"/>
      <c r="G171" s="62"/>
      <c r="H171" s="62"/>
      <c r="I171" s="62"/>
      <c r="J171" s="62"/>
      <c r="K171" s="62"/>
      <c r="L171" s="62"/>
      <c r="M171" s="62"/>
      <c r="N171" s="62"/>
      <c r="O171" s="62"/>
      <c r="P171" s="62"/>
      <c r="Q171" s="45">
        <f t="shared" si="60"/>
        <v>0</v>
      </c>
      <c r="R171" s="45">
        <f t="shared" si="61"/>
        <v>0</v>
      </c>
      <c r="S171" s="45">
        <f t="shared" si="62"/>
        <v>0</v>
      </c>
      <c r="T171" s="34"/>
      <c r="U171" s="34"/>
      <c r="V171" s="241">
        <f t="shared" si="51"/>
        <v>164</v>
      </c>
      <c r="W171" s="45"/>
      <c r="X171" s="45"/>
      <c r="Y171" s="45"/>
      <c r="Z171" s="45"/>
      <c r="AA171" s="45"/>
      <c r="AB171" s="45"/>
      <c r="AC171" s="45"/>
      <c r="AD171" s="45"/>
      <c r="AE171" s="45"/>
      <c r="AF171" s="45"/>
      <c r="AG171" s="45"/>
      <c r="AH171" s="45"/>
      <c r="AI171" s="45"/>
      <c r="AJ171" s="45"/>
    </row>
    <row r="172" spans="1:36" s="31" customFormat="1" x14ac:dyDescent="0.3">
      <c r="A172" s="536"/>
      <c r="B172" s="44" t="str">
        <f>B135</f>
        <v>Intitulé libre 1</v>
      </c>
      <c r="C172" s="45">
        <f t="shared" si="63"/>
        <v>0</v>
      </c>
      <c r="D172" s="45">
        <f t="shared" si="64"/>
        <v>0</v>
      </c>
      <c r="E172" s="45">
        <f t="shared" si="65"/>
        <v>0</v>
      </c>
      <c r="F172" s="62"/>
      <c r="G172" s="62"/>
      <c r="H172" s="62"/>
      <c r="I172" s="62"/>
      <c r="J172" s="62"/>
      <c r="K172" s="62"/>
      <c r="L172" s="62"/>
      <c r="M172" s="62"/>
      <c r="N172" s="62"/>
      <c r="O172" s="62"/>
      <c r="P172" s="62"/>
      <c r="Q172" s="45">
        <f t="shared" si="60"/>
        <v>0</v>
      </c>
      <c r="R172" s="45">
        <f t="shared" si="61"/>
        <v>0</v>
      </c>
      <c r="S172" s="45">
        <f t="shared" si="62"/>
        <v>0</v>
      </c>
      <c r="T172" s="34"/>
      <c r="U172" s="34"/>
      <c r="V172" s="241">
        <f t="shared" si="51"/>
        <v>165</v>
      </c>
      <c r="W172" s="45"/>
      <c r="X172" s="45"/>
      <c r="Y172" s="45"/>
      <c r="Z172" s="45"/>
      <c r="AA172" s="45"/>
      <c r="AB172" s="45"/>
      <c r="AC172" s="45"/>
      <c r="AD172" s="45"/>
      <c r="AE172" s="45"/>
      <c r="AF172" s="45"/>
      <c r="AG172" s="45"/>
      <c r="AH172" s="45"/>
      <c r="AI172" s="45"/>
      <c r="AJ172" s="45"/>
    </row>
    <row r="173" spans="1:36" s="31" customFormat="1" x14ac:dyDescent="0.3">
      <c r="A173" s="536"/>
      <c r="B173" s="44" t="str">
        <f>B136</f>
        <v>Intitulé libre 2</v>
      </c>
      <c r="C173" s="45">
        <f t="shared" si="63"/>
        <v>0</v>
      </c>
      <c r="D173" s="45">
        <f t="shared" si="64"/>
        <v>0</v>
      </c>
      <c r="E173" s="45">
        <f t="shared" si="65"/>
        <v>0</v>
      </c>
      <c r="F173" s="62"/>
      <c r="G173" s="62"/>
      <c r="H173" s="62"/>
      <c r="I173" s="62"/>
      <c r="J173" s="62"/>
      <c r="K173" s="62"/>
      <c r="L173" s="62"/>
      <c r="M173" s="62"/>
      <c r="N173" s="62"/>
      <c r="O173" s="62"/>
      <c r="P173" s="62"/>
      <c r="Q173" s="45">
        <f t="shared" si="60"/>
        <v>0</v>
      </c>
      <c r="R173" s="45">
        <f t="shared" si="61"/>
        <v>0</v>
      </c>
      <c r="S173" s="45">
        <f t="shared" si="62"/>
        <v>0</v>
      </c>
      <c r="T173" s="34"/>
      <c r="U173" s="34"/>
      <c r="V173" s="241">
        <f t="shared" si="51"/>
        <v>166</v>
      </c>
      <c r="W173" s="45"/>
      <c r="X173" s="45"/>
      <c r="Y173" s="45"/>
      <c r="Z173" s="45"/>
      <c r="AA173" s="45"/>
      <c r="AB173" s="45"/>
      <c r="AC173" s="45"/>
      <c r="AD173" s="45"/>
      <c r="AE173" s="45"/>
      <c r="AF173" s="45"/>
      <c r="AG173" s="45"/>
      <c r="AH173" s="45"/>
      <c r="AI173" s="45"/>
      <c r="AJ173" s="45"/>
    </row>
    <row r="174" spans="1:36" s="31" customFormat="1" x14ac:dyDescent="0.3">
      <c r="A174" s="536"/>
      <c r="B174" s="44" t="str">
        <f>B137</f>
        <v>Intitulé libre 3</v>
      </c>
      <c r="C174" s="45">
        <f t="shared" si="63"/>
        <v>0</v>
      </c>
      <c r="D174" s="45">
        <f t="shared" si="64"/>
        <v>0</v>
      </c>
      <c r="E174" s="45">
        <f t="shared" si="65"/>
        <v>0</v>
      </c>
      <c r="F174" s="62"/>
      <c r="G174" s="62"/>
      <c r="H174" s="62"/>
      <c r="I174" s="62"/>
      <c r="J174" s="62"/>
      <c r="K174" s="62"/>
      <c r="L174" s="62"/>
      <c r="M174" s="62"/>
      <c r="N174" s="62"/>
      <c r="O174" s="62"/>
      <c r="P174" s="62"/>
      <c r="Q174" s="45">
        <f t="shared" si="60"/>
        <v>0</v>
      </c>
      <c r="R174" s="45">
        <f t="shared" si="61"/>
        <v>0</v>
      </c>
      <c r="S174" s="45">
        <f t="shared" si="62"/>
        <v>0</v>
      </c>
      <c r="T174" s="34"/>
      <c r="U174" s="34"/>
      <c r="V174" s="241">
        <f t="shared" si="51"/>
        <v>167</v>
      </c>
      <c r="W174" s="45"/>
      <c r="X174" s="45"/>
      <c r="Y174" s="45"/>
      <c r="Z174" s="45"/>
      <c r="AA174" s="45"/>
      <c r="AB174" s="45"/>
      <c r="AC174" s="45"/>
      <c r="AD174" s="45"/>
      <c r="AE174" s="45"/>
      <c r="AF174" s="45"/>
      <c r="AG174" s="45"/>
      <c r="AH174" s="45"/>
      <c r="AI174" s="45"/>
      <c r="AJ174" s="45"/>
    </row>
    <row r="175" spans="1:36" s="31" customFormat="1" x14ac:dyDescent="0.3">
      <c r="A175" s="536"/>
      <c r="B175" s="44" t="str">
        <f>B138</f>
        <v>Intitulé libre 4</v>
      </c>
      <c r="C175" s="45">
        <f t="shared" si="63"/>
        <v>0</v>
      </c>
      <c r="D175" s="45">
        <f t="shared" si="64"/>
        <v>0</v>
      </c>
      <c r="E175" s="45">
        <f t="shared" si="65"/>
        <v>0</v>
      </c>
      <c r="F175" s="62"/>
      <c r="G175" s="62"/>
      <c r="H175" s="62"/>
      <c r="I175" s="62"/>
      <c r="J175" s="62"/>
      <c r="K175" s="62"/>
      <c r="L175" s="62"/>
      <c r="M175" s="62"/>
      <c r="N175" s="62"/>
      <c r="O175" s="62"/>
      <c r="P175" s="62"/>
      <c r="Q175" s="45">
        <f t="shared" si="60"/>
        <v>0</v>
      </c>
      <c r="R175" s="45">
        <f t="shared" si="61"/>
        <v>0</v>
      </c>
      <c r="S175" s="45">
        <f t="shared" si="62"/>
        <v>0</v>
      </c>
      <c r="T175" s="34"/>
      <c r="U175" s="34"/>
      <c r="V175" s="241">
        <f t="shared" si="51"/>
        <v>168</v>
      </c>
      <c r="W175" s="45"/>
      <c r="X175" s="45"/>
      <c r="Y175" s="45"/>
      <c r="Z175" s="45"/>
      <c r="AA175" s="45"/>
      <c r="AB175" s="45"/>
      <c r="AC175" s="45"/>
      <c r="AD175" s="45"/>
      <c r="AE175" s="45"/>
      <c r="AF175" s="45"/>
      <c r="AG175" s="45"/>
      <c r="AH175" s="45"/>
      <c r="AI175" s="45"/>
      <c r="AJ175" s="45"/>
    </row>
    <row r="176" spans="1:36" s="31" customFormat="1" x14ac:dyDescent="0.3">
      <c r="A176" s="536"/>
      <c r="B176" s="44" t="str">
        <f>B139</f>
        <v>Intitulé libre 5</v>
      </c>
      <c r="C176" s="45">
        <f t="shared" si="63"/>
        <v>0</v>
      </c>
      <c r="D176" s="45">
        <f t="shared" si="64"/>
        <v>0</v>
      </c>
      <c r="E176" s="45">
        <f t="shared" si="65"/>
        <v>0</v>
      </c>
      <c r="F176" s="62"/>
      <c r="G176" s="62"/>
      <c r="H176" s="62"/>
      <c r="I176" s="62"/>
      <c r="J176" s="62"/>
      <c r="K176" s="62"/>
      <c r="L176" s="62"/>
      <c r="M176" s="62"/>
      <c r="N176" s="62"/>
      <c r="O176" s="62"/>
      <c r="P176" s="62"/>
      <c r="Q176" s="45">
        <f t="shared" si="60"/>
        <v>0</v>
      </c>
      <c r="R176" s="45">
        <f t="shared" si="61"/>
        <v>0</v>
      </c>
      <c r="S176" s="45">
        <f t="shared" si="62"/>
        <v>0</v>
      </c>
      <c r="T176" s="34"/>
      <c r="U176" s="34"/>
      <c r="V176" s="241">
        <f t="shared" si="51"/>
        <v>169</v>
      </c>
      <c r="W176" s="45"/>
      <c r="X176" s="45"/>
      <c r="Y176" s="45"/>
      <c r="Z176" s="45"/>
      <c r="AA176" s="45"/>
      <c r="AB176" s="45"/>
      <c r="AC176" s="45"/>
      <c r="AD176" s="45"/>
      <c r="AE176" s="45"/>
      <c r="AF176" s="45"/>
      <c r="AG176" s="45"/>
      <c r="AH176" s="45"/>
      <c r="AI176" s="45"/>
      <c r="AJ176" s="45"/>
    </row>
    <row r="177" spans="1:36" s="31" customFormat="1" ht="14.25" thickBot="1" x14ac:dyDescent="0.35">
      <c r="A177" s="536"/>
      <c r="B177" s="46" t="s">
        <v>52</v>
      </c>
      <c r="C177" s="47">
        <f>SUM(C156:C176)</f>
        <v>0</v>
      </c>
      <c r="D177" s="47">
        <f>SUM(D156:D176)</f>
        <v>0</v>
      </c>
      <c r="E177" s="47">
        <f>SUM(E156:E176)</f>
        <v>0</v>
      </c>
      <c r="F177" s="47">
        <f t="shared" ref="F177:S177" si="66">SUM(F156:F176)</f>
        <v>0</v>
      </c>
      <c r="G177" s="47">
        <f t="shared" si="66"/>
        <v>0</v>
      </c>
      <c r="H177" s="47">
        <f t="shared" si="66"/>
        <v>0</v>
      </c>
      <c r="I177" s="47">
        <f t="shared" si="66"/>
        <v>0</v>
      </c>
      <c r="J177" s="47">
        <f t="shared" si="66"/>
        <v>0</v>
      </c>
      <c r="K177" s="47">
        <f t="shared" si="66"/>
        <v>0</v>
      </c>
      <c r="L177" s="47">
        <f t="shared" si="66"/>
        <v>0</v>
      </c>
      <c r="M177" s="47">
        <f t="shared" si="66"/>
        <v>0</v>
      </c>
      <c r="N177" s="47">
        <f t="shared" si="66"/>
        <v>0</v>
      </c>
      <c r="O177" s="47">
        <f t="shared" si="66"/>
        <v>0</v>
      </c>
      <c r="P177" s="47">
        <f t="shared" si="66"/>
        <v>0</v>
      </c>
      <c r="Q177" s="47">
        <f t="shared" si="66"/>
        <v>0</v>
      </c>
      <c r="R177" s="47">
        <f t="shared" si="66"/>
        <v>0</v>
      </c>
      <c r="S177" s="47">
        <f t="shared" si="66"/>
        <v>0</v>
      </c>
      <c r="T177" s="241"/>
      <c r="U177" s="34" t="str">
        <f>RIGHT(A156,4)&amp;"reseau"</f>
        <v>2024reseau</v>
      </c>
      <c r="V177" s="241">
        <f t="shared" si="51"/>
        <v>170</v>
      </c>
      <c r="W177" s="45"/>
      <c r="X177" s="45"/>
      <c r="Y177" s="45"/>
      <c r="Z177" s="45"/>
      <c r="AA177" s="45"/>
      <c r="AB177" s="45"/>
      <c r="AC177" s="45"/>
      <c r="AD177" s="45"/>
      <c r="AE177" s="45"/>
      <c r="AF177" s="45"/>
      <c r="AG177" s="45"/>
      <c r="AH177" s="45"/>
      <c r="AI177" s="45"/>
      <c r="AJ177" s="45"/>
    </row>
    <row r="178" spans="1:36" s="31" customFormat="1" x14ac:dyDescent="0.3">
      <c r="A178" s="536"/>
      <c r="B178" s="48"/>
      <c r="C178" s="45"/>
      <c r="D178" s="45"/>
      <c r="E178" s="45"/>
      <c r="F178" s="45"/>
      <c r="G178" s="45"/>
      <c r="H178" s="45"/>
      <c r="I178" s="45"/>
      <c r="J178" s="45"/>
      <c r="K178" s="45"/>
      <c r="L178" s="45"/>
      <c r="M178" s="45"/>
      <c r="N178" s="45"/>
      <c r="O178" s="45"/>
      <c r="P178" s="45"/>
      <c r="Q178" s="45"/>
      <c r="R178" s="45"/>
      <c r="S178" s="45"/>
      <c r="T178" s="34"/>
      <c r="U178" s="34"/>
      <c r="V178" s="241">
        <f t="shared" si="51"/>
        <v>171</v>
      </c>
      <c r="W178" s="45"/>
      <c r="X178" s="45"/>
      <c r="Y178" s="45"/>
      <c r="Z178" s="45"/>
      <c r="AA178" s="45"/>
      <c r="AB178" s="45"/>
      <c r="AC178" s="45"/>
      <c r="AD178" s="45"/>
      <c r="AE178" s="45"/>
      <c r="AF178" s="45"/>
      <c r="AG178" s="45"/>
      <c r="AH178" s="45"/>
      <c r="AI178" s="45"/>
      <c r="AJ178" s="45"/>
    </row>
    <row r="179" spans="1:36" s="31" customFormat="1" x14ac:dyDescent="0.3">
      <c r="A179" s="536"/>
      <c r="B179" s="44" t="s">
        <v>239</v>
      </c>
      <c r="C179" s="45">
        <f>Q142</f>
        <v>0</v>
      </c>
      <c r="D179" s="45">
        <f t="shared" ref="D179:D190" si="67">R142</f>
        <v>0</v>
      </c>
      <c r="E179" s="45">
        <f t="shared" ref="E179:E190" si="68">S142</f>
        <v>0</v>
      </c>
      <c r="F179" s="62"/>
      <c r="G179" s="62"/>
      <c r="H179" s="62"/>
      <c r="I179" s="62"/>
      <c r="J179" s="62"/>
      <c r="K179" s="62"/>
      <c r="L179" s="62"/>
      <c r="M179" s="62"/>
      <c r="N179" s="62"/>
      <c r="O179" s="62"/>
      <c r="P179" s="62"/>
      <c r="Q179" s="45">
        <f t="shared" ref="Q179:Q190" si="69">SUM(C179,F179:J179,M179:N179)</f>
        <v>0</v>
      </c>
      <c r="R179" s="45">
        <f t="shared" ref="R179:R190" si="70">SUM(D179,K179,O179)</f>
        <v>0</v>
      </c>
      <c r="S179" s="45">
        <f t="shared" ref="S179:S190" si="71">SUM(E179,L179,P179)</f>
        <v>0</v>
      </c>
      <c r="T179" s="34"/>
      <c r="U179" s="34"/>
      <c r="V179" s="241">
        <f t="shared" si="51"/>
        <v>172</v>
      </c>
      <c r="W179" s="45"/>
      <c r="X179" s="45"/>
      <c r="Y179" s="45"/>
      <c r="Z179" s="45"/>
      <c r="AA179" s="45"/>
      <c r="AB179" s="45"/>
      <c r="AC179" s="45"/>
      <c r="AD179" s="45"/>
      <c r="AE179" s="45"/>
      <c r="AF179" s="45"/>
      <c r="AG179" s="45"/>
      <c r="AH179" s="45"/>
      <c r="AI179" s="45"/>
      <c r="AJ179" s="45"/>
    </row>
    <row r="180" spans="1:36" s="31" customFormat="1" x14ac:dyDescent="0.3">
      <c r="A180" s="536"/>
      <c r="B180" s="44" t="s">
        <v>53</v>
      </c>
      <c r="C180" s="45">
        <f t="shared" ref="C180:C190" si="72">Q143</f>
        <v>0</v>
      </c>
      <c r="D180" s="45">
        <f t="shared" si="67"/>
        <v>0</v>
      </c>
      <c r="E180" s="45">
        <f t="shared" si="68"/>
        <v>0</v>
      </c>
      <c r="F180" s="62"/>
      <c r="G180" s="62"/>
      <c r="H180" s="62"/>
      <c r="I180" s="62"/>
      <c r="J180" s="62"/>
      <c r="K180" s="62"/>
      <c r="L180" s="62"/>
      <c r="M180" s="62"/>
      <c r="N180" s="62"/>
      <c r="O180" s="62"/>
      <c r="P180" s="62"/>
      <c r="Q180" s="45">
        <f t="shared" si="69"/>
        <v>0</v>
      </c>
      <c r="R180" s="45">
        <f t="shared" si="70"/>
        <v>0</v>
      </c>
      <c r="S180" s="45">
        <f t="shared" si="71"/>
        <v>0</v>
      </c>
      <c r="T180" s="34"/>
      <c r="U180" s="34"/>
      <c r="V180" s="241">
        <f t="shared" si="51"/>
        <v>173</v>
      </c>
      <c r="W180" s="45"/>
      <c r="X180" s="45"/>
      <c r="Y180" s="45"/>
      <c r="Z180" s="45"/>
      <c r="AA180" s="45"/>
      <c r="AB180" s="45"/>
      <c r="AC180" s="45"/>
      <c r="AD180" s="45"/>
      <c r="AE180" s="45"/>
      <c r="AF180" s="45"/>
      <c r="AG180" s="45"/>
      <c r="AH180" s="45"/>
      <c r="AI180" s="45"/>
      <c r="AJ180" s="45"/>
    </row>
    <row r="181" spans="1:36" s="31" customFormat="1" x14ac:dyDescent="0.3">
      <c r="A181" s="536"/>
      <c r="B181" s="44" t="s">
        <v>54</v>
      </c>
      <c r="C181" s="45">
        <f t="shared" si="72"/>
        <v>0</v>
      </c>
      <c r="D181" s="45">
        <f t="shared" si="67"/>
        <v>0</v>
      </c>
      <c r="E181" s="45">
        <f t="shared" si="68"/>
        <v>0</v>
      </c>
      <c r="F181" s="62"/>
      <c r="G181" s="62"/>
      <c r="H181" s="62"/>
      <c r="I181" s="62"/>
      <c r="J181" s="62"/>
      <c r="K181" s="62"/>
      <c r="L181" s="62"/>
      <c r="M181" s="62"/>
      <c r="N181" s="62"/>
      <c r="O181" s="62"/>
      <c r="P181" s="62"/>
      <c r="Q181" s="45">
        <f t="shared" si="69"/>
        <v>0</v>
      </c>
      <c r="R181" s="45">
        <f t="shared" si="70"/>
        <v>0</v>
      </c>
      <c r="S181" s="45">
        <f t="shared" si="71"/>
        <v>0</v>
      </c>
      <c r="T181" s="34"/>
      <c r="U181" s="34"/>
      <c r="V181" s="241">
        <f t="shared" si="51"/>
        <v>174</v>
      </c>
      <c r="W181" s="45"/>
      <c r="X181" s="45"/>
      <c r="Y181" s="45"/>
      <c r="Z181" s="45"/>
      <c r="AA181" s="45"/>
      <c r="AB181" s="45"/>
      <c r="AC181" s="45"/>
      <c r="AD181" s="45"/>
      <c r="AE181" s="45"/>
      <c r="AF181" s="45"/>
      <c r="AG181" s="45"/>
      <c r="AH181" s="45"/>
      <c r="AI181" s="45"/>
      <c r="AJ181" s="45"/>
    </row>
    <row r="182" spans="1:36" s="31" customFormat="1" x14ac:dyDescent="0.3">
      <c r="A182" s="536"/>
      <c r="B182" s="44" t="s">
        <v>49</v>
      </c>
      <c r="C182" s="45">
        <f t="shared" si="72"/>
        <v>0</v>
      </c>
      <c r="D182" s="45">
        <f t="shared" si="67"/>
        <v>0</v>
      </c>
      <c r="E182" s="45">
        <f t="shared" si="68"/>
        <v>0</v>
      </c>
      <c r="F182" s="62"/>
      <c r="G182" s="62"/>
      <c r="H182" s="62"/>
      <c r="I182" s="62"/>
      <c r="J182" s="62"/>
      <c r="K182" s="62"/>
      <c r="L182" s="62"/>
      <c r="M182" s="62"/>
      <c r="N182" s="62"/>
      <c r="O182" s="62"/>
      <c r="P182" s="62"/>
      <c r="Q182" s="45">
        <f t="shared" si="69"/>
        <v>0</v>
      </c>
      <c r="R182" s="45">
        <f t="shared" si="70"/>
        <v>0</v>
      </c>
      <c r="S182" s="45">
        <f t="shared" si="71"/>
        <v>0</v>
      </c>
      <c r="T182" s="34"/>
      <c r="U182" s="34"/>
      <c r="V182" s="241">
        <f t="shared" si="51"/>
        <v>175</v>
      </c>
      <c r="W182" s="45"/>
      <c r="X182" s="45"/>
      <c r="Y182" s="45"/>
      <c r="Z182" s="45"/>
      <c r="AA182" s="45"/>
      <c r="AB182" s="45"/>
      <c r="AC182" s="45"/>
      <c r="AD182" s="45"/>
      <c r="AE182" s="45"/>
      <c r="AF182" s="45"/>
      <c r="AG182" s="45"/>
      <c r="AH182" s="45"/>
      <c r="AI182" s="45"/>
      <c r="AJ182" s="45"/>
    </row>
    <row r="183" spans="1:36" s="31" customFormat="1" x14ac:dyDescent="0.3">
      <c r="A183" s="536"/>
      <c r="B183" s="44" t="s">
        <v>55</v>
      </c>
      <c r="C183" s="45">
        <f t="shared" si="72"/>
        <v>0</v>
      </c>
      <c r="D183" s="45">
        <f t="shared" si="67"/>
        <v>0</v>
      </c>
      <c r="E183" s="45">
        <f t="shared" si="68"/>
        <v>0</v>
      </c>
      <c r="F183" s="62"/>
      <c r="G183" s="62"/>
      <c r="H183" s="62"/>
      <c r="I183" s="62"/>
      <c r="J183" s="62"/>
      <c r="K183" s="62"/>
      <c r="L183" s="62"/>
      <c r="M183" s="62"/>
      <c r="N183" s="62"/>
      <c r="O183" s="62"/>
      <c r="P183" s="62"/>
      <c r="Q183" s="45">
        <f t="shared" si="69"/>
        <v>0</v>
      </c>
      <c r="R183" s="45">
        <f t="shared" si="70"/>
        <v>0</v>
      </c>
      <c r="S183" s="45">
        <f t="shared" si="71"/>
        <v>0</v>
      </c>
      <c r="T183" s="34"/>
      <c r="U183" s="34"/>
      <c r="V183" s="241">
        <f t="shared" si="51"/>
        <v>176</v>
      </c>
      <c r="W183" s="45"/>
      <c r="X183" s="45"/>
      <c r="Y183" s="45"/>
      <c r="Z183" s="45"/>
      <c r="AA183" s="45"/>
      <c r="AB183" s="45"/>
      <c r="AC183" s="45"/>
      <c r="AD183" s="45"/>
      <c r="AE183" s="45"/>
      <c r="AF183" s="45"/>
      <c r="AG183" s="45"/>
      <c r="AH183" s="45"/>
      <c r="AI183" s="45"/>
      <c r="AJ183" s="45"/>
    </row>
    <row r="184" spans="1:36" s="31" customFormat="1" x14ac:dyDescent="0.3">
      <c r="A184" s="536"/>
      <c r="B184" s="44" t="s">
        <v>56</v>
      </c>
      <c r="C184" s="45">
        <f t="shared" si="72"/>
        <v>0</v>
      </c>
      <c r="D184" s="45">
        <f t="shared" si="67"/>
        <v>0</v>
      </c>
      <c r="E184" s="45">
        <f t="shared" si="68"/>
        <v>0</v>
      </c>
      <c r="F184" s="62"/>
      <c r="G184" s="62"/>
      <c r="H184" s="62"/>
      <c r="I184" s="62"/>
      <c r="J184" s="62"/>
      <c r="K184" s="62"/>
      <c r="L184" s="62"/>
      <c r="M184" s="62"/>
      <c r="N184" s="62"/>
      <c r="O184" s="62"/>
      <c r="P184" s="62"/>
      <c r="Q184" s="45">
        <f t="shared" si="69"/>
        <v>0</v>
      </c>
      <c r="R184" s="45">
        <f t="shared" si="70"/>
        <v>0</v>
      </c>
      <c r="S184" s="45">
        <f t="shared" si="71"/>
        <v>0</v>
      </c>
      <c r="T184" s="34"/>
      <c r="U184" s="34"/>
      <c r="V184" s="241">
        <f t="shared" si="51"/>
        <v>177</v>
      </c>
      <c r="W184" s="45"/>
      <c r="X184" s="45"/>
      <c r="Y184" s="45"/>
      <c r="Z184" s="45"/>
      <c r="AA184" s="45"/>
      <c r="AB184" s="45"/>
      <c r="AC184" s="45"/>
      <c r="AD184" s="45"/>
      <c r="AE184" s="45"/>
      <c r="AF184" s="45"/>
      <c r="AG184" s="45"/>
      <c r="AH184" s="45"/>
      <c r="AI184" s="45"/>
      <c r="AJ184" s="45"/>
    </row>
    <row r="185" spans="1:36" s="31" customFormat="1" x14ac:dyDescent="0.3">
      <c r="A185" s="536"/>
      <c r="B185" s="44" t="s">
        <v>51</v>
      </c>
      <c r="C185" s="45">
        <f t="shared" si="72"/>
        <v>0</v>
      </c>
      <c r="D185" s="45">
        <f t="shared" si="67"/>
        <v>0</v>
      </c>
      <c r="E185" s="45">
        <f t="shared" si="68"/>
        <v>0</v>
      </c>
      <c r="F185" s="62"/>
      <c r="G185" s="62"/>
      <c r="H185" s="62"/>
      <c r="I185" s="62"/>
      <c r="J185" s="62"/>
      <c r="K185" s="62"/>
      <c r="L185" s="62"/>
      <c r="M185" s="62"/>
      <c r="N185" s="62"/>
      <c r="O185" s="62"/>
      <c r="P185" s="62"/>
      <c r="Q185" s="45">
        <f t="shared" si="69"/>
        <v>0</v>
      </c>
      <c r="R185" s="45">
        <f t="shared" si="70"/>
        <v>0</v>
      </c>
      <c r="S185" s="45">
        <f t="shared" si="71"/>
        <v>0</v>
      </c>
      <c r="T185" s="34"/>
      <c r="U185" s="34"/>
      <c r="V185" s="241">
        <f t="shared" si="51"/>
        <v>178</v>
      </c>
      <c r="W185" s="45"/>
      <c r="X185" s="45"/>
      <c r="Y185" s="45"/>
      <c r="Z185" s="45"/>
      <c r="AA185" s="45"/>
      <c r="AB185" s="45"/>
      <c r="AC185" s="45"/>
      <c r="AD185" s="45"/>
      <c r="AE185" s="45"/>
      <c r="AF185" s="45"/>
      <c r="AG185" s="45"/>
      <c r="AH185" s="45"/>
      <c r="AI185" s="45"/>
      <c r="AJ185" s="45"/>
    </row>
    <row r="186" spans="1:36" s="31" customFormat="1" x14ac:dyDescent="0.3">
      <c r="A186" s="536"/>
      <c r="B186" s="44" t="str">
        <f>B149</f>
        <v>Intitulé libre 1</v>
      </c>
      <c r="C186" s="45">
        <f t="shared" si="72"/>
        <v>0</v>
      </c>
      <c r="D186" s="45">
        <f t="shared" si="67"/>
        <v>0</v>
      </c>
      <c r="E186" s="45">
        <f t="shared" si="68"/>
        <v>0</v>
      </c>
      <c r="F186" s="62"/>
      <c r="G186" s="62"/>
      <c r="H186" s="62"/>
      <c r="I186" s="62"/>
      <c r="J186" s="62"/>
      <c r="K186" s="62"/>
      <c r="L186" s="62"/>
      <c r="M186" s="62"/>
      <c r="N186" s="62"/>
      <c r="O186" s="62"/>
      <c r="P186" s="62"/>
      <c r="Q186" s="45">
        <f t="shared" si="69"/>
        <v>0</v>
      </c>
      <c r="R186" s="45">
        <f t="shared" si="70"/>
        <v>0</v>
      </c>
      <c r="S186" s="45">
        <f t="shared" si="71"/>
        <v>0</v>
      </c>
      <c r="T186" s="34"/>
      <c r="U186" s="34"/>
      <c r="V186" s="241">
        <f t="shared" si="51"/>
        <v>179</v>
      </c>
      <c r="W186" s="45"/>
      <c r="X186" s="45"/>
      <c r="Y186" s="45"/>
      <c r="Z186" s="45"/>
      <c r="AA186" s="45"/>
      <c r="AB186" s="45"/>
      <c r="AC186" s="45"/>
      <c r="AD186" s="45"/>
      <c r="AE186" s="45"/>
      <c r="AF186" s="45"/>
      <c r="AG186" s="45"/>
      <c r="AH186" s="45"/>
      <c r="AI186" s="45"/>
      <c r="AJ186" s="45"/>
    </row>
    <row r="187" spans="1:36" s="31" customFormat="1" x14ac:dyDescent="0.3">
      <c r="A187" s="536"/>
      <c r="B187" s="44" t="str">
        <f>B150</f>
        <v>Intitulé libre 2</v>
      </c>
      <c r="C187" s="45">
        <f t="shared" si="72"/>
        <v>0</v>
      </c>
      <c r="D187" s="45">
        <f t="shared" si="67"/>
        <v>0</v>
      </c>
      <c r="E187" s="45">
        <f t="shared" si="68"/>
        <v>0</v>
      </c>
      <c r="F187" s="62"/>
      <c r="G187" s="62"/>
      <c r="H187" s="62"/>
      <c r="I187" s="62"/>
      <c r="J187" s="62"/>
      <c r="K187" s="62"/>
      <c r="L187" s="62"/>
      <c r="M187" s="62"/>
      <c r="N187" s="62"/>
      <c r="O187" s="62"/>
      <c r="P187" s="62"/>
      <c r="Q187" s="45">
        <f t="shared" si="69"/>
        <v>0</v>
      </c>
      <c r="R187" s="45">
        <f t="shared" si="70"/>
        <v>0</v>
      </c>
      <c r="S187" s="45">
        <f t="shared" si="71"/>
        <v>0</v>
      </c>
      <c r="T187" s="34"/>
      <c r="U187" s="34"/>
      <c r="V187" s="241">
        <f t="shared" si="51"/>
        <v>180</v>
      </c>
      <c r="W187" s="45"/>
      <c r="X187" s="45"/>
      <c r="Y187" s="45"/>
      <c r="Z187" s="45"/>
      <c r="AA187" s="45"/>
      <c r="AB187" s="45"/>
      <c r="AC187" s="45"/>
      <c r="AD187" s="45"/>
      <c r="AE187" s="45"/>
      <c r="AF187" s="45"/>
      <c r="AG187" s="45"/>
      <c r="AH187" s="45"/>
      <c r="AI187" s="45"/>
      <c r="AJ187" s="45"/>
    </row>
    <row r="188" spans="1:36" s="31" customFormat="1" x14ac:dyDescent="0.3">
      <c r="A188" s="536"/>
      <c r="B188" s="44" t="str">
        <f>B151</f>
        <v>Intitulé libre 3</v>
      </c>
      <c r="C188" s="45">
        <f t="shared" si="72"/>
        <v>0</v>
      </c>
      <c r="D188" s="45">
        <f t="shared" si="67"/>
        <v>0</v>
      </c>
      <c r="E188" s="45">
        <f t="shared" si="68"/>
        <v>0</v>
      </c>
      <c r="F188" s="62"/>
      <c r="G188" s="62"/>
      <c r="H188" s="62"/>
      <c r="I188" s="62"/>
      <c r="J188" s="62"/>
      <c r="K188" s="62"/>
      <c r="L188" s="62"/>
      <c r="M188" s="62"/>
      <c r="N188" s="62"/>
      <c r="O188" s="62"/>
      <c r="P188" s="62"/>
      <c r="Q188" s="45">
        <f t="shared" si="69"/>
        <v>0</v>
      </c>
      <c r="R188" s="45">
        <f t="shared" si="70"/>
        <v>0</v>
      </c>
      <c r="S188" s="45">
        <f t="shared" si="71"/>
        <v>0</v>
      </c>
      <c r="T188" s="34"/>
      <c r="U188" s="34"/>
      <c r="V188" s="241">
        <f t="shared" si="51"/>
        <v>181</v>
      </c>
      <c r="W188" s="45"/>
      <c r="X188" s="45"/>
      <c r="Y188" s="45"/>
      <c r="Z188" s="45"/>
      <c r="AA188" s="45"/>
      <c r="AB188" s="45"/>
      <c r="AC188" s="45"/>
      <c r="AD188" s="45"/>
      <c r="AE188" s="45"/>
      <c r="AF188" s="45"/>
      <c r="AG188" s="45"/>
      <c r="AH188" s="45"/>
      <c r="AI188" s="45"/>
      <c r="AJ188" s="45"/>
    </row>
    <row r="189" spans="1:36" s="31" customFormat="1" x14ac:dyDescent="0.3">
      <c r="A189" s="536"/>
      <c r="B189" s="44" t="str">
        <f>B152</f>
        <v>Intitulé libre 4</v>
      </c>
      <c r="C189" s="45">
        <f t="shared" si="72"/>
        <v>0</v>
      </c>
      <c r="D189" s="45">
        <f t="shared" si="67"/>
        <v>0</v>
      </c>
      <c r="E189" s="45">
        <f t="shared" si="68"/>
        <v>0</v>
      </c>
      <c r="F189" s="62"/>
      <c r="G189" s="62"/>
      <c r="H189" s="62"/>
      <c r="I189" s="62"/>
      <c r="J189" s="62"/>
      <c r="K189" s="62"/>
      <c r="L189" s="62"/>
      <c r="M189" s="62"/>
      <c r="N189" s="62"/>
      <c r="O189" s="62"/>
      <c r="P189" s="62"/>
      <c r="Q189" s="45">
        <f t="shared" si="69"/>
        <v>0</v>
      </c>
      <c r="R189" s="45">
        <f t="shared" si="70"/>
        <v>0</v>
      </c>
      <c r="S189" s="45">
        <f t="shared" si="71"/>
        <v>0</v>
      </c>
      <c r="T189" s="34"/>
      <c r="U189" s="34"/>
      <c r="V189" s="241">
        <f t="shared" si="51"/>
        <v>182</v>
      </c>
      <c r="W189" s="45"/>
      <c r="X189" s="45"/>
      <c r="Y189" s="45"/>
      <c r="Z189" s="45"/>
      <c r="AA189" s="45"/>
      <c r="AB189" s="45"/>
      <c r="AC189" s="45"/>
      <c r="AD189" s="45"/>
      <c r="AE189" s="45"/>
      <c r="AF189" s="45"/>
      <c r="AG189" s="45"/>
      <c r="AH189" s="45"/>
      <c r="AI189" s="45"/>
      <c r="AJ189" s="45"/>
    </row>
    <row r="190" spans="1:36" s="31" customFormat="1" x14ac:dyDescent="0.3">
      <c r="A190" s="536"/>
      <c r="B190" s="44" t="str">
        <f>B153</f>
        <v>Intitulé libre 5</v>
      </c>
      <c r="C190" s="45">
        <f t="shared" si="72"/>
        <v>0</v>
      </c>
      <c r="D190" s="45">
        <f t="shared" si="67"/>
        <v>0</v>
      </c>
      <c r="E190" s="45">
        <f t="shared" si="68"/>
        <v>0</v>
      </c>
      <c r="F190" s="62"/>
      <c r="G190" s="62"/>
      <c r="H190" s="62"/>
      <c r="I190" s="62"/>
      <c r="J190" s="62"/>
      <c r="K190" s="62"/>
      <c r="L190" s="62"/>
      <c r="M190" s="62"/>
      <c r="N190" s="62"/>
      <c r="O190" s="62"/>
      <c r="P190" s="62"/>
      <c r="Q190" s="45">
        <f t="shared" si="69"/>
        <v>0</v>
      </c>
      <c r="R190" s="45">
        <f t="shared" si="70"/>
        <v>0</v>
      </c>
      <c r="S190" s="45">
        <f t="shared" si="71"/>
        <v>0</v>
      </c>
      <c r="T190" s="34"/>
      <c r="U190" s="34"/>
      <c r="V190" s="241">
        <f t="shared" si="51"/>
        <v>183</v>
      </c>
      <c r="W190" s="45"/>
      <c r="X190" s="45"/>
      <c r="Y190" s="45"/>
      <c r="Z190" s="45"/>
      <c r="AA190" s="45"/>
      <c r="AB190" s="45"/>
      <c r="AC190" s="45"/>
      <c r="AD190" s="45"/>
      <c r="AE190" s="45"/>
      <c r="AF190" s="45"/>
      <c r="AG190" s="45"/>
      <c r="AH190" s="45"/>
      <c r="AI190" s="45"/>
      <c r="AJ190" s="45"/>
    </row>
    <row r="191" spans="1:36" s="31" customFormat="1" ht="14.25" thickBot="1" x14ac:dyDescent="0.35">
      <c r="A191" s="536"/>
      <c r="B191" s="46" t="s">
        <v>57</v>
      </c>
      <c r="C191" s="47">
        <f>SUM(C179:C190)</f>
        <v>0</v>
      </c>
      <c r="D191" s="47">
        <f>SUM(D179:D190)</f>
        <v>0</v>
      </c>
      <c r="E191" s="47">
        <f>SUM(E179:E190)</f>
        <v>0</v>
      </c>
      <c r="F191" s="47">
        <f t="shared" ref="F191:S191" si="73">SUM(F179:F190)</f>
        <v>0</v>
      </c>
      <c r="G191" s="47">
        <f t="shared" si="73"/>
        <v>0</v>
      </c>
      <c r="H191" s="47">
        <f t="shared" si="73"/>
        <v>0</v>
      </c>
      <c r="I191" s="47">
        <f t="shared" si="73"/>
        <v>0</v>
      </c>
      <c r="J191" s="47">
        <f t="shared" si="73"/>
        <v>0</v>
      </c>
      <c r="K191" s="47">
        <f t="shared" si="73"/>
        <v>0</v>
      </c>
      <c r="L191" s="47">
        <f t="shared" si="73"/>
        <v>0</v>
      </c>
      <c r="M191" s="47">
        <f t="shared" si="73"/>
        <v>0</v>
      </c>
      <c r="N191" s="47">
        <f t="shared" si="73"/>
        <v>0</v>
      </c>
      <c r="O191" s="47">
        <f t="shared" si="73"/>
        <v>0</v>
      </c>
      <c r="P191" s="47">
        <f t="shared" si="73"/>
        <v>0</v>
      </c>
      <c r="Q191" s="47">
        <f t="shared" si="73"/>
        <v>0</v>
      </c>
      <c r="R191" s="47">
        <f t="shared" si="73"/>
        <v>0</v>
      </c>
      <c r="S191" s="47">
        <f t="shared" si="73"/>
        <v>0</v>
      </c>
      <c r="T191" s="34"/>
      <c r="U191" s="34" t="str">
        <f>RIGHT(A156,4)&amp;"hors reseau"</f>
        <v>2024hors reseau</v>
      </c>
      <c r="V191" s="241">
        <f t="shared" si="51"/>
        <v>184</v>
      </c>
      <c r="W191" s="45"/>
      <c r="X191" s="45"/>
      <c r="Y191" s="45"/>
      <c r="Z191" s="45"/>
      <c r="AA191" s="45"/>
      <c r="AB191" s="45"/>
      <c r="AC191" s="45"/>
      <c r="AD191" s="45"/>
      <c r="AE191" s="45"/>
      <c r="AF191" s="45"/>
      <c r="AG191" s="45"/>
      <c r="AH191" s="45"/>
      <c r="AI191" s="45"/>
      <c r="AJ191" s="45"/>
    </row>
    <row r="192" spans="1:36" s="31" customFormat="1" x14ac:dyDescent="0.3">
      <c r="C192" s="45"/>
      <c r="D192" s="45"/>
      <c r="E192" s="45"/>
      <c r="F192" s="45"/>
      <c r="G192" s="45"/>
      <c r="H192" s="45"/>
      <c r="I192" s="45"/>
      <c r="J192" s="45"/>
      <c r="K192" s="45"/>
      <c r="L192" s="45"/>
      <c r="M192" s="45"/>
      <c r="N192" s="45"/>
      <c r="O192" s="45"/>
      <c r="P192" s="45"/>
      <c r="Q192" s="45"/>
      <c r="R192" s="45"/>
      <c r="S192" s="45"/>
      <c r="T192" s="34"/>
      <c r="U192" s="34"/>
      <c r="V192" s="241">
        <f t="shared" si="51"/>
        <v>185</v>
      </c>
      <c r="W192" s="45"/>
      <c r="X192" s="45"/>
      <c r="Y192" s="45"/>
      <c r="Z192" s="45"/>
      <c r="AA192" s="45"/>
      <c r="AB192" s="45"/>
      <c r="AC192" s="45"/>
      <c r="AD192" s="45"/>
      <c r="AE192" s="45"/>
      <c r="AF192" s="45"/>
      <c r="AG192" s="45"/>
      <c r="AH192" s="45"/>
      <c r="AI192" s="45"/>
      <c r="AJ192" s="45"/>
    </row>
    <row r="193" spans="3:36" s="31" customFormat="1" x14ac:dyDescent="0.3">
      <c r="C193" s="45"/>
      <c r="D193" s="45"/>
      <c r="E193" s="45"/>
      <c r="F193" s="45"/>
      <c r="G193" s="45"/>
      <c r="H193" s="45"/>
      <c r="I193" s="45"/>
      <c r="J193" s="45"/>
      <c r="K193" s="45"/>
      <c r="L193" s="45"/>
      <c r="M193" s="45"/>
      <c r="N193" s="45"/>
      <c r="O193" s="45"/>
      <c r="P193" s="45"/>
      <c r="Q193" s="45"/>
      <c r="R193" s="45"/>
      <c r="S193" s="45"/>
      <c r="T193" s="34"/>
      <c r="U193" s="34"/>
      <c r="V193" s="34"/>
      <c r="W193" s="45"/>
      <c r="X193" s="45"/>
      <c r="Y193" s="45"/>
      <c r="Z193" s="45"/>
      <c r="AA193" s="45"/>
      <c r="AB193" s="45"/>
      <c r="AC193" s="45"/>
      <c r="AD193" s="45"/>
      <c r="AE193" s="45"/>
      <c r="AF193" s="45"/>
      <c r="AG193" s="45"/>
      <c r="AH193" s="45"/>
      <c r="AI193" s="45"/>
      <c r="AJ193" s="45"/>
    </row>
    <row r="194" spans="3:36" s="31" customFormat="1" x14ac:dyDescent="0.3">
      <c r="C194" s="45"/>
      <c r="D194" s="45"/>
      <c r="E194" s="45"/>
      <c r="F194" s="45"/>
      <c r="G194" s="45"/>
      <c r="H194" s="45"/>
      <c r="I194" s="45"/>
      <c r="J194" s="45"/>
      <c r="K194" s="45"/>
      <c r="L194" s="45"/>
      <c r="M194" s="45"/>
      <c r="N194" s="45"/>
      <c r="O194" s="45"/>
      <c r="P194" s="45"/>
      <c r="Q194" s="45"/>
      <c r="R194" s="45"/>
      <c r="S194" s="45"/>
      <c r="T194" s="34"/>
      <c r="U194" s="34"/>
      <c r="V194" s="34"/>
      <c r="W194" s="45"/>
      <c r="X194" s="45"/>
      <c r="Y194" s="45"/>
      <c r="Z194" s="45"/>
      <c r="AA194" s="45"/>
      <c r="AB194" s="45"/>
      <c r="AC194" s="45"/>
      <c r="AD194" s="45"/>
      <c r="AE194" s="45"/>
      <c r="AF194" s="45"/>
      <c r="AG194" s="45"/>
      <c r="AH194" s="45"/>
      <c r="AI194" s="45"/>
      <c r="AJ194" s="45"/>
    </row>
  </sheetData>
  <mergeCells count="10">
    <mergeCell ref="A119:A154"/>
    <mergeCell ref="A156:A191"/>
    <mergeCell ref="C5:E5"/>
    <mergeCell ref="Q5:S5"/>
    <mergeCell ref="A45:A80"/>
    <mergeCell ref="A82:A117"/>
    <mergeCell ref="A8:A43"/>
    <mergeCell ref="J5:L5"/>
    <mergeCell ref="M5:P5"/>
    <mergeCell ref="F5:I5"/>
  </mergeCells>
  <conditionalFormatting sqref="C27:P28">
    <cfRule type="containsText" dxfId="513" priority="43" operator="containsText" text="ntitulé">
      <formula>NOT(ISERROR(SEARCH("ntitulé",C27)))</formula>
    </cfRule>
    <cfRule type="containsBlanks" dxfId="512" priority="44">
      <formula>LEN(TRIM(C27))=0</formula>
    </cfRule>
  </conditionalFormatting>
  <conditionalFormatting sqref="C27:P28">
    <cfRule type="containsText" dxfId="511" priority="42" operator="containsText" text="libre">
      <formula>NOT(ISERROR(SEARCH("libre",C27)))</formula>
    </cfRule>
  </conditionalFormatting>
  <conditionalFormatting sqref="B24">
    <cfRule type="containsText" dxfId="510" priority="40" operator="containsText" text="ntitulé">
      <formula>NOT(ISERROR(SEARCH("ntitulé",B24)))</formula>
    </cfRule>
    <cfRule type="containsBlanks" dxfId="509" priority="41">
      <formula>LEN(TRIM(B24))=0</formula>
    </cfRule>
  </conditionalFormatting>
  <conditionalFormatting sqref="B25:B28">
    <cfRule type="containsText" dxfId="508" priority="38" operator="containsText" text="ntitulé">
      <formula>NOT(ISERROR(SEARCH("ntitulé",B25)))</formula>
    </cfRule>
    <cfRule type="containsBlanks" dxfId="507" priority="39">
      <formula>LEN(TRIM(B25))=0</formula>
    </cfRule>
  </conditionalFormatting>
  <conditionalFormatting sqref="C31:P42">
    <cfRule type="containsText" dxfId="506" priority="36" operator="containsText" text="ntitulé">
      <formula>NOT(ISERROR(SEARCH("ntitulé",C31)))</formula>
    </cfRule>
    <cfRule type="containsBlanks" dxfId="505" priority="37">
      <formula>LEN(TRIM(C31))=0</formula>
    </cfRule>
  </conditionalFormatting>
  <conditionalFormatting sqref="C31:P42">
    <cfRule type="containsText" dxfId="504" priority="35" operator="containsText" text="libre">
      <formula>NOT(ISERROR(SEARCH("libre",C31)))</formula>
    </cfRule>
  </conditionalFormatting>
  <conditionalFormatting sqref="B38">
    <cfRule type="containsText" dxfId="503" priority="33" operator="containsText" text="ntitulé">
      <formula>NOT(ISERROR(SEARCH("ntitulé",B38)))</formula>
    </cfRule>
    <cfRule type="containsBlanks" dxfId="502" priority="34">
      <formula>LEN(TRIM(B38))=0</formula>
    </cfRule>
  </conditionalFormatting>
  <conditionalFormatting sqref="B39:B42">
    <cfRule type="containsText" dxfId="501" priority="31" operator="containsText" text="ntitulé">
      <formula>NOT(ISERROR(SEARCH("ntitulé",B39)))</formula>
    </cfRule>
    <cfRule type="containsBlanks" dxfId="500" priority="32">
      <formula>LEN(TRIM(B39))=0</formula>
    </cfRule>
  </conditionalFormatting>
  <conditionalFormatting sqref="C8:P26">
    <cfRule type="containsText" dxfId="499" priority="29" operator="containsText" text="ntitulé">
      <formula>NOT(ISERROR(SEARCH("ntitulé",C8)))</formula>
    </cfRule>
    <cfRule type="containsBlanks" dxfId="498" priority="30">
      <formula>LEN(TRIM(C8))=0</formula>
    </cfRule>
  </conditionalFormatting>
  <conditionalFormatting sqref="C8:P26">
    <cfRule type="containsText" dxfId="497" priority="28" operator="containsText" text="libre">
      <formula>NOT(ISERROR(SEARCH("libre",C8)))</formula>
    </cfRule>
  </conditionalFormatting>
  <conditionalFormatting sqref="F45:P65">
    <cfRule type="containsText" dxfId="496" priority="26" operator="containsText" text="ntitulé">
      <formula>NOT(ISERROR(SEARCH("ntitulé",F45)))</formula>
    </cfRule>
    <cfRule type="containsBlanks" dxfId="495" priority="27">
      <formula>LEN(TRIM(F45))=0</formula>
    </cfRule>
  </conditionalFormatting>
  <conditionalFormatting sqref="F45:P65">
    <cfRule type="containsText" dxfId="494" priority="25" operator="containsText" text="libre">
      <formula>NOT(ISERROR(SEARCH("libre",F45)))</formula>
    </cfRule>
  </conditionalFormatting>
  <conditionalFormatting sqref="F68:P79">
    <cfRule type="containsText" dxfId="493" priority="23" operator="containsText" text="ntitulé">
      <formula>NOT(ISERROR(SEARCH("ntitulé",F68)))</formula>
    </cfRule>
    <cfRule type="containsBlanks" dxfId="492" priority="24">
      <formula>LEN(TRIM(F68))=0</formula>
    </cfRule>
  </conditionalFormatting>
  <conditionalFormatting sqref="F68:P79">
    <cfRule type="containsText" dxfId="491" priority="22" operator="containsText" text="libre">
      <formula>NOT(ISERROR(SEARCH("libre",F68)))</formula>
    </cfRule>
  </conditionalFormatting>
  <conditionalFormatting sqref="F82:P102">
    <cfRule type="containsText" dxfId="490" priority="20" operator="containsText" text="ntitulé">
      <formula>NOT(ISERROR(SEARCH("ntitulé",F82)))</formula>
    </cfRule>
    <cfRule type="containsBlanks" dxfId="489" priority="21">
      <formula>LEN(TRIM(F82))=0</formula>
    </cfRule>
  </conditionalFormatting>
  <conditionalFormatting sqref="F82:P102">
    <cfRule type="containsText" dxfId="488" priority="19" operator="containsText" text="libre">
      <formula>NOT(ISERROR(SEARCH("libre",F82)))</formula>
    </cfRule>
  </conditionalFormatting>
  <conditionalFormatting sqref="F105:P116">
    <cfRule type="containsText" dxfId="487" priority="17" operator="containsText" text="ntitulé">
      <formula>NOT(ISERROR(SEARCH("ntitulé",F105)))</formula>
    </cfRule>
    <cfRule type="containsBlanks" dxfId="486" priority="18">
      <formula>LEN(TRIM(F105))=0</formula>
    </cfRule>
  </conditionalFormatting>
  <conditionalFormatting sqref="F105:P116">
    <cfRule type="containsText" dxfId="485" priority="16" operator="containsText" text="libre">
      <formula>NOT(ISERROR(SEARCH("libre",F105)))</formula>
    </cfRule>
  </conditionalFormatting>
  <conditionalFormatting sqref="F119:P139">
    <cfRule type="containsText" dxfId="484" priority="14" operator="containsText" text="ntitulé">
      <formula>NOT(ISERROR(SEARCH("ntitulé",F119)))</formula>
    </cfRule>
    <cfRule type="containsBlanks" dxfId="483" priority="15">
      <formula>LEN(TRIM(F119))=0</formula>
    </cfRule>
  </conditionalFormatting>
  <conditionalFormatting sqref="F119:P139">
    <cfRule type="containsText" dxfId="482" priority="13" operator="containsText" text="libre">
      <formula>NOT(ISERROR(SEARCH("libre",F119)))</formula>
    </cfRule>
  </conditionalFormatting>
  <conditionalFormatting sqref="F142:P153">
    <cfRule type="containsText" dxfId="481" priority="11" operator="containsText" text="ntitulé">
      <formula>NOT(ISERROR(SEARCH("ntitulé",F142)))</formula>
    </cfRule>
    <cfRule type="containsBlanks" dxfId="480" priority="12">
      <formula>LEN(TRIM(F142))=0</formula>
    </cfRule>
  </conditionalFormatting>
  <conditionalFormatting sqref="F142:P153">
    <cfRule type="containsText" dxfId="479" priority="10" operator="containsText" text="libre">
      <formula>NOT(ISERROR(SEARCH("libre",F142)))</formula>
    </cfRule>
  </conditionalFormatting>
  <conditionalFormatting sqref="F156:P176">
    <cfRule type="containsText" dxfId="478" priority="8" operator="containsText" text="ntitulé">
      <formula>NOT(ISERROR(SEARCH("ntitulé",F156)))</formula>
    </cfRule>
    <cfRule type="containsBlanks" dxfId="477" priority="9">
      <formula>LEN(TRIM(F156))=0</formula>
    </cfRule>
  </conditionalFormatting>
  <conditionalFormatting sqref="F156:P176">
    <cfRule type="containsText" dxfId="476" priority="7" operator="containsText" text="libre">
      <formula>NOT(ISERROR(SEARCH("libre",F156)))</formula>
    </cfRule>
  </conditionalFormatting>
  <conditionalFormatting sqref="F179:P179">
    <cfRule type="containsText" dxfId="475" priority="5" operator="containsText" text="ntitulé">
      <formula>NOT(ISERROR(SEARCH("ntitulé",F179)))</formula>
    </cfRule>
    <cfRule type="containsBlanks" dxfId="474" priority="6">
      <formula>LEN(TRIM(F179))=0</formula>
    </cfRule>
  </conditionalFormatting>
  <conditionalFormatting sqref="F179:P179">
    <cfRule type="containsText" dxfId="473" priority="4" operator="containsText" text="libre">
      <formula>NOT(ISERROR(SEARCH("libre",F179)))</formula>
    </cfRule>
  </conditionalFormatting>
  <conditionalFormatting sqref="F180:P190">
    <cfRule type="containsText" dxfId="472" priority="2" operator="containsText" text="ntitulé">
      <formula>NOT(ISERROR(SEARCH("ntitulé",F180)))</formula>
    </cfRule>
    <cfRule type="containsBlanks" dxfId="471" priority="3">
      <formula>LEN(TRIM(F180))=0</formula>
    </cfRule>
  </conditionalFormatting>
  <conditionalFormatting sqref="F180:P190">
    <cfRule type="containsText" dxfId="470" priority="1" operator="containsText" text="libre">
      <formula>NOT(ISERROR(SEARCH("libre",F180)))</formula>
    </cfRule>
  </conditionalFormatting>
  <hyperlinks>
    <hyperlink ref="A1" location="TAB00!A1" display="Retour page de garde" xr:uid="{00000000-0004-0000-2200-000000000000}"/>
    <hyperlink ref="A2" location="'TAB5'!A1" display="Retour TAB5" xr:uid="{00000000-0004-0000-2200-000001000000}"/>
  </hyperlinks>
  <pageMargins left="0.7" right="0.7" top="0.75" bottom="0.75" header="0.3" footer="0.3"/>
  <pageSetup paperSize="8" scale="76" orientation="landscape" verticalDpi="300" r:id="rId1"/>
  <rowBreaks count="2" manualBreakCount="2">
    <brk id="81" max="18" man="1"/>
    <brk id="155" max="18" man="1"/>
  </rowBreaks>
  <colBreaks count="1" manualBreakCount="1">
    <brk id="19" min="2" max="193"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597"/>
  <sheetViews>
    <sheetView zoomScaleNormal="100" workbookViewId="0">
      <pane xSplit="2" ySplit="7" topLeftCell="C38" activePane="bottomRight" state="frozen"/>
      <selection activeCell="B24" sqref="B24:Q24"/>
      <selection pane="topRight" activeCell="B24" sqref="B24:Q24"/>
      <selection pane="bottomLeft" activeCell="B24" sqref="B24:Q24"/>
      <selection pane="bottomRight" activeCell="A3" sqref="A3"/>
    </sheetView>
  </sheetViews>
  <sheetFormatPr baseColWidth="10" defaultColWidth="9.1640625" defaultRowHeight="13.5" x14ac:dyDescent="0.3"/>
  <cols>
    <col min="1" max="1" width="9.1640625" style="1"/>
    <col min="2" max="2" width="46" style="1" bestFit="1" customWidth="1"/>
    <col min="3" max="19" width="16.6640625" style="6" customWidth="1"/>
    <col min="20" max="20" width="9.1640625" style="6"/>
    <col min="21" max="22" width="9.1640625" style="34"/>
    <col min="23" max="36" width="9.1640625" style="6"/>
    <col min="37" max="16384" width="9.1640625" style="1"/>
  </cols>
  <sheetData>
    <row r="1" spans="1:37" ht="15" x14ac:dyDescent="0.3">
      <c r="A1" s="15" t="s">
        <v>64</v>
      </c>
    </row>
    <row r="2" spans="1:37" ht="15" x14ac:dyDescent="0.3">
      <c r="A2" s="32" t="s">
        <v>230</v>
      </c>
    </row>
    <row r="3" spans="1:37" ht="22.15" customHeight="1" x14ac:dyDescent="0.35">
      <c r="A3" s="81" t="str">
        <f>TAB00!B68&amp;" : "&amp;TAB00!C68</f>
        <v>TAB5.2 : Evolution des actifs régulés sur la période 2024-2028</v>
      </c>
      <c r="B3" s="64"/>
      <c r="C3" s="64"/>
      <c r="D3" s="64"/>
      <c r="E3" s="64"/>
      <c r="F3" s="64"/>
      <c r="G3" s="64"/>
      <c r="H3" s="64"/>
      <c r="I3" s="64"/>
      <c r="J3" s="64"/>
      <c r="K3" s="64"/>
      <c r="L3" s="64"/>
      <c r="M3" s="64"/>
      <c r="N3" s="64"/>
      <c r="O3" s="64"/>
      <c r="P3" s="64"/>
      <c r="Q3" s="64"/>
      <c r="R3" s="64"/>
      <c r="S3" s="64"/>
    </row>
    <row r="4" spans="1:37" ht="15" x14ac:dyDescent="0.3">
      <c r="A4" s="32"/>
    </row>
    <row r="5" spans="1:37" s="95" customFormat="1" ht="24" customHeight="1" x14ac:dyDescent="0.3">
      <c r="C5" s="537" t="s">
        <v>326</v>
      </c>
      <c r="D5" s="537"/>
      <c r="E5" s="537"/>
      <c r="F5" s="538" t="s">
        <v>327</v>
      </c>
      <c r="G5" s="539"/>
      <c r="H5" s="539"/>
      <c r="I5" s="540"/>
      <c r="J5" s="537" t="s">
        <v>328</v>
      </c>
      <c r="K5" s="537"/>
      <c r="L5" s="537"/>
      <c r="M5" s="537" t="s">
        <v>329</v>
      </c>
      <c r="N5" s="537"/>
      <c r="O5" s="537"/>
      <c r="P5" s="537"/>
      <c r="Q5" s="537" t="s">
        <v>330</v>
      </c>
      <c r="R5" s="537"/>
      <c r="S5" s="537"/>
      <c r="T5" s="96"/>
      <c r="U5" s="242"/>
      <c r="V5" s="242"/>
      <c r="W5" s="96"/>
      <c r="X5" s="96"/>
      <c r="Y5" s="96"/>
      <c r="Z5" s="96"/>
      <c r="AA5" s="96"/>
      <c r="AB5" s="96"/>
      <c r="AC5" s="96"/>
      <c r="AD5" s="96"/>
      <c r="AE5" s="96"/>
      <c r="AF5" s="96"/>
      <c r="AG5" s="96"/>
      <c r="AH5" s="96"/>
      <c r="AI5" s="96"/>
      <c r="AJ5" s="96"/>
      <c r="AK5" s="96"/>
    </row>
    <row r="6" spans="1:37" s="95" customFormat="1" ht="54" x14ac:dyDescent="0.3">
      <c r="C6" s="65" t="s">
        <v>331</v>
      </c>
      <c r="D6" s="65" t="s">
        <v>59</v>
      </c>
      <c r="E6" s="65" t="s">
        <v>332</v>
      </c>
      <c r="F6" s="65" t="s">
        <v>45</v>
      </c>
      <c r="G6" s="65" t="s">
        <v>46</v>
      </c>
      <c r="H6" s="65" t="s">
        <v>47</v>
      </c>
      <c r="I6" s="65" t="s">
        <v>48</v>
      </c>
      <c r="J6" s="65" t="s">
        <v>333</v>
      </c>
      <c r="K6" s="65" t="s">
        <v>206</v>
      </c>
      <c r="L6" s="65" t="s">
        <v>334</v>
      </c>
      <c r="M6" s="65" t="s">
        <v>333</v>
      </c>
      <c r="N6" s="65" t="s">
        <v>60</v>
      </c>
      <c r="O6" s="65" t="s">
        <v>206</v>
      </c>
      <c r="P6" s="65" t="s">
        <v>334</v>
      </c>
      <c r="Q6" s="65" t="s">
        <v>331</v>
      </c>
      <c r="R6" s="65" t="s">
        <v>59</v>
      </c>
      <c r="S6" s="65" t="s">
        <v>332</v>
      </c>
      <c r="T6" s="96"/>
      <c r="U6" s="242"/>
      <c r="V6" s="242"/>
      <c r="W6" s="96"/>
      <c r="X6" s="96"/>
      <c r="Y6" s="96"/>
      <c r="Z6" s="96"/>
      <c r="AA6" s="96"/>
      <c r="AB6" s="96"/>
      <c r="AC6" s="96"/>
      <c r="AD6" s="96"/>
      <c r="AE6" s="96"/>
      <c r="AF6" s="96"/>
      <c r="AG6" s="96"/>
      <c r="AH6" s="96"/>
      <c r="AI6" s="96"/>
      <c r="AJ6" s="96"/>
      <c r="AK6" s="96"/>
    </row>
    <row r="7" spans="1:37" s="238" customFormat="1" ht="12" customHeight="1" x14ac:dyDescent="0.3">
      <c r="C7" s="239">
        <v>1</v>
      </c>
      <c r="D7" s="239">
        <f>C7+1</f>
        <v>2</v>
      </c>
      <c r="E7" s="239">
        <f t="shared" ref="E7:S7" si="0">D7+1</f>
        <v>3</v>
      </c>
      <c r="F7" s="239">
        <f t="shared" si="0"/>
        <v>4</v>
      </c>
      <c r="G7" s="239">
        <f t="shared" si="0"/>
        <v>5</v>
      </c>
      <c r="H7" s="239">
        <f t="shared" si="0"/>
        <v>6</v>
      </c>
      <c r="I7" s="239">
        <f t="shared" si="0"/>
        <v>7</v>
      </c>
      <c r="J7" s="239">
        <f t="shared" si="0"/>
        <v>8</v>
      </c>
      <c r="K7" s="239">
        <f t="shared" si="0"/>
        <v>9</v>
      </c>
      <c r="L7" s="239">
        <f t="shared" si="0"/>
        <v>10</v>
      </c>
      <c r="M7" s="239">
        <f t="shared" si="0"/>
        <v>11</v>
      </c>
      <c r="N7" s="239">
        <f t="shared" si="0"/>
        <v>12</v>
      </c>
      <c r="O7" s="239">
        <f t="shared" si="0"/>
        <v>13</v>
      </c>
      <c r="P7" s="239">
        <f t="shared" si="0"/>
        <v>14</v>
      </c>
      <c r="Q7" s="239">
        <f t="shared" si="0"/>
        <v>15</v>
      </c>
      <c r="R7" s="239">
        <f t="shared" si="0"/>
        <v>16</v>
      </c>
      <c r="S7" s="239">
        <f t="shared" si="0"/>
        <v>17</v>
      </c>
      <c r="T7" s="239"/>
      <c r="U7" s="240"/>
      <c r="V7" s="241"/>
      <c r="W7" s="239"/>
      <c r="X7" s="239"/>
      <c r="Y7" s="239"/>
      <c r="Z7" s="239"/>
      <c r="AA7" s="239"/>
      <c r="AB7" s="239"/>
      <c r="AC7" s="239"/>
      <c r="AD7" s="239"/>
      <c r="AE7" s="239"/>
      <c r="AF7" s="239"/>
      <c r="AG7" s="239"/>
      <c r="AH7" s="239"/>
      <c r="AI7" s="239"/>
      <c r="AJ7" s="239"/>
      <c r="AK7" s="239"/>
    </row>
    <row r="8" spans="1:37" x14ac:dyDescent="0.3">
      <c r="A8" s="541" t="s">
        <v>494</v>
      </c>
      <c r="B8" s="44" t="s">
        <v>239</v>
      </c>
      <c r="C8" s="45">
        <f>'TAB5.1'!C156</f>
        <v>0</v>
      </c>
      <c r="D8" s="45">
        <f>'TAB5.1'!D156</f>
        <v>0</v>
      </c>
      <c r="E8" s="45">
        <f>'TAB5.1'!E156</f>
        <v>0</v>
      </c>
      <c r="F8" s="45">
        <f>'TAB5.1'!F156</f>
        <v>0</v>
      </c>
      <c r="G8" s="45">
        <f>'TAB5.1'!G156</f>
        <v>0</v>
      </c>
      <c r="H8" s="45">
        <f>'TAB5.1'!H156</f>
        <v>0</v>
      </c>
      <c r="I8" s="45">
        <f>'TAB5.1'!I156</f>
        <v>0</v>
      </c>
      <c r="J8" s="45">
        <f>'TAB5.1'!J156</f>
        <v>0</v>
      </c>
      <c r="K8" s="45">
        <f>'TAB5.1'!K156</f>
        <v>0</v>
      </c>
      <c r="L8" s="45">
        <f>'TAB5.1'!L156</f>
        <v>0</v>
      </c>
      <c r="M8" s="45">
        <f>'TAB5.1'!M156</f>
        <v>0</v>
      </c>
      <c r="N8" s="45">
        <f>'TAB5.1'!N156</f>
        <v>0</v>
      </c>
      <c r="O8" s="45">
        <f>'TAB5.1'!O156</f>
        <v>0</v>
      </c>
      <c r="P8" s="45">
        <f>'TAB5.1'!P156</f>
        <v>0</v>
      </c>
      <c r="Q8" s="45">
        <f>'TAB5.1'!Q156</f>
        <v>0</v>
      </c>
      <c r="R8" s="45">
        <f>'TAB5.1'!R156</f>
        <v>0</v>
      </c>
      <c r="S8" s="45">
        <f>'TAB5.1'!S156</f>
        <v>0</v>
      </c>
      <c r="V8" s="241">
        <f>V7+1</f>
        <v>1</v>
      </c>
    </row>
    <row r="9" spans="1:37" x14ac:dyDescent="0.3">
      <c r="A9" s="541"/>
      <c r="B9" s="44" t="s">
        <v>240</v>
      </c>
      <c r="C9" s="45">
        <f>'TAB5.1'!C157</f>
        <v>0</v>
      </c>
      <c r="D9" s="45">
        <f>'TAB5.1'!D157</f>
        <v>0</v>
      </c>
      <c r="E9" s="45">
        <f>'TAB5.1'!E157</f>
        <v>0</v>
      </c>
      <c r="F9" s="45">
        <f>'TAB5.1'!F157</f>
        <v>0</v>
      </c>
      <c r="G9" s="45">
        <f>'TAB5.1'!G157</f>
        <v>0</v>
      </c>
      <c r="H9" s="45">
        <f>'TAB5.1'!H157</f>
        <v>0</v>
      </c>
      <c r="I9" s="45">
        <f>'TAB5.1'!I157</f>
        <v>0</v>
      </c>
      <c r="J9" s="45">
        <f>'TAB5.1'!J157</f>
        <v>0</v>
      </c>
      <c r="K9" s="45">
        <f>'TAB5.1'!K157</f>
        <v>0</v>
      </c>
      <c r="L9" s="45">
        <f>'TAB5.1'!L157</f>
        <v>0</v>
      </c>
      <c r="M9" s="45">
        <f>'TAB5.1'!M157</f>
        <v>0</v>
      </c>
      <c r="N9" s="45">
        <f>'TAB5.1'!N157</f>
        <v>0</v>
      </c>
      <c r="O9" s="45">
        <f>'TAB5.1'!O157</f>
        <v>0</v>
      </c>
      <c r="P9" s="45">
        <f>'TAB5.1'!P157</f>
        <v>0</v>
      </c>
      <c r="Q9" s="45">
        <f>'TAB5.1'!Q157</f>
        <v>0</v>
      </c>
      <c r="R9" s="45">
        <f>'TAB5.1'!R157</f>
        <v>0</v>
      </c>
      <c r="S9" s="45">
        <f>'TAB5.1'!S157</f>
        <v>0</v>
      </c>
      <c r="V9" s="241">
        <f t="shared" ref="V9:V72" si="1">V8+1</f>
        <v>2</v>
      </c>
    </row>
    <row r="10" spans="1:37" x14ac:dyDescent="0.3">
      <c r="A10" s="541"/>
      <c r="B10" s="44" t="s">
        <v>241</v>
      </c>
      <c r="C10" s="45">
        <f>'TAB5.1'!C158</f>
        <v>0</v>
      </c>
      <c r="D10" s="45">
        <f>'TAB5.1'!D158</f>
        <v>0</v>
      </c>
      <c r="E10" s="45">
        <f>'TAB5.1'!E158</f>
        <v>0</v>
      </c>
      <c r="F10" s="45">
        <f>'TAB5.1'!F158</f>
        <v>0</v>
      </c>
      <c r="G10" s="45">
        <f>'TAB5.1'!G158</f>
        <v>0</v>
      </c>
      <c r="H10" s="45">
        <f>'TAB5.1'!H158</f>
        <v>0</v>
      </c>
      <c r="I10" s="45">
        <f>'TAB5.1'!I158</f>
        <v>0</v>
      </c>
      <c r="J10" s="45">
        <f>'TAB5.1'!J158</f>
        <v>0</v>
      </c>
      <c r="K10" s="45">
        <f>'TAB5.1'!K158</f>
        <v>0</v>
      </c>
      <c r="L10" s="45">
        <f>'TAB5.1'!L158</f>
        <v>0</v>
      </c>
      <c r="M10" s="45">
        <f>'TAB5.1'!M158</f>
        <v>0</v>
      </c>
      <c r="N10" s="45">
        <f>'TAB5.1'!N158</f>
        <v>0</v>
      </c>
      <c r="O10" s="45">
        <f>'TAB5.1'!O158</f>
        <v>0</v>
      </c>
      <c r="P10" s="45">
        <f>'TAB5.1'!P158</f>
        <v>0</v>
      </c>
      <c r="Q10" s="45">
        <f>'TAB5.1'!Q158</f>
        <v>0</v>
      </c>
      <c r="R10" s="45">
        <f>'TAB5.1'!R158</f>
        <v>0</v>
      </c>
      <c r="S10" s="45">
        <f>'TAB5.1'!S158</f>
        <v>0</v>
      </c>
      <c r="V10" s="241">
        <f t="shared" si="1"/>
        <v>3</v>
      </c>
    </row>
    <row r="11" spans="1:37" x14ac:dyDescent="0.3">
      <c r="A11" s="541"/>
      <c r="B11" s="44" t="s">
        <v>242</v>
      </c>
      <c r="C11" s="45">
        <f>'TAB5.1'!C159</f>
        <v>0</v>
      </c>
      <c r="D11" s="45">
        <f>'TAB5.1'!D159</f>
        <v>0</v>
      </c>
      <c r="E11" s="45">
        <f>'TAB5.1'!E159</f>
        <v>0</v>
      </c>
      <c r="F11" s="45">
        <f>'TAB5.1'!F159</f>
        <v>0</v>
      </c>
      <c r="G11" s="45">
        <f>'TAB5.1'!G159</f>
        <v>0</v>
      </c>
      <c r="H11" s="45">
        <f>'TAB5.1'!H159</f>
        <v>0</v>
      </c>
      <c r="I11" s="45">
        <f>'TAB5.1'!I159</f>
        <v>0</v>
      </c>
      <c r="J11" s="45">
        <f>'TAB5.1'!J159</f>
        <v>0</v>
      </c>
      <c r="K11" s="45">
        <f>'TAB5.1'!K159</f>
        <v>0</v>
      </c>
      <c r="L11" s="45">
        <f>'TAB5.1'!L159</f>
        <v>0</v>
      </c>
      <c r="M11" s="45">
        <f>'TAB5.1'!M159</f>
        <v>0</v>
      </c>
      <c r="N11" s="45">
        <f>'TAB5.1'!N159</f>
        <v>0</v>
      </c>
      <c r="O11" s="45">
        <f>'TAB5.1'!O159</f>
        <v>0</v>
      </c>
      <c r="P11" s="45">
        <f>'TAB5.1'!P159</f>
        <v>0</v>
      </c>
      <c r="Q11" s="45">
        <f>'TAB5.1'!Q159</f>
        <v>0</v>
      </c>
      <c r="R11" s="45">
        <f>'TAB5.1'!R159</f>
        <v>0</v>
      </c>
      <c r="S11" s="45">
        <f>'TAB5.1'!S159</f>
        <v>0</v>
      </c>
      <c r="V11" s="241">
        <f t="shared" si="1"/>
        <v>4</v>
      </c>
    </row>
    <row r="12" spans="1:37" x14ac:dyDescent="0.3">
      <c r="A12" s="541"/>
      <c r="B12" s="44" t="s">
        <v>243</v>
      </c>
      <c r="C12" s="45">
        <f>'TAB5.1'!C160</f>
        <v>0</v>
      </c>
      <c r="D12" s="45">
        <f>'TAB5.1'!D160</f>
        <v>0</v>
      </c>
      <c r="E12" s="45">
        <f>'TAB5.1'!E160</f>
        <v>0</v>
      </c>
      <c r="F12" s="45">
        <f>'TAB5.1'!F160</f>
        <v>0</v>
      </c>
      <c r="G12" s="45">
        <f>'TAB5.1'!G160</f>
        <v>0</v>
      </c>
      <c r="H12" s="45">
        <f>'TAB5.1'!H160</f>
        <v>0</v>
      </c>
      <c r="I12" s="45">
        <f>'TAB5.1'!I160</f>
        <v>0</v>
      </c>
      <c r="J12" s="45">
        <f>'TAB5.1'!J160</f>
        <v>0</v>
      </c>
      <c r="K12" s="45">
        <f>'TAB5.1'!K160</f>
        <v>0</v>
      </c>
      <c r="L12" s="45">
        <f>'TAB5.1'!L160</f>
        <v>0</v>
      </c>
      <c r="M12" s="45">
        <f>'TAB5.1'!M160</f>
        <v>0</v>
      </c>
      <c r="N12" s="45">
        <f>'TAB5.1'!N160</f>
        <v>0</v>
      </c>
      <c r="O12" s="45">
        <f>'TAB5.1'!O160</f>
        <v>0</v>
      </c>
      <c r="P12" s="45">
        <f>'TAB5.1'!P160</f>
        <v>0</v>
      </c>
      <c r="Q12" s="45">
        <f>'TAB5.1'!Q160</f>
        <v>0</v>
      </c>
      <c r="R12" s="45">
        <f>'TAB5.1'!R160</f>
        <v>0</v>
      </c>
      <c r="S12" s="45">
        <f>'TAB5.1'!S160</f>
        <v>0</v>
      </c>
      <c r="V12" s="241">
        <f t="shared" si="1"/>
        <v>5</v>
      </c>
    </row>
    <row r="13" spans="1:37" x14ac:dyDescent="0.3">
      <c r="A13" s="541"/>
      <c r="B13" s="44" t="s">
        <v>244</v>
      </c>
      <c r="C13" s="45">
        <f>'TAB5.1'!C161</f>
        <v>0</v>
      </c>
      <c r="D13" s="45">
        <f>'TAB5.1'!D161</f>
        <v>0</v>
      </c>
      <c r="E13" s="45">
        <f>'TAB5.1'!E161</f>
        <v>0</v>
      </c>
      <c r="F13" s="45">
        <f>'TAB5.1'!F161</f>
        <v>0</v>
      </c>
      <c r="G13" s="45">
        <f>'TAB5.1'!G161</f>
        <v>0</v>
      </c>
      <c r="H13" s="45">
        <f>'TAB5.1'!H161</f>
        <v>0</v>
      </c>
      <c r="I13" s="45">
        <f>'TAB5.1'!I161</f>
        <v>0</v>
      </c>
      <c r="J13" s="45">
        <f>'TAB5.1'!J161</f>
        <v>0</v>
      </c>
      <c r="K13" s="45">
        <f>'TAB5.1'!K161</f>
        <v>0</v>
      </c>
      <c r="L13" s="45">
        <f>'TAB5.1'!L161</f>
        <v>0</v>
      </c>
      <c r="M13" s="45">
        <f>'TAB5.1'!M161</f>
        <v>0</v>
      </c>
      <c r="N13" s="45">
        <f>'TAB5.1'!N161</f>
        <v>0</v>
      </c>
      <c r="O13" s="45">
        <f>'TAB5.1'!O161</f>
        <v>0</v>
      </c>
      <c r="P13" s="45">
        <f>'TAB5.1'!P161</f>
        <v>0</v>
      </c>
      <c r="Q13" s="45">
        <f>'TAB5.1'!Q161</f>
        <v>0</v>
      </c>
      <c r="R13" s="45">
        <f>'TAB5.1'!R161</f>
        <v>0</v>
      </c>
      <c r="S13" s="45">
        <f>'TAB5.1'!S161</f>
        <v>0</v>
      </c>
      <c r="V13" s="241">
        <f t="shared" si="1"/>
        <v>6</v>
      </c>
    </row>
    <row r="14" spans="1:37" x14ac:dyDescent="0.3">
      <c r="A14" s="541"/>
      <c r="B14" s="44" t="s">
        <v>245</v>
      </c>
      <c r="C14" s="45">
        <f>'TAB5.1'!C162</f>
        <v>0</v>
      </c>
      <c r="D14" s="45">
        <f>'TAB5.1'!D162</f>
        <v>0</v>
      </c>
      <c r="E14" s="45">
        <f>'TAB5.1'!E162</f>
        <v>0</v>
      </c>
      <c r="F14" s="45">
        <f>'TAB5.1'!F162</f>
        <v>0</v>
      </c>
      <c r="G14" s="45">
        <f>'TAB5.1'!G162</f>
        <v>0</v>
      </c>
      <c r="H14" s="45">
        <f>'TAB5.1'!H162</f>
        <v>0</v>
      </c>
      <c r="I14" s="45">
        <f>'TAB5.1'!I162</f>
        <v>0</v>
      </c>
      <c r="J14" s="45">
        <f>'TAB5.1'!J162</f>
        <v>0</v>
      </c>
      <c r="K14" s="45">
        <f>'TAB5.1'!K162</f>
        <v>0</v>
      </c>
      <c r="L14" s="45">
        <f>'TAB5.1'!L162</f>
        <v>0</v>
      </c>
      <c r="M14" s="45">
        <f>'TAB5.1'!M162</f>
        <v>0</v>
      </c>
      <c r="N14" s="45">
        <f>'TAB5.1'!N162</f>
        <v>0</v>
      </c>
      <c r="O14" s="45">
        <f>'TAB5.1'!O162</f>
        <v>0</v>
      </c>
      <c r="P14" s="45">
        <f>'TAB5.1'!P162</f>
        <v>0</v>
      </c>
      <c r="Q14" s="45">
        <f>'TAB5.1'!Q162</f>
        <v>0</v>
      </c>
      <c r="R14" s="45">
        <f>'TAB5.1'!R162</f>
        <v>0</v>
      </c>
      <c r="S14" s="45">
        <f>'TAB5.1'!S162</f>
        <v>0</v>
      </c>
      <c r="V14" s="241">
        <f t="shared" si="1"/>
        <v>7</v>
      </c>
    </row>
    <row r="15" spans="1:37" x14ac:dyDescent="0.3">
      <c r="A15" s="541"/>
      <c r="B15" s="44" t="s">
        <v>246</v>
      </c>
      <c r="C15" s="45">
        <f>'TAB5.1'!C163</f>
        <v>0</v>
      </c>
      <c r="D15" s="45">
        <f>'TAB5.1'!D163</f>
        <v>0</v>
      </c>
      <c r="E15" s="45">
        <f>'TAB5.1'!E163</f>
        <v>0</v>
      </c>
      <c r="F15" s="45">
        <f>'TAB5.1'!F163</f>
        <v>0</v>
      </c>
      <c r="G15" s="45">
        <f>'TAB5.1'!G163</f>
        <v>0</v>
      </c>
      <c r="H15" s="45">
        <f>'TAB5.1'!H163</f>
        <v>0</v>
      </c>
      <c r="I15" s="45">
        <f>'TAB5.1'!I163</f>
        <v>0</v>
      </c>
      <c r="J15" s="45">
        <f>'TAB5.1'!J163</f>
        <v>0</v>
      </c>
      <c r="K15" s="45">
        <f>'TAB5.1'!K163</f>
        <v>0</v>
      </c>
      <c r="L15" s="45">
        <f>'TAB5.1'!L163</f>
        <v>0</v>
      </c>
      <c r="M15" s="45">
        <f>'TAB5.1'!M163</f>
        <v>0</v>
      </c>
      <c r="N15" s="45">
        <f>'TAB5.1'!N163</f>
        <v>0</v>
      </c>
      <c r="O15" s="45">
        <f>'TAB5.1'!O163</f>
        <v>0</v>
      </c>
      <c r="P15" s="45">
        <f>'TAB5.1'!P163</f>
        <v>0</v>
      </c>
      <c r="Q15" s="45">
        <f>'TAB5.1'!Q163</f>
        <v>0</v>
      </c>
      <c r="R15" s="45">
        <f>'TAB5.1'!R163</f>
        <v>0</v>
      </c>
      <c r="S15" s="45">
        <f>'TAB5.1'!S163</f>
        <v>0</v>
      </c>
      <c r="V15" s="241">
        <f t="shared" si="1"/>
        <v>8</v>
      </c>
    </row>
    <row r="16" spans="1:37" x14ac:dyDescent="0.3">
      <c r="A16" s="541"/>
      <c r="B16" s="44" t="s">
        <v>247</v>
      </c>
      <c r="C16" s="45">
        <f>'TAB5.1'!C164</f>
        <v>0</v>
      </c>
      <c r="D16" s="45">
        <f>'TAB5.1'!D164</f>
        <v>0</v>
      </c>
      <c r="E16" s="45">
        <f>'TAB5.1'!E164</f>
        <v>0</v>
      </c>
      <c r="F16" s="45">
        <f>'TAB5.1'!F164</f>
        <v>0</v>
      </c>
      <c r="G16" s="45">
        <f>'TAB5.1'!G164</f>
        <v>0</v>
      </c>
      <c r="H16" s="45">
        <f>'TAB5.1'!H164</f>
        <v>0</v>
      </c>
      <c r="I16" s="45">
        <f>'TAB5.1'!I164</f>
        <v>0</v>
      </c>
      <c r="J16" s="45">
        <f>'TAB5.1'!J164</f>
        <v>0</v>
      </c>
      <c r="K16" s="45">
        <f>'TAB5.1'!K164</f>
        <v>0</v>
      </c>
      <c r="L16" s="45">
        <f>'TAB5.1'!L164</f>
        <v>0</v>
      </c>
      <c r="M16" s="45">
        <f>'TAB5.1'!M164</f>
        <v>0</v>
      </c>
      <c r="N16" s="45">
        <f>'TAB5.1'!N164</f>
        <v>0</v>
      </c>
      <c r="O16" s="45">
        <f>'TAB5.1'!O164</f>
        <v>0</v>
      </c>
      <c r="P16" s="45">
        <f>'TAB5.1'!P164</f>
        <v>0</v>
      </c>
      <c r="Q16" s="45">
        <f>'TAB5.1'!Q164</f>
        <v>0</v>
      </c>
      <c r="R16" s="45">
        <f>'TAB5.1'!R164</f>
        <v>0</v>
      </c>
      <c r="S16" s="45">
        <f>'TAB5.1'!S164</f>
        <v>0</v>
      </c>
      <c r="V16" s="241">
        <f t="shared" si="1"/>
        <v>9</v>
      </c>
    </row>
    <row r="17" spans="1:22" x14ac:dyDescent="0.3">
      <c r="A17" s="541"/>
      <c r="B17" s="44" t="s">
        <v>248</v>
      </c>
      <c r="C17" s="45">
        <f>'TAB5.1'!C165</f>
        <v>0</v>
      </c>
      <c r="D17" s="45">
        <f>'TAB5.1'!D165</f>
        <v>0</v>
      </c>
      <c r="E17" s="45">
        <f>'TAB5.1'!E165</f>
        <v>0</v>
      </c>
      <c r="F17" s="45">
        <f>'TAB5.1'!F165</f>
        <v>0</v>
      </c>
      <c r="G17" s="45">
        <f>'TAB5.1'!G165</f>
        <v>0</v>
      </c>
      <c r="H17" s="45">
        <f>'TAB5.1'!H165</f>
        <v>0</v>
      </c>
      <c r="I17" s="45">
        <f>'TAB5.1'!I165</f>
        <v>0</v>
      </c>
      <c r="J17" s="45">
        <f>'TAB5.1'!J165</f>
        <v>0</v>
      </c>
      <c r="K17" s="45">
        <f>'TAB5.1'!K165</f>
        <v>0</v>
      </c>
      <c r="L17" s="45">
        <f>'TAB5.1'!L165</f>
        <v>0</v>
      </c>
      <c r="M17" s="45">
        <f>'TAB5.1'!M165</f>
        <v>0</v>
      </c>
      <c r="N17" s="45">
        <f>'TAB5.1'!N165</f>
        <v>0</v>
      </c>
      <c r="O17" s="45">
        <f>'TAB5.1'!O165</f>
        <v>0</v>
      </c>
      <c r="P17" s="45">
        <f>'TAB5.1'!P165</f>
        <v>0</v>
      </c>
      <c r="Q17" s="45">
        <f>'TAB5.1'!Q165</f>
        <v>0</v>
      </c>
      <c r="R17" s="45">
        <f>'TAB5.1'!R165</f>
        <v>0</v>
      </c>
      <c r="S17" s="45">
        <f>'TAB5.1'!S165</f>
        <v>0</v>
      </c>
      <c r="V17" s="241">
        <f t="shared" si="1"/>
        <v>10</v>
      </c>
    </row>
    <row r="18" spans="1:22" x14ac:dyDescent="0.3">
      <c r="A18" s="541"/>
      <c r="B18" s="44" t="s">
        <v>249</v>
      </c>
      <c r="C18" s="45">
        <f>'TAB5.1'!C166</f>
        <v>0</v>
      </c>
      <c r="D18" s="45">
        <f>'TAB5.1'!D166</f>
        <v>0</v>
      </c>
      <c r="E18" s="45">
        <f>'TAB5.1'!E166</f>
        <v>0</v>
      </c>
      <c r="F18" s="45">
        <f>'TAB5.1'!F166</f>
        <v>0</v>
      </c>
      <c r="G18" s="45">
        <f>'TAB5.1'!G166</f>
        <v>0</v>
      </c>
      <c r="H18" s="45">
        <f>'TAB5.1'!H166</f>
        <v>0</v>
      </c>
      <c r="I18" s="45">
        <f>'TAB5.1'!I166</f>
        <v>0</v>
      </c>
      <c r="J18" s="45">
        <f>'TAB5.1'!J166</f>
        <v>0</v>
      </c>
      <c r="K18" s="45">
        <f>'TAB5.1'!K166</f>
        <v>0</v>
      </c>
      <c r="L18" s="45">
        <f>'TAB5.1'!L166</f>
        <v>0</v>
      </c>
      <c r="M18" s="45">
        <f>'TAB5.1'!M166</f>
        <v>0</v>
      </c>
      <c r="N18" s="45">
        <f>'TAB5.1'!N166</f>
        <v>0</v>
      </c>
      <c r="O18" s="45">
        <f>'TAB5.1'!O166</f>
        <v>0</v>
      </c>
      <c r="P18" s="45">
        <f>'TAB5.1'!P166</f>
        <v>0</v>
      </c>
      <c r="Q18" s="45">
        <f>'TAB5.1'!Q166</f>
        <v>0</v>
      </c>
      <c r="R18" s="45">
        <f>'TAB5.1'!R166</f>
        <v>0</v>
      </c>
      <c r="S18" s="45">
        <f>'TAB5.1'!S166</f>
        <v>0</v>
      </c>
      <c r="V18" s="241">
        <f t="shared" si="1"/>
        <v>11</v>
      </c>
    </row>
    <row r="19" spans="1:22" x14ac:dyDescent="0.3">
      <c r="A19" s="541"/>
      <c r="B19" s="44" t="s">
        <v>250</v>
      </c>
      <c r="C19" s="45">
        <f>'TAB5.1'!C167</f>
        <v>0</v>
      </c>
      <c r="D19" s="45">
        <f>'TAB5.1'!D167</f>
        <v>0</v>
      </c>
      <c r="E19" s="45">
        <f>'TAB5.1'!E167</f>
        <v>0</v>
      </c>
      <c r="F19" s="45">
        <f>'TAB5.1'!F167</f>
        <v>0</v>
      </c>
      <c r="G19" s="45">
        <f>'TAB5.1'!G167</f>
        <v>0</v>
      </c>
      <c r="H19" s="45">
        <f>'TAB5.1'!H167</f>
        <v>0</v>
      </c>
      <c r="I19" s="45">
        <f>'TAB5.1'!I167</f>
        <v>0</v>
      </c>
      <c r="J19" s="45">
        <f>'TAB5.1'!J167</f>
        <v>0</v>
      </c>
      <c r="K19" s="45">
        <f>'TAB5.1'!K167</f>
        <v>0</v>
      </c>
      <c r="L19" s="45">
        <f>'TAB5.1'!L167</f>
        <v>0</v>
      </c>
      <c r="M19" s="45">
        <f>'TAB5.1'!M167</f>
        <v>0</v>
      </c>
      <c r="N19" s="45">
        <f>'TAB5.1'!N167</f>
        <v>0</v>
      </c>
      <c r="O19" s="45">
        <f>'TAB5.1'!O167</f>
        <v>0</v>
      </c>
      <c r="P19" s="45">
        <f>'TAB5.1'!P167</f>
        <v>0</v>
      </c>
      <c r="Q19" s="45">
        <f>'TAB5.1'!Q167</f>
        <v>0</v>
      </c>
      <c r="R19" s="45">
        <f>'TAB5.1'!R167</f>
        <v>0</v>
      </c>
      <c r="S19" s="45">
        <f>'TAB5.1'!S167</f>
        <v>0</v>
      </c>
      <c r="V19" s="241">
        <f t="shared" si="1"/>
        <v>12</v>
      </c>
    </row>
    <row r="20" spans="1:22" x14ac:dyDescent="0.3">
      <c r="A20" s="541"/>
      <c r="B20" s="44" t="s">
        <v>251</v>
      </c>
      <c r="C20" s="45">
        <f>'TAB5.1'!C168</f>
        <v>0</v>
      </c>
      <c r="D20" s="45">
        <f>'TAB5.1'!D168</f>
        <v>0</v>
      </c>
      <c r="E20" s="45">
        <f>'TAB5.1'!E168</f>
        <v>0</v>
      </c>
      <c r="F20" s="45">
        <f>'TAB5.1'!F168</f>
        <v>0</v>
      </c>
      <c r="G20" s="45">
        <f>'TAB5.1'!G168</f>
        <v>0</v>
      </c>
      <c r="H20" s="45">
        <f>'TAB5.1'!H168</f>
        <v>0</v>
      </c>
      <c r="I20" s="45">
        <f>'TAB5.1'!I168</f>
        <v>0</v>
      </c>
      <c r="J20" s="45">
        <f>'TAB5.1'!J168</f>
        <v>0</v>
      </c>
      <c r="K20" s="45">
        <f>'TAB5.1'!K168</f>
        <v>0</v>
      </c>
      <c r="L20" s="45">
        <f>'TAB5.1'!L168</f>
        <v>0</v>
      </c>
      <c r="M20" s="45">
        <f>'TAB5.1'!M168</f>
        <v>0</v>
      </c>
      <c r="N20" s="45">
        <f>'TAB5.1'!N168</f>
        <v>0</v>
      </c>
      <c r="O20" s="45">
        <f>'TAB5.1'!O168</f>
        <v>0</v>
      </c>
      <c r="P20" s="45">
        <f>'TAB5.1'!P168</f>
        <v>0</v>
      </c>
      <c r="Q20" s="45">
        <f>'TAB5.1'!Q168</f>
        <v>0</v>
      </c>
      <c r="R20" s="45">
        <f>'TAB5.1'!R168</f>
        <v>0</v>
      </c>
      <c r="S20" s="45">
        <f>'TAB5.1'!S168</f>
        <v>0</v>
      </c>
      <c r="V20" s="241">
        <f t="shared" si="1"/>
        <v>13</v>
      </c>
    </row>
    <row r="21" spans="1:22" x14ac:dyDescent="0.3">
      <c r="A21" s="541"/>
      <c r="B21" s="44" t="s">
        <v>252</v>
      </c>
      <c r="C21" s="45">
        <f>'TAB5.1'!C169</f>
        <v>0</v>
      </c>
      <c r="D21" s="45">
        <f>'TAB5.1'!D169</f>
        <v>0</v>
      </c>
      <c r="E21" s="45">
        <f>'TAB5.1'!E169</f>
        <v>0</v>
      </c>
      <c r="F21" s="45">
        <f>'TAB5.1'!F169</f>
        <v>0</v>
      </c>
      <c r="G21" s="45">
        <f>'TAB5.1'!G169</f>
        <v>0</v>
      </c>
      <c r="H21" s="45">
        <f>'TAB5.1'!H169</f>
        <v>0</v>
      </c>
      <c r="I21" s="45">
        <f>'TAB5.1'!I169</f>
        <v>0</v>
      </c>
      <c r="J21" s="45">
        <f>'TAB5.1'!J169</f>
        <v>0</v>
      </c>
      <c r="K21" s="45">
        <f>'TAB5.1'!K169</f>
        <v>0</v>
      </c>
      <c r="L21" s="45">
        <f>'TAB5.1'!L169</f>
        <v>0</v>
      </c>
      <c r="M21" s="45">
        <f>'TAB5.1'!M169</f>
        <v>0</v>
      </c>
      <c r="N21" s="45">
        <f>'TAB5.1'!N169</f>
        <v>0</v>
      </c>
      <c r="O21" s="45">
        <f>'TAB5.1'!O169</f>
        <v>0</v>
      </c>
      <c r="P21" s="45">
        <f>'TAB5.1'!P169</f>
        <v>0</v>
      </c>
      <c r="Q21" s="45">
        <f>'TAB5.1'!Q169</f>
        <v>0</v>
      </c>
      <c r="R21" s="45">
        <f>'TAB5.1'!R169</f>
        <v>0</v>
      </c>
      <c r="S21" s="45">
        <f>'TAB5.1'!S169</f>
        <v>0</v>
      </c>
      <c r="V21" s="241">
        <f t="shared" si="1"/>
        <v>14</v>
      </c>
    </row>
    <row r="22" spans="1:22" x14ac:dyDescent="0.3">
      <c r="A22" s="541"/>
      <c r="B22" s="44" t="s">
        <v>50</v>
      </c>
      <c r="C22" s="45">
        <f>'TAB5.1'!C170</f>
        <v>0</v>
      </c>
      <c r="D22" s="45">
        <f>'TAB5.1'!D170</f>
        <v>0</v>
      </c>
      <c r="E22" s="45">
        <f>'TAB5.1'!E170</f>
        <v>0</v>
      </c>
      <c r="F22" s="45">
        <f>'TAB5.1'!F170</f>
        <v>0</v>
      </c>
      <c r="G22" s="45">
        <f>'TAB5.1'!G170</f>
        <v>0</v>
      </c>
      <c r="H22" s="45">
        <f>'TAB5.1'!H170</f>
        <v>0</v>
      </c>
      <c r="I22" s="45">
        <f>'TAB5.1'!I170</f>
        <v>0</v>
      </c>
      <c r="J22" s="45">
        <f>'TAB5.1'!J170</f>
        <v>0</v>
      </c>
      <c r="K22" s="45">
        <f>'TAB5.1'!K170</f>
        <v>0</v>
      </c>
      <c r="L22" s="45">
        <f>'TAB5.1'!L170</f>
        <v>0</v>
      </c>
      <c r="M22" s="45">
        <f>'TAB5.1'!M170</f>
        <v>0</v>
      </c>
      <c r="N22" s="45">
        <f>'TAB5.1'!N170</f>
        <v>0</v>
      </c>
      <c r="O22" s="45">
        <f>'TAB5.1'!O170</f>
        <v>0</v>
      </c>
      <c r="P22" s="45">
        <f>'TAB5.1'!P170</f>
        <v>0</v>
      </c>
      <c r="Q22" s="45">
        <f>'TAB5.1'!Q170</f>
        <v>0</v>
      </c>
      <c r="R22" s="45">
        <f>'TAB5.1'!R170</f>
        <v>0</v>
      </c>
      <c r="S22" s="45">
        <f>'TAB5.1'!S170</f>
        <v>0</v>
      </c>
      <c r="V22" s="241">
        <f t="shared" si="1"/>
        <v>15</v>
      </c>
    </row>
    <row r="23" spans="1:22" x14ac:dyDescent="0.3">
      <c r="A23" s="541"/>
      <c r="B23" s="44" t="s">
        <v>19</v>
      </c>
      <c r="C23" s="45">
        <f>'TAB5.1'!C171</f>
        <v>0</v>
      </c>
      <c r="D23" s="45">
        <f>'TAB5.1'!D171</f>
        <v>0</v>
      </c>
      <c r="E23" s="45">
        <f>'TAB5.1'!E171</f>
        <v>0</v>
      </c>
      <c r="F23" s="45">
        <f>'TAB5.1'!F171</f>
        <v>0</v>
      </c>
      <c r="G23" s="45">
        <f>'TAB5.1'!G171</f>
        <v>0</v>
      </c>
      <c r="H23" s="45">
        <f>'TAB5.1'!H171</f>
        <v>0</v>
      </c>
      <c r="I23" s="45">
        <f>'TAB5.1'!I171</f>
        <v>0</v>
      </c>
      <c r="J23" s="45">
        <f>'TAB5.1'!J171</f>
        <v>0</v>
      </c>
      <c r="K23" s="45">
        <f>'TAB5.1'!K171</f>
        <v>0</v>
      </c>
      <c r="L23" s="45">
        <f>'TAB5.1'!L171</f>
        <v>0</v>
      </c>
      <c r="M23" s="45">
        <f>'TAB5.1'!M171</f>
        <v>0</v>
      </c>
      <c r="N23" s="45">
        <f>'TAB5.1'!N171</f>
        <v>0</v>
      </c>
      <c r="O23" s="45">
        <f>'TAB5.1'!O171</f>
        <v>0</v>
      </c>
      <c r="P23" s="45">
        <f>'TAB5.1'!P171</f>
        <v>0</v>
      </c>
      <c r="Q23" s="45">
        <f>'TAB5.1'!Q171</f>
        <v>0</v>
      </c>
      <c r="R23" s="45">
        <f>'TAB5.1'!R171</f>
        <v>0</v>
      </c>
      <c r="S23" s="45">
        <f>'TAB5.1'!S171</f>
        <v>0</v>
      </c>
      <c r="V23" s="241">
        <f t="shared" si="1"/>
        <v>16</v>
      </c>
    </row>
    <row r="24" spans="1:22" x14ac:dyDescent="0.3">
      <c r="A24" s="541"/>
      <c r="B24" s="44" t="str">
        <f>'TAB5.1'!B24</f>
        <v>Intitulé libre 1</v>
      </c>
      <c r="C24" s="45">
        <f>'TAB5.1'!C172</f>
        <v>0</v>
      </c>
      <c r="D24" s="45">
        <f>'TAB5.1'!D172</f>
        <v>0</v>
      </c>
      <c r="E24" s="45">
        <f>'TAB5.1'!E172</f>
        <v>0</v>
      </c>
      <c r="F24" s="45">
        <f>'TAB5.1'!F172</f>
        <v>0</v>
      </c>
      <c r="G24" s="45">
        <f>'TAB5.1'!G172</f>
        <v>0</v>
      </c>
      <c r="H24" s="45">
        <f>'TAB5.1'!H172</f>
        <v>0</v>
      </c>
      <c r="I24" s="45">
        <f>'TAB5.1'!I172</f>
        <v>0</v>
      </c>
      <c r="J24" s="45">
        <f>'TAB5.1'!J172</f>
        <v>0</v>
      </c>
      <c r="K24" s="45">
        <f>'TAB5.1'!K172</f>
        <v>0</v>
      </c>
      <c r="L24" s="45">
        <f>'TAB5.1'!L172</f>
        <v>0</v>
      </c>
      <c r="M24" s="45">
        <f>'TAB5.1'!M172</f>
        <v>0</v>
      </c>
      <c r="N24" s="45">
        <f>'TAB5.1'!N172</f>
        <v>0</v>
      </c>
      <c r="O24" s="45">
        <f>'TAB5.1'!O172</f>
        <v>0</v>
      </c>
      <c r="P24" s="45">
        <f>'TAB5.1'!P172</f>
        <v>0</v>
      </c>
      <c r="Q24" s="45">
        <f>'TAB5.1'!Q172</f>
        <v>0</v>
      </c>
      <c r="R24" s="45">
        <f>'TAB5.1'!R172</f>
        <v>0</v>
      </c>
      <c r="S24" s="45">
        <f>'TAB5.1'!S172</f>
        <v>0</v>
      </c>
      <c r="V24" s="241">
        <f t="shared" si="1"/>
        <v>17</v>
      </c>
    </row>
    <row r="25" spans="1:22" x14ac:dyDescent="0.3">
      <c r="A25" s="541"/>
      <c r="B25" s="44" t="str">
        <f>'TAB5.1'!B25</f>
        <v>Intitulé libre 2</v>
      </c>
      <c r="C25" s="45">
        <f>'TAB5.1'!C173</f>
        <v>0</v>
      </c>
      <c r="D25" s="45">
        <f>'TAB5.1'!D173</f>
        <v>0</v>
      </c>
      <c r="E25" s="45">
        <f>'TAB5.1'!E173</f>
        <v>0</v>
      </c>
      <c r="F25" s="45">
        <f>'TAB5.1'!F173</f>
        <v>0</v>
      </c>
      <c r="G25" s="45">
        <f>'TAB5.1'!G173</f>
        <v>0</v>
      </c>
      <c r="H25" s="45">
        <f>'TAB5.1'!H173</f>
        <v>0</v>
      </c>
      <c r="I25" s="45">
        <f>'TAB5.1'!I173</f>
        <v>0</v>
      </c>
      <c r="J25" s="45">
        <f>'TAB5.1'!J173</f>
        <v>0</v>
      </c>
      <c r="K25" s="45">
        <f>'TAB5.1'!K173</f>
        <v>0</v>
      </c>
      <c r="L25" s="45">
        <f>'TAB5.1'!L173</f>
        <v>0</v>
      </c>
      <c r="M25" s="45">
        <f>'TAB5.1'!M173</f>
        <v>0</v>
      </c>
      <c r="N25" s="45">
        <f>'TAB5.1'!N173</f>
        <v>0</v>
      </c>
      <c r="O25" s="45">
        <f>'TAB5.1'!O173</f>
        <v>0</v>
      </c>
      <c r="P25" s="45">
        <f>'TAB5.1'!P173</f>
        <v>0</v>
      </c>
      <c r="Q25" s="45">
        <f>'TAB5.1'!Q173</f>
        <v>0</v>
      </c>
      <c r="R25" s="45">
        <f>'TAB5.1'!R173</f>
        <v>0</v>
      </c>
      <c r="S25" s="45">
        <f>'TAB5.1'!S173</f>
        <v>0</v>
      </c>
      <c r="V25" s="241">
        <f t="shared" si="1"/>
        <v>18</v>
      </c>
    </row>
    <row r="26" spans="1:22" x14ac:dyDescent="0.3">
      <c r="A26" s="541"/>
      <c r="B26" s="44" t="str">
        <f>'TAB5.1'!B26</f>
        <v>Intitulé libre 3</v>
      </c>
      <c r="C26" s="45">
        <f>'TAB5.1'!C174</f>
        <v>0</v>
      </c>
      <c r="D26" s="45">
        <f>'TAB5.1'!D174</f>
        <v>0</v>
      </c>
      <c r="E26" s="45">
        <f>'TAB5.1'!E174</f>
        <v>0</v>
      </c>
      <c r="F26" s="45">
        <f>'TAB5.1'!F174</f>
        <v>0</v>
      </c>
      <c r="G26" s="45">
        <f>'TAB5.1'!G174</f>
        <v>0</v>
      </c>
      <c r="H26" s="45">
        <f>'TAB5.1'!H174</f>
        <v>0</v>
      </c>
      <c r="I26" s="45">
        <f>'TAB5.1'!I174</f>
        <v>0</v>
      </c>
      <c r="J26" s="45">
        <f>'TAB5.1'!J174</f>
        <v>0</v>
      </c>
      <c r="K26" s="45">
        <f>'TAB5.1'!K174</f>
        <v>0</v>
      </c>
      <c r="L26" s="45">
        <f>'TAB5.1'!L174</f>
        <v>0</v>
      </c>
      <c r="M26" s="45">
        <f>'TAB5.1'!M174</f>
        <v>0</v>
      </c>
      <c r="N26" s="45">
        <f>'TAB5.1'!N174</f>
        <v>0</v>
      </c>
      <c r="O26" s="45">
        <f>'TAB5.1'!O174</f>
        <v>0</v>
      </c>
      <c r="P26" s="45">
        <f>'TAB5.1'!P174</f>
        <v>0</v>
      </c>
      <c r="Q26" s="45">
        <f>'TAB5.1'!Q174</f>
        <v>0</v>
      </c>
      <c r="R26" s="45">
        <f>'TAB5.1'!R174</f>
        <v>0</v>
      </c>
      <c r="S26" s="45">
        <f>'TAB5.1'!S174</f>
        <v>0</v>
      </c>
      <c r="V26" s="241">
        <f t="shared" si="1"/>
        <v>19</v>
      </c>
    </row>
    <row r="27" spans="1:22" x14ac:dyDescent="0.3">
      <c r="A27" s="541"/>
      <c r="B27" s="44" t="str">
        <f>'TAB5.1'!B27</f>
        <v>Intitulé libre 4</v>
      </c>
      <c r="C27" s="45">
        <f>'TAB5.1'!C175</f>
        <v>0</v>
      </c>
      <c r="D27" s="45">
        <f>'TAB5.1'!D175</f>
        <v>0</v>
      </c>
      <c r="E27" s="45">
        <f>'TAB5.1'!E175</f>
        <v>0</v>
      </c>
      <c r="F27" s="45">
        <f>'TAB5.1'!F175</f>
        <v>0</v>
      </c>
      <c r="G27" s="45">
        <f>'TAB5.1'!G175</f>
        <v>0</v>
      </c>
      <c r="H27" s="45">
        <f>'TAB5.1'!H175</f>
        <v>0</v>
      </c>
      <c r="I27" s="45">
        <f>'TAB5.1'!I175</f>
        <v>0</v>
      </c>
      <c r="J27" s="45">
        <f>'TAB5.1'!J175</f>
        <v>0</v>
      </c>
      <c r="K27" s="45">
        <f>'TAB5.1'!K175</f>
        <v>0</v>
      </c>
      <c r="L27" s="45">
        <f>'TAB5.1'!L175</f>
        <v>0</v>
      </c>
      <c r="M27" s="45">
        <f>'TAB5.1'!M175</f>
        <v>0</v>
      </c>
      <c r="N27" s="45">
        <f>'TAB5.1'!N175</f>
        <v>0</v>
      </c>
      <c r="O27" s="45">
        <f>'TAB5.1'!O175</f>
        <v>0</v>
      </c>
      <c r="P27" s="45">
        <f>'TAB5.1'!P175</f>
        <v>0</v>
      </c>
      <c r="Q27" s="45">
        <f>'TAB5.1'!Q175</f>
        <v>0</v>
      </c>
      <c r="R27" s="45">
        <f>'TAB5.1'!R175</f>
        <v>0</v>
      </c>
      <c r="S27" s="45">
        <f>'TAB5.1'!S175</f>
        <v>0</v>
      </c>
      <c r="V27" s="241">
        <f t="shared" si="1"/>
        <v>20</v>
      </c>
    </row>
    <row r="28" spans="1:22" x14ac:dyDescent="0.3">
      <c r="A28" s="541"/>
      <c r="B28" s="44" t="str">
        <f>'TAB5.1'!B28</f>
        <v>Intitulé libre 5</v>
      </c>
      <c r="C28" s="45">
        <f>'TAB5.1'!C176</f>
        <v>0</v>
      </c>
      <c r="D28" s="45">
        <f>'TAB5.1'!D176</f>
        <v>0</v>
      </c>
      <c r="E28" s="45">
        <f>'TAB5.1'!E176</f>
        <v>0</v>
      </c>
      <c r="F28" s="45">
        <f>'TAB5.1'!F176</f>
        <v>0</v>
      </c>
      <c r="G28" s="45">
        <f>'TAB5.1'!G176</f>
        <v>0</v>
      </c>
      <c r="H28" s="45">
        <f>'TAB5.1'!H176</f>
        <v>0</v>
      </c>
      <c r="I28" s="45">
        <f>'TAB5.1'!I176</f>
        <v>0</v>
      </c>
      <c r="J28" s="45">
        <f>'TAB5.1'!J176</f>
        <v>0</v>
      </c>
      <c r="K28" s="45">
        <f>'TAB5.1'!K176</f>
        <v>0</v>
      </c>
      <c r="L28" s="45">
        <f>'TAB5.1'!L176</f>
        <v>0</v>
      </c>
      <c r="M28" s="45">
        <f>'TAB5.1'!M176</f>
        <v>0</v>
      </c>
      <c r="N28" s="45">
        <f>'TAB5.1'!N176</f>
        <v>0</v>
      </c>
      <c r="O28" s="45">
        <f>'TAB5.1'!O176</f>
        <v>0</v>
      </c>
      <c r="P28" s="45">
        <f>'TAB5.1'!P176</f>
        <v>0</v>
      </c>
      <c r="Q28" s="45">
        <f>'TAB5.1'!Q176</f>
        <v>0</v>
      </c>
      <c r="R28" s="45">
        <f>'TAB5.1'!R176</f>
        <v>0</v>
      </c>
      <c r="S28" s="45">
        <f>'TAB5.1'!S176</f>
        <v>0</v>
      </c>
      <c r="V28" s="241">
        <f t="shared" si="1"/>
        <v>21</v>
      </c>
    </row>
    <row r="29" spans="1:22" ht="14.25" thickBot="1" x14ac:dyDescent="0.35">
      <c r="A29" s="541"/>
      <c r="B29" s="46" t="s">
        <v>52</v>
      </c>
      <c r="C29" s="47">
        <f t="shared" ref="C29:S29" si="2">SUM(C8:C28)</f>
        <v>0</v>
      </c>
      <c r="D29" s="47">
        <f t="shared" si="2"/>
        <v>0</v>
      </c>
      <c r="E29" s="47">
        <f t="shared" si="2"/>
        <v>0</v>
      </c>
      <c r="F29" s="47">
        <f t="shared" si="2"/>
        <v>0</v>
      </c>
      <c r="G29" s="47">
        <f t="shared" si="2"/>
        <v>0</v>
      </c>
      <c r="H29" s="47">
        <f t="shared" si="2"/>
        <v>0</v>
      </c>
      <c r="I29" s="47">
        <f t="shared" si="2"/>
        <v>0</v>
      </c>
      <c r="J29" s="47">
        <f t="shared" si="2"/>
        <v>0</v>
      </c>
      <c r="K29" s="47">
        <f t="shared" si="2"/>
        <v>0</v>
      </c>
      <c r="L29" s="47">
        <f t="shared" si="2"/>
        <v>0</v>
      </c>
      <c r="M29" s="47">
        <f t="shared" si="2"/>
        <v>0</v>
      </c>
      <c r="N29" s="47">
        <f t="shared" si="2"/>
        <v>0</v>
      </c>
      <c r="O29" s="47">
        <f t="shared" si="2"/>
        <v>0</v>
      </c>
      <c r="P29" s="47">
        <f t="shared" si="2"/>
        <v>0</v>
      </c>
      <c r="Q29" s="47">
        <f t="shared" si="2"/>
        <v>0</v>
      </c>
      <c r="R29" s="47">
        <f t="shared" si="2"/>
        <v>0</v>
      </c>
      <c r="S29" s="47">
        <f t="shared" si="2"/>
        <v>0</v>
      </c>
      <c r="T29" s="113"/>
      <c r="U29" s="34" t="str">
        <f>RIGHT(A8,4)&amp;"reseau"</f>
        <v>2024reseau</v>
      </c>
      <c r="V29" s="241">
        <f t="shared" si="1"/>
        <v>22</v>
      </c>
    </row>
    <row r="30" spans="1:22" x14ac:dyDescent="0.3">
      <c r="A30" s="541"/>
      <c r="B30" s="48"/>
      <c r="C30" s="45"/>
      <c r="D30" s="45"/>
      <c r="E30" s="45"/>
      <c r="F30" s="45"/>
      <c r="G30" s="45"/>
      <c r="H30" s="45"/>
      <c r="I30" s="45"/>
      <c r="J30" s="45"/>
      <c r="K30" s="45"/>
      <c r="L30" s="45"/>
      <c r="M30" s="45"/>
      <c r="N30" s="45"/>
      <c r="O30" s="45"/>
      <c r="P30" s="45"/>
      <c r="Q30" s="45"/>
      <c r="R30" s="45"/>
      <c r="S30" s="45"/>
      <c r="T30" s="45"/>
      <c r="V30" s="241">
        <f t="shared" si="1"/>
        <v>23</v>
      </c>
    </row>
    <row r="31" spans="1:22" x14ac:dyDescent="0.3">
      <c r="A31" s="541"/>
      <c r="B31" s="44" t="s">
        <v>239</v>
      </c>
      <c r="C31" s="45">
        <f>'TAB5.1'!C179</f>
        <v>0</v>
      </c>
      <c r="D31" s="45">
        <f>'TAB5.1'!D179</f>
        <v>0</v>
      </c>
      <c r="E31" s="45">
        <f>'TAB5.1'!E179</f>
        <v>0</v>
      </c>
      <c r="F31" s="45">
        <f>'TAB5.1'!F179</f>
        <v>0</v>
      </c>
      <c r="G31" s="45">
        <f>'TAB5.1'!G179</f>
        <v>0</v>
      </c>
      <c r="H31" s="45">
        <f>'TAB5.1'!H179</f>
        <v>0</v>
      </c>
      <c r="I31" s="45">
        <f>'TAB5.1'!I179</f>
        <v>0</v>
      </c>
      <c r="J31" s="45">
        <f>'TAB5.1'!J179</f>
        <v>0</v>
      </c>
      <c r="K31" s="45">
        <f>'TAB5.1'!K179</f>
        <v>0</v>
      </c>
      <c r="L31" s="45">
        <f>'TAB5.1'!L179</f>
        <v>0</v>
      </c>
      <c r="M31" s="45">
        <f>'TAB5.1'!M179</f>
        <v>0</v>
      </c>
      <c r="N31" s="45">
        <f>'TAB5.1'!N179</f>
        <v>0</v>
      </c>
      <c r="O31" s="45">
        <f>'TAB5.1'!O179</f>
        <v>0</v>
      </c>
      <c r="P31" s="45">
        <f>'TAB5.1'!P179</f>
        <v>0</v>
      </c>
      <c r="Q31" s="45">
        <f>'TAB5.1'!Q179</f>
        <v>0</v>
      </c>
      <c r="R31" s="45">
        <f>'TAB5.1'!R179</f>
        <v>0</v>
      </c>
      <c r="S31" s="45">
        <f>'TAB5.1'!S179</f>
        <v>0</v>
      </c>
      <c r="T31" s="45"/>
      <c r="V31" s="241">
        <f t="shared" si="1"/>
        <v>24</v>
      </c>
    </row>
    <row r="32" spans="1:22" x14ac:dyDescent="0.3">
      <c r="A32" s="541"/>
      <c r="B32" s="44" t="s">
        <v>53</v>
      </c>
      <c r="C32" s="45">
        <f>'TAB5.1'!C180</f>
        <v>0</v>
      </c>
      <c r="D32" s="45">
        <f>'TAB5.1'!D180</f>
        <v>0</v>
      </c>
      <c r="E32" s="45">
        <f>'TAB5.1'!E180</f>
        <v>0</v>
      </c>
      <c r="F32" s="45">
        <f>'TAB5.1'!F180</f>
        <v>0</v>
      </c>
      <c r="G32" s="45">
        <f>'TAB5.1'!G180</f>
        <v>0</v>
      </c>
      <c r="H32" s="45">
        <f>'TAB5.1'!H180</f>
        <v>0</v>
      </c>
      <c r="I32" s="45">
        <f>'TAB5.1'!I180</f>
        <v>0</v>
      </c>
      <c r="J32" s="45">
        <f>'TAB5.1'!J180</f>
        <v>0</v>
      </c>
      <c r="K32" s="45">
        <f>'TAB5.1'!K180</f>
        <v>0</v>
      </c>
      <c r="L32" s="45">
        <f>'TAB5.1'!L180</f>
        <v>0</v>
      </c>
      <c r="M32" s="45">
        <f>'TAB5.1'!M180</f>
        <v>0</v>
      </c>
      <c r="N32" s="45">
        <f>'TAB5.1'!N180</f>
        <v>0</v>
      </c>
      <c r="O32" s="45">
        <f>'TAB5.1'!O180</f>
        <v>0</v>
      </c>
      <c r="P32" s="45">
        <f>'TAB5.1'!P180</f>
        <v>0</v>
      </c>
      <c r="Q32" s="45">
        <f>'TAB5.1'!Q180</f>
        <v>0</v>
      </c>
      <c r="R32" s="45">
        <f>'TAB5.1'!R180</f>
        <v>0</v>
      </c>
      <c r="S32" s="45">
        <f>'TAB5.1'!S180</f>
        <v>0</v>
      </c>
      <c r="T32" s="45"/>
      <c r="V32" s="241">
        <f t="shared" si="1"/>
        <v>25</v>
      </c>
    </row>
    <row r="33" spans="1:22" x14ac:dyDescent="0.3">
      <c r="A33" s="541"/>
      <c r="B33" s="44" t="s">
        <v>54</v>
      </c>
      <c r="C33" s="45">
        <f>'TAB5.1'!C181</f>
        <v>0</v>
      </c>
      <c r="D33" s="45">
        <f>'TAB5.1'!D181</f>
        <v>0</v>
      </c>
      <c r="E33" s="45">
        <f>'TAB5.1'!E181</f>
        <v>0</v>
      </c>
      <c r="F33" s="45">
        <f>'TAB5.1'!F181</f>
        <v>0</v>
      </c>
      <c r="G33" s="45">
        <f>'TAB5.1'!G181</f>
        <v>0</v>
      </c>
      <c r="H33" s="45">
        <f>'TAB5.1'!H181</f>
        <v>0</v>
      </c>
      <c r="I33" s="45">
        <f>'TAB5.1'!I181</f>
        <v>0</v>
      </c>
      <c r="J33" s="45">
        <f>'TAB5.1'!J181</f>
        <v>0</v>
      </c>
      <c r="K33" s="45">
        <f>'TAB5.1'!K181</f>
        <v>0</v>
      </c>
      <c r="L33" s="45">
        <f>'TAB5.1'!L181</f>
        <v>0</v>
      </c>
      <c r="M33" s="45">
        <f>'TAB5.1'!M181</f>
        <v>0</v>
      </c>
      <c r="N33" s="45">
        <f>'TAB5.1'!N181</f>
        <v>0</v>
      </c>
      <c r="O33" s="45">
        <f>'TAB5.1'!O181</f>
        <v>0</v>
      </c>
      <c r="P33" s="45">
        <f>'TAB5.1'!P181</f>
        <v>0</v>
      </c>
      <c r="Q33" s="45">
        <f>'TAB5.1'!Q181</f>
        <v>0</v>
      </c>
      <c r="R33" s="45">
        <f>'TAB5.1'!R181</f>
        <v>0</v>
      </c>
      <c r="S33" s="45">
        <f>'TAB5.1'!S181</f>
        <v>0</v>
      </c>
      <c r="T33" s="45"/>
      <c r="V33" s="241">
        <f t="shared" si="1"/>
        <v>26</v>
      </c>
    </row>
    <row r="34" spans="1:22" x14ac:dyDescent="0.3">
      <c r="A34" s="541"/>
      <c r="B34" s="44" t="s">
        <v>49</v>
      </c>
      <c r="C34" s="45">
        <f>'TAB5.1'!C182</f>
        <v>0</v>
      </c>
      <c r="D34" s="45">
        <f>'TAB5.1'!D182</f>
        <v>0</v>
      </c>
      <c r="E34" s="45">
        <f>'TAB5.1'!E182</f>
        <v>0</v>
      </c>
      <c r="F34" s="45">
        <f>'TAB5.1'!F182</f>
        <v>0</v>
      </c>
      <c r="G34" s="45">
        <f>'TAB5.1'!G182</f>
        <v>0</v>
      </c>
      <c r="H34" s="45">
        <f>'TAB5.1'!H182</f>
        <v>0</v>
      </c>
      <c r="I34" s="45">
        <f>'TAB5.1'!I182</f>
        <v>0</v>
      </c>
      <c r="J34" s="45">
        <f>'TAB5.1'!J182</f>
        <v>0</v>
      </c>
      <c r="K34" s="45">
        <f>'TAB5.1'!K182</f>
        <v>0</v>
      </c>
      <c r="L34" s="45">
        <f>'TAB5.1'!L182</f>
        <v>0</v>
      </c>
      <c r="M34" s="45">
        <f>'TAB5.1'!M182</f>
        <v>0</v>
      </c>
      <c r="N34" s="45">
        <f>'TAB5.1'!N182</f>
        <v>0</v>
      </c>
      <c r="O34" s="45">
        <f>'TAB5.1'!O182</f>
        <v>0</v>
      </c>
      <c r="P34" s="45">
        <f>'TAB5.1'!P182</f>
        <v>0</v>
      </c>
      <c r="Q34" s="45">
        <f>'TAB5.1'!Q182</f>
        <v>0</v>
      </c>
      <c r="R34" s="45">
        <f>'TAB5.1'!R182</f>
        <v>0</v>
      </c>
      <c r="S34" s="45">
        <f>'TAB5.1'!S182</f>
        <v>0</v>
      </c>
      <c r="T34" s="45"/>
      <c r="V34" s="241">
        <f t="shared" si="1"/>
        <v>27</v>
      </c>
    </row>
    <row r="35" spans="1:22" x14ac:dyDescent="0.3">
      <c r="A35" s="541"/>
      <c r="B35" s="44" t="s">
        <v>55</v>
      </c>
      <c r="C35" s="45">
        <f>'TAB5.1'!C183</f>
        <v>0</v>
      </c>
      <c r="D35" s="45">
        <f>'TAB5.1'!D183</f>
        <v>0</v>
      </c>
      <c r="E35" s="45">
        <f>'TAB5.1'!E183</f>
        <v>0</v>
      </c>
      <c r="F35" s="45">
        <f>'TAB5.1'!F183</f>
        <v>0</v>
      </c>
      <c r="G35" s="45">
        <f>'TAB5.1'!G183</f>
        <v>0</v>
      </c>
      <c r="H35" s="45">
        <f>'TAB5.1'!H183</f>
        <v>0</v>
      </c>
      <c r="I35" s="45">
        <f>'TAB5.1'!I183</f>
        <v>0</v>
      </c>
      <c r="J35" s="45">
        <f>'TAB5.1'!J183</f>
        <v>0</v>
      </c>
      <c r="K35" s="45">
        <f>'TAB5.1'!K183</f>
        <v>0</v>
      </c>
      <c r="L35" s="45">
        <f>'TAB5.1'!L183</f>
        <v>0</v>
      </c>
      <c r="M35" s="45">
        <f>'TAB5.1'!M183</f>
        <v>0</v>
      </c>
      <c r="N35" s="45">
        <f>'TAB5.1'!N183</f>
        <v>0</v>
      </c>
      <c r="O35" s="45">
        <f>'TAB5.1'!O183</f>
        <v>0</v>
      </c>
      <c r="P35" s="45">
        <f>'TAB5.1'!P183</f>
        <v>0</v>
      </c>
      <c r="Q35" s="45">
        <f>'TAB5.1'!Q183</f>
        <v>0</v>
      </c>
      <c r="R35" s="45">
        <f>'TAB5.1'!R183</f>
        <v>0</v>
      </c>
      <c r="S35" s="45">
        <f>'TAB5.1'!S183</f>
        <v>0</v>
      </c>
      <c r="T35" s="45"/>
      <c r="V35" s="241">
        <f t="shared" si="1"/>
        <v>28</v>
      </c>
    </row>
    <row r="36" spans="1:22" x14ac:dyDescent="0.3">
      <c r="A36" s="541"/>
      <c r="B36" s="44" t="s">
        <v>56</v>
      </c>
      <c r="C36" s="45">
        <f>'TAB5.1'!C184</f>
        <v>0</v>
      </c>
      <c r="D36" s="45">
        <f>'TAB5.1'!D184</f>
        <v>0</v>
      </c>
      <c r="E36" s="45">
        <f>'TAB5.1'!E184</f>
        <v>0</v>
      </c>
      <c r="F36" s="45">
        <f>'TAB5.1'!F184</f>
        <v>0</v>
      </c>
      <c r="G36" s="45">
        <f>'TAB5.1'!G184</f>
        <v>0</v>
      </c>
      <c r="H36" s="45">
        <f>'TAB5.1'!H184</f>
        <v>0</v>
      </c>
      <c r="I36" s="45">
        <f>'TAB5.1'!I184</f>
        <v>0</v>
      </c>
      <c r="J36" s="45">
        <f>'TAB5.1'!J184</f>
        <v>0</v>
      </c>
      <c r="K36" s="45">
        <f>'TAB5.1'!K184</f>
        <v>0</v>
      </c>
      <c r="L36" s="45">
        <f>'TAB5.1'!L184</f>
        <v>0</v>
      </c>
      <c r="M36" s="45">
        <f>'TAB5.1'!M184</f>
        <v>0</v>
      </c>
      <c r="N36" s="45">
        <f>'TAB5.1'!N184</f>
        <v>0</v>
      </c>
      <c r="O36" s="45">
        <f>'TAB5.1'!O184</f>
        <v>0</v>
      </c>
      <c r="P36" s="45">
        <f>'TAB5.1'!P184</f>
        <v>0</v>
      </c>
      <c r="Q36" s="45">
        <f>'TAB5.1'!Q184</f>
        <v>0</v>
      </c>
      <c r="R36" s="45">
        <f>'TAB5.1'!R184</f>
        <v>0</v>
      </c>
      <c r="S36" s="45">
        <f>'TAB5.1'!S184</f>
        <v>0</v>
      </c>
      <c r="T36" s="45"/>
      <c r="V36" s="241">
        <f t="shared" si="1"/>
        <v>29</v>
      </c>
    </row>
    <row r="37" spans="1:22" x14ac:dyDescent="0.3">
      <c r="A37" s="541"/>
      <c r="B37" s="44" t="s">
        <v>51</v>
      </c>
      <c r="C37" s="45">
        <f>'TAB5.1'!C185</f>
        <v>0</v>
      </c>
      <c r="D37" s="45">
        <f>'TAB5.1'!D185</f>
        <v>0</v>
      </c>
      <c r="E37" s="45">
        <f>'TAB5.1'!E185</f>
        <v>0</v>
      </c>
      <c r="F37" s="45">
        <f>'TAB5.1'!F185</f>
        <v>0</v>
      </c>
      <c r="G37" s="45">
        <f>'TAB5.1'!G185</f>
        <v>0</v>
      </c>
      <c r="H37" s="45">
        <f>'TAB5.1'!H185</f>
        <v>0</v>
      </c>
      <c r="I37" s="45">
        <f>'TAB5.1'!I185</f>
        <v>0</v>
      </c>
      <c r="J37" s="45">
        <f>'TAB5.1'!J185</f>
        <v>0</v>
      </c>
      <c r="K37" s="45">
        <f>'TAB5.1'!K185</f>
        <v>0</v>
      </c>
      <c r="L37" s="45">
        <f>'TAB5.1'!L185</f>
        <v>0</v>
      </c>
      <c r="M37" s="45">
        <f>'TAB5.1'!M185</f>
        <v>0</v>
      </c>
      <c r="N37" s="45">
        <f>'TAB5.1'!N185</f>
        <v>0</v>
      </c>
      <c r="O37" s="45">
        <f>'TAB5.1'!O185</f>
        <v>0</v>
      </c>
      <c r="P37" s="45">
        <f>'TAB5.1'!P185</f>
        <v>0</v>
      </c>
      <c r="Q37" s="45">
        <f>'TAB5.1'!Q185</f>
        <v>0</v>
      </c>
      <c r="R37" s="45">
        <f>'TAB5.1'!R185</f>
        <v>0</v>
      </c>
      <c r="S37" s="45">
        <f>'TAB5.1'!S185</f>
        <v>0</v>
      </c>
      <c r="T37" s="45"/>
      <c r="V37" s="241">
        <f t="shared" si="1"/>
        <v>30</v>
      </c>
    </row>
    <row r="38" spans="1:22" x14ac:dyDescent="0.3">
      <c r="A38" s="541"/>
      <c r="B38" s="44" t="str">
        <f>'TAB5.1'!B38</f>
        <v>Intitulé libre 1</v>
      </c>
      <c r="C38" s="45">
        <f>'TAB5.1'!C186</f>
        <v>0</v>
      </c>
      <c r="D38" s="45">
        <f>'TAB5.1'!D186</f>
        <v>0</v>
      </c>
      <c r="E38" s="45">
        <f>'TAB5.1'!E186</f>
        <v>0</v>
      </c>
      <c r="F38" s="45">
        <f>'TAB5.1'!F186</f>
        <v>0</v>
      </c>
      <c r="G38" s="45">
        <f>'TAB5.1'!G186</f>
        <v>0</v>
      </c>
      <c r="H38" s="45">
        <f>'TAB5.1'!H186</f>
        <v>0</v>
      </c>
      <c r="I38" s="45">
        <f>'TAB5.1'!I186</f>
        <v>0</v>
      </c>
      <c r="J38" s="45">
        <f>'TAB5.1'!J186</f>
        <v>0</v>
      </c>
      <c r="K38" s="45">
        <f>'TAB5.1'!K186</f>
        <v>0</v>
      </c>
      <c r="L38" s="45">
        <f>'TAB5.1'!L186</f>
        <v>0</v>
      </c>
      <c r="M38" s="45">
        <f>'TAB5.1'!M186</f>
        <v>0</v>
      </c>
      <c r="N38" s="45">
        <f>'TAB5.1'!N186</f>
        <v>0</v>
      </c>
      <c r="O38" s="45">
        <f>'TAB5.1'!O186</f>
        <v>0</v>
      </c>
      <c r="P38" s="45">
        <f>'TAB5.1'!P186</f>
        <v>0</v>
      </c>
      <c r="Q38" s="45">
        <f>'TAB5.1'!Q186</f>
        <v>0</v>
      </c>
      <c r="R38" s="45">
        <f>'TAB5.1'!R186</f>
        <v>0</v>
      </c>
      <c r="S38" s="45">
        <f>'TAB5.1'!S186</f>
        <v>0</v>
      </c>
      <c r="T38" s="45"/>
      <c r="V38" s="241">
        <f t="shared" si="1"/>
        <v>31</v>
      </c>
    </row>
    <row r="39" spans="1:22" x14ac:dyDescent="0.3">
      <c r="A39" s="541"/>
      <c r="B39" s="44" t="str">
        <f>'TAB5.1'!B39</f>
        <v>Intitulé libre 2</v>
      </c>
      <c r="C39" s="45">
        <f>'TAB5.1'!C187</f>
        <v>0</v>
      </c>
      <c r="D39" s="45">
        <f>'TAB5.1'!D187</f>
        <v>0</v>
      </c>
      <c r="E39" s="45">
        <f>'TAB5.1'!E187</f>
        <v>0</v>
      </c>
      <c r="F39" s="45">
        <f>'TAB5.1'!F187</f>
        <v>0</v>
      </c>
      <c r="G39" s="45">
        <f>'TAB5.1'!G187</f>
        <v>0</v>
      </c>
      <c r="H39" s="45">
        <f>'TAB5.1'!H187</f>
        <v>0</v>
      </c>
      <c r="I39" s="45">
        <f>'TAB5.1'!I187</f>
        <v>0</v>
      </c>
      <c r="J39" s="45">
        <f>'TAB5.1'!J187</f>
        <v>0</v>
      </c>
      <c r="K39" s="45">
        <f>'TAB5.1'!K187</f>
        <v>0</v>
      </c>
      <c r="L39" s="45">
        <f>'TAB5.1'!L187</f>
        <v>0</v>
      </c>
      <c r="M39" s="45">
        <f>'TAB5.1'!M187</f>
        <v>0</v>
      </c>
      <c r="N39" s="45">
        <f>'TAB5.1'!N187</f>
        <v>0</v>
      </c>
      <c r="O39" s="45">
        <f>'TAB5.1'!O187</f>
        <v>0</v>
      </c>
      <c r="P39" s="45">
        <f>'TAB5.1'!P187</f>
        <v>0</v>
      </c>
      <c r="Q39" s="45">
        <f>'TAB5.1'!Q187</f>
        <v>0</v>
      </c>
      <c r="R39" s="45">
        <f>'TAB5.1'!R187</f>
        <v>0</v>
      </c>
      <c r="S39" s="45">
        <f>'TAB5.1'!S187</f>
        <v>0</v>
      </c>
      <c r="T39" s="45"/>
      <c r="V39" s="241">
        <f t="shared" si="1"/>
        <v>32</v>
      </c>
    </row>
    <row r="40" spans="1:22" x14ac:dyDescent="0.3">
      <c r="A40" s="541"/>
      <c r="B40" s="44" t="str">
        <f>'TAB5.1'!B40</f>
        <v>Intitulé libre 3</v>
      </c>
      <c r="C40" s="45">
        <f>'TAB5.1'!C188</f>
        <v>0</v>
      </c>
      <c r="D40" s="45">
        <f>'TAB5.1'!D188</f>
        <v>0</v>
      </c>
      <c r="E40" s="45">
        <f>'TAB5.1'!E188</f>
        <v>0</v>
      </c>
      <c r="F40" s="45">
        <f>'TAB5.1'!F188</f>
        <v>0</v>
      </c>
      <c r="G40" s="45">
        <f>'TAB5.1'!G188</f>
        <v>0</v>
      </c>
      <c r="H40" s="45">
        <f>'TAB5.1'!H188</f>
        <v>0</v>
      </c>
      <c r="I40" s="45">
        <f>'TAB5.1'!I188</f>
        <v>0</v>
      </c>
      <c r="J40" s="45">
        <f>'TAB5.1'!J188</f>
        <v>0</v>
      </c>
      <c r="K40" s="45">
        <f>'TAB5.1'!K188</f>
        <v>0</v>
      </c>
      <c r="L40" s="45">
        <f>'TAB5.1'!L188</f>
        <v>0</v>
      </c>
      <c r="M40" s="45">
        <f>'TAB5.1'!M188</f>
        <v>0</v>
      </c>
      <c r="N40" s="45">
        <f>'TAB5.1'!N188</f>
        <v>0</v>
      </c>
      <c r="O40" s="45">
        <f>'TAB5.1'!O188</f>
        <v>0</v>
      </c>
      <c r="P40" s="45">
        <f>'TAB5.1'!P188</f>
        <v>0</v>
      </c>
      <c r="Q40" s="45">
        <f>'TAB5.1'!Q188</f>
        <v>0</v>
      </c>
      <c r="R40" s="45">
        <f>'TAB5.1'!R188</f>
        <v>0</v>
      </c>
      <c r="S40" s="45">
        <f>'TAB5.1'!S188</f>
        <v>0</v>
      </c>
      <c r="T40" s="45"/>
      <c r="V40" s="241">
        <f t="shared" si="1"/>
        <v>33</v>
      </c>
    </row>
    <row r="41" spans="1:22" x14ac:dyDescent="0.3">
      <c r="A41" s="541"/>
      <c r="B41" s="44" t="str">
        <f>'TAB5.1'!B41</f>
        <v>Intitulé libre 4</v>
      </c>
      <c r="C41" s="45">
        <f>'TAB5.1'!C189</f>
        <v>0</v>
      </c>
      <c r="D41" s="45">
        <f>'TAB5.1'!D189</f>
        <v>0</v>
      </c>
      <c r="E41" s="45">
        <f>'TAB5.1'!E189</f>
        <v>0</v>
      </c>
      <c r="F41" s="45">
        <f>'TAB5.1'!F189</f>
        <v>0</v>
      </c>
      <c r="G41" s="45">
        <f>'TAB5.1'!G189</f>
        <v>0</v>
      </c>
      <c r="H41" s="45">
        <f>'TAB5.1'!H189</f>
        <v>0</v>
      </c>
      <c r="I41" s="45">
        <f>'TAB5.1'!I189</f>
        <v>0</v>
      </c>
      <c r="J41" s="45">
        <f>'TAB5.1'!J189</f>
        <v>0</v>
      </c>
      <c r="K41" s="45">
        <f>'TAB5.1'!K189</f>
        <v>0</v>
      </c>
      <c r="L41" s="45">
        <f>'TAB5.1'!L189</f>
        <v>0</v>
      </c>
      <c r="M41" s="45">
        <f>'TAB5.1'!M189</f>
        <v>0</v>
      </c>
      <c r="N41" s="45">
        <f>'TAB5.1'!N189</f>
        <v>0</v>
      </c>
      <c r="O41" s="45">
        <f>'TAB5.1'!O189</f>
        <v>0</v>
      </c>
      <c r="P41" s="45">
        <f>'TAB5.1'!P189</f>
        <v>0</v>
      </c>
      <c r="Q41" s="45">
        <f>'TAB5.1'!Q189</f>
        <v>0</v>
      </c>
      <c r="R41" s="45">
        <f>'TAB5.1'!R189</f>
        <v>0</v>
      </c>
      <c r="S41" s="45">
        <f>'TAB5.1'!S189</f>
        <v>0</v>
      </c>
      <c r="T41" s="45"/>
      <c r="V41" s="241">
        <f t="shared" si="1"/>
        <v>34</v>
      </c>
    </row>
    <row r="42" spans="1:22" x14ac:dyDescent="0.3">
      <c r="A42" s="541"/>
      <c r="B42" s="44" t="str">
        <f>'TAB5.1'!B42</f>
        <v>Intitulé libre 5</v>
      </c>
      <c r="C42" s="45">
        <f>'TAB5.1'!C190</f>
        <v>0</v>
      </c>
      <c r="D42" s="45">
        <f>'TAB5.1'!D190</f>
        <v>0</v>
      </c>
      <c r="E42" s="45">
        <f>'TAB5.1'!E190</f>
        <v>0</v>
      </c>
      <c r="F42" s="45">
        <f>'TAB5.1'!F190</f>
        <v>0</v>
      </c>
      <c r="G42" s="45">
        <f>'TAB5.1'!G190</f>
        <v>0</v>
      </c>
      <c r="H42" s="45">
        <f>'TAB5.1'!H190</f>
        <v>0</v>
      </c>
      <c r="I42" s="45">
        <f>'TAB5.1'!I190</f>
        <v>0</v>
      </c>
      <c r="J42" s="45">
        <f>'TAB5.1'!J190</f>
        <v>0</v>
      </c>
      <c r="K42" s="45">
        <f>'TAB5.1'!K190</f>
        <v>0</v>
      </c>
      <c r="L42" s="45">
        <f>'TAB5.1'!L190</f>
        <v>0</v>
      </c>
      <c r="M42" s="45">
        <f>'TAB5.1'!M190</f>
        <v>0</v>
      </c>
      <c r="N42" s="45">
        <f>'TAB5.1'!N190</f>
        <v>0</v>
      </c>
      <c r="O42" s="45">
        <f>'TAB5.1'!O190</f>
        <v>0</v>
      </c>
      <c r="P42" s="45">
        <f>'TAB5.1'!P190</f>
        <v>0</v>
      </c>
      <c r="Q42" s="45">
        <f>'TAB5.1'!Q190</f>
        <v>0</v>
      </c>
      <c r="R42" s="45">
        <f>'TAB5.1'!R190</f>
        <v>0</v>
      </c>
      <c r="S42" s="45">
        <f>'TAB5.1'!S190</f>
        <v>0</v>
      </c>
      <c r="T42" s="45"/>
      <c r="V42" s="241">
        <f t="shared" si="1"/>
        <v>35</v>
      </c>
    </row>
    <row r="43" spans="1:22" ht="14.25" thickBot="1" x14ac:dyDescent="0.35">
      <c r="A43" s="541"/>
      <c r="B43" s="46" t="s">
        <v>57</v>
      </c>
      <c r="C43" s="47">
        <f t="shared" ref="C43:S43" si="3">SUM(C31:C42)</f>
        <v>0</v>
      </c>
      <c r="D43" s="47">
        <f t="shared" si="3"/>
        <v>0</v>
      </c>
      <c r="E43" s="47">
        <f t="shared" si="3"/>
        <v>0</v>
      </c>
      <c r="F43" s="47">
        <f t="shared" si="3"/>
        <v>0</v>
      </c>
      <c r="G43" s="47">
        <f t="shared" si="3"/>
        <v>0</v>
      </c>
      <c r="H43" s="47">
        <f t="shared" si="3"/>
        <v>0</v>
      </c>
      <c r="I43" s="47">
        <f t="shared" si="3"/>
        <v>0</v>
      </c>
      <c r="J43" s="47">
        <f t="shared" si="3"/>
        <v>0</v>
      </c>
      <c r="K43" s="47">
        <f t="shared" si="3"/>
        <v>0</v>
      </c>
      <c r="L43" s="47">
        <f t="shared" si="3"/>
        <v>0</v>
      </c>
      <c r="M43" s="47">
        <f t="shared" si="3"/>
        <v>0</v>
      </c>
      <c r="N43" s="47">
        <f t="shared" si="3"/>
        <v>0</v>
      </c>
      <c r="O43" s="47">
        <f t="shared" si="3"/>
        <v>0</v>
      </c>
      <c r="P43" s="47">
        <f t="shared" si="3"/>
        <v>0</v>
      </c>
      <c r="Q43" s="47">
        <f t="shared" si="3"/>
        <v>0</v>
      </c>
      <c r="R43" s="47">
        <f t="shared" si="3"/>
        <v>0</v>
      </c>
      <c r="S43" s="47">
        <f t="shared" si="3"/>
        <v>0</v>
      </c>
      <c r="T43" s="45"/>
      <c r="U43" s="34" t="str">
        <f>RIGHT(A8,4)&amp;"hors reseau"</f>
        <v>2024hors reseau</v>
      </c>
      <c r="V43" s="241">
        <f t="shared" si="1"/>
        <v>36</v>
      </c>
    </row>
    <row r="44" spans="1:22" x14ac:dyDescent="0.3">
      <c r="B44" s="31"/>
      <c r="C44" s="45"/>
      <c r="D44" s="45"/>
      <c r="E44" s="45"/>
      <c r="F44" s="45"/>
      <c r="G44" s="45"/>
      <c r="H44" s="45"/>
      <c r="I44" s="45"/>
      <c r="J44" s="45"/>
      <c r="K44" s="45"/>
      <c r="L44" s="45"/>
      <c r="M44" s="45"/>
      <c r="N44" s="45"/>
      <c r="O44" s="45"/>
      <c r="P44" s="45"/>
      <c r="Q44" s="45"/>
      <c r="R44" s="45"/>
      <c r="S44" s="45"/>
      <c r="V44" s="241">
        <f t="shared" si="1"/>
        <v>37</v>
      </c>
    </row>
    <row r="45" spans="1:22" x14ac:dyDescent="0.3">
      <c r="A45" s="541" t="s">
        <v>495</v>
      </c>
      <c r="B45" s="44" t="s">
        <v>239</v>
      </c>
      <c r="C45" s="45">
        <f>Q8</f>
        <v>0</v>
      </c>
      <c r="D45" s="45">
        <f>R8</f>
        <v>0</v>
      </c>
      <c r="E45" s="45">
        <f>S8</f>
        <v>0</v>
      </c>
      <c r="F45" s="62"/>
      <c r="G45" s="62"/>
      <c r="H45" s="62"/>
      <c r="I45" s="62"/>
      <c r="J45" s="62"/>
      <c r="K45" s="62"/>
      <c r="L45" s="62"/>
      <c r="M45" s="62"/>
      <c r="N45" s="62"/>
      <c r="O45" s="62"/>
      <c r="P45" s="62"/>
      <c r="Q45" s="45">
        <f>SUM(C45,F45:J45,M45:N45)</f>
        <v>0</v>
      </c>
      <c r="R45" s="45">
        <f>SUM(D45,K45,O45)</f>
        <v>0</v>
      </c>
      <c r="S45" s="45">
        <f>SUM(E45,L45,P45)</f>
        <v>0</v>
      </c>
      <c r="V45" s="241">
        <f t="shared" si="1"/>
        <v>38</v>
      </c>
    </row>
    <row r="46" spans="1:22" x14ac:dyDescent="0.3">
      <c r="A46" s="541"/>
      <c r="B46" s="44" t="s">
        <v>240</v>
      </c>
      <c r="C46" s="45">
        <f t="shared" ref="C46:E55" si="4">Q9</f>
        <v>0</v>
      </c>
      <c r="D46" s="45">
        <f t="shared" si="4"/>
        <v>0</v>
      </c>
      <c r="E46" s="45">
        <f t="shared" si="4"/>
        <v>0</v>
      </c>
      <c r="F46" s="62"/>
      <c r="G46" s="62"/>
      <c r="H46" s="62"/>
      <c r="I46" s="62"/>
      <c r="J46" s="62"/>
      <c r="K46" s="62"/>
      <c r="L46" s="62"/>
      <c r="M46" s="62"/>
      <c r="N46" s="62"/>
      <c r="O46" s="62"/>
      <c r="P46" s="62"/>
      <c r="Q46" s="45">
        <f t="shared" ref="Q46:Q65" si="5">SUM(C46,F46:J46,M46:N46)</f>
        <v>0</v>
      </c>
      <c r="R46" s="45">
        <f t="shared" ref="R46:S65" si="6">SUM(D46,K46,O46)</f>
        <v>0</v>
      </c>
      <c r="S46" s="45">
        <f t="shared" si="6"/>
        <v>0</v>
      </c>
      <c r="V46" s="241">
        <f t="shared" si="1"/>
        <v>39</v>
      </c>
    </row>
    <row r="47" spans="1:22" x14ac:dyDescent="0.3">
      <c r="A47" s="541"/>
      <c r="B47" s="44" t="s">
        <v>241</v>
      </c>
      <c r="C47" s="45">
        <f t="shared" si="4"/>
        <v>0</v>
      </c>
      <c r="D47" s="45">
        <f t="shared" si="4"/>
        <v>0</v>
      </c>
      <c r="E47" s="45">
        <f t="shared" si="4"/>
        <v>0</v>
      </c>
      <c r="F47" s="62"/>
      <c r="G47" s="62"/>
      <c r="H47" s="62"/>
      <c r="I47" s="62"/>
      <c r="J47" s="62"/>
      <c r="K47" s="62"/>
      <c r="L47" s="62"/>
      <c r="M47" s="62"/>
      <c r="N47" s="62"/>
      <c r="O47" s="62"/>
      <c r="P47" s="62"/>
      <c r="Q47" s="45">
        <f t="shared" si="5"/>
        <v>0</v>
      </c>
      <c r="R47" s="45">
        <f t="shared" si="6"/>
        <v>0</v>
      </c>
      <c r="S47" s="45">
        <f t="shared" si="6"/>
        <v>0</v>
      </c>
      <c r="V47" s="241">
        <f t="shared" si="1"/>
        <v>40</v>
      </c>
    </row>
    <row r="48" spans="1:22" x14ac:dyDescent="0.3">
      <c r="A48" s="541"/>
      <c r="B48" s="44" t="s">
        <v>242</v>
      </c>
      <c r="C48" s="45">
        <f t="shared" si="4"/>
        <v>0</v>
      </c>
      <c r="D48" s="45">
        <f t="shared" si="4"/>
        <v>0</v>
      </c>
      <c r="E48" s="45">
        <f t="shared" si="4"/>
        <v>0</v>
      </c>
      <c r="F48" s="62"/>
      <c r="G48" s="62"/>
      <c r="H48" s="62"/>
      <c r="I48" s="62"/>
      <c r="J48" s="62"/>
      <c r="K48" s="62"/>
      <c r="L48" s="62"/>
      <c r="M48" s="62"/>
      <c r="N48" s="62"/>
      <c r="O48" s="62"/>
      <c r="P48" s="62"/>
      <c r="Q48" s="45">
        <f t="shared" si="5"/>
        <v>0</v>
      </c>
      <c r="R48" s="45">
        <f t="shared" si="6"/>
        <v>0</v>
      </c>
      <c r="S48" s="45">
        <f t="shared" si="6"/>
        <v>0</v>
      </c>
      <c r="V48" s="241">
        <f t="shared" si="1"/>
        <v>41</v>
      </c>
    </row>
    <row r="49" spans="1:22" x14ac:dyDescent="0.3">
      <c r="A49" s="541"/>
      <c r="B49" s="44" t="s">
        <v>243</v>
      </c>
      <c r="C49" s="45">
        <f t="shared" si="4"/>
        <v>0</v>
      </c>
      <c r="D49" s="45">
        <f t="shared" si="4"/>
        <v>0</v>
      </c>
      <c r="E49" s="45">
        <f t="shared" si="4"/>
        <v>0</v>
      </c>
      <c r="F49" s="62"/>
      <c r="G49" s="62"/>
      <c r="H49" s="62"/>
      <c r="I49" s="62"/>
      <c r="J49" s="62"/>
      <c r="K49" s="62"/>
      <c r="L49" s="62"/>
      <c r="M49" s="62"/>
      <c r="N49" s="62"/>
      <c r="O49" s="62"/>
      <c r="P49" s="62"/>
      <c r="Q49" s="45">
        <f t="shared" si="5"/>
        <v>0</v>
      </c>
      <c r="R49" s="45">
        <f t="shared" si="6"/>
        <v>0</v>
      </c>
      <c r="S49" s="45">
        <f t="shared" si="6"/>
        <v>0</v>
      </c>
      <c r="V49" s="241">
        <f t="shared" si="1"/>
        <v>42</v>
      </c>
    </row>
    <row r="50" spans="1:22" x14ac:dyDescent="0.3">
      <c r="A50" s="541"/>
      <c r="B50" s="44" t="s">
        <v>244</v>
      </c>
      <c r="C50" s="45">
        <f t="shared" si="4"/>
        <v>0</v>
      </c>
      <c r="D50" s="45">
        <f t="shared" si="4"/>
        <v>0</v>
      </c>
      <c r="E50" s="45">
        <f t="shared" si="4"/>
        <v>0</v>
      </c>
      <c r="F50" s="62"/>
      <c r="G50" s="62"/>
      <c r="H50" s="62"/>
      <c r="I50" s="62"/>
      <c r="J50" s="62"/>
      <c r="K50" s="62"/>
      <c r="L50" s="62"/>
      <c r="M50" s="62"/>
      <c r="N50" s="62"/>
      <c r="O50" s="62"/>
      <c r="P50" s="62"/>
      <c r="Q50" s="45">
        <f t="shared" si="5"/>
        <v>0</v>
      </c>
      <c r="R50" s="45">
        <f t="shared" si="6"/>
        <v>0</v>
      </c>
      <c r="S50" s="45">
        <f t="shared" si="6"/>
        <v>0</v>
      </c>
      <c r="V50" s="241">
        <f t="shared" si="1"/>
        <v>43</v>
      </c>
    </row>
    <row r="51" spans="1:22" x14ac:dyDescent="0.3">
      <c r="A51" s="541"/>
      <c r="B51" s="44" t="s">
        <v>245</v>
      </c>
      <c r="C51" s="45">
        <f t="shared" si="4"/>
        <v>0</v>
      </c>
      <c r="D51" s="45">
        <f t="shared" si="4"/>
        <v>0</v>
      </c>
      <c r="E51" s="45">
        <f t="shared" si="4"/>
        <v>0</v>
      </c>
      <c r="F51" s="62"/>
      <c r="G51" s="62"/>
      <c r="H51" s="62"/>
      <c r="I51" s="62"/>
      <c r="J51" s="62"/>
      <c r="K51" s="62"/>
      <c r="L51" s="62"/>
      <c r="M51" s="62"/>
      <c r="N51" s="62"/>
      <c r="O51" s="62"/>
      <c r="P51" s="62"/>
      <c r="Q51" s="45">
        <f t="shared" si="5"/>
        <v>0</v>
      </c>
      <c r="R51" s="45">
        <f t="shared" si="6"/>
        <v>0</v>
      </c>
      <c r="S51" s="45">
        <f t="shared" si="6"/>
        <v>0</v>
      </c>
      <c r="V51" s="241">
        <f t="shared" si="1"/>
        <v>44</v>
      </c>
    </row>
    <row r="52" spans="1:22" x14ac:dyDescent="0.3">
      <c r="A52" s="541"/>
      <c r="B52" s="44" t="s">
        <v>246</v>
      </c>
      <c r="C52" s="45">
        <f t="shared" si="4"/>
        <v>0</v>
      </c>
      <c r="D52" s="45">
        <f t="shared" si="4"/>
        <v>0</v>
      </c>
      <c r="E52" s="45">
        <f t="shared" si="4"/>
        <v>0</v>
      </c>
      <c r="F52" s="62"/>
      <c r="G52" s="62"/>
      <c r="H52" s="62"/>
      <c r="I52" s="62"/>
      <c r="J52" s="62"/>
      <c r="K52" s="62"/>
      <c r="L52" s="62"/>
      <c r="M52" s="62"/>
      <c r="N52" s="62"/>
      <c r="O52" s="62"/>
      <c r="P52" s="62"/>
      <c r="Q52" s="45">
        <f t="shared" si="5"/>
        <v>0</v>
      </c>
      <c r="R52" s="45">
        <f t="shared" si="6"/>
        <v>0</v>
      </c>
      <c r="S52" s="45">
        <f t="shared" si="6"/>
        <v>0</v>
      </c>
      <c r="V52" s="241">
        <f t="shared" si="1"/>
        <v>45</v>
      </c>
    </row>
    <row r="53" spans="1:22" x14ac:dyDescent="0.3">
      <c r="A53" s="541"/>
      <c r="B53" s="44" t="s">
        <v>247</v>
      </c>
      <c r="C53" s="45">
        <f t="shared" si="4"/>
        <v>0</v>
      </c>
      <c r="D53" s="45">
        <f t="shared" si="4"/>
        <v>0</v>
      </c>
      <c r="E53" s="45">
        <f t="shared" si="4"/>
        <v>0</v>
      </c>
      <c r="F53" s="62"/>
      <c r="G53" s="62"/>
      <c r="H53" s="62"/>
      <c r="I53" s="62"/>
      <c r="J53" s="62"/>
      <c r="K53" s="62"/>
      <c r="L53" s="62"/>
      <c r="M53" s="62"/>
      <c r="N53" s="62"/>
      <c r="O53" s="62"/>
      <c r="P53" s="62"/>
      <c r="Q53" s="45">
        <f t="shared" si="5"/>
        <v>0</v>
      </c>
      <c r="R53" s="45">
        <f t="shared" si="6"/>
        <v>0</v>
      </c>
      <c r="S53" s="45">
        <f t="shared" si="6"/>
        <v>0</v>
      </c>
      <c r="V53" s="241">
        <f t="shared" si="1"/>
        <v>46</v>
      </c>
    </row>
    <row r="54" spans="1:22" x14ac:dyDescent="0.3">
      <c r="A54" s="541"/>
      <c r="B54" s="44" t="s">
        <v>248</v>
      </c>
      <c r="C54" s="45">
        <f t="shared" si="4"/>
        <v>0</v>
      </c>
      <c r="D54" s="45">
        <f t="shared" si="4"/>
        <v>0</v>
      </c>
      <c r="E54" s="45">
        <f t="shared" si="4"/>
        <v>0</v>
      </c>
      <c r="F54" s="62"/>
      <c r="G54" s="62"/>
      <c r="H54" s="62"/>
      <c r="I54" s="62"/>
      <c r="J54" s="62"/>
      <c r="K54" s="62"/>
      <c r="L54" s="62"/>
      <c r="M54" s="62"/>
      <c r="N54" s="62"/>
      <c r="O54" s="62"/>
      <c r="P54" s="62"/>
      <c r="Q54" s="45">
        <f t="shared" si="5"/>
        <v>0</v>
      </c>
      <c r="R54" s="45">
        <f t="shared" si="6"/>
        <v>0</v>
      </c>
      <c r="S54" s="45">
        <f t="shared" si="6"/>
        <v>0</v>
      </c>
      <c r="V54" s="241">
        <f t="shared" si="1"/>
        <v>47</v>
      </c>
    </row>
    <row r="55" spans="1:22" x14ac:dyDescent="0.3">
      <c r="A55" s="541"/>
      <c r="B55" s="44" t="s">
        <v>249</v>
      </c>
      <c r="C55" s="45">
        <f>Q18</f>
        <v>0</v>
      </c>
      <c r="D55" s="45">
        <f t="shared" si="4"/>
        <v>0</v>
      </c>
      <c r="E55" s="45">
        <f t="shared" si="4"/>
        <v>0</v>
      </c>
      <c r="F55" s="62"/>
      <c r="G55" s="62"/>
      <c r="H55" s="62"/>
      <c r="I55" s="62"/>
      <c r="J55" s="62"/>
      <c r="K55" s="62"/>
      <c r="L55" s="62"/>
      <c r="M55" s="62"/>
      <c r="N55" s="62"/>
      <c r="O55" s="62"/>
      <c r="P55" s="62"/>
      <c r="Q55" s="45">
        <f t="shared" si="5"/>
        <v>0</v>
      </c>
      <c r="R55" s="45">
        <f t="shared" si="6"/>
        <v>0</v>
      </c>
      <c r="S55" s="45">
        <f t="shared" si="6"/>
        <v>0</v>
      </c>
      <c r="V55" s="241">
        <f t="shared" si="1"/>
        <v>48</v>
      </c>
    </row>
    <row r="56" spans="1:22" x14ac:dyDescent="0.3">
      <c r="A56" s="541"/>
      <c r="B56" s="44" t="s">
        <v>250</v>
      </c>
      <c r="C56" s="45">
        <f t="shared" ref="C56:E65" si="7">Q19</f>
        <v>0</v>
      </c>
      <c r="D56" s="45">
        <f t="shared" si="7"/>
        <v>0</v>
      </c>
      <c r="E56" s="45">
        <f t="shared" si="7"/>
        <v>0</v>
      </c>
      <c r="F56" s="62"/>
      <c r="G56" s="62"/>
      <c r="H56" s="62"/>
      <c r="I56" s="62"/>
      <c r="J56" s="62"/>
      <c r="K56" s="62"/>
      <c r="L56" s="62"/>
      <c r="M56" s="62"/>
      <c r="N56" s="62"/>
      <c r="O56" s="62"/>
      <c r="P56" s="62"/>
      <c r="Q56" s="45">
        <f t="shared" si="5"/>
        <v>0</v>
      </c>
      <c r="R56" s="45">
        <f t="shared" si="6"/>
        <v>0</v>
      </c>
      <c r="S56" s="45">
        <f t="shared" si="6"/>
        <v>0</v>
      </c>
      <c r="V56" s="241">
        <f t="shared" si="1"/>
        <v>49</v>
      </c>
    </row>
    <row r="57" spans="1:22" x14ac:dyDescent="0.3">
      <c r="A57" s="541"/>
      <c r="B57" s="44" t="s">
        <v>251</v>
      </c>
      <c r="C57" s="45">
        <f t="shared" si="7"/>
        <v>0</v>
      </c>
      <c r="D57" s="45">
        <f t="shared" si="7"/>
        <v>0</v>
      </c>
      <c r="E57" s="45">
        <f t="shared" si="7"/>
        <v>0</v>
      </c>
      <c r="F57" s="62"/>
      <c r="G57" s="62"/>
      <c r="H57" s="62"/>
      <c r="I57" s="62"/>
      <c r="J57" s="62"/>
      <c r="K57" s="62"/>
      <c r="L57" s="62"/>
      <c r="M57" s="62"/>
      <c r="N57" s="62"/>
      <c r="O57" s="62"/>
      <c r="P57" s="62"/>
      <c r="Q57" s="45">
        <f t="shared" si="5"/>
        <v>0</v>
      </c>
      <c r="R57" s="45">
        <f t="shared" si="6"/>
        <v>0</v>
      </c>
      <c r="S57" s="45">
        <f t="shared" si="6"/>
        <v>0</v>
      </c>
      <c r="V57" s="241">
        <f t="shared" si="1"/>
        <v>50</v>
      </c>
    </row>
    <row r="58" spans="1:22" x14ac:dyDescent="0.3">
      <c r="A58" s="541"/>
      <c r="B58" s="44" t="s">
        <v>252</v>
      </c>
      <c r="C58" s="45">
        <f t="shared" si="7"/>
        <v>0</v>
      </c>
      <c r="D58" s="45">
        <f t="shared" si="7"/>
        <v>0</v>
      </c>
      <c r="E58" s="45">
        <f t="shared" si="7"/>
        <v>0</v>
      </c>
      <c r="F58" s="62"/>
      <c r="G58" s="62"/>
      <c r="H58" s="62"/>
      <c r="I58" s="62"/>
      <c r="J58" s="62"/>
      <c r="K58" s="62"/>
      <c r="L58" s="62"/>
      <c r="M58" s="62"/>
      <c r="N58" s="62"/>
      <c r="O58" s="62"/>
      <c r="P58" s="62"/>
      <c r="Q58" s="45">
        <f t="shared" si="5"/>
        <v>0</v>
      </c>
      <c r="R58" s="45">
        <f t="shared" si="6"/>
        <v>0</v>
      </c>
      <c r="S58" s="45">
        <f t="shared" si="6"/>
        <v>0</v>
      </c>
      <c r="V58" s="241">
        <f t="shared" si="1"/>
        <v>51</v>
      </c>
    </row>
    <row r="59" spans="1:22" x14ac:dyDescent="0.3">
      <c r="A59" s="541"/>
      <c r="B59" s="44" t="s">
        <v>50</v>
      </c>
      <c r="C59" s="45">
        <f t="shared" si="7"/>
        <v>0</v>
      </c>
      <c r="D59" s="45">
        <f t="shared" si="7"/>
        <v>0</v>
      </c>
      <c r="E59" s="45">
        <f t="shared" si="7"/>
        <v>0</v>
      </c>
      <c r="F59" s="62"/>
      <c r="G59" s="62"/>
      <c r="H59" s="62"/>
      <c r="I59" s="62"/>
      <c r="J59" s="62"/>
      <c r="K59" s="62"/>
      <c r="L59" s="62"/>
      <c r="M59" s="62"/>
      <c r="N59" s="62"/>
      <c r="O59" s="62"/>
      <c r="P59" s="62"/>
      <c r="Q59" s="45">
        <f t="shared" si="5"/>
        <v>0</v>
      </c>
      <c r="R59" s="45">
        <f t="shared" si="6"/>
        <v>0</v>
      </c>
      <c r="S59" s="45">
        <f t="shared" si="6"/>
        <v>0</v>
      </c>
      <c r="V59" s="241">
        <f t="shared" si="1"/>
        <v>52</v>
      </c>
    </row>
    <row r="60" spans="1:22" x14ac:dyDescent="0.3">
      <c r="A60" s="541"/>
      <c r="B60" s="44" t="s">
        <v>19</v>
      </c>
      <c r="C60" s="45">
        <f t="shared" si="7"/>
        <v>0</v>
      </c>
      <c r="D60" s="45">
        <f t="shared" si="7"/>
        <v>0</v>
      </c>
      <c r="E60" s="45">
        <f t="shared" si="7"/>
        <v>0</v>
      </c>
      <c r="F60" s="62"/>
      <c r="G60" s="62"/>
      <c r="H60" s="62"/>
      <c r="I60" s="62"/>
      <c r="J60" s="62"/>
      <c r="K60" s="62"/>
      <c r="L60" s="62"/>
      <c r="M60" s="62"/>
      <c r="N60" s="62"/>
      <c r="O60" s="62"/>
      <c r="P60" s="62"/>
      <c r="Q60" s="45">
        <f t="shared" si="5"/>
        <v>0</v>
      </c>
      <c r="R60" s="45">
        <f t="shared" si="6"/>
        <v>0</v>
      </c>
      <c r="S60" s="45">
        <f t="shared" si="6"/>
        <v>0</v>
      </c>
      <c r="V60" s="241">
        <f t="shared" si="1"/>
        <v>53</v>
      </c>
    </row>
    <row r="61" spans="1:22" x14ac:dyDescent="0.3">
      <c r="A61" s="541"/>
      <c r="B61" s="44" t="s">
        <v>25</v>
      </c>
      <c r="C61" s="45">
        <f t="shared" si="7"/>
        <v>0</v>
      </c>
      <c r="D61" s="45">
        <f t="shared" si="7"/>
        <v>0</v>
      </c>
      <c r="E61" s="45">
        <f t="shared" si="7"/>
        <v>0</v>
      </c>
      <c r="F61" s="62"/>
      <c r="G61" s="62"/>
      <c r="H61" s="62"/>
      <c r="I61" s="62"/>
      <c r="J61" s="62"/>
      <c r="K61" s="62"/>
      <c r="L61" s="62"/>
      <c r="M61" s="62"/>
      <c r="N61" s="62"/>
      <c r="O61" s="62"/>
      <c r="P61" s="62"/>
      <c r="Q61" s="45">
        <f t="shared" si="5"/>
        <v>0</v>
      </c>
      <c r="R61" s="45">
        <f t="shared" si="6"/>
        <v>0</v>
      </c>
      <c r="S61" s="45">
        <f t="shared" si="6"/>
        <v>0</v>
      </c>
      <c r="V61" s="241">
        <f t="shared" si="1"/>
        <v>54</v>
      </c>
    </row>
    <row r="62" spans="1:22" x14ac:dyDescent="0.3">
      <c r="A62" s="541"/>
      <c r="B62" s="44" t="s">
        <v>26</v>
      </c>
      <c r="C62" s="45">
        <f t="shared" si="7"/>
        <v>0</v>
      </c>
      <c r="D62" s="45">
        <f t="shared" si="7"/>
        <v>0</v>
      </c>
      <c r="E62" s="45">
        <f t="shared" si="7"/>
        <v>0</v>
      </c>
      <c r="F62" s="62"/>
      <c r="G62" s="62"/>
      <c r="H62" s="62"/>
      <c r="I62" s="62"/>
      <c r="J62" s="62"/>
      <c r="K62" s="62"/>
      <c r="L62" s="62"/>
      <c r="M62" s="62"/>
      <c r="N62" s="62"/>
      <c r="O62" s="62"/>
      <c r="P62" s="62"/>
      <c r="Q62" s="45">
        <f t="shared" si="5"/>
        <v>0</v>
      </c>
      <c r="R62" s="45">
        <f t="shared" si="6"/>
        <v>0</v>
      </c>
      <c r="S62" s="45">
        <f t="shared" si="6"/>
        <v>0</v>
      </c>
      <c r="V62" s="241">
        <f t="shared" si="1"/>
        <v>55</v>
      </c>
    </row>
    <row r="63" spans="1:22" x14ac:dyDescent="0.3">
      <c r="A63" s="541"/>
      <c r="B63" s="44" t="s">
        <v>27</v>
      </c>
      <c r="C63" s="45">
        <f t="shared" si="7"/>
        <v>0</v>
      </c>
      <c r="D63" s="45">
        <f t="shared" si="7"/>
        <v>0</v>
      </c>
      <c r="E63" s="45">
        <f t="shared" si="7"/>
        <v>0</v>
      </c>
      <c r="F63" s="62"/>
      <c r="G63" s="62"/>
      <c r="H63" s="62"/>
      <c r="I63" s="62"/>
      <c r="J63" s="62"/>
      <c r="K63" s="62"/>
      <c r="L63" s="62"/>
      <c r="M63" s="62"/>
      <c r="N63" s="62"/>
      <c r="O63" s="62"/>
      <c r="P63" s="62"/>
      <c r="Q63" s="45">
        <f t="shared" si="5"/>
        <v>0</v>
      </c>
      <c r="R63" s="45">
        <f t="shared" si="6"/>
        <v>0</v>
      </c>
      <c r="S63" s="45">
        <f t="shared" si="6"/>
        <v>0</v>
      </c>
      <c r="V63" s="241">
        <f t="shared" si="1"/>
        <v>56</v>
      </c>
    </row>
    <row r="64" spans="1:22" x14ac:dyDescent="0.3">
      <c r="A64" s="541"/>
      <c r="B64" s="44" t="s">
        <v>28</v>
      </c>
      <c r="C64" s="45">
        <f t="shared" si="7"/>
        <v>0</v>
      </c>
      <c r="D64" s="45">
        <f t="shared" si="7"/>
        <v>0</v>
      </c>
      <c r="E64" s="45">
        <f t="shared" si="7"/>
        <v>0</v>
      </c>
      <c r="F64" s="62"/>
      <c r="G64" s="62"/>
      <c r="H64" s="62"/>
      <c r="I64" s="62"/>
      <c r="J64" s="62"/>
      <c r="K64" s="62"/>
      <c r="L64" s="62"/>
      <c r="M64" s="62"/>
      <c r="N64" s="62"/>
      <c r="O64" s="62"/>
      <c r="P64" s="62"/>
      <c r="Q64" s="45">
        <f t="shared" si="5"/>
        <v>0</v>
      </c>
      <c r="R64" s="45">
        <f t="shared" si="6"/>
        <v>0</v>
      </c>
      <c r="S64" s="45">
        <f t="shared" si="6"/>
        <v>0</v>
      </c>
      <c r="V64" s="241">
        <f t="shared" si="1"/>
        <v>57</v>
      </c>
    </row>
    <row r="65" spans="1:22" x14ac:dyDescent="0.3">
      <c r="A65" s="541"/>
      <c r="B65" s="44" t="s">
        <v>29</v>
      </c>
      <c r="C65" s="45">
        <f t="shared" si="7"/>
        <v>0</v>
      </c>
      <c r="D65" s="45">
        <f t="shared" si="7"/>
        <v>0</v>
      </c>
      <c r="E65" s="45">
        <f t="shared" si="7"/>
        <v>0</v>
      </c>
      <c r="F65" s="62"/>
      <c r="G65" s="62"/>
      <c r="H65" s="62"/>
      <c r="I65" s="62"/>
      <c r="J65" s="62"/>
      <c r="K65" s="62"/>
      <c r="L65" s="62"/>
      <c r="M65" s="62"/>
      <c r="N65" s="62"/>
      <c r="O65" s="62"/>
      <c r="P65" s="62"/>
      <c r="Q65" s="45">
        <f t="shared" si="5"/>
        <v>0</v>
      </c>
      <c r="R65" s="45">
        <f t="shared" si="6"/>
        <v>0</v>
      </c>
      <c r="S65" s="45">
        <f t="shared" si="6"/>
        <v>0</v>
      </c>
      <c r="V65" s="241">
        <f t="shared" si="1"/>
        <v>58</v>
      </c>
    </row>
    <row r="66" spans="1:22" ht="14.25" thickBot="1" x14ac:dyDescent="0.35">
      <c r="A66" s="541"/>
      <c r="B66" s="46" t="s">
        <v>52</v>
      </c>
      <c r="C66" s="47">
        <f t="shared" ref="C66:S66" si="8">SUM(C45:C65)</f>
        <v>0</v>
      </c>
      <c r="D66" s="47">
        <f t="shared" si="8"/>
        <v>0</v>
      </c>
      <c r="E66" s="47">
        <f t="shared" si="8"/>
        <v>0</v>
      </c>
      <c r="F66" s="47">
        <f t="shared" si="8"/>
        <v>0</v>
      </c>
      <c r="G66" s="47">
        <f t="shared" si="8"/>
        <v>0</v>
      </c>
      <c r="H66" s="47">
        <f t="shared" si="8"/>
        <v>0</v>
      </c>
      <c r="I66" s="47">
        <f t="shared" si="8"/>
        <v>0</v>
      </c>
      <c r="J66" s="47">
        <f t="shared" si="8"/>
        <v>0</v>
      </c>
      <c r="K66" s="47">
        <f t="shared" si="8"/>
        <v>0</v>
      </c>
      <c r="L66" s="47">
        <f t="shared" si="8"/>
        <v>0</v>
      </c>
      <c r="M66" s="47">
        <f t="shared" si="8"/>
        <v>0</v>
      </c>
      <c r="N66" s="47">
        <f t="shared" si="8"/>
        <v>0</v>
      </c>
      <c r="O66" s="47">
        <f t="shared" si="8"/>
        <v>0</v>
      </c>
      <c r="P66" s="47">
        <f t="shared" si="8"/>
        <v>0</v>
      </c>
      <c r="Q66" s="47">
        <f t="shared" si="8"/>
        <v>0</v>
      </c>
      <c r="R66" s="47">
        <f t="shared" si="8"/>
        <v>0</v>
      </c>
      <c r="S66" s="47">
        <f t="shared" si="8"/>
        <v>0</v>
      </c>
      <c r="T66" s="113"/>
      <c r="U66" s="34" t="str">
        <f>RIGHT(A45,4)&amp;"reseau"</f>
        <v>2025reseau</v>
      </c>
      <c r="V66" s="241">
        <f t="shared" si="1"/>
        <v>59</v>
      </c>
    </row>
    <row r="67" spans="1:22" x14ac:dyDescent="0.3">
      <c r="A67" s="541"/>
      <c r="B67" s="48"/>
      <c r="C67" s="45"/>
      <c r="D67" s="45"/>
      <c r="E67" s="45"/>
      <c r="F67" s="45"/>
      <c r="G67" s="45"/>
      <c r="H67" s="45"/>
      <c r="I67" s="45"/>
      <c r="J67" s="45"/>
      <c r="K67" s="45"/>
      <c r="L67" s="45"/>
      <c r="M67" s="45"/>
      <c r="N67" s="45"/>
      <c r="O67" s="45"/>
      <c r="P67" s="45"/>
      <c r="Q67" s="45"/>
      <c r="R67" s="45"/>
      <c r="S67" s="45"/>
      <c r="T67" s="45"/>
      <c r="V67" s="241">
        <f t="shared" si="1"/>
        <v>60</v>
      </c>
    </row>
    <row r="68" spans="1:22" x14ac:dyDescent="0.3">
      <c r="A68" s="541"/>
      <c r="B68" s="44" t="s">
        <v>239</v>
      </c>
      <c r="C68" s="45">
        <f>Q31</f>
        <v>0</v>
      </c>
      <c r="D68" s="45">
        <f>R31</f>
        <v>0</v>
      </c>
      <c r="E68" s="45">
        <f>S31</f>
        <v>0</v>
      </c>
      <c r="F68" s="62"/>
      <c r="G68" s="62"/>
      <c r="H68" s="62"/>
      <c r="I68" s="62"/>
      <c r="J68" s="62"/>
      <c r="K68" s="62"/>
      <c r="L68" s="62"/>
      <c r="M68" s="62"/>
      <c r="N68" s="62"/>
      <c r="O68" s="62"/>
      <c r="P68" s="62"/>
      <c r="Q68" s="45">
        <f>SUM(C68,F68:J68,M68:N68)</f>
        <v>0</v>
      </c>
      <c r="R68" s="45">
        <f>SUM(D68,K68,O68)</f>
        <v>0</v>
      </c>
      <c r="S68" s="45">
        <f>SUM(E68,L68,P68)</f>
        <v>0</v>
      </c>
      <c r="T68" s="45"/>
      <c r="V68" s="241">
        <f t="shared" si="1"/>
        <v>61</v>
      </c>
    </row>
    <row r="69" spans="1:22" x14ac:dyDescent="0.3">
      <c r="A69" s="541"/>
      <c r="B69" s="44" t="s">
        <v>53</v>
      </c>
      <c r="C69" s="45">
        <f t="shared" ref="C69:E79" si="9">Q32</f>
        <v>0</v>
      </c>
      <c r="D69" s="45">
        <f t="shared" si="9"/>
        <v>0</v>
      </c>
      <c r="E69" s="45">
        <f t="shared" si="9"/>
        <v>0</v>
      </c>
      <c r="F69" s="62"/>
      <c r="G69" s="62"/>
      <c r="H69" s="62"/>
      <c r="I69" s="62"/>
      <c r="J69" s="62"/>
      <c r="K69" s="62"/>
      <c r="L69" s="62"/>
      <c r="M69" s="62"/>
      <c r="N69" s="62"/>
      <c r="O69" s="62"/>
      <c r="P69" s="62"/>
      <c r="Q69" s="45">
        <f t="shared" ref="Q69:Q79" si="10">SUM(C69,F69:J69,M69:N69)</f>
        <v>0</v>
      </c>
      <c r="R69" s="45">
        <f t="shared" ref="R69:S79" si="11">SUM(D69,K69,O69)</f>
        <v>0</v>
      </c>
      <c r="S69" s="45">
        <f t="shared" si="11"/>
        <v>0</v>
      </c>
      <c r="T69" s="45"/>
      <c r="V69" s="241">
        <f t="shared" si="1"/>
        <v>62</v>
      </c>
    </row>
    <row r="70" spans="1:22" x14ac:dyDescent="0.3">
      <c r="A70" s="541"/>
      <c r="B70" s="44" t="s">
        <v>54</v>
      </c>
      <c r="C70" s="45">
        <f t="shared" si="9"/>
        <v>0</v>
      </c>
      <c r="D70" s="45">
        <f t="shared" si="9"/>
        <v>0</v>
      </c>
      <c r="E70" s="45">
        <f t="shared" si="9"/>
        <v>0</v>
      </c>
      <c r="F70" s="62"/>
      <c r="G70" s="62"/>
      <c r="H70" s="62"/>
      <c r="I70" s="62"/>
      <c r="J70" s="62"/>
      <c r="K70" s="62"/>
      <c r="L70" s="62"/>
      <c r="M70" s="62"/>
      <c r="N70" s="62"/>
      <c r="O70" s="62"/>
      <c r="P70" s="62"/>
      <c r="Q70" s="45">
        <f t="shared" si="10"/>
        <v>0</v>
      </c>
      <c r="R70" s="45">
        <f t="shared" si="11"/>
        <v>0</v>
      </c>
      <c r="S70" s="45">
        <f t="shared" si="11"/>
        <v>0</v>
      </c>
      <c r="T70" s="45"/>
      <c r="V70" s="241">
        <f t="shared" si="1"/>
        <v>63</v>
      </c>
    </row>
    <row r="71" spans="1:22" x14ac:dyDescent="0.3">
      <c r="A71" s="541"/>
      <c r="B71" s="44" t="s">
        <v>49</v>
      </c>
      <c r="C71" s="45">
        <f t="shared" si="9"/>
        <v>0</v>
      </c>
      <c r="D71" s="45">
        <f t="shared" si="9"/>
        <v>0</v>
      </c>
      <c r="E71" s="45">
        <f t="shared" si="9"/>
        <v>0</v>
      </c>
      <c r="F71" s="62"/>
      <c r="G71" s="62"/>
      <c r="H71" s="62"/>
      <c r="I71" s="62"/>
      <c r="J71" s="62"/>
      <c r="K71" s="62"/>
      <c r="L71" s="62"/>
      <c r="M71" s="62"/>
      <c r="N71" s="62"/>
      <c r="O71" s="62"/>
      <c r="P71" s="62"/>
      <c r="Q71" s="45">
        <f t="shared" si="10"/>
        <v>0</v>
      </c>
      <c r="R71" s="45">
        <f t="shared" si="11"/>
        <v>0</v>
      </c>
      <c r="S71" s="45">
        <f t="shared" si="11"/>
        <v>0</v>
      </c>
      <c r="T71" s="45"/>
      <c r="V71" s="241">
        <f t="shared" si="1"/>
        <v>64</v>
      </c>
    </row>
    <row r="72" spans="1:22" x14ac:dyDescent="0.3">
      <c r="A72" s="541"/>
      <c r="B72" s="44" t="s">
        <v>55</v>
      </c>
      <c r="C72" s="45">
        <f t="shared" si="9"/>
        <v>0</v>
      </c>
      <c r="D72" s="45">
        <f t="shared" si="9"/>
        <v>0</v>
      </c>
      <c r="E72" s="45">
        <f t="shared" si="9"/>
        <v>0</v>
      </c>
      <c r="F72" s="62"/>
      <c r="G72" s="62"/>
      <c r="H72" s="62"/>
      <c r="I72" s="62"/>
      <c r="J72" s="62"/>
      <c r="K72" s="62"/>
      <c r="L72" s="62"/>
      <c r="M72" s="62"/>
      <c r="N72" s="62"/>
      <c r="O72" s="62"/>
      <c r="P72" s="62"/>
      <c r="Q72" s="45">
        <f t="shared" si="10"/>
        <v>0</v>
      </c>
      <c r="R72" s="45">
        <f t="shared" si="11"/>
        <v>0</v>
      </c>
      <c r="S72" s="45">
        <f t="shared" si="11"/>
        <v>0</v>
      </c>
      <c r="T72" s="45"/>
      <c r="V72" s="241">
        <f t="shared" si="1"/>
        <v>65</v>
      </c>
    </row>
    <row r="73" spans="1:22" x14ac:dyDescent="0.3">
      <c r="A73" s="541"/>
      <c r="B73" s="44" t="s">
        <v>56</v>
      </c>
      <c r="C73" s="45">
        <f t="shared" si="9"/>
        <v>0</v>
      </c>
      <c r="D73" s="45">
        <f t="shared" si="9"/>
        <v>0</v>
      </c>
      <c r="E73" s="45">
        <f t="shared" si="9"/>
        <v>0</v>
      </c>
      <c r="F73" s="62"/>
      <c r="G73" s="62"/>
      <c r="H73" s="62"/>
      <c r="I73" s="62"/>
      <c r="J73" s="62"/>
      <c r="K73" s="62"/>
      <c r="L73" s="62"/>
      <c r="M73" s="62"/>
      <c r="N73" s="62"/>
      <c r="O73" s="62"/>
      <c r="P73" s="62"/>
      <c r="Q73" s="45">
        <f t="shared" si="10"/>
        <v>0</v>
      </c>
      <c r="R73" s="45">
        <f t="shared" si="11"/>
        <v>0</v>
      </c>
      <c r="S73" s="45">
        <f t="shared" si="11"/>
        <v>0</v>
      </c>
      <c r="T73" s="45"/>
      <c r="V73" s="241">
        <f t="shared" ref="V73:V136" si="12">V72+1</f>
        <v>66</v>
      </c>
    </row>
    <row r="74" spans="1:22" x14ac:dyDescent="0.3">
      <c r="A74" s="541"/>
      <c r="B74" s="44" t="s">
        <v>51</v>
      </c>
      <c r="C74" s="45">
        <f t="shared" si="9"/>
        <v>0</v>
      </c>
      <c r="D74" s="45">
        <f t="shared" si="9"/>
        <v>0</v>
      </c>
      <c r="E74" s="45">
        <f t="shared" si="9"/>
        <v>0</v>
      </c>
      <c r="F74" s="62"/>
      <c r="G74" s="62"/>
      <c r="H74" s="62"/>
      <c r="I74" s="62"/>
      <c r="J74" s="62"/>
      <c r="K74" s="62"/>
      <c r="L74" s="62"/>
      <c r="M74" s="62"/>
      <c r="N74" s="62"/>
      <c r="O74" s="62"/>
      <c r="P74" s="62"/>
      <c r="Q74" s="45">
        <f t="shared" si="10"/>
        <v>0</v>
      </c>
      <c r="R74" s="45">
        <f t="shared" si="11"/>
        <v>0</v>
      </c>
      <c r="S74" s="45">
        <f t="shared" si="11"/>
        <v>0</v>
      </c>
      <c r="T74" s="45"/>
      <c r="V74" s="241">
        <f t="shared" si="12"/>
        <v>67</v>
      </c>
    </row>
    <row r="75" spans="1:22" x14ac:dyDescent="0.3">
      <c r="A75" s="541"/>
      <c r="B75" s="44" t="s">
        <v>25</v>
      </c>
      <c r="C75" s="45">
        <f t="shared" si="9"/>
        <v>0</v>
      </c>
      <c r="D75" s="45">
        <f t="shared" si="9"/>
        <v>0</v>
      </c>
      <c r="E75" s="45">
        <f t="shared" si="9"/>
        <v>0</v>
      </c>
      <c r="F75" s="62"/>
      <c r="G75" s="62"/>
      <c r="H75" s="62"/>
      <c r="I75" s="62"/>
      <c r="J75" s="62"/>
      <c r="K75" s="62"/>
      <c r="L75" s="62"/>
      <c r="M75" s="62"/>
      <c r="N75" s="62"/>
      <c r="O75" s="62"/>
      <c r="P75" s="62"/>
      <c r="Q75" s="45">
        <f t="shared" si="10"/>
        <v>0</v>
      </c>
      <c r="R75" s="45">
        <f t="shared" si="11"/>
        <v>0</v>
      </c>
      <c r="S75" s="45">
        <f t="shared" si="11"/>
        <v>0</v>
      </c>
      <c r="T75" s="45"/>
      <c r="V75" s="241">
        <f t="shared" si="12"/>
        <v>68</v>
      </c>
    </row>
    <row r="76" spans="1:22" x14ac:dyDescent="0.3">
      <c r="A76" s="541"/>
      <c r="B76" s="44" t="s">
        <v>26</v>
      </c>
      <c r="C76" s="45">
        <f t="shared" si="9"/>
        <v>0</v>
      </c>
      <c r="D76" s="45">
        <f t="shared" si="9"/>
        <v>0</v>
      </c>
      <c r="E76" s="45">
        <f t="shared" si="9"/>
        <v>0</v>
      </c>
      <c r="F76" s="62"/>
      <c r="G76" s="62"/>
      <c r="H76" s="62"/>
      <c r="I76" s="62"/>
      <c r="J76" s="62"/>
      <c r="K76" s="62"/>
      <c r="L76" s="62"/>
      <c r="M76" s="62"/>
      <c r="N76" s="62"/>
      <c r="O76" s="62"/>
      <c r="P76" s="62"/>
      <c r="Q76" s="45">
        <f t="shared" si="10"/>
        <v>0</v>
      </c>
      <c r="R76" s="45">
        <f t="shared" si="11"/>
        <v>0</v>
      </c>
      <c r="S76" s="45">
        <f t="shared" si="11"/>
        <v>0</v>
      </c>
      <c r="T76" s="45"/>
      <c r="V76" s="241">
        <f t="shared" si="12"/>
        <v>69</v>
      </c>
    </row>
    <row r="77" spans="1:22" x14ac:dyDescent="0.3">
      <c r="A77" s="541"/>
      <c r="B77" s="44" t="s">
        <v>27</v>
      </c>
      <c r="C77" s="45">
        <f t="shared" si="9"/>
        <v>0</v>
      </c>
      <c r="D77" s="45">
        <f t="shared" si="9"/>
        <v>0</v>
      </c>
      <c r="E77" s="45">
        <f t="shared" si="9"/>
        <v>0</v>
      </c>
      <c r="F77" s="62"/>
      <c r="G77" s="62"/>
      <c r="H77" s="62"/>
      <c r="I77" s="62"/>
      <c r="J77" s="62"/>
      <c r="K77" s="62"/>
      <c r="L77" s="62"/>
      <c r="M77" s="62"/>
      <c r="N77" s="62"/>
      <c r="O77" s="62"/>
      <c r="P77" s="62"/>
      <c r="Q77" s="45">
        <f t="shared" si="10"/>
        <v>0</v>
      </c>
      <c r="R77" s="45">
        <f t="shared" si="11"/>
        <v>0</v>
      </c>
      <c r="S77" s="45">
        <f t="shared" si="11"/>
        <v>0</v>
      </c>
      <c r="T77" s="45"/>
      <c r="V77" s="241">
        <f t="shared" si="12"/>
        <v>70</v>
      </c>
    </row>
    <row r="78" spans="1:22" x14ac:dyDescent="0.3">
      <c r="A78" s="541"/>
      <c r="B78" s="44" t="s">
        <v>28</v>
      </c>
      <c r="C78" s="45">
        <f t="shared" si="9"/>
        <v>0</v>
      </c>
      <c r="D78" s="45">
        <f t="shared" si="9"/>
        <v>0</v>
      </c>
      <c r="E78" s="45">
        <f t="shared" si="9"/>
        <v>0</v>
      </c>
      <c r="F78" s="62"/>
      <c r="G78" s="62"/>
      <c r="H78" s="62"/>
      <c r="I78" s="62"/>
      <c r="J78" s="62"/>
      <c r="K78" s="62"/>
      <c r="L78" s="62"/>
      <c r="M78" s="62"/>
      <c r="N78" s="62"/>
      <c r="O78" s="62"/>
      <c r="P78" s="62"/>
      <c r="Q78" s="45">
        <f t="shared" si="10"/>
        <v>0</v>
      </c>
      <c r="R78" s="45">
        <f t="shared" si="11"/>
        <v>0</v>
      </c>
      <c r="S78" s="45">
        <f t="shared" si="11"/>
        <v>0</v>
      </c>
      <c r="T78" s="45"/>
      <c r="V78" s="241">
        <f t="shared" si="12"/>
        <v>71</v>
      </c>
    </row>
    <row r="79" spans="1:22" x14ac:dyDescent="0.3">
      <c r="A79" s="541"/>
      <c r="B79" s="44" t="s">
        <v>29</v>
      </c>
      <c r="C79" s="45">
        <f t="shared" si="9"/>
        <v>0</v>
      </c>
      <c r="D79" s="45">
        <f t="shared" si="9"/>
        <v>0</v>
      </c>
      <c r="E79" s="45">
        <f t="shared" si="9"/>
        <v>0</v>
      </c>
      <c r="F79" s="62"/>
      <c r="G79" s="62"/>
      <c r="H79" s="62"/>
      <c r="I79" s="62"/>
      <c r="J79" s="62"/>
      <c r="K79" s="62"/>
      <c r="L79" s="62"/>
      <c r="M79" s="62"/>
      <c r="N79" s="62"/>
      <c r="O79" s="62"/>
      <c r="P79" s="62"/>
      <c r="Q79" s="45">
        <f t="shared" si="10"/>
        <v>0</v>
      </c>
      <c r="R79" s="45">
        <f t="shared" si="11"/>
        <v>0</v>
      </c>
      <c r="S79" s="45">
        <f t="shared" si="11"/>
        <v>0</v>
      </c>
      <c r="T79" s="45"/>
      <c r="V79" s="241">
        <f t="shared" si="12"/>
        <v>72</v>
      </c>
    </row>
    <row r="80" spans="1:22" ht="14.25" thickBot="1" x14ac:dyDescent="0.35">
      <c r="A80" s="541"/>
      <c r="B80" s="46" t="s">
        <v>57</v>
      </c>
      <c r="C80" s="47">
        <f t="shared" ref="C80:S80" si="13">SUM(C68:C79)</f>
        <v>0</v>
      </c>
      <c r="D80" s="47">
        <f t="shared" si="13"/>
        <v>0</v>
      </c>
      <c r="E80" s="47">
        <f t="shared" si="13"/>
        <v>0</v>
      </c>
      <c r="F80" s="47">
        <f t="shared" si="13"/>
        <v>0</v>
      </c>
      <c r="G80" s="47">
        <f t="shared" si="13"/>
        <v>0</v>
      </c>
      <c r="H80" s="47">
        <f t="shared" si="13"/>
        <v>0</v>
      </c>
      <c r="I80" s="47">
        <f t="shared" si="13"/>
        <v>0</v>
      </c>
      <c r="J80" s="47">
        <f t="shared" si="13"/>
        <v>0</v>
      </c>
      <c r="K80" s="47">
        <f t="shared" si="13"/>
        <v>0</v>
      </c>
      <c r="L80" s="47">
        <f t="shared" si="13"/>
        <v>0</v>
      </c>
      <c r="M80" s="47">
        <f t="shared" si="13"/>
        <v>0</v>
      </c>
      <c r="N80" s="47">
        <f t="shared" si="13"/>
        <v>0</v>
      </c>
      <c r="O80" s="47">
        <f t="shared" si="13"/>
        <v>0</v>
      </c>
      <c r="P80" s="47">
        <f t="shared" si="13"/>
        <v>0</v>
      </c>
      <c r="Q80" s="47">
        <f t="shared" si="13"/>
        <v>0</v>
      </c>
      <c r="R80" s="47">
        <f t="shared" si="13"/>
        <v>0</v>
      </c>
      <c r="S80" s="47">
        <f t="shared" si="13"/>
        <v>0</v>
      </c>
      <c r="T80" s="45"/>
      <c r="U80" s="34" t="str">
        <f>RIGHT(A45,4)&amp;"hors reseau"</f>
        <v>2025hors reseau</v>
      </c>
      <c r="V80" s="241">
        <f t="shared" si="12"/>
        <v>73</v>
      </c>
    </row>
    <row r="81" spans="1:22" x14ac:dyDescent="0.3">
      <c r="B81" s="31"/>
      <c r="C81" s="45"/>
      <c r="D81" s="45"/>
      <c r="E81" s="45"/>
      <c r="F81" s="45"/>
      <c r="G81" s="45"/>
      <c r="H81" s="45"/>
      <c r="I81" s="45"/>
      <c r="J81" s="45"/>
      <c r="K81" s="45"/>
      <c r="L81" s="45"/>
      <c r="M81" s="45"/>
      <c r="N81" s="49"/>
      <c r="O81" s="45"/>
      <c r="P81" s="45"/>
      <c r="Q81" s="45"/>
      <c r="R81" s="45"/>
      <c r="S81" s="45"/>
      <c r="V81" s="241">
        <f t="shared" si="12"/>
        <v>74</v>
      </c>
    </row>
    <row r="82" spans="1:22" ht="14.45" customHeight="1" x14ac:dyDescent="0.3">
      <c r="A82" s="541" t="s">
        <v>496</v>
      </c>
      <c r="B82" s="44" t="s">
        <v>239</v>
      </c>
      <c r="C82" s="45">
        <f>Q45</f>
        <v>0</v>
      </c>
      <c r="D82" s="45">
        <f>R45</f>
        <v>0</v>
      </c>
      <c r="E82" s="45">
        <f>S45</f>
        <v>0</v>
      </c>
      <c r="F82" s="62"/>
      <c r="G82" s="62"/>
      <c r="H82" s="62"/>
      <c r="I82" s="62"/>
      <c r="J82" s="62"/>
      <c r="K82" s="62"/>
      <c r="L82" s="62"/>
      <c r="M82" s="62"/>
      <c r="N82" s="62"/>
      <c r="O82" s="62"/>
      <c r="P82" s="62"/>
      <c r="Q82" s="45">
        <f>SUM(C82,F82:J82,M82:N82)</f>
        <v>0</v>
      </c>
      <c r="R82" s="45">
        <f>SUM(D82,K82,O82)</f>
        <v>0</v>
      </c>
      <c r="S82" s="45">
        <f>SUM(E82,L82,P82)</f>
        <v>0</v>
      </c>
      <c r="V82" s="241">
        <f t="shared" si="12"/>
        <v>75</v>
      </c>
    </row>
    <row r="83" spans="1:22" ht="14.45" customHeight="1" x14ac:dyDescent="0.3">
      <c r="A83" s="541"/>
      <c r="B83" s="44" t="s">
        <v>240</v>
      </c>
      <c r="C83" s="45">
        <f t="shared" ref="C83:E92" si="14">Q46</f>
        <v>0</v>
      </c>
      <c r="D83" s="45">
        <f t="shared" si="14"/>
        <v>0</v>
      </c>
      <c r="E83" s="45">
        <f t="shared" si="14"/>
        <v>0</v>
      </c>
      <c r="F83" s="62"/>
      <c r="G83" s="62"/>
      <c r="H83" s="62"/>
      <c r="I83" s="62"/>
      <c r="J83" s="62"/>
      <c r="K83" s="62"/>
      <c r="L83" s="62"/>
      <c r="M83" s="62"/>
      <c r="N83" s="62"/>
      <c r="O83" s="62"/>
      <c r="P83" s="62"/>
      <c r="Q83" s="45">
        <f t="shared" ref="Q83:Q102" si="15">SUM(C83,F83:J83,M83:N83)</f>
        <v>0</v>
      </c>
      <c r="R83" s="45">
        <f t="shared" ref="R83:S102" si="16">SUM(D83,K83,O83)</f>
        <v>0</v>
      </c>
      <c r="S83" s="45">
        <f t="shared" si="16"/>
        <v>0</v>
      </c>
      <c r="V83" s="241">
        <f t="shared" si="12"/>
        <v>76</v>
      </c>
    </row>
    <row r="84" spans="1:22" ht="14.45" customHeight="1" x14ac:dyDescent="0.3">
      <c r="A84" s="541"/>
      <c r="B84" s="44" t="s">
        <v>241</v>
      </c>
      <c r="C84" s="45">
        <f t="shared" si="14"/>
        <v>0</v>
      </c>
      <c r="D84" s="45">
        <f t="shared" si="14"/>
        <v>0</v>
      </c>
      <c r="E84" s="45">
        <f t="shared" si="14"/>
        <v>0</v>
      </c>
      <c r="F84" s="62"/>
      <c r="G84" s="62"/>
      <c r="H84" s="62"/>
      <c r="I84" s="62"/>
      <c r="J84" s="62"/>
      <c r="K84" s="62"/>
      <c r="L84" s="62"/>
      <c r="M84" s="62"/>
      <c r="N84" s="62"/>
      <c r="O84" s="62"/>
      <c r="P84" s="62"/>
      <c r="Q84" s="45">
        <f t="shared" si="15"/>
        <v>0</v>
      </c>
      <c r="R84" s="45">
        <f t="shared" si="16"/>
        <v>0</v>
      </c>
      <c r="S84" s="45">
        <f t="shared" si="16"/>
        <v>0</v>
      </c>
      <c r="V84" s="241">
        <f t="shared" si="12"/>
        <v>77</v>
      </c>
    </row>
    <row r="85" spans="1:22" ht="14.45" customHeight="1" x14ac:dyDescent="0.3">
      <c r="A85" s="541"/>
      <c r="B85" s="44" t="s">
        <v>242</v>
      </c>
      <c r="C85" s="45">
        <f t="shared" si="14"/>
        <v>0</v>
      </c>
      <c r="D85" s="45">
        <f t="shared" si="14"/>
        <v>0</v>
      </c>
      <c r="E85" s="45">
        <f t="shared" si="14"/>
        <v>0</v>
      </c>
      <c r="F85" s="62"/>
      <c r="G85" s="62"/>
      <c r="H85" s="62"/>
      <c r="I85" s="62"/>
      <c r="J85" s="62"/>
      <c r="K85" s="62"/>
      <c r="L85" s="62"/>
      <c r="M85" s="62"/>
      <c r="N85" s="62"/>
      <c r="O85" s="62"/>
      <c r="P85" s="62"/>
      <c r="Q85" s="45">
        <f t="shared" si="15"/>
        <v>0</v>
      </c>
      <c r="R85" s="45">
        <f t="shared" si="16"/>
        <v>0</v>
      </c>
      <c r="S85" s="45">
        <f t="shared" si="16"/>
        <v>0</v>
      </c>
      <c r="V85" s="241">
        <f t="shared" si="12"/>
        <v>78</v>
      </c>
    </row>
    <row r="86" spans="1:22" ht="14.45" customHeight="1" x14ac:dyDescent="0.3">
      <c r="A86" s="541"/>
      <c r="B86" s="44" t="s">
        <v>243</v>
      </c>
      <c r="C86" s="45">
        <f t="shared" si="14"/>
        <v>0</v>
      </c>
      <c r="D86" s="45">
        <f t="shared" si="14"/>
        <v>0</v>
      </c>
      <c r="E86" s="45">
        <f t="shared" si="14"/>
        <v>0</v>
      </c>
      <c r="F86" s="62"/>
      <c r="G86" s="62"/>
      <c r="H86" s="62"/>
      <c r="I86" s="62"/>
      <c r="J86" s="62"/>
      <c r="K86" s="62"/>
      <c r="L86" s="62"/>
      <c r="M86" s="62"/>
      <c r="N86" s="62"/>
      <c r="O86" s="62"/>
      <c r="P86" s="62"/>
      <c r="Q86" s="45">
        <f t="shared" si="15"/>
        <v>0</v>
      </c>
      <c r="R86" s="45">
        <f t="shared" si="16"/>
        <v>0</v>
      </c>
      <c r="S86" s="45">
        <f t="shared" si="16"/>
        <v>0</v>
      </c>
      <c r="V86" s="241">
        <f t="shared" si="12"/>
        <v>79</v>
      </c>
    </row>
    <row r="87" spans="1:22" ht="14.45" customHeight="1" x14ac:dyDescent="0.3">
      <c r="A87" s="541"/>
      <c r="B87" s="44" t="s">
        <v>244</v>
      </c>
      <c r="C87" s="45">
        <f t="shared" si="14"/>
        <v>0</v>
      </c>
      <c r="D87" s="45">
        <f t="shared" si="14"/>
        <v>0</v>
      </c>
      <c r="E87" s="45">
        <f t="shared" si="14"/>
        <v>0</v>
      </c>
      <c r="F87" s="62"/>
      <c r="G87" s="62"/>
      <c r="H87" s="62"/>
      <c r="I87" s="62"/>
      <c r="J87" s="62"/>
      <c r="K87" s="62"/>
      <c r="L87" s="62"/>
      <c r="M87" s="62"/>
      <c r="N87" s="62"/>
      <c r="O87" s="62"/>
      <c r="P87" s="62"/>
      <c r="Q87" s="45">
        <f t="shared" si="15"/>
        <v>0</v>
      </c>
      <c r="R87" s="45">
        <f t="shared" si="16"/>
        <v>0</v>
      </c>
      <c r="S87" s="45">
        <f t="shared" si="16"/>
        <v>0</v>
      </c>
      <c r="V87" s="241">
        <f t="shared" si="12"/>
        <v>80</v>
      </c>
    </row>
    <row r="88" spans="1:22" ht="14.45" customHeight="1" x14ac:dyDescent="0.3">
      <c r="A88" s="541"/>
      <c r="B88" s="44" t="s">
        <v>245</v>
      </c>
      <c r="C88" s="45">
        <f t="shared" si="14"/>
        <v>0</v>
      </c>
      <c r="D88" s="45">
        <f t="shared" si="14"/>
        <v>0</v>
      </c>
      <c r="E88" s="45">
        <f t="shared" si="14"/>
        <v>0</v>
      </c>
      <c r="F88" s="62"/>
      <c r="G88" s="62"/>
      <c r="H88" s="62"/>
      <c r="I88" s="62"/>
      <c r="J88" s="62"/>
      <c r="K88" s="62"/>
      <c r="L88" s="62"/>
      <c r="M88" s="62"/>
      <c r="N88" s="62"/>
      <c r="O88" s="62"/>
      <c r="P88" s="62"/>
      <c r="Q88" s="45">
        <f t="shared" si="15"/>
        <v>0</v>
      </c>
      <c r="R88" s="45">
        <f t="shared" si="16"/>
        <v>0</v>
      </c>
      <c r="S88" s="45">
        <f t="shared" si="16"/>
        <v>0</v>
      </c>
      <c r="V88" s="241">
        <f t="shared" si="12"/>
        <v>81</v>
      </c>
    </row>
    <row r="89" spans="1:22" ht="14.45" customHeight="1" x14ac:dyDescent="0.3">
      <c r="A89" s="541"/>
      <c r="B89" s="44" t="s">
        <v>246</v>
      </c>
      <c r="C89" s="45">
        <f t="shared" si="14"/>
        <v>0</v>
      </c>
      <c r="D89" s="45">
        <f t="shared" si="14"/>
        <v>0</v>
      </c>
      <c r="E89" s="45">
        <f t="shared" si="14"/>
        <v>0</v>
      </c>
      <c r="F89" s="62"/>
      <c r="G89" s="62"/>
      <c r="H89" s="62"/>
      <c r="I89" s="62"/>
      <c r="J89" s="62"/>
      <c r="K89" s="62"/>
      <c r="L89" s="62"/>
      <c r="M89" s="62"/>
      <c r="N89" s="62"/>
      <c r="O89" s="62"/>
      <c r="P89" s="62"/>
      <c r="Q89" s="45">
        <f t="shared" si="15"/>
        <v>0</v>
      </c>
      <c r="R89" s="45">
        <f t="shared" si="16"/>
        <v>0</v>
      </c>
      <c r="S89" s="45">
        <f t="shared" si="16"/>
        <v>0</v>
      </c>
      <c r="V89" s="241">
        <f t="shared" si="12"/>
        <v>82</v>
      </c>
    </row>
    <row r="90" spans="1:22" ht="14.45" customHeight="1" x14ac:dyDescent="0.3">
      <c r="A90" s="541"/>
      <c r="B90" s="44" t="s">
        <v>247</v>
      </c>
      <c r="C90" s="45">
        <f t="shared" si="14"/>
        <v>0</v>
      </c>
      <c r="D90" s="45">
        <f t="shared" si="14"/>
        <v>0</v>
      </c>
      <c r="E90" s="45">
        <f t="shared" si="14"/>
        <v>0</v>
      </c>
      <c r="F90" s="62"/>
      <c r="G90" s="62"/>
      <c r="H90" s="62"/>
      <c r="I90" s="62"/>
      <c r="J90" s="62"/>
      <c r="K90" s="62"/>
      <c r="L90" s="62"/>
      <c r="M90" s="62"/>
      <c r="N90" s="62"/>
      <c r="O90" s="62"/>
      <c r="P90" s="62"/>
      <c r="Q90" s="45">
        <f t="shared" si="15"/>
        <v>0</v>
      </c>
      <c r="R90" s="45">
        <f t="shared" si="16"/>
        <v>0</v>
      </c>
      <c r="S90" s="45">
        <f t="shared" si="16"/>
        <v>0</v>
      </c>
      <c r="V90" s="241">
        <f t="shared" si="12"/>
        <v>83</v>
      </c>
    </row>
    <row r="91" spans="1:22" ht="14.45" customHeight="1" x14ac:dyDescent="0.3">
      <c r="A91" s="541"/>
      <c r="B91" s="44" t="s">
        <v>248</v>
      </c>
      <c r="C91" s="45">
        <f t="shared" si="14"/>
        <v>0</v>
      </c>
      <c r="D91" s="45">
        <f t="shared" si="14"/>
        <v>0</v>
      </c>
      <c r="E91" s="45">
        <f t="shared" si="14"/>
        <v>0</v>
      </c>
      <c r="F91" s="62"/>
      <c r="G91" s="62"/>
      <c r="H91" s="62"/>
      <c r="I91" s="62"/>
      <c r="J91" s="62"/>
      <c r="K91" s="62"/>
      <c r="L91" s="62"/>
      <c r="M91" s="62"/>
      <c r="N91" s="62"/>
      <c r="O91" s="62"/>
      <c r="P91" s="62"/>
      <c r="Q91" s="45">
        <f t="shared" si="15"/>
        <v>0</v>
      </c>
      <c r="R91" s="45">
        <f t="shared" si="16"/>
        <v>0</v>
      </c>
      <c r="S91" s="45">
        <f t="shared" si="16"/>
        <v>0</v>
      </c>
      <c r="V91" s="241">
        <f t="shared" si="12"/>
        <v>84</v>
      </c>
    </row>
    <row r="92" spans="1:22" ht="14.45" customHeight="1" x14ac:dyDescent="0.3">
      <c r="A92" s="541"/>
      <c r="B92" s="44" t="s">
        <v>249</v>
      </c>
      <c r="C92" s="45">
        <f>Q55</f>
        <v>0</v>
      </c>
      <c r="D92" s="45">
        <f t="shared" si="14"/>
        <v>0</v>
      </c>
      <c r="E92" s="45">
        <f t="shared" si="14"/>
        <v>0</v>
      </c>
      <c r="F92" s="62"/>
      <c r="G92" s="62"/>
      <c r="H92" s="62"/>
      <c r="I92" s="62"/>
      <c r="J92" s="62"/>
      <c r="K92" s="62"/>
      <c r="L92" s="62"/>
      <c r="M92" s="62"/>
      <c r="N92" s="62"/>
      <c r="O92" s="62"/>
      <c r="P92" s="62"/>
      <c r="Q92" s="45">
        <f t="shared" si="15"/>
        <v>0</v>
      </c>
      <c r="R92" s="45">
        <f t="shared" si="16"/>
        <v>0</v>
      </c>
      <c r="S92" s="45">
        <f t="shared" si="16"/>
        <v>0</v>
      </c>
      <c r="V92" s="241">
        <f t="shared" si="12"/>
        <v>85</v>
      </c>
    </row>
    <row r="93" spans="1:22" ht="14.45" customHeight="1" x14ac:dyDescent="0.3">
      <c r="A93" s="541"/>
      <c r="B93" s="44" t="s">
        <v>250</v>
      </c>
      <c r="C93" s="45">
        <f t="shared" ref="C93:E102" si="17">Q56</f>
        <v>0</v>
      </c>
      <c r="D93" s="45">
        <f t="shared" si="17"/>
        <v>0</v>
      </c>
      <c r="E93" s="45">
        <f t="shared" si="17"/>
        <v>0</v>
      </c>
      <c r="F93" s="62"/>
      <c r="G93" s="62"/>
      <c r="H93" s="62"/>
      <c r="I93" s="62"/>
      <c r="J93" s="62"/>
      <c r="K93" s="62"/>
      <c r="L93" s="62"/>
      <c r="M93" s="62"/>
      <c r="N93" s="62"/>
      <c r="O93" s="62"/>
      <c r="P93" s="62"/>
      <c r="Q93" s="45">
        <f t="shared" si="15"/>
        <v>0</v>
      </c>
      <c r="R93" s="45">
        <f t="shared" si="16"/>
        <v>0</v>
      </c>
      <c r="S93" s="45">
        <f t="shared" si="16"/>
        <v>0</v>
      </c>
      <c r="V93" s="241">
        <f t="shared" si="12"/>
        <v>86</v>
      </c>
    </row>
    <row r="94" spans="1:22" ht="14.45" customHeight="1" x14ac:dyDescent="0.3">
      <c r="A94" s="541"/>
      <c r="B94" s="44" t="s">
        <v>251</v>
      </c>
      <c r="C94" s="45">
        <f t="shared" si="17"/>
        <v>0</v>
      </c>
      <c r="D94" s="45">
        <f t="shared" si="17"/>
        <v>0</v>
      </c>
      <c r="E94" s="45">
        <f t="shared" si="17"/>
        <v>0</v>
      </c>
      <c r="F94" s="62"/>
      <c r="G94" s="62"/>
      <c r="H94" s="62"/>
      <c r="I94" s="62"/>
      <c r="J94" s="62"/>
      <c r="K94" s="62"/>
      <c r="L94" s="62"/>
      <c r="M94" s="62"/>
      <c r="N94" s="62"/>
      <c r="O94" s="62"/>
      <c r="P94" s="62"/>
      <c r="Q94" s="45">
        <f t="shared" si="15"/>
        <v>0</v>
      </c>
      <c r="R94" s="45">
        <f t="shared" si="16"/>
        <v>0</v>
      </c>
      <c r="S94" s="45">
        <f t="shared" si="16"/>
        <v>0</v>
      </c>
      <c r="V94" s="241">
        <f t="shared" si="12"/>
        <v>87</v>
      </c>
    </row>
    <row r="95" spans="1:22" ht="14.45" customHeight="1" x14ac:dyDescent="0.3">
      <c r="A95" s="541"/>
      <c r="B95" s="44" t="s">
        <v>252</v>
      </c>
      <c r="C95" s="45">
        <f t="shared" si="17"/>
        <v>0</v>
      </c>
      <c r="D95" s="45">
        <f t="shared" si="17"/>
        <v>0</v>
      </c>
      <c r="E95" s="45">
        <f t="shared" si="17"/>
        <v>0</v>
      </c>
      <c r="F95" s="62"/>
      <c r="G95" s="62"/>
      <c r="H95" s="62"/>
      <c r="I95" s="62"/>
      <c r="J95" s="62"/>
      <c r="K95" s="62"/>
      <c r="L95" s="62"/>
      <c r="M95" s="62"/>
      <c r="N95" s="62"/>
      <c r="O95" s="62"/>
      <c r="P95" s="62"/>
      <c r="Q95" s="45">
        <f t="shared" si="15"/>
        <v>0</v>
      </c>
      <c r="R95" s="45">
        <f t="shared" si="16"/>
        <v>0</v>
      </c>
      <c r="S95" s="45">
        <f t="shared" si="16"/>
        <v>0</v>
      </c>
      <c r="V95" s="241">
        <f t="shared" si="12"/>
        <v>88</v>
      </c>
    </row>
    <row r="96" spans="1:22" ht="14.45" customHeight="1" x14ac:dyDescent="0.3">
      <c r="A96" s="541"/>
      <c r="B96" s="44" t="s">
        <v>50</v>
      </c>
      <c r="C96" s="45">
        <f t="shared" si="17"/>
        <v>0</v>
      </c>
      <c r="D96" s="45">
        <f t="shared" si="17"/>
        <v>0</v>
      </c>
      <c r="E96" s="45">
        <f t="shared" si="17"/>
        <v>0</v>
      </c>
      <c r="F96" s="62"/>
      <c r="G96" s="62"/>
      <c r="H96" s="62"/>
      <c r="I96" s="62"/>
      <c r="J96" s="62"/>
      <c r="K96" s="62"/>
      <c r="L96" s="62"/>
      <c r="M96" s="62"/>
      <c r="N96" s="62"/>
      <c r="O96" s="62"/>
      <c r="P96" s="62"/>
      <c r="Q96" s="45">
        <f t="shared" si="15"/>
        <v>0</v>
      </c>
      <c r="R96" s="45">
        <f t="shared" si="16"/>
        <v>0</v>
      </c>
      <c r="S96" s="45">
        <f t="shared" si="16"/>
        <v>0</v>
      </c>
      <c r="V96" s="241">
        <f t="shared" si="12"/>
        <v>89</v>
      </c>
    </row>
    <row r="97" spans="1:22" x14ac:dyDescent="0.3">
      <c r="A97" s="541"/>
      <c r="B97" s="44" t="s">
        <v>19</v>
      </c>
      <c r="C97" s="45">
        <f t="shared" si="17"/>
        <v>0</v>
      </c>
      <c r="D97" s="45">
        <f t="shared" si="17"/>
        <v>0</v>
      </c>
      <c r="E97" s="45">
        <f t="shared" si="17"/>
        <v>0</v>
      </c>
      <c r="F97" s="62"/>
      <c r="G97" s="62"/>
      <c r="H97" s="62"/>
      <c r="I97" s="62"/>
      <c r="J97" s="62"/>
      <c r="K97" s="62"/>
      <c r="L97" s="62"/>
      <c r="M97" s="62"/>
      <c r="N97" s="62"/>
      <c r="O97" s="62"/>
      <c r="P97" s="62"/>
      <c r="Q97" s="45">
        <f t="shared" si="15"/>
        <v>0</v>
      </c>
      <c r="R97" s="45">
        <f t="shared" si="16"/>
        <v>0</v>
      </c>
      <c r="S97" s="45">
        <f t="shared" si="16"/>
        <v>0</v>
      </c>
      <c r="V97" s="241">
        <f t="shared" si="12"/>
        <v>90</v>
      </c>
    </row>
    <row r="98" spans="1:22" x14ac:dyDescent="0.3">
      <c r="A98" s="541"/>
      <c r="B98" s="44" t="s">
        <v>25</v>
      </c>
      <c r="C98" s="45">
        <f t="shared" si="17"/>
        <v>0</v>
      </c>
      <c r="D98" s="45">
        <f t="shared" si="17"/>
        <v>0</v>
      </c>
      <c r="E98" s="45">
        <f t="shared" si="17"/>
        <v>0</v>
      </c>
      <c r="F98" s="62"/>
      <c r="G98" s="62"/>
      <c r="H98" s="62"/>
      <c r="I98" s="62"/>
      <c r="J98" s="62"/>
      <c r="K98" s="62"/>
      <c r="L98" s="62"/>
      <c r="M98" s="62"/>
      <c r="N98" s="62"/>
      <c r="O98" s="62"/>
      <c r="P98" s="62"/>
      <c r="Q98" s="45">
        <f t="shared" si="15"/>
        <v>0</v>
      </c>
      <c r="R98" s="45">
        <f t="shared" si="16"/>
        <v>0</v>
      </c>
      <c r="S98" s="45">
        <f t="shared" si="16"/>
        <v>0</v>
      </c>
      <c r="V98" s="241">
        <f t="shared" si="12"/>
        <v>91</v>
      </c>
    </row>
    <row r="99" spans="1:22" x14ac:dyDescent="0.3">
      <c r="A99" s="541"/>
      <c r="B99" s="44" t="s">
        <v>26</v>
      </c>
      <c r="C99" s="45">
        <f t="shared" si="17"/>
        <v>0</v>
      </c>
      <c r="D99" s="45">
        <f t="shared" si="17"/>
        <v>0</v>
      </c>
      <c r="E99" s="45">
        <f t="shared" si="17"/>
        <v>0</v>
      </c>
      <c r="F99" s="62"/>
      <c r="G99" s="62"/>
      <c r="H99" s="62"/>
      <c r="I99" s="62"/>
      <c r="J99" s="62"/>
      <c r="K99" s="62"/>
      <c r="L99" s="62"/>
      <c r="M99" s="62"/>
      <c r="N99" s="62"/>
      <c r="O99" s="62"/>
      <c r="P99" s="62"/>
      <c r="Q99" s="45">
        <f t="shared" si="15"/>
        <v>0</v>
      </c>
      <c r="R99" s="45">
        <f t="shared" si="16"/>
        <v>0</v>
      </c>
      <c r="S99" s="45">
        <f t="shared" si="16"/>
        <v>0</v>
      </c>
      <c r="V99" s="241">
        <f t="shared" si="12"/>
        <v>92</v>
      </c>
    </row>
    <row r="100" spans="1:22" x14ac:dyDescent="0.3">
      <c r="A100" s="541"/>
      <c r="B100" s="44" t="s">
        <v>27</v>
      </c>
      <c r="C100" s="45">
        <f t="shared" si="17"/>
        <v>0</v>
      </c>
      <c r="D100" s="45">
        <f t="shared" si="17"/>
        <v>0</v>
      </c>
      <c r="E100" s="45">
        <f t="shared" si="17"/>
        <v>0</v>
      </c>
      <c r="F100" s="62"/>
      <c r="G100" s="62"/>
      <c r="H100" s="62"/>
      <c r="I100" s="62"/>
      <c r="J100" s="62"/>
      <c r="K100" s="62"/>
      <c r="L100" s="62"/>
      <c r="M100" s="62"/>
      <c r="N100" s="62"/>
      <c r="O100" s="62"/>
      <c r="P100" s="62"/>
      <c r="Q100" s="45">
        <f t="shared" si="15"/>
        <v>0</v>
      </c>
      <c r="R100" s="45">
        <f t="shared" si="16"/>
        <v>0</v>
      </c>
      <c r="S100" s="45">
        <f t="shared" si="16"/>
        <v>0</v>
      </c>
      <c r="V100" s="241">
        <f t="shared" si="12"/>
        <v>93</v>
      </c>
    </row>
    <row r="101" spans="1:22" x14ac:dyDescent="0.3">
      <c r="A101" s="541"/>
      <c r="B101" s="44" t="s">
        <v>28</v>
      </c>
      <c r="C101" s="45">
        <f t="shared" si="17"/>
        <v>0</v>
      </c>
      <c r="D101" s="45">
        <f t="shared" si="17"/>
        <v>0</v>
      </c>
      <c r="E101" s="45">
        <f t="shared" si="17"/>
        <v>0</v>
      </c>
      <c r="F101" s="62"/>
      <c r="G101" s="62"/>
      <c r="H101" s="62"/>
      <c r="I101" s="62"/>
      <c r="J101" s="62"/>
      <c r="K101" s="62"/>
      <c r="L101" s="62"/>
      <c r="M101" s="62"/>
      <c r="N101" s="62"/>
      <c r="O101" s="62"/>
      <c r="P101" s="62"/>
      <c r="Q101" s="45">
        <f t="shared" si="15"/>
        <v>0</v>
      </c>
      <c r="R101" s="45">
        <f t="shared" si="16"/>
        <v>0</v>
      </c>
      <c r="S101" s="45">
        <f t="shared" si="16"/>
        <v>0</v>
      </c>
      <c r="V101" s="241">
        <f t="shared" si="12"/>
        <v>94</v>
      </c>
    </row>
    <row r="102" spans="1:22" x14ac:dyDescent="0.3">
      <c r="A102" s="541"/>
      <c r="B102" s="44" t="s">
        <v>29</v>
      </c>
      <c r="C102" s="45">
        <f t="shared" si="17"/>
        <v>0</v>
      </c>
      <c r="D102" s="45">
        <f t="shared" si="17"/>
        <v>0</v>
      </c>
      <c r="E102" s="45">
        <f t="shared" si="17"/>
        <v>0</v>
      </c>
      <c r="F102" s="62"/>
      <c r="G102" s="62"/>
      <c r="H102" s="62"/>
      <c r="I102" s="62"/>
      <c r="J102" s="62"/>
      <c r="K102" s="62"/>
      <c r="L102" s="62"/>
      <c r="M102" s="62"/>
      <c r="N102" s="62"/>
      <c r="O102" s="62"/>
      <c r="P102" s="62"/>
      <c r="Q102" s="45">
        <f t="shared" si="15"/>
        <v>0</v>
      </c>
      <c r="R102" s="45">
        <f t="shared" si="16"/>
        <v>0</v>
      </c>
      <c r="S102" s="45">
        <f t="shared" si="16"/>
        <v>0</v>
      </c>
      <c r="V102" s="241">
        <f t="shared" si="12"/>
        <v>95</v>
      </c>
    </row>
    <row r="103" spans="1:22" ht="14.25" thickBot="1" x14ac:dyDescent="0.35">
      <c r="A103" s="541"/>
      <c r="B103" s="46" t="s">
        <v>52</v>
      </c>
      <c r="C103" s="47">
        <f t="shared" ref="C103:S103" si="18">SUM(C82:C102)</f>
        <v>0</v>
      </c>
      <c r="D103" s="47">
        <f t="shared" si="18"/>
        <v>0</v>
      </c>
      <c r="E103" s="47">
        <f t="shared" si="18"/>
        <v>0</v>
      </c>
      <c r="F103" s="47">
        <f t="shared" si="18"/>
        <v>0</v>
      </c>
      <c r="G103" s="47">
        <f t="shared" si="18"/>
        <v>0</v>
      </c>
      <c r="H103" s="47">
        <f t="shared" si="18"/>
        <v>0</v>
      </c>
      <c r="I103" s="47">
        <f t="shared" si="18"/>
        <v>0</v>
      </c>
      <c r="J103" s="47">
        <f t="shared" si="18"/>
        <v>0</v>
      </c>
      <c r="K103" s="47">
        <f t="shared" si="18"/>
        <v>0</v>
      </c>
      <c r="L103" s="47">
        <f t="shared" si="18"/>
        <v>0</v>
      </c>
      <c r="M103" s="47">
        <f t="shared" si="18"/>
        <v>0</v>
      </c>
      <c r="N103" s="47">
        <f t="shared" si="18"/>
        <v>0</v>
      </c>
      <c r="O103" s="47">
        <f t="shared" si="18"/>
        <v>0</v>
      </c>
      <c r="P103" s="47">
        <f t="shared" si="18"/>
        <v>0</v>
      </c>
      <c r="Q103" s="47">
        <f t="shared" si="18"/>
        <v>0</v>
      </c>
      <c r="R103" s="47">
        <f t="shared" si="18"/>
        <v>0</v>
      </c>
      <c r="S103" s="47">
        <f t="shared" si="18"/>
        <v>0</v>
      </c>
      <c r="T103" s="113"/>
      <c r="U103" s="34" t="str">
        <f>RIGHT(A82,4)&amp;"reseau"</f>
        <v>2026reseau</v>
      </c>
      <c r="V103" s="241">
        <f t="shared" si="12"/>
        <v>96</v>
      </c>
    </row>
    <row r="104" spans="1:22" x14ac:dyDescent="0.3">
      <c r="A104" s="541"/>
      <c r="B104" s="48"/>
      <c r="C104" s="45"/>
      <c r="D104" s="45"/>
      <c r="E104" s="45"/>
      <c r="F104" s="45"/>
      <c r="G104" s="45"/>
      <c r="H104" s="45"/>
      <c r="I104" s="45"/>
      <c r="J104" s="45"/>
      <c r="K104" s="45"/>
      <c r="L104" s="45"/>
      <c r="M104" s="45"/>
      <c r="N104" s="45"/>
      <c r="O104" s="45"/>
      <c r="P104" s="45"/>
      <c r="Q104" s="45"/>
      <c r="R104" s="45"/>
      <c r="S104" s="45"/>
      <c r="T104" s="45"/>
      <c r="V104" s="241">
        <f t="shared" si="12"/>
        <v>97</v>
      </c>
    </row>
    <row r="105" spans="1:22" x14ac:dyDescent="0.3">
      <c r="A105" s="541"/>
      <c r="B105" s="44" t="s">
        <v>239</v>
      </c>
      <c r="C105" s="45">
        <f>Q68</f>
        <v>0</v>
      </c>
      <c r="D105" s="45">
        <f>R68</f>
        <v>0</v>
      </c>
      <c r="E105" s="45">
        <f>S68</f>
        <v>0</v>
      </c>
      <c r="F105" s="62"/>
      <c r="G105" s="62"/>
      <c r="H105" s="62"/>
      <c r="I105" s="62"/>
      <c r="J105" s="62"/>
      <c r="K105" s="62"/>
      <c r="L105" s="62"/>
      <c r="M105" s="62"/>
      <c r="N105" s="62"/>
      <c r="O105" s="62"/>
      <c r="P105" s="62"/>
      <c r="Q105" s="45">
        <f>SUM(C105,F105:J105,M105:N105)</f>
        <v>0</v>
      </c>
      <c r="R105" s="45">
        <f>SUM(D105,K105,O105)</f>
        <v>0</v>
      </c>
      <c r="S105" s="45">
        <f>SUM(E105,L105,P105)</f>
        <v>0</v>
      </c>
      <c r="T105" s="45"/>
      <c r="V105" s="241">
        <f t="shared" si="12"/>
        <v>98</v>
      </c>
    </row>
    <row r="106" spans="1:22" x14ac:dyDescent="0.3">
      <c r="A106" s="541"/>
      <c r="B106" s="44" t="s">
        <v>53</v>
      </c>
      <c r="C106" s="45">
        <f t="shared" ref="C106:E116" si="19">Q69</f>
        <v>0</v>
      </c>
      <c r="D106" s="45">
        <f t="shared" si="19"/>
        <v>0</v>
      </c>
      <c r="E106" s="45">
        <f t="shared" si="19"/>
        <v>0</v>
      </c>
      <c r="F106" s="62"/>
      <c r="G106" s="62"/>
      <c r="H106" s="62"/>
      <c r="I106" s="62"/>
      <c r="J106" s="62"/>
      <c r="K106" s="62"/>
      <c r="L106" s="62"/>
      <c r="M106" s="62"/>
      <c r="N106" s="62"/>
      <c r="O106" s="62"/>
      <c r="P106" s="62"/>
      <c r="Q106" s="45">
        <f t="shared" ref="Q106:Q116" si="20">SUM(C106,F106:J106,M106:N106)</f>
        <v>0</v>
      </c>
      <c r="R106" s="45">
        <f t="shared" ref="R106:S116" si="21">SUM(D106,K106,O106)</f>
        <v>0</v>
      </c>
      <c r="S106" s="45">
        <f t="shared" si="21"/>
        <v>0</v>
      </c>
      <c r="T106" s="45"/>
      <c r="V106" s="241">
        <f t="shared" si="12"/>
        <v>99</v>
      </c>
    </row>
    <row r="107" spans="1:22" x14ac:dyDescent="0.3">
      <c r="A107" s="541"/>
      <c r="B107" s="44" t="s">
        <v>54</v>
      </c>
      <c r="C107" s="45">
        <f t="shared" si="19"/>
        <v>0</v>
      </c>
      <c r="D107" s="45">
        <f t="shared" si="19"/>
        <v>0</v>
      </c>
      <c r="E107" s="45">
        <f t="shared" si="19"/>
        <v>0</v>
      </c>
      <c r="F107" s="62"/>
      <c r="G107" s="62"/>
      <c r="H107" s="62"/>
      <c r="I107" s="62"/>
      <c r="J107" s="62"/>
      <c r="K107" s="62"/>
      <c r="L107" s="62"/>
      <c r="M107" s="62"/>
      <c r="N107" s="62"/>
      <c r="O107" s="62"/>
      <c r="P107" s="62"/>
      <c r="Q107" s="45">
        <f t="shared" si="20"/>
        <v>0</v>
      </c>
      <c r="R107" s="45">
        <f t="shared" si="21"/>
        <v>0</v>
      </c>
      <c r="S107" s="45">
        <f t="shared" si="21"/>
        <v>0</v>
      </c>
      <c r="T107" s="45"/>
      <c r="V107" s="241">
        <f t="shared" si="12"/>
        <v>100</v>
      </c>
    </row>
    <row r="108" spans="1:22" x14ac:dyDescent="0.3">
      <c r="A108" s="541"/>
      <c r="B108" s="44" t="s">
        <v>49</v>
      </c>
      <c r="C108" s="45">
        <f t="shared" si="19"/>
        <v>0</v>
      </c>
      <c r="D108" s="45">
        <f t="shared" si="19"/>
        <v>0</v>
      </c>
      <c r="E108" s="45">
        <f t="shared" si="19"/>
        <v>0</v>
      </c>
      <c r="F108" s="62"/>
      <c r="G108" s="62"/>
      <c r="H108" s="62"/>
      <c r="I108" s="62"/>
      <c r="J108" s="62"/>
      <c r="K108" s="62"/>
      <c r="L108" s="62"/>
      <c r="M108" s="62"/>
      <c r="N108" s="62"/>
      <c r="O108" s="62"/>
      <c r="P108" s="62"/>
      <c r="Q108" s="45">
        <f t="shared" si="20"/>
        <v>0</v>
      </c>
      <c r="R108" s="45">
        <f t="shared" si="21"/>
        <v>0</v>
      </c>
      <c r="S108" s="45">
        <f t="shared" si="21"/>
        <v>0</v>
      </c>
      <c r="T108" s="45"/>
      <c r="V108" s="241">
        <f t="shared" si="12"/>
        <v>101</v>
      </c>
    </row>
    <row r="109" spans="1:22" x14ac:dyDescent="0.3">
      <c r="A109" s="541"/>
      <c r="B109" s="44" t="s">
        <v>55</v>
      </c>
      <c r="C109" s="45">
        <f t="shared" si="19"/>
        <v>0</v>
      </c>
      <c r="D109" s="45">
        <f t="shared" si="19"/>
        <v>0</v>
      </c>
      <c r="E109" s="45">
        <f t="shared" si="19"/>
        <v>0</v>
      </c>
      <c r="F109" s="62"/>
      <c r="G109" s="62"/>
      <c r="H109" s="62"/>
      <c r="I109" s="62"/>
      <c r="J109" s="62"/>
      <c r="K109" s="62"/>
      <c r="L109" s="62"/>
      <c r="M109" s="62"/>
      <c r="N109" s="62"/>
      <c r="O109" s="62"/>
      <c r="P109" s="62"/>
      <c r="Q109" s="45">
        <f t="shared" si="20"/>
        <v>0</v>
      </c>
      <c r="R109" s="45">
        <f t="shared" si="21"/>
        <v>0</v>
      </c>
      <c r="S109" s="45">
        <f t="shared" si="21"/>
        <v>0</v>
      </c>
      <c r="T109" s="45"/>
      <c r="V109" s="241">
        <f t="shared" si="12"/>
        <v>102</v>
      </c>
    </row>
    <row r="110" spans="1:22" x14ac:dyDescent="0.3">
      <c r="A110" s="541"/>
      <c r="B110" s="44" t="s">
        <v>56</v>
      </c>
      <c r="C110" s="45">
        <f t="shared" si="19"/>
        <v>0</v>
      </c>
      <c r="D110" s="45">
        <f t="shared" si="19"/>
        <v>0</v>
      </c>
      <c r="E110" s="45">
        <f t="shared" si="19"/>
        <v>0</v>
      </c>
      <c r="F110" s="62"/>
      <c r="G110" s="62"/>
      <c r="H110" s="62"/>
      <c r="I110" s="62"/>
      <c r="J110" s="62"/>
      <c r="K110" s="62"/>
      <c r="L110" s="62"/>
      <c r="M110" s="62"/>
      <c r="N110" s="62"/>
      <c r="O110" s="62"/>
      <c r="P110" s="62"/>
      <c r="Q110" s="45">
        <f t="shared" si="20"/>
        <v>0</v>
      </c>
      <c r="R110" s="45">
        <f t="shared" si="21"/>
        <v>0</v>
      </c>
      <c r="S110" s="45">
        <f t="shared" si="21"/>
        <v>0</v>
      </c>
      <c r="T110" s="45"/>
      <c r="V110" s="241">
        <f t="shared" si="12"/>
        <v>103</v>
      </c>
    </row>
    <row r="111" spans="1:22" x14ac:dyDescent="0.3">
      <c r="A111" s="541"/>
      <c r="B111" s="44" t="s">
        <v>51</v>
      </c>
      <c r="C111" s="45">
        <f t="shared" si="19"/>
        <v>0</v>
      </c>
      <c r="D111" s="45">
        <f t="shared" si="19"/>
        <v>0</v>
      </c>
      <c r="E111" s="45">
        <f t="shared" si="19"/>
        <v>0</v>
      </c>
      <c r="F111" s="62"/>
      <c r="G111" s="62"/>
      <c r="H111" s="62"/>
      <c r="I111" s="62"/>
      <c r="J111" s="62"/>
      <c r="K111" s="62"/>
      <c r="L111" s="62"/>
      <c r="M111" s="62"/>
      <c r="N111" s="62"/>
      <c r="O111" s="62"/>
      <c r="P111" s="62"/>
      <c r="Q111" s="45">
        <f t="shared" si="20"/>
        <v>0</v>
      </c>
      <c r="R111" s="45">
        <f t="shared" si="21"/>
        <v>0</v>
      </c>
      <c r="S111" s="45">
        <f t="shared" si="21"/>
        <v>0</v>
      </c>
      <c r="T111" s="45"/>
      <c r="V111" s="241">
        <f t="shared" si="12"/>
        <v>104</v>
      </c>
    </row>
    <row r="112" spans="1:22" x14ac:dyDescent="0.3">
      <c r="A112" s="541"/>
      <c r="B112" s="44" t="s">
        <v>25</v>
      </c>
      <c r="C112" s="45">
        <f t="shared" si="19"/>
        <v>0</v>
      </c>
      <c r="D112" s="45">
        <f t="shared" si="19"/>
        <v>0</v>
      </c>
      <c r="E112" s="45">
        <f t="shared" si="19"/>
        <v>0</v>
      </c>
      <c r="F112" s="62"/>
      <c r="G112" s="62"/>
      <c r="H112" s="62"/>
      <c r="I112" s="62"/>
      <c r="J112" s="62"/>
      <c r="K112" s="62"/>
      <c r="L112" s="62"/>
      <c r="M112" s="62"/>
      <c r="N112" s="62"/>
      <c r="O112" s="62"/>
      <c r="P112" s="62"/>
      <c r="Q112" s="45">
        <f t="shared" si="20"/>
        <v>0</v>
      </c>
      <c r="R112" s="45">
        <f t="shared" si="21"/>
        <v>0</v>
      </c>
      <c r="S112" s="45">
        <f t="shared" si="21"/>
        <v>0</v>
      </c>
      <c r="T112" s="45"/>
      <c r="V112" s="241">
        <f t="shared" si="12"/>
        <v>105</v>
      </c>
    </row>
    <row r="113" spans="1:22" x14ac:dyDescent="0.3">
      <c r="A113" s="541"/>
      <c r="B113" s="44" t="s">
        <v>26</v>
      </c>
      <c r="C113" s="45">
        <f t="shared" si="19"/>
        <v>0</v>
      </c>
      <c r="D113" s="45">
        <f t="shared" si="19"/>
        <v>0</v>
      </c>
      <c r="E113" s="45">
        <f t="shared" si="19"/>
        <v>0</v>
      </c>
      <c r="F113" s="62"/>
      <c r="G113" s="62"/>
      <c r="H113" s="62"/>
      <c r="I113" s="62"/>
      <c r="J113" s="62"/>
      <c r="K113" s="62"/>
      <c r="L113" s="62"/>
      <c r="M113" s="62"/>
      <c r="N113" s="62"/>
      <c r="O113" s="62"/>
      <c r="P113" s="62"/>
      <c r="Q113" s="45">
        <f t="shared" si="20"/>
        <v>0</v>
      </c>
      <c r="R113" s="45">
        <f t="shared" si="21"/>
        <v>0</v>
      </c>
      <c r="S113" s="45">
        <f t="shared" si="21"/>
        <v>0</v>
      </c>
      <c r="T113" s="45"/>
      <c r="V113" s="241">
        <f t="shared" si="12"/>
        <v>106</v>
      </c>
    </row>
    <row r="114" spans="1:22" x14ac:dyDescent="0.3">
      <c r="A114" s="541"/>
      <c r="B114" s="44" t="s">
        <v>27</v>
      </c>
      <c r="C114" s="45">
        <f t="shared" si="19"/>
        <v>0</v>
      </c>
      <c r="D114" s="45">
        <f t="shared" si="19"/>
        <v>0</v>
      </c>
      <c r="E114" s="45">
        <f t="shared" si="19"/>
        <v>0</v>
      </c>
      <c r="F114" s="62"/>
      <c r="G114" s="62"/>
      <c r="H114" s="62"/>
      <c r="I114" s="62"/>
      <c r="J114" s="62"/>
      <c r="K114" s="62"/>
      <c r="L114" s="62"/>
      <c r="M114" s="62"/>
      <c r="N114" s="62"/>
      <c r="O114" s="62"/>
      <c r="P114" s="62"/>
      <c r="Q114" s="45">
        <f t="shared" si="20"/>
        <v>0</v>
      </c>
      <c r="R114" s="45">
        <f t="shared" si="21"/>
        <v>0</v>
      </c>
      <c r="S114" s="45">
        <f t="shared" si="21"/>
        <v>0</v>
      </c>
      <c r="T114" s="45"/>
      <c r="V114" s="241">
        <f t="shared" si="12"/>
        <v>107</v>
      </c>
    </row>
    <row r="115" spans="1:22" x14ac:dyDescent="0.3">
      <c r="A115" s="541"/>
      <c r="B115" s="44" t="s">
        <v>28</v>
      </c>
      <c r="C115" s="45">
        <f t="shared" si="19"/>
        <v>0</v>
      </c>
      <c r="D115" s="45">
        <f t="shared" si="19"/>
        <v>0</v>
      </c>
      <c r="E115" s="45">
        <f t="shared" si="19"/>
        <v>0</v>
      </c>
      <c r="F115" s="62"/>
      <c r="G115" s="62"/>
      <c r="H115" s="62"/>
      <c r="I115" s="62"/>
      <c r="J115" s="62"/>
      <c r="K115" s="62"/>
      <c r="L115" s="62"/>
      <c r="M115" s="62"/>
      <c r="N115" s="62"/>
      <c r="O115" s="62"/>
      <c r="P115" s="62"/>
      <c r="Q115" s="45">
        <f t="shared" si="20"/>
        <v>0</v>
      </c>
      <c r="R115" s="45">
        <f t="shared" si="21"/>
        <v>0</v>
      </c>
      <c r="S115" s="45">
        <f t="shared" si="21"/>
        <v>0</v>
      </c>
      <c r="T115" s="45"/>
      <c r="V115" s="241">
        <f t="shared" si="12"/>
        <v>108</v>
      </c>
    </row>
    <row r="116" spans="1:22" x14ac:dyDescent="0.3">
      <c r="A116" s="541"/>
      <c r="B116" s="44" t="s">
        <v>29</v>
      </c>
      <c r="C116" s="45">
        <f t="shared" si="19"/>
        <v>0</v>
      </c>
      <c r="D116" s="45">
        <f t="shared" si="19"/>
        <v>0</v>
      </c>
      <c r="E116" s="45">
        <f t="shared" si="19"/>
        <v>0</v>
      </c>
      <c r="F116" s="62"/>
      <c r="G116" s="62"/>
      <c r="H116" s="62"/>
      <c r="I116" s="62"/>
      <c r="J116" s="62"/>
      <c r="K116" s="62"/>
      <c r="L116" s="62"/>
      <c r="M116" s="62"/>
      <c r="N116" s="62"/>
      <c r="O116" s="62"/>
      <c r="P116" s="62"/>
      <c r="Q116" s="45">
        <f t="shared" si="20"/>
        <v>0</v>
      </c>
      <c r="R116" s="45">
        <f t="shared" si="21"/>
        <v>0</v>
      </c>
      <c r="S116" s="45">
        <f t="shared" si="21"/>
        <v>0</v>
      </c>
      <c r="T116" s="45"/>
      <c r="V116" s="241">
        <f t="shared" si="12"/>
        <v>109</v>
      </c>
    </row>
    <row r="117" spans="1:22" ht="14.25" thickBot="1" x14ac:dyDescent="0.35">
      <c r="A117" s="541"/>
      <c r="B117" s="46" t="s">
        <v>57</v>
      </c>
      <c r="C117" s="47">
        <f t="shared" ref="C117:S117" si="22">SUM(C105:C116)</f>
        <v>0</v>
      </c>
      <c r="D117" s="47">
        <f t="shared" si="22"/>
        <v>0</v>
      </c>
      <c r="E117" s="47">
        <f t="shared" si="22"/>
        <v>0</v>
      </c>
      <c r="F117" s="47">
        <f t="shared" si="22"/>
        <v>0</v>
      </c>
      <c r="G117" s="47">
        <f t="shared" si="22"/>
        <v>0</v>
      </c>
      <c r="H117" s="47">
        <f t="shared" si="22"/>
        <v>0</v>
      </c>
      <c r="I117" s="47">
        <f t="shared" si="22"/>
        <v>0</v>
      </c>
      <c r="J117" s="47">
        <f t="shared" si="22"/>
        <v>0</v>
      </c>
      <c r="K117" s="47">
        <f t="shared" si="22"/>
        <v>0</v>
      </c>
      <c r="L117" s="47">
        <f t="shared" si="22"/>
        <v>0</v>
      </c>
      <c r="M117" s="47">
        <f t="shared" si="22"/>
        <v>0</v>
      </c>
      <c r="N117" s="47">
        <f t="shared" si="22"/>
        <v>0</v>
      </c>
      <c r="O117" s="47">
        <f t="shared" si="22"/>
        <v>0</v>
      </c>
      <c r="P117" s="47">
        <f t="shared" si="22"/>
        <v>0</v>
      </c>
      <c r="Q117" s="47">
        <f t="shared" si="22"/>
        <v>0</v>
      </c>
      <c r="R117" s="47">
        <f t="shared" si="22"/>
        <v>0</v>
      </c>
      <c r="S117" s="47">
        <f t="shared" si="22"/>
        <v>0</v>
      </c>
      <c r="T117" s="45"/>
      <c r="U117" s="34" t="str">
        <f>RIGHT(A82,4)&amp;"hors reseau"</f>
        <v>2026hors reseau</v>
      </c>
      <c r="V117" s="241">
        <f t="shared" si="12"/>
        <v>110</v>
      </c>
    </row>
    <row r="118" spans="1:22" x14ac:dyDescent="0.3">
      <c r="B118" s="31"/>
      <c r="C118" s="45"/>
      <c r="D118" s="45"/>
      <c r="E118" s="45"/>
      <c r="F118" s="45"/>
      <c r="G118" s="45"/>
      <c r="H118" s="45"/>
      <c r="I118" s="45"/>
      <c r="J118" s="45"/>
      <c r="K118" s="45"/>
      <c r="L118" s="45"/>
      <c r="M118" s="45"/>
      <c r="N118" s="49"/>
      <c r="O118" s="45"/>
      <c r="P118" s="45"/>
      <c r="Q118" s="45"/>
      <c r="R118" s="45"/>
      <c r="S118" s="45"/>
      <c r="V118" s="241">
        <f t="shared" si="12"/>
        <v>111</v>
      </c>
    </row>
    <row r="119" spans="1:22" x14ac:dyDescent="0.3">
      <c r="A119" s="541" t="s">
        <v>497</v>
      </c>
      <c r="B119" s="44" t="s">
        <v>239</v>
      </c>
      <c r="C119" s="45">
        <f>Q82</f>
        <v>0</v>
      </c>
      <c r="D119" s="45">
        <f>R82</f>
        <v>0</v>
      </c>
      <c r="E119" s="45">
        <f>S82</f>
        <v>0</v>
      </c>
      <c r="F119" s="62"/>
      <c r="G119" s="62"/>
      <c r="H119" s="62"/>
      <c r="I119" s="62"/>
      <c r="J119" s="62"/>
      <c r="K119" s="62"/>
      <c r="L119" s="62"/>
      <c r="M119" s="62"/>
      <c r="N119" s="62"/>
      <c r="O119" s="62"/>
      <c r="P119" s="62"/>
      <c r="Q119" s="45">
        <f>SUM(C119,F119:J119,M119:N119)</f>
        <v>0</v>
      </c>
      <c r="R119" s="45">
        <f>SUM(D119,K119,O119)</f>
        <v>0</v>
      </c>
      <c r="S119" s="45">
        <f>SUM(E119,L119,P119)</f>
        <v>0</v>
      </c>
      <c r="V119" s="241">
        <f t="shared" si="12"/>
        <v>112</v>
      </c>
    </row>
    <row r="120" spans="1:22" x14ac:dyDescent="0.3">
      <c r="A120" s="541"/>
      <c r="B120" s="44" t="s">
        <v>240</v>
      </c>
      <c r="C120" s="45">
        <f t="shared" ref="C120:E129" si="23">Q83</f>
        <v>0</v>
      </c>
      <c r="D120" s="45">
        <f t="shared" si="23"/>
        <v>0</v>
      </c>
      <c r="E120" s="45">
        <f t="shared" si="23"/>
        <v>0</v>
      </c>
      <c r="F120" s="62"/>
      <c r="G120" s="62"/>
      <c r="H120" s="62"/>
      <c r="I120" s="62"/>
      <c r="J120" s="62"/>
      <c r="K120" s="62"/>
      <c r="L120" s="62"/>
      <c r="M120" s="62"/>
      <c r="N120" s="62"/>
      <c r="O120" s="62"/>
      <c r="P120" s="62"/>
      <c r="Q120" s="45">
        <f t="shared" ref="Q120:Q139" si="24">SUM(C120,F120:J120,M120:N120)</f>
        <v>0</v>
      </c>
      <c r="R120" s="45">
        <f t="shared" ref="R120:S139" si="25">SUM(D120,K120,O120)</f>
        <v>0</v>
      </c>
      <c r="S120" s="45">
        <f t="shared" si="25"/>
        <v>0</v>
      </c>
      <c r="V120" s="241">
        <f t="shared" si="12"/>
        <v>113</v>
      </c>
    </row>
    <row r="121" spans="1:22" x14ac:dyDescent="0.3">
      <c r="A121" s="541"/>
      <c r="B121" s="44" t="s">
        <v>241</v>
      </c>
      <c r="C121" s="45">
        <f t="shared" si="23"/>
        <v>0</v>
      </c>
      <c r="D121" s="45">
        <f t="shared" si="23"/>
        <v>0</v>
      </c>
      <c r="E121" s="45">
        <f t="shared" si="23"/>
        <v>0</v>
      </c>
      <c r="F121" s="62"/>
      <c r="G121" s="62"/>
      <c r="H121" s="62"/>
      <c r="I121" s="62"/>
      <c r="J121" s="62"/>
      <c r="K121" s="62"/>
      <c r="L121" s="62"/>
      <c r="M121" s="62"/>
      <c r="N121" s="62"/>
      <c r="O121" s="62"/>
      <c r="P121" s="62"/>
      <c r="Q121" s="45">
        <f t="shared" si="24"/>
        <v>0</v>
      </c>
      <c r="R121" s="45">
        <f t="shared" si="25"/>
        <v>0</v>
      </c>
      <c r="S121" s="45">
        <f t="shared" si="25"/>
        <v>0</v>
      </c>
      <c r="V121" s="241">
        <f t="shared" si="12"/>
        <v>114</v>
      </c>
    </row>
    <row r="122" spans="1:22" x14ac:dyDescent="0.3">
      <c r="A122" s="541"/>
      <c r="B122" s="44" t="s">
        <v>242</v>
      </c>
      <c r="C122" s="45">
        <f t="shared" si="23"/>
        <v>0</v>
      </c>
      <c r="D122" s="45">
        <f t="shared" si="23"/>
        <v>0</v>
      </c>
      <c r="E122" s="45">
        <f t="shared" si="23"/>
        <v>0</v>
      </c>
      <c r="F122" s="62"/>
      <c r="G122" s="62"/>
      <c r="H122" s="62"/>
      <c r="I122" s="62"/>
      <c r="J122" s="62"/>
      <c r="K122" s="62"/>
      <c r="L122" s="62"/>
      <c r="M122" s="62"/>
      <c r="N122" s="62"/>
      <c r="O122" s="62"/>
      <c r="P122" s="62"/>
      <c r="Q122" s="45">
        <f t="shared" si="24"/>
        <v>0</v>
      </c>
      <c r="R122" s="45">
        <f t="shared" si="25"/>
        <v>0</v>
      </c>
      <c r="S122" s="45">
        <f t="shared" si="25"/>
        <v>0</v>
      </c>
      <c r="V122" s="241">
        <f t="shared" si="12"/>
        <v>115</v>
      </c>
    </row>
    <row r="123" spans="1:22" x14ac:dyDescent="0.3">
      <c r="A123" s="541"/>
      <c r="B123" s="44" t="s">
        <v>243</v>
      </c>
      <c r="C123" s="45">
        <f t="shared" si="23"/>
        <v>0</v>
      </c>
      <c r="D123" s="45">
        <f t="shared" si="23"/>
        <v>0</v>
      </c>
      <c r="E123" s="45">
        <f t="shared" si="23"/>
        <v>0</v>
      </c>
      <c r="F123" s="62"/>
      <c r="G123" s="62"/>
      <c r="H123" s="62"/>
      <c r="I123" s="62"/>
      <c r="J123" s="62"/>
      <c r="K123" s="62"/>
      <c r="L123" s="62"/>
      <c r="M123" s="62"/>
      <c r="N123" s="62"/>
      <c r="O123" s="62"/>
      <c r="P123" s="62"/>
      <c r="Q123" s="45">
        <f t="shared" si="24"/>
        <v>0</v>
      </c>
      <c r="R123" s="45">
        <f t="shared" si="25"/>
        <v>0</v>
      </c>
      <c r="S123" s="45">
        <f t="shared" si="25"/>
        <v>0</v>
      </c>
      <c r="V123" s="241">
        <f t="shared" si="12"/>
        <v>116</v>
      </c>
    </row>
    <row r="124" spans="1:22" x14ac:dyDescent="0.3">
      <c r="A124" s="541"/>
      <c r="B124" s="44" t="s">
        <v>244</v>
      </c>
      <c r="C124" s="45">
        <f t="shared" si="23"/>
        <v>0</v>
      </c>
      <c r="D124" s="45">
        <f t="shared" si="23"/>
        <v>0</v>
      </c>
      <c r="E124" s="45">
        <f t="shared" si="23"/>
        <v>0</v>
      </c>
      <c r="F124" s="62"/>
      <c r="G124" s="62"/>
      <c r="H124" s="62"/>
      <c r="I124" s="62"/>
      <c r="J124" s="62"/>
      <c r="K124" s="62"/>
      <c r="L124" s="62"/>
      <c r="M124" s="62"/>
      <c r="N124" s="62"/>
      <c r="O124" s="62"/>
      <c r="P124" s="62"/>
      <c r="Q124" s="45">
        <f t="shared" si="24"/>
        <v>0</v>
      </c>
      <c r="R124" s="45">
        <f t="shared" si="25"/>
        <v>0</v>
      </c>
      <c r="S124" s="45">
        <f t="shared" si="25"/>
        <v>0</v>
      </c>
      <c r="V124" s="241">
        <f t="shared" si="12"/>
        <v>117</v>
      </c>
    </row>
    <row r="125" spans="1:22" x14ac:dyDescent="0.3">
      <c r="A125" s="541"/>
      <c r="B125" s="44" t="s">
        <v>245</v>
      </c>
      <c r="C125" s="45">
        <f t="shared" si="23"/>
        <v>0</v>
      </c>
      <c r="D125" s="45">
        <f t="shared" si="23"/>
        <v>0</v>
      </c>
      <c r="E125" s="45">
        <f t="shared" si="23"/>
        <v>0</v>
      </c>
      <c r="F125" s="62"/>
      <c r="G125" s="62"/>
      <c r="H125" s="62"/>
      <c r="I125" s="62"/>
      <c r="J125" s="62"/>
      <c r="K125" s="62"/>
      <c r="L125" s="62"/>
      <c r="M125" s="62"/>
      <c r="N125" s="62"/>
      <c r="O125" s="62"/>
      <c r="P125" s="62"/>
      <c r="Q125" s="45">
        <f t="shared" si="24"/>
        <v>0</v>
      </c>
      <c r="R125" s="45">
        <f t="shared" si="25"/>
        <v>0</v>
      </c>
      <c r="S125" s="45">
        <f t="shared" si="25"/>
        <v>0</v>
      </c>
      <c r="V125" s="241">
        <f t="shared" si="12"/>
        <v>118</v>
      </c>
    </row>
    <row r="126" spans="1:22" x14ac:dyDescent="0.3">
      <c r="A126" s="541"/>
      <c r="B126" s="44" t="s">
        <v>246</v>
      </c>
      <c r="C126" s="45">
        <f t="shared" si="23"/>
        <v>0</v>
      </c>
      <c r="D126" s="45">
        <f t="shared" si="23"/>
        <v>0</v>
      </c>
      <c r="E126" s="45">
        <f t="shared" si="23"/>
        <v>0</v>
      </c>
      <c r="F126" s="62"/>
      <c r="G126" s="62"/>
      <c r="H126" s="62"/>
      <c r="I126" s="62"/>
      <c r="J126" s="62"/>
      <c r="K126" s="62"/>
      <c r="L126" s="62"/>
      <c r="M126" s="62"/>
      <c r="N126" s="62"/>
      <c r="O126" s="62"/>
      <c r="P126" s="62"/>
      <c r="Q126" s="45">
        <f t="shared" si="24"/>
        <v>0</v>
      </c>
      <c r="R126" s="45">
        <f t="shared" si="25"/>
        <v>0</v>
      </c>
      <c r="S126" s="45">
        <f t="shared" si="25"/>
        <v>0</v>
      </c>
      <c r="V126" s="241">
        <f t="shared" si="12"/>
        <v>119</v>
      </c>
    </row>
    <row r="127" spans="1:22" x14ac:dyDescent="0.3">
      <c r="A127" s="541"/>
      <c r="B127" s="44" t="s">
        <v>247</v>
      </c>
      <c r="C127" s="45">
        <f t="shared" si="23"/>
        <v>0</v>
      </c>
      <c r="D127" s="45">
        <f t="shared" si="23"/>
        <v>0</v>
      </c>
      <c r="E127" s="45">
        <f t="shared" si="23"/>
        <v>0</v>
      </c>
      <c r="F127" s="62"/>
      <c r="G127" s="62"/>
      <c r="H127" s="62"/>
      <c r="I127" s="62"/>
      <c r="J127" s="62"/>
      <c r="K127" s="62"/>
      <c r="L127" s="62"/>
      <c r="M127" s="62"/>
      <c r="N127" s="62"/>
      <c r="O127" s="62"/>
      <c r="P127" s="62"/>
      <c r="Q127" s="45">
        <f t="shared" si="24"/>
        <v>0</v>
      </c>
      <c r="R127" s="45">
        <f t="shared" si="25"/>
        <v>0</v>
      </c>
      <c r="S127" s="45">
        <f t="shared" si="25"/>
        <v>0</v>
      </c>
      <c r="V127" s="241">
        <f t="shared" si="12"/>
        <v>120</v>
      </c>
    </row>
    <row r="128" spans="1:22" x14ac:dyDescent="0.3">
      <c r="A128" s="541"/>
      <c r="B128" s="44" t="s">
        <v>248</v>
      </c>
      <c r="C128" s="45">
        <f t="shared" si="23"/>
        <v>0</v>
      </c>
      <c r="D128" s="45">
        <f t="shared" si="23"/>
        <v>0</v>
      </c>
      <c r="E128" s="45">
        <f t="shared" si="23"/>
        <v>0</v>
      </c>
      <c r="F128" s="62"/>
      <c r="G128" s="62"/>
      <c r="H128" s="62"/>
      <c r="I128" s="62"/>
      <c r="J128" s="62"/>
      <c r="K128" s="62"/>
      <c r="L128" s="62"/>
      <c r="M128" s="62"/>
      <c r="N128" s="62"/>
      <c r="O128" s="62"/>
      <c r="P128" s="62"/>
      <c r="Q128" s="45">
        <f t="shared" si="24"/>
        <v>0</v>
      </c>
      <c r="R128" s="45">
        <f t="shared" si="25"/>
        <v>0</v>
      </c>
      <c r="S128" s="45">
        <f t="shared" si="25"/>
        <v>0</v>
      </c>
      <c r="V128" s="241">
        <f t="shared" si="12"/>
        <v>121</v>
      </c>
    </row>
    <row r="129" spans="1:22" x14ac:dyDescent="0.3">
      <c r="A129" s="541"/>
      <c r="B129" s="44" t="s">
        <v>249</v>
      </c>
      <c r="C129" s="45">
        <f>Q92</f>
        <v>0</v>
      </c>
      <c r="D129" s="45">
        <f t="shared" si="23"/>
        <v>0</v>
      </c>
      <c r="E129" s="45">
        <f t="shared" si="23"/>
        <v>0</v>
      </c>
      <c r="F129" s="62"/>
      <c r="G129" s="62"/>
      <c r="H129" s="62"/>
      <c r="I129" s="62"/>
      <c r="J129" s="62"/>
      <c r="K129" s="62"/>
      <c r="L129" s="62"/>
      <c r="M129" s="62"/>
      <c r="N129" s="62"/>
      <c r="O129" s="62"/>
      <c r="P129" s="62"/>
      <c r="Q129" s="45">
        <f t="shared" si="24"/>
        <v>0</v>
      </c>
      <c r="R129" s="45">
        <f t="shared" si="25"/>
        <v>0</v>
      </c>
      <c r="S129" s="45">
        <f t="shared" si="25"/>
        <v>0</v>
      </c>
      <c r="V129" s="241">
        <f t="shared" si="12"/>
        <v>122</v>
      </c>
    </row>
    <row r="130" spans="1:22" x14ac:dyDescent="0.3">
      <c r="A130" s="541"/>
      <c r="B130" s="44" t="s">
        <v>250</v>
      </c>
      <c r="C130" s="45">
        <f t="shared" ref="C130:E139" si="26">Q93</f>
        <v>0</v>
      </c>
      <c r="D130" s="45">
        <f t="shared" si="26"/>
        <v>0</v>
      </c>
      <c r="E130" s="45">
        <f t="shared" si="26"/>
        <v>0</v>
      </c>
      <c r="F130" s="62"/>
      <c r="G130" s="62"/>
      <c r="H130" s="62"/>
      <c r="I130" s="62"/>
      <c r="J130" s="62"/>
      <c r="K130" s="62"/>
      <c r="L130" s="62"/>
      <c r="M130" s="62"/>
      <c r="N130" s="62"/>
      <c r="O130" s="62"/>
      <c r="P130" s="62"/>
      <c r="Q130" s="45">
        <f t="shared" si="24"/>
        <v>0</v>
      </c>
      <c r="R130" s="45">
        <f t="shared" si="25"/>
        <v>0</v>
      </c>
      <c r="S130" s="45">
        <f t="shared" si="25"/>
        <v>0</v>
      </c>
      <c r="V130" s="241">
        <f t="shared" si="12"/>
        <v>123</v>
      </c>
    </row>
    <row r="131" spans="1:22" x14ac:dyDescent="0.3">
      <c r="A131" s="541"/>
      <c r="B131" s="44" t="s">
        <v>251</v>
      </c>
      <c r="C131" s="45">
        <f t="shared" si="26"/>
        <v>0</v>
      </c>
      <c r="D131" s="45">
        <f t="shared" si="26"/>
        <v>0</v>
      </c>
      <c r="E131" s="45">
        <f t="shared" si="26"/>
        <v>0</v>
      </c>
      <c r="F131" s="62"/>
      <c r="G131" s="62"/>
      <c r="H131" s="62"/>
      <c r="I131" s="62"/>
      <c r="J131" s="62"/>
      <c r="K131" s="62"/>
      <c r="L131" s="62"/>
      <c r="M131" s="62"/>
      <c r="N131" s="62"/>
      <c r="O131" s="62"/>
      <c r="P131" s="62"/>
      <c r="Q131" s="45">
        <f t="shared" si="24"/>
        <v>0</v>
      </c>
      <c r="R131" s="45">
        <f t="shared" si="25"/>
        <v>0</v>
      </c>
      <c r="S131" s="45">
        <f t="shared" si="25"/>
        <v>0</v>
      </c>
      <c r="V131" s="241">
        <f t="shared" si="12"/>
        <v>124</v>
      </c>
    </row>
    <row r="132" spans="1:22" x14ac:dyDescent="0.3">
      <c r="A132" s="541"/>
      <c r="B132" s="44" t="s">
        <v>252</v>
      </c>
      <c r="C132" s="45">
        <f t="shared" si="26"/>
        <v>0</v>
      </c>
      <c r="D132" s="45">
        <f t="shared" si="26"/>
        <v>0</v>
      </c>
      <c r="E132" s="45">
        <f t="shared" si="26"/>
        <v>0</v>
      </c>
      <c r="F132" s="62"/>
      <c r="G132" s="62"/>
      <c r="H132" s="62"/>
      <c r="I132" s="62"/>
      <c r="J132" s="62"/>
      <c r="K132" s="62"/>
      <c r="L132" s="62"/>
      <c r="M132" s="62"/>
      <c r="N132" s="62"/>
      <c r="O132" s="62"/>
      <c r="P132" s="62"/>
      <c r="Q132" s="45">
        <f t="shared" si="24"/>
        <v>0</v>
      </c>
      <c r="R132" s="45">
        <f t="shared" si="25"/>
        <v>0</v>
      </c>
      <c r="S132" s="45">
        <f t="shared" si="25"/>
        <v>0</v>
      </c>
      <c r="V132" s="241">
        <f t="shared" si="12"/>
        <v>125</v>
      </c>
    </row>
    <row r="133" spans="1:22" x14ac:dyDescent="0.3">
      <c r="A133" s="541"/>
      <c r="B133" s="44" t="s">
        <v>50</v>
      </c>
      <c r="C133" s="45">
        <f t="shared" si="26"/>
        <v>0</v>
      </c>
      <c r="D133" s="45">
        <f t="shared" si="26"/>
        <v>0</v>
      </c>
      <c r="E133" s="45">
        <f t="shared" si="26"/>
        <v>0</v>
      </c>
      <c r="F133" s="62"/>
      <c r="G133" s="62"/>
      <c r="H133" s="62"/>
      <c r="I133" s="62"/>
      <c r="J133" s="62"/>
      <c r="K133" s="62"/>
      <c r="L133" s="62"/>
      <c r="M133" s="62"/>
      <c r="N133" s="62"/>
      <c r="O133" s="62"/>
      <c r="P133" s="62"/>
      <c r="Q133" s="45">
        <f t="shared" si="24"/>
        <v>0</v>
      </c>
      <c r="R133" s="45">
        <f t="shared" si="25"/>
        <v>0</v>
      </c>
      <c r="S133" s="45">
        <f t="shared" si="25"/>
        <v>0</v>
      </c>
      <c r="V133" s="241">
        <f t="shared" si="12"/>
        <v>126</v>
      </c>
    </row>
    <row r="134" spans="1:22" x14ac:dyDescent="0.3">
      <c r="A134" s="541"/>
      <c r="B134" s="44" t="s">
        <v>19</v>
      </c>
      <c r="C134" s="45">
        <f t="shared" si="26"/>
        <v>0</v>
      </c>
      <c r="D134" s="45">
        <f t="shared" si="26"/>
        <v>0</v>
      </c>
      <c r="E134" s="45">
        <f t="shared" si="26"/>
        <v>0</v>
      </c>
      <c r="F134" s="62"/>
      <c r="G134" s="62"/>
      <c r="H134" s="62"/>
      <c r="I134" s="62"/>
      <c r="J134" s="62"/>
      <c r="K134" s="62"/>
      <c r="L134" s="62"/>
      <c r="M134" s="62"/>
      <c r="N134" s="62"/>
      <c r="O134" s="62"/>
      <c r="P134" s="62"/>
      <c r="Q134" s="45">
        <f t="shared" si="24"/>
        <v>0</v>
      </c>
      <c r="R134" s="45">
        <f t="shared" si="25"/>
        <v>0</v>
      </c>
      <c r="S134" s="45">
        <f t="shared" si="25"/>
        <v>0</v>
      </c>
      <c r="V134" s="241">
        <f t="shared" si="12"/>
        <v>127</v>
      </c>
    </row>
    <row r="135" spans="1:22" x14ac:dyDescent="0.3">
      <c r="A135" s="541"/>
      <c r="B135" s="44" t="s">
        <v>25</v>
      </c>
      <c r="C135" s="45">
        <f t="shared" si="26"/>
        <v>0</v>
      </c>
      <c r="D135" s="45">
        <f t="shared" si="26"/>
        <v>0</v>
      </c>
      <c r="E135" s="45">
        <f t="shared" si="26"/>
        <v>0</v>
      </c>
      <c r="F135" s="62"/>
      <c r="G135" s="62"/>
      <c r="H135" s="62"/>
      <c r="I135" s="62"/>
      <c r="J135" s="62"/>
      <c r="K135" s="62"/>
      <c r="L135" s="62"/>
      <c r="M135" s="62"/>
      <c r="N135" s="62"/>
      <c r="O135" s="62"/>
      <c r="P135" s="62"/>
      <c r="Q135" s="45">
        <f t="shared" si="24"/>
        <v>0</v>
      </c>
      <c r="R135" s="45">
        <f t="shared" si="25"/>
        <v>0</v>
      </c>
      <c r="S135" s="45">
        <f t="shared" si="25"/>
        <v>0</v>
      </c>
      <c r="V135" s="241">
        <f t="shared" si="12"/>
        <v>128</v>
      </c>
    </row>
    <row r="136" spans="1:22" x14ac:dyDescent="0.3">
      <c r="A136" s="541"/>
      <c r="B136" s="44" t="s">
        <v>26</v>
      </c>
      <c r="C136" s="45">
        <f t="shared" si="26"/>
        <v>0</v>
      </c>
      <c r="D136" s="45">
        <f t="shared" si="26"/>
        <v>0</v>
      </c>
      <c r="E136" s="45">
        <f t="shared" si="26"/>
        <v>0</v>
      </c>
      <c r="F136" s="62"/>
      <c r="G136" s="62"/>
      <c r="H136" s="62"/>
      <c r="I136" s="62"/>
      <c r="J136" s="62"/>
      <c r="K136" s="62"/>
      <c r="L136" s="62"/>
      <c r="M136" s="62"/>
      <c r="N136" s="62"/>
      <c r="O136" s="62"/>
      <c r="P136" s="62"/>
      <c r="Q136" s="45">
        <f t="shared" si="24"/>
        <v>0</v>
      </c>
      <c r="R136" s="45">
        <f t="shared" si="25"/>
        <v>0</v>
      </c>
      <c r="S136" s="45">
        <f t="shared" si="25"/>
        <v>0</v>
      </c>
      <c r="V136" s="241">
        <f t="shared" si="12"/>
        <v>129</v>
      </c>
    </row>
    <row r="137" spans="1:22" x14ac:dyDescent="0.3">
      <c r="A137" s="541"/>
      <c r="B137" s="44" t="s">
        <v>27</v>
      </c>
      <c r="C137" s="45">
        <f t="shared" si="26"/>
        <v>0</v>
      </c>
      <c r="D137" s="45">
        <f t="shared" si="26"/>
        <v>0</v>
      </c>
      <c r="E137" s="45">
        <f t="shared" si="26"/>
        <v>0</v>
      </c>
      <c r="F137" s="62"/>
      <c r="G137" s="62"/>
      <c r="H137" s="62"/>
      <c r="I137" s="62"/>
      <c r="J137" s="62"/>
      <c r="K137" s="62"/>
      <c r="L137" s="62"/>
      <c r="M137" s="62"/>
      <c r="N137" s="62"/>
      <c r="O137" s="62"/>
      <c r="P137" s="62"/>
      <c r="Q137" s="45">
        <f t="shared" si="24"/>
        <v>0</v>
      </c>
      <c r="R137" s="45">
        <f t="shared" si="25"/>
        <v>0</v>
      </c>
      <c r="S137" s="45">
        <f t="shared" si="25"/>
        <v>0</v>
      </c>
      <c r="V137" s="241">
        <f t="shared" ref="V137:V191" si="27">V136+1</f>
        <v>130</v>
      </c>
    </row>
    <row r="138" spans="1:22" x14ac:dyDescent="0.3">
      <c r="A138" s="541"/>
      <c r="B138" s="44" t="s">
        <v>28</v>
      </c>
      <c r="C138" s="45">
        <f t="shared" si="26"/>
        <v>0</v>
      </c>
      <c r="D138" s="45">
        <f t="shared" si="26"/>
        <v>0</v>
      </c>
      <c r="E138" s="45">
        <f t="shared" si="26"/>
        <v>0</v>
      </c>
      <c r="F138" s="62"/>
      <c r="G138" s="62"/>
      <c r="H138" s="62"/>
      <c r="I138" s="62"/>
      <c r="J138" s="62"/>
      <c r="K138" s="62"/>
      <c r="L138" s="62"/>
      <c r="M138" s="62"/>
      <c r="N138" s="62"/>
      <c r="O138" s="62"/>
      <c r="P138" s="62"/>
      <c r="Q138" s="45">
        <f t="shared" si="24"/>
        <v>0</v>
      </c>
      <c r="R138" s="45">
        <f t="shared" si="25"/>
        <v>0</v>
      </c>
      <c r="S138" s="45">
        <f t="shared" si="25"/>
        <v>0</v>
      </c>
      <c r="V138" s="241">
        <f t="shared" si="27"/>
        <v>131</v>
      </c>
    </row>
    <row r="139" spans="1:22" x14ac:dyDescent="0.3">
      <c r="A139" s="541"/>
      <c r="B139" s="44" t="s">
        <v>29</v>
      </c>
      <c r="C139" s="45">
        <f t="shared" si="26"/>
        <v>0</v>
      </c>
      <c r="D139" s="45">
        <f t="shared" si="26"/>
        <v>0</v>
      </c>
      <c r="E139" s="45">
        <f t="shared" si="26"/>
        <v>0</v>
      </c>
      <c r="F139" s="62"/>
      <c r="G139" s="62"/>
      <c r="H139" s="62"/>
      <c r="I139" s="62"/>
      <c r="J139" s="62"/>
      <c r="K139" s="62"/>
      <c r="L139" s="62"/>
      <c r="M139" s="62"/>
      <c r="N139" s="62"/>
      <c r="O139" s="62"/>
      <c r="P139" s="62"/>
      <c r="Q139" s="45">
        <f t="shared" si="24"/>
        <v>0</v>
      </c>
      <c r="R139" s="45">
        <f t="shared" si="25"/>
        <v>0</v>
      </c>
      <c r="S139" s="45">
        <f t="shared" si="25"/>
        <v>0</v>
      </c>
      <c r="V139" s="241">
        <f t="shared" si="27"/>
        <v>132</v>
      </c>
    </row>
    <row r="140" spans="1:22" ht="14.25" thickBot="1" x14ac:dyDescent="0.35">
      <c r="A140" s="541"/>
      <c r="B140" s="46" t="s">
        <v>52</v>
      </c>
      <c r="C140" s="47">
        <f t="shared" ref="C140:S140" si="28">SUM(C119:C139)</f>
        <v>0</v>
      </c>
      <c r="D140" s="47">
        <f t="shared" si="28"/>
        <v>0</v>
      </c>
      <c r="E140" s="47">
        <f t="shared" si="28"/>
        <v>0</v>
      </c>
      <c r="F140" s="47">
        <f t="shared" si="28"/>
        <v>0</v>
      </c>
      <c r="G140" s="47">
        <f t="shared" si="28"/>
        <v>0</v>
      </c>
      <c r="H140" s="47">
        <f t="shared" si="28"/>
        <v>0</v>
      </c>
      <c r="I140" s="47">
        <f t="shared" si="28"/>
        <v>0</v>
      </c>
      <c r="J140" s="47">
        <f t="shared" si="28"/>
        <v>0</v>
      </c>
      <c r="K140" s="47">
        <f t="shared" si="28"/>
        <v>0</v>
      </c>
      <c r="L140" s="47">
        <f t="shared" si="28"/>
        <v>0</v>
      </c>
      <c r="M140" s="47">
        <f t="shared" si="28"/>
        <v>0</v>
      </c>
      <c r="N140" s="47">
        <f t="shared" si="28"/>
        <v>0</v>
      </c>
      <c r="O140" s="47">
        <f t="shared" si="28"/>
        <v>0</v>
      </c>
      <c r="P140" s="47">
        <f t="shared" si="28"/>
        <v>0</v>
      </c>
      <c r="Q140" s="47">
        <f t="shared" si="28"/>
        <v>0</v>
      </c>
      <c r="R140" s="47">
        <f t="shared" si="28"/>
        <v>0</v>
      </c>
      <c r="S140" s="47">
        <f t="shared" si="28"/>
        <v>0</v>
      </c>
      <c r="T140" s="113"/>
      <c r="U140" s="34" t="str">
        <f>RIGHT(A119,4)&amp;"reseau"</f>
        <v>2027reseau</v>
      </c>
      <c r="V140" s="241">
        <f t="shared" si="27"/>
        <v>133</v>
      </c>
    </row>
    <row r="141" spans="1:22" x14ac:dyDescent="0.3">
      <c r="A141" s="541"/>
      <c r="B141" s="48"/>
      <c r="C141" s="45"/>
      <c r="D141" s="45"/>
      <c r="E141" s="45"/>
      <c r="F141" s="45"/>
      <c r="G141" s="45"/>
      <c r="H141" s="45"/>
      <c r="I141" s="45"/>
      <c r="J141" s="45"/>
      <c r="K141" s="45"/>
      <c r="L141" s="45"/>
      <c r="M141" s="45"/>
      <c r="N141" s="45"/>
      <c r="O141" s="45"/>
      <c r="P141" s="45"/>
      <c r="Q141" s="45"/>
      <c r="R141" s="45"/>
      <c r="S141" s="45"/>
      <c r="T141" s="45"/>
      <c r="V141" s="241">
        <f t="shared" si="27"/>
        <v>134</v>
      </c>
    </row>
    <row r="142" spans="1:22" x14ac:dyDescent="0.3">
      <c r="A142" s="541"/>
      <c r="B142" s="44" t="s">
        <v>239</v>
      </c>
      <c r="C142" s="45">
        <f>Q105</f>
        <v>0</v>
      </c>
      <c r="D142" s="45">
        <f>R105</f>
        <v>0</v>
      </c>
      <c r="E142" s="45">
        <f>S105</f>
        <v>0</v>
      </c>
      <c r="F142" s="62"/>
      <c r="G142" s="62"/>
      <c r="H142" s="62"/>
      <c r="I142" s="62"/>
      <c r="J142" s="62"/>
      <c r="K142" s="62"/>
      <c r="L142" s="62"/>
      <c r="M142" s="62"/>
      <c r="N142" s="62"/>
      <c r="O142" s="62"/>
      <c r="P142" s="62"/>
      <c r="Q142" s="45">
        <f>SUM(C142,F142:J142,M142:N142)</f>
        <v>0</v>
      </c>
      <c r="R142" s="45">
        <f>SUM(D142,K142,O142)</f>
        <v>0</v>
      </c>
      <c r="S142" s="45">
        <f>SUM(E142,L142,P142)</f>
        <v>0</v>
      </c>
      <c r="T142" s="45"/>
      <c r="V142" s="241">
        <f t="shared" si="27"/>
        <v>135</v>
      </c>
    </row>
    <row r="143" spans="1:22" x14ac:dyDescent="0.3">
      <c r="A143" s="541"/>
      <c r="B143" s="44" t="s">
        <v>53</v>
      </c>
      <c r="C143" s="45">
        <f t="shared" ref="C143:E153" si="29">Q106</f>
        <v>0</v>
      </c>
      <c r="D143" s="45">
        <f t="shared" si="29"/>
        <v>0</v>
      </c>
      <c r="E143" s="45">
        <f t="shared" si="29"/>
        <v>0</v>
      </c>
      <c r="F143" s="62"/>
      <c r="G143" s="62"/>
      <c r="H143" s="62"/>
      <c r="I143" s="62"/>
      <c r="J143" s="62"/>
      <c r="K143" s="62"/>
      <c r="L143" s="62"/>
      <c r="M143" s="62"/>
      <c r="N143" s="62"/>
      <c r="O143" s="62"/>
      <c r="P143" s="62"/>
      <c r="Q143" s="45">
        <f t="shared" ref="Q143:Q153" si="30">SUM(C143,F143:J143,M143:N143)</f>
        <v>0</v>
      </c>
      <c r="R143" s="45">
        <f t="shared" ref="R143:S153" si="31">SUM(D143,K143,O143)</f>
        <v>0</v>
      </c>
      <c r="S143" s="45">
        <f t="shared" si="31"/>
        <v>0</v>
      </c>
      <c r="T143" s="45"/>
      <c r="V143" s="241">
        <f t="shared" si="27"/>
        <v>136</v>
      </c>
    </row>
    <row r="144" spans="1:22" x14ac:dyDescent="0.3">
      <c r="A144" s="541"/>
      <c r="B144" s="44" t="s">
        <v>54</v>
      </c>
      <c r="C144" s="45">
        <f t="shared" si="29"/>
        <v>0</v>
      </c>
      <c r="D144" s="45">
        <f t="shared" si="29"/>
        <v>0</v>
      </c>
      <c r="E144" s="45">
        <f t="shared" si="29"/>
        <v>0</v>
      </c>
      <c r="F144" s="62"/>
      <c r="G144" s="62"/>
      <c r="H144" s="62"/>
      <c r="I144" s="62"/>
      <c r="J144" s="62"/>
      <c r="K144" s="62"/>
      <c r="L144" s="62"/>
      <c r="M144" s="62"/>
      <c r="N144" s="62"/>
      <c r="O144" s="62"/>
      <c r="P144" s="62"/>
      <c r="Q144" s="45">
        <f t="shared" si="30"/>
        <v>0</v>
      </c>
      <c r="R144" s="45">
        <f t="shared" si="31"/>
        <v>0</v>
      </c>
      <c r="S144" s="45">
        <f t="shared" si="31"/>
        <v>0</v>
      </c>
      <c r="T144" s="45"/>
      <c r="V144" s="241">
        <f t="shared" si="27"/>
        <v>137</v>
      </c>
    </row>
    <row r="145" spans="1:22" x14ac:dyDescent="0.3">
      <c r="A145" s="541"/>
      <c r="B145" s="44" t="s">
        <v>49</v>
      </c>
      <c r="C145" s="45">
        <f t="shared" si="29"/>
        <v>0</v>
      </c>
      <c r="D145" s="45">
        <f t="shared" si="29"/>
        <v>0</v>
      </c>
      <c r="E145" s="45">
        <f t="shared" si="29"/>
        <v>0</v>
      </c>
      <c r="F145" s="62"/>
      <c r="G145" s="62"/>
      <c r="H145" s="62"/>
      <c r="I145" s="62"/>
      <c r="J145" s="62"/>
      <c r="K145" s="62"/>
      <c r="L145" s="62"/>
      <c r="M145" s="62"/>
      <c r="N145" s="62"/>
      <c r="O145" s="62"/>
      <c r="P145" s="62"/>
      <c r="Q145" s="45">
        <f t="shared" si="30"/>
        <v>0</v>
      </c>
      <c r="R145" s="45">
        <f t="shared" si="31"/>
        <v>0</v>
      </c>
      <c r="S145" s="45">
        <f t="shared" si="31"/>
        <v>0</v>
      </c>
      <c r="T145" s="45"/>
      <c r="V145" s="241">
        <f t="shared" si="27"/>
        <v>138</v>
      </c>
    </row>
    <row r="146" spans="1:22" x14ac:dyDescent="0.3">
      <c r="A146" s="541"/>
      <c r="B146" s="44" t="s">
        <v>55</v>
      </c>
      <c r="C146" s="45">
        <f t="shared" si="29"/>
        <v>0</v>
      </c>
      <c r="D146" s="45">
        <f t="shared" si="29"/>
        <v>0</v>
      </c>
      <c r="E146" s="45">
        <f t="shared" si="29"/>
        <v>0</v>
      </c>
      <c r="F146" s="62"/>
      <c r="G146" s="62"/>
      <c r="H146" s="62"/>
      <c r="I146" s="62"/>
      <c r="J146" s="62"/>
      <c r="K146" s="62"/>
      <c r="L146" s="62"/>
      <c r="M146" s="62"/>
      <c r="N146" s="62"/>
      <c r="O146" s="62"/>
      <c r="P146" s="62"/>
      <c r="Q146" s="45">
        <f t="shared" si="30"/>
        <v>0</v>
      </c>
      <c r="R146" s="45">
        <f t="shared" si="31"/>
        <v>0</v>
      </c>
      <c r="S146" s="45">
        <f t="shared" si="31"/>
        <v>0</v>
      </c>
      <c r="T146" s="45"/>
      <c r="V146" s="241">
        <f t="shared" si="27"/>
        <v>139</v>
      </c>
    </row>
    <row r="147" spans="1:22" x14ac:dyDescent="0.3">
      <c r="A147" s="541"/>
      <c r="B147" s="44" t="s">
        <v>56</v>
      </c>
      <c r="C147" s="45">
        <f t="shared" si="29"/>
        <v>0</v>
      </c>
      <c r="D147" s="45">
        <f t="shared" si="29"/>
        <v>0</v>
      </c>
      <c r="E147" s="45">
        <f t="shared" si="29"/>
        <v>0</v>
      </c>
      <c r="F147" s="62"/>
      <c r="G147" s="62"/>
      <c r="H147" s="62"/>
      <c r="I147" s="62"/>
      <c r="J147" s="62"/>
      <c r="K147" s="62"/>
      <c r="L147" s="62"/>
      <c r="M147" s="62"/>
      <c r="N147" s="62"/>
      <c r="O147" s="62"/>
      <c r="P147" s="62"/>
      <c r="Q147" s="45">
        <f t="shared" si="30"/>
        <v>0</v>
      </c>
      <c r="R147" s="45">
        <f t="shared" si="31"/>
        <v>0</v>
      </c>
      <c r="S147" s="45">
        <f t="shared" si="31"/>
        <v>0</v>
      </c>
      <c r="T147" s="45"/>
      <c r="V147" s="241">
        <f t="shared" si="27"/>
        <v>140</v>
      </c>
    </row>
    <row r="148" spans="1:22" x14ac:dyDescent="0.3">
      <c r="A148" s="541"/>
      <c r="B148" s="44" t="s">
        <v>51</v>
      </c>
      <c r="C148" s="45">
        <f t="shared" si="29"/>
        <v>0</v>
      </c>
      <c r="D148" s="45">
        <f t="shared" si="29"/>
        <v>0</v>
      </c>
      <c r="E148" s="45">
        <f t="shared" si="29"/>
        <v>0</v>
      </c>
      <c r="F148" s="62"/>
      <c r="G148" s="62"/>
      <c r="H148" s="62"/>
      <c r="I148" s="62"/>
      <c r="J148" s="62"/>
      <c r="K148" s="62"/>
      <c r="L148" s="62"/>
      <c r="M148" s="62"/>
      <c r="N148" s="62"/>
      <c r="O148" s="62"/>
      <c r="P148" s="62"/>
      <c r="Q148" s="45">
        <f t="shared" si="30"/>
        <v>0</v>
      </c>
      <c r="R148" s="45">
        <f t="shared" si="31"/>
        <v>0</v>
      </c>
      <c r="S148" s="45">
        <f t="shared" si="31"/>
        <v>0</v>
      </c>
      <c r="T148" s="45"/>
      <c r="V148" s="241">
        <f t="shared" si="27"/>
        <v>141</v>
      </c>
    </row>
    <row r="149" spans="1:22" x14ac:dyDescent="0.3">
      <c r="A149" s="541"/>
      <c r="B149" s="44" t="s">
        <v>25</v>
      </c>
      <c r="C149" s="45">
        <f t="shared" si="29"/>
        <v>0</v>
      </c>
      <c r="D149" s="45">
        <f t="shared" si="29"/>
        <v>0</v>
      </c>
      <c r="E149" s="45">
        <f t="shared" si="29"/>
        <v>0</v>
      </c>
      <c r="F149" s="62"/>
      <c r="G149" s="62"/>
      <c r="H149" s="62"/>
      <c r="I149" s="62"/>
      <c r="J149" s="62"/>
      <c r="K149" s="62"/>
      <c r="L149" s="62"/>
      <c r="M149" s="62"/>
      <c r="N149" s="62"/>
      <c r="O149" s="62"/>
      <c r="P149" s="62"/>
      <c r="Q149" s="45">
        <f t="shared" si="30"/>
        <v>0</v>
      </c>
      <c r="R149" s="45">
        <f t="shared" si="31"/>
        <v>0</v>
      </c>
      <c r="S149" s="45">
        <f t="shared" si="31"/>
        <v>0</v>
      </c>
      <c r="T149" s="45"/>
      <c r="V149" s="241">
        <f t="shared" si="27"/>
        <v>142</v>
      </c>
    </row>
    <row r="150" spans="1:22" x14ac:dyDescent="0.3">
      <c r="A150" s="541"/>
      <c r="B150" s="44" t="s">
        <v>26</v>
      </c>
      <c r="C150" s="45">
        <f t="shared" si="29"/>
        <v>0</v>
      </c>
      <c r="D150" s="45">
        <f t="shared" si="29"/>
        <v>0</v>
      </c>
      <c r="E150" s="45">
        <f t="shared" si="29"/>
        <v>0</v>
      </c>
      <c r="F150" s="62"/>
      <c r="G150" s="62"/>
      <c r="H150" s="62"/>
      <c r="I150" s="62"/>
      <c r="J150" s="62"/>
      <c r="K150" s="62"/>
      <c r="L150" s="62"/>
      <c r="M150" s="62"/>
      <c r="N150" s="62"/>
      <c r="O150" s="62"/>
      <c r="P150" s="62"/>
      <c r="Q150" s="45">
        <f t="shared" si="30"/>
        <v>0</v>
      </c>
      <c r="R150" s="45">
        <f t="shared" si="31"/>
        <v>0</v>
      </c>
      <c r="S150" s="45">
        <f t="shared" si="31"/>
        <v>0</v>
      </c>
      <c r="T150" s="45"/>
      <c r="V150" s="241">
        <f t="shared" si="27"/>
        <v>143</v>
      </c>
    </row>
    <row r="151" spans="1:22" x14ac:dyDescent="0.3">
      <c r="A151" s="541"/>
      <c r="B151" s="44" t="s">
        <v>27</v>
      </c>
      <c r="C151" s="45">
        <f t="shared" si="29"/>
        <v>0</v>
      </c>
      <c r="D151" s="45">
        <f t="shared" si="29"/>
        <v>0</v>
      </c>
      <c r="E151" s="45">
        <f t="shared" si="29"/>
        <v>0</v>
      </c>
      <c r="F151" s="62"/>
      <c r="G151" s="62"/>
      <c r="H151" s="62"/>
      <c r="I151" s="62"/>
      <c r="J151" s="62"/>
      <c r="K151" s="62"/>
      <c r="L151" s="62"/>
      <c r="M151" s="62"/>
      <c r="N151" s="62"/>
      <c r="O151" s="62"/>
      <c r="P151" s="62"/>
      <c r="Q151" s="45">
        <f t="shared" si="30"/>
        <v>0</v>
      </c>
      <c r="R151" s="45">
        <f t="shared" si="31"/>
        <v>0</v>
      </c>
      <c r="S151" s="45">
        <f t="shared" si="31"/>
        <v>0</v>
      </c>
      <c r="T151" s="45"/>
      <c r="V151" s="241">
        <f t="shared" si="27"/>
        <v>144</v>
      </c>
    </row>
    <row r="152" spans="1:22" x14ac:dyDescent="0.3">
      <c r="A152" s="541"/>
      <c r="B152" s="44" t="s">
        <v>28</v>
      </c>
      <c r="C152" s="45">
        <f t="shared" si="29"/>
        <v>0</v>
      </c>
      <c r="D152" s="45">
        <f t="shared" si="29"/>
        <v>0</v>
      </c>
      <c r="E152" s="45">
        <f t="shared" si="29"/>
        <v>0</v>
      </c>
      <c r="F152" s="62"/>
      <c r="G152" s="62"/>
      <c r="H152" s="62"/>
      <c r="I152" s="62"/>
      <c r="J152" s="62"/>
      <c r="K152" s="62"/>
      <c r="L152" s="62"/>
      <c r="M152" s="62"/>
      <c r="N152" s="62"/>
      <c r="O152" s="62"/>
      <c r="P152" s="62"/>
      <c r="Q152" s="45">
        <f t="shared" si="30"/>
        <v>0</v>
      </c>
      <c r="R152" s="45">
        <f t="shared" si="31"/>
        <v>0</v>
      </c>
      <c r="S152" s="45">
        <f t="shared" si="31"/>
        <v>0</v>
      </c>
      <c r="T152" s="45"/>
      <c r="V152" s="241">
        <f t="shared" si="27"/>
        <v>145</v>
      </c>
    </row>
    <row r="153" spans="1:22" x14ac:dyDescent="0.3">
      <c r="A153" s="541"/>
      <c r="B153" s="44" t="s">
        <v>29</v>
      </c>
      <c r="C153" s="45">
        <f t="shared" si="29"/>
        <v>0</v>
      </c>
      <c r="D153" s="45">
        <f t="shared" si="29"/>
        <v>0</v>
      </c>
      <c r="E153" s="45">
        <f t="shared" si="29"/>
        <v>0</v>
      </c>
      <c r="F153" s="62"/>
      <c r="G153" s="62"/>
      <c r="H153" s="62"/>
      <c r="I153" s="62"/>
      <c r="J153" s="62"/>
      <c r="K153" s="62"/>
      <c r="L153" s="62"/>
      <c r="M153" s="62"/>
      <c r="N153" s="62"/>
      <c r="O153" s="62"/>
      <c r="P153" s="62"/>
      <c r="Q153" s="45">
        <f t="shared" si="30"/>
        <v>0</v>
      </c>
      <c r="R153" s="45">
        <f t="shared" si="31"/>
        <v>0</v>
      </c>
      <c r="S153" s="45">
        <f t="shared" si="31"/>
        <v>0</v>
      </c>
      <c r="T153" s="45"/>
      <c r="V153" s="241">
        <f t="shared" si="27"/>
        <v>146</v>
      </c>
    </row>
    <row r="154" spans="1:22" ht="14.25" thickBot="1" x14ac:dyDescent="0.35">
      <c r="A154" s="541"/>
      <c r="B154" s="46" t="s">
        <v>57</v>
      </c>
      <c r="C154" s="47">
        <f t="shared" ref="C154:S154" si="32">SUM(C142:C153)</f>
        <v>0</v>
      </c>
      <c r="D154" s="47">
        <f t="shared" si="32"/>
        <v>0</v>
      </c>
      <c r="E154" s="47">
        <f t="shared" si="32"/>
        <v>0</v>
      </c>
      <c r="F154" s="47">
        <f t="shared" si="32"/>
        <v>0</v>
      </c>
      <c r="G154" s="47">
        <f t="shared" si="32"/>
        <v>0</v>
      </c>
      <c r="H154" s="47">
        <f t="shared" si="32"/>
        <v>0</v>
      </c>
      <c r="I154" s="47">
        <f t="shared" si="32"/>
        <v>0</v>
      </c>
      <c r="J154" s="47">
        <f t="shared" si="32"/>
        <v>0</v>
      </c>
      <c r="K154" s="47">
        <f t="shared" si="32"/>
        <v>0</v>
      </c>
      <c r="L154" s="47">
        <f t="shared" si="32"/>
        <v>0</v>
      </c>
      <c r="M154" s="47">
        <f t="shared" si="32"/>
        <v>0</v>
      </c>
      <c r="N154" s="47">
        <f t="shared" si="32"/>
        <v>0</v>
      </c>
      <c r="O154" s="47">
        <f t="shared" si="32"/>
        <v>0</v>
      </c>
      <c r="P154" s="47">
        <f t="shared" si="32"/>
        <v>0</v>
      </c>
      <c r="Q154" s="47">
        <f t="shared" si="32"/>
        <v>0</v>
      </c>
      <c r="R154" s="47">
        <f t="shared" si="32"/>
        <v>0</v>
      </c>
      <c r="S154" s="47">
        <f t="shared" si="32"/>
        <v>0</v>
      </c>
      <c r="T154" s="45"/>
      <c r="U154" s="34" t="str">
        <f>RIGHT(A119,4)&amp;"hors reseau"</f>
        <v>2027hors reseau</v>
      </c>
      <c r="V154" s="241">
        <f t="shared" si="27"/>
        <v>147</v>
      </c>
    </row>
    <row r="155" spans="1:22" x14ac:dyDescent="0.3">
      <c r="B155" s="31"/>
      <c r="C155" s="45"/>
      <c r="D155" s="45"/>
      <c r="E155" s="45"/>
      <c r="F155" s="45"/>
      <c r="G155" s="45"/>
      <c r="H155" s="45"/>
      <c r="I155" s="45"/>
      <c r="J155" s="45"/>
      <c r="K155" s="45"/>
      <c r="L155" s="45"/>
      <c r="M155" s="45"/>
      <c r="N155" s="49"/>
      <c r="O155" s="45"/>
      <c r="P155" s="45"/>
      <c r="Q155" s="45"/>
      <c r="R155" s="45"/>
      <c r="S155" s="45"/>
      <c r="V155" s="241">
        <f t="shared" si="27"/>
        <v>148</v>
      </c>
    </row>
    <row r="156" spans="1:22" ht="14.45" customHeight="1" x14ac:dyDescent="0.3">
      <c r="A156" s="541" t="s">
        <v>498</v>
      </c>
      <c r="B156" s="44" t="s">
        <v>239</v>
      </c>
      <c r="C156" s="45">
        <f>Q119</f>
        <v>0</v>
      </c>
      <c r="D156" s="45">
        <f>R119</f>
        <v>0</v>
      </c>
      <c r="E156" s="45">
        <f>S119</f>
        <v>0</v>
      </c>
      <c r="F156" s="62"/>
      <c r="G156" s="62"/>
      <c r="H156" s="62"/>
      <c r="I156" s="62"/>
      <c r="J156" s="62"/>
      <c r="K156" s="62"/>
      <c r="L156" s="62"/>
      <c r="M156" s="62"/>
      <c r="N156" s="62"/>
      <c r="O156" s="62"/>
      <c r="P156" s="62"/>
      <c r="Q156" s="45">
        <f>SUM(C156,F156:J156,M156:N156)</f>
        <v>0</v>
      </c>
      <c r="R156" s="45">
        <f>SUM(D156,K156,O156)</f>
        <v>0</v>
      </c>
      <c r="S156" s="45">
        <f>SUM(E156,L156,P156)</f>
        <v>0</v>
      </c>
      <c r="V156" s="241">
        <f t="shared" si="27"/>
        <v>149</v>
      </c>
    </row>
    <row r="157" spans="1:22" x14ac:dyDescent="0.3">
      <c r="A157" s="541"/>
      <c r="B157" s="44" t="s">
        <v>240</v>
      </c>
      <c r="C157" s="45">
        <f t="shared" ref="C157:E166" si="33">Q120</f>
        <v>0</v>
      </c>
      <c r="D157" s="45">
        <f t="shared" si="33"/>
        <v>0</v>
      </c>
      <c r="E157" s="45">
        <f t="shared" si="33"/>
        <v>0</v>
      </c>
      <c r="F157" s="62"/>
      <c r="G157" s="62"/>
      <c r="H157" s="62"/>
      <c r="I157" s="62"/>
      <c r="J157" s="62"/>
      <c r="K157" s="62"/>
      <c r="L157" s="62"/>
      <c r="M157" s="62"/>
      <c r="N157" s="62"/>
      <c r="O157" s="62"/>
      <c r="P157" s="62"/>
      <c r="Q157" s="45">
        <f t="shared" ref="Q157:Q176" si="34">SUM(C157,F157:J157,M157:N157)</f>
        <v>0</v>
      </c>
      <c r="R157" s="45">
        <f t="shared" ref="R157:S176" si="35">SUM(D157,K157,O157)</f>
        <v>0</v>
      </c>
      <c r="S157" s="45">
        <f t="shared" si="35"/>
        <v>0</v>
      </c>
      <c r="V157" s="241">
        <f t="shared" si="27"/>
        <v>150</v>
      </c>
    </row>
    <row r="158" spans="1:22" x14ac:dyDescent="0.3">
      <c r="A158" s="541"/>
      <c r="B158" s="44" t="s">
        <v>241</v>
      </c>
      <c r="C158" s="45">
        <f t="shared" si="33"/>
        <v>0</v>
      </c>
      <c r="D158" s="45">
        <f t="shared" si="33"/>
        <v>0</v>
      </c>
      <c r="E158" s="45">
        <f t="shared" si="33"/>
        <v>0</v>
      </c>
      <c r="F158" s="62"/>
      <c r="G158" s="62"/>
      <c r="H158" s="62"/>
      <c r="I158" s="62"/>
      <c r="J158" s="62"/>
      <c r="K158" s="62"/>
      <c r="L158" s="62"/>
      <c r="M158" s="62"/>
      <c r="N158" s="62"/>
      <c r="O158" s="62"/>
      <c r="P158" s="62"/>
      <c r="Q158" s="45">
        <f t="shared" si="34"/>
        <v>0</v>
      </c>
      <c r="R158" s="45">
        <f t="shared" si="35"/>
        <v>0</v>
      </c>
      <c r="S158" s="45">
        <f t="shared" si="35"/>
        <v>0</v>
      </c>
      <c r="V158" s="241">
        <f t="shared" si="27"/>
        <v>151</v>
      </c>
    </row>
    <row r="159" spans="1:22" x14ac:dyDescent="0.3">
      <c r="A159" s="541"/>
      <c r="B159" s="44" t="s">
        <v>242</v>
      </c>
      <c r="C159" s="45">
        <f t="shared" si="33"/>
        <v>0</v>
      </c>
      <c r="D159" s="45">
        <f t="shared" si="33"/>
        <v>0</v>
      </c>
      <c r="E159" s="45">
        <f t="shared" si="33"/>
        <v>0</v>
      </c>
      <c r="F159" s="62"/>
      <c r="G159" s="62"/>
      <c r="H159" s="62"/>
      <c r="I159" s="62"/>
      <c r="J159" s="62"/>
      <c r="K159" s="62"/>
      <c r="L159" s="62"/>
      <c r="M159" s="62"/>
      <c r="N159" s="62"/>
      <c r="O159" s="62"/>
      <c r="P159" s="62"/>
      <c r="Q159" s="45">
        <f t="shared" si="34"/>
        <v>0</v>
      </c>
      <c r="R159" s="45">
        <f t="shared" si="35"/>
        <v>0</v>
      </c>
      <c r="S159" s="45">
        <f t="shared" si="35"/>
        <v>0</v>
      </c>
      <c r="V159" s="241">
        <f t="shared" si="27"/>
        <v>152</v>
      </c>
    </row>
    <row r="160" spans="1:22" x14ac:dyDescent="0.3">
      <c r="A160" s="541"/>
      <c r="B160" s="44" t="s">
        <v>243</v>
      </c>
      <c r="C160" s="45">
        <f t="shared" si="33"/>
        <v>0</v>
      </c>
      <c r="D160" s="45">
        <f t="shared" si="33"/>
        <v>0</v>
      </c>
      <c r="E160" s="45">
        <f t="shared" si="33"/>
        <v>0</v>
      </c>
      <c r="F160" s="62"/>
      <c r="G160" s="62"/>
      <c r="H160" s="62"/>
      <c r="I160" s="62"/>
      <c r="J160" s="62"/>
      <c r="K160" s="62"/>
      <c r="L160" s="62"/>
      <c r="M160" s="62"/>
      <c r="N160" s="62"/>
      <c r="O160" s="62"/>
      <c r="P160" s="62"/>
      <c r="Q160" s="45">
        <f t="shared" si="34"/>
        <v>0</v>
      </c>
      <c r="R160" s="45">
        <f t="shared" si="35"/>
        <v>0</v>
      </c>
      <c r="S160" s="45">
        <f t="shared" si="35"/>
        <v>0</v>
      </c>
      <c r="V160" s="241">
        <f t="shared" si="27"/>
        <v>153</v>
      </c>
    </row>
    <row r="161" spans="1:22" x14ac:dyDescent="0.3">
      <c r="A161" s="541"/>
      <c r="B161" s="44" t="s">
        <v>244</v>
      </c>
      <c r="C161" s="45">
        <f t="shared" si="33"/>
        <v>0</v>
      </c>
      <c r="D161" s="45">
        <f t="shared" si="33"/>
        <v>0</v>
      </c>
      <c r="E161" s="45">
        <f t="shared" si="33"/>
        <v>0</v>
      </c>
      <c r="F161" s="62"/>
      <c r="G161" s="62"/>
      <c r="H161" s="62"/>
      <c r="I161" s="62"/>
      <c r="J161" s="62"/>
      <c r="K161" s="62"/>
      <c r="L161" s="62"/>
      <c r="M161" s="62"/>
      <c r="N161" s="62"/>
      <c r="O161" s="62"/>
      <c r="P161" s="62"/>
      <c r="Q161" s="45">
        <f t="shared" si="34"/>
        <v>0</v>
      </c>
      <c r="R161" s="45">
        <f t="shared" si="35"/>
        <v>0</v>
      </c>
      <c r="S161" s="45">
        <f t="shared" si="35"/>
        <v>0</v>
      </c>
      <c r="V161" s="241">
        <f t="shared" si="27"/>
        <v>154</v>
      </c>
    </row>
    <row r="162" spans="1:22" x14ac:dyDescent="0.3">
      <c r="A162" s="541"/>
      <c r="B162" s="44" t="s">
        <v>245</v>
      </c>
      <c r="C162" s="45">
        <f t="shared" si="33"/>
        <v>0</v>
      </c>
      <c r="D162" s="45">
        <f t="shared" si="33"/>
        <v>0</v>
      </c>
      <c r="E162" s="45">
        <f t="shared" si="33"/>
        <v>0</v>
      </c>
      <c r="F162" s="62"/>
      <c r="G162" s="62"/>
      <c r="H162" s="62"/>
      <c r="I162" s="62"/>
      <c r="J162" s="62"/>
      <c r="K162" s="62"/>
      <c r="L162" s="62"/>
      <c r="M162" s="62"/>
      <c r="N162" s="62"/>
      <c r="O162" s="62"/>
      <c r="P162" s="62"/>
      <c r="Q162" s="45">
        <f t="shared" si="34"/>
        <v>0</v>
      </c>
      <c r="R162" s="45">
        <f t="shared" si="35"/>
        <v>0</v>
      </c>
      <c r="S162" s="45">
        <f t="shared" si="35"/>
        <v>0</v>
      </c>
      <c r="V162" s="241">
        <f t="shared" si="27"/>
        <v>155</v>
      </c>
    </row>
    <row r="163" spans="1:22" x14ac:dyDescent="0.3">
      <c r="A163" s="541"/>
      <c r="B163" s="44" t="s">
        <v>246</v>
      </c>
      <c r="C163" s="45">
        <f t="shared" si="33"/>
        <v>0</v>
      </c>
      <c r="D163" s="45">
        <f t="shared" si="33"/>
        <v>0</v>
      </c>
      <c r="E163" s="45">
        <f t="shared" si="33"/>
        <v>0</v>
      </c>
      <c r="F163" s="62"/>
      <c r="G163" s="62"/>
      <c r="H163" s="62"/>
      <c r="I163" s="62"/>
      <c r="J163" s="62"/>
      <c r="K163" s="62"/>
      <c r="L163" s="62"/>
      <c r="M163" s="62"/>
      <c r="N163" s="62"/>
      <c r="O163" s="62"/>
      <c r="P163" s="62"/>
      <c r="Q163" s="45">
        <f t="shared" si="34"/>
        <v>0</v>
      </c>
      <c r="R163" s="45">
        <f t="shared" si="35"/>
        <v>0</v>
      </c>
      <c r="S163" s="45">
        <f t="shared" si="35"/>
        <v>0</v>
      </c>
      <c r="V163" s="241">
        <f t="shared" si="27"/>
        <v>156</v>
      </c>
    </row>
    <row r="164" spans="1:22" x14ac:dyDescent="0.3">
      <c r="A164" s="541"/>
      <c r="B164" s="44" t="s">
        <v>247</v>
      </c>
      <c r="C164" s="45">
        <f t="shared" si="33"/>
        <v>0</v>
      </c>
      <c r="D164" s="45">
        <f t="shared" si="33"/>
        <v>0</v>
      </c>
      <c r="E164" s="45">
        <f t="shared" si="33"/>
        <v>0</v>
      </c>
      <c r="F164" s="62"/>
      <c r="G164" s="62"/>
      <c r="H164" s="62"/>
      <c r="I164" s="62"/>
      <c r="J164" s="62"/>
      <c r="K164" s="62"/>
      <c r="L164" s="62"/>
      <c r="M164" s="62"/>
      <c r="N164" s="62"/>
      <c r="O164" s="62"/>
      <c r="P164" s="62"/>
      <c r="Q164" s="45">
        <f t="shared" si="34"/>
        <v>0</v>
      </c>
      <c r="R164" s="45">
        <f t="shared" si="35"/>
        <v>0</v>
      </c>
      <c r="S164" s="45">
        <f t="shared" si="35"/>
        <v>0</v>
      </c>
      <c r="V164" s="241">
        <f t="shared" si="27"/>
        <v>157</v>
      </c>
    </row>
    <row r="165" spans="1:22" x14ac:dyDescent="0.3">
      <c r="A165" s="541"/>
      <c r="B165" s="44" t="s">
        <v>248</v>
      </c>
      <c r="C165" s="45">
        <f t="shared" si="33"/>
        <v>0</v>
      </c>
      <c r="D165" s="45">
        <f t="shared" si="33"/>
        <v>0</v>
      </c>
      <c r="E165" s="45">
        <f t="shared" si="33"/>
        <v>0</v>
      </c>
      <c r="F165" s="62"/>
      <c r="G165" s="62"/>
      <c r="H165" s="62"/>
      <c r="I165" s="62"/>
      <c r="J165" s="62"/>
      <c r="K165" s="62"/>
      <c r="L165" s="62"/>
      <c r="M165" s="62"/>
      <c r="N165" s="62"/>
      <c r="O165" s="62"/>
      <c r="P165" s="62"/>
      <c r="Q165" s="45">
        <f t="shared" si="34"/>
        <v>0</v>
      </c>
      <c r="R165" s="45">
        <f t="shared" si="35"/>
        <v>0</v>
      </c>
      <c r="S165" s="45">
        <f t="shared" si="35"/>
        <v>0</v>
      </c>
      <c r="V165" s="241">
        <f t="shared" si="27"/>
        <v>158</v>
      </c>
    </row>
    <row r="166" spans="1:22" x14ac:dyDescent="0.3">
      <c r="A166" s="541"/>
      <c r="B166" s="44" t="s">
        <v>249</v>
      </c>
      <c r="C166" s="45">
        <f>Q129</f>
        <v>0</v>
      </c>
      <c r="D166" s="45">
        <f t="shared" si="33"/>
        <v>0</v>
      </c>
      <c r="E166" s="45">
        <f t="shared" si="33"/>
        <v>0</v>
      </c>
      <c r="F166" s="62"/>
      <c r="G166" s="62"/>
      <c r="H166" s="62"/>
      <c r="I166" s="62"/>
      <c r="J166" s="62"/>
      <c r="K166" s="62"/>
      <c r="L166" s="62"/>
      <c r="M166" s="62"/>
      <c r="N166" s="62"/>
      <c r="O166" s="62"/>
      <c r="P166" s="62"/>
      <c r="Q166" s="45">
        <f t="shared" si="34"/>
        <v>0</v>
      </c>
      <c r="R166" s="45">
        <f t="shared" si="35"/>
        <v>0</v>
      </c>
      <c r="S166" s="45">
        <f t="shared" si="35"/>
        <v>0</v>
      </c>
      <c r="V166" s="241">
        <f t="shared" si="27"/>
        <v>159</v>
      </c>
    </row>
    <row r="167" spans="1:22" x14ac:dyDescent="0.3">
      <c r="A167" s="541"/>
      <c r="B167" s="44" t="s">
        <v>250</v>
      </c>
      <c r="C167" s="45">
        <f t="shared" ref="C167:E176" si="36">Q130</f>
        <v>0</v>
      </c>
      <c r="D167" s="45">
        <f t="shared" si="36"/>
        <v>0</v>
      </c>
      <c r="E167" s="45">
        <f t="shared" si="36"/>
        <v>0</v>
      </c>
      <c r="F167" s="62"/>
      <c r="G167" s="62"/>
      <c r="H167" s="62"/>
      <c r="I167" s="62"/>
      <c r="J167" s="62"/>
      <c r="K167" s="62"/>
      <c r="L167" s="62"/>
      <c r="M167" s="62"/>
      <c r="N167" s="62"/>
      <c r="O167" s="62"/>
      <c r="P167" s="62"/>
      <c r="Q167" s="45">
        <f t="shared" si="34"/>
        <v>0</v>
      </c>
      <c r="R167" s="45">
        <f t="shared" si="35"/>
        <v>0</v>
      </c>
      <c r="S167" s="45">
        <f t="shared" si="35"/>
        <v>0</v>
      </c>
      <c r="V167" s="241">
        <f t="shared" si="27"/>
        <v>160</v>
      </c>
    </row>
    <row r="168" spans="1:22" x14ac:dyDescent="0.3">
      <c r="A168" s="541"/>
      <c r="B168" s="44" t="s">
        <v>251</v>
      </c>
      <c r="C168" s="45">
        <f t="shared" si="36"/>
        <v>0</v>
      </c>
      <c r="D168" s="45">
        <f t="shared" si="36"/>
        <v>0</v>
      </c>
      <c r="E168" s="45">
        <f t="shared" si="36"/>
        <v>0</v>
      </c>
      <c r="F168" s="62"/>
      <c r="G168" s="62"/>
      <c r="H168" s="62"/>
      <c r="I168" s="62"/>
      <c r="J168" s="62"/>
      <c r="K168" s="62"/>
      <c r="L168" s="62"/>
      <c r="M168" s="62"/>
      <c r="N168" s="62"/>
      <c r="O168" s="62"/>
      <c r="P168" s="62"/>
      <c r="Q168" s="45">
        <f t="shared" si="34"/>
        <v>0</v>
      </c>
      <c r="R168" s="45">
        <f t="shared" si="35"/>
        <v>0</v>
      </c>
      <c r="S168" s="45">
        <f t="shared" si="35"/>
        <v>0</v>
      </c>
      <c r="V168" s="241">
        <f t="shared" si="27"/>
        <v>161</v>
      </c>
    </row>
    <row r="169" spans="1:22" x14ac:dyDescent="0.3">
      <c r="A169" s="541"/>
      <c r="B169" s="44" t="s">
        <v>252</v>
      </c>
      <c r="C169" s="45">
        <f t="shared" si="36"/>
        <v>0</v>
      </c>
      <c r="D169" s="45">
        <f t="shared" si="36"/>
        <v>0</v>
      </c>
      <c r="E169" s="45">
        <f t="shared" si="36"/>
        <v>0</v>
      </c>
      <c r="F169" s="62"/>
      <c r="G169" s="62"/>
      <c r="H169" s="62"/>
      <c r="I169" s="62"/>
      <c r="J169" s="62"/>
      <c r="K169" s="62"/>
      <c r="L169" s="62"/>
      <c r="M169" s="62"/>
      <c r="N169" s="62"/>
      <c r="O169" s="62"/>
      <c r="P169" s="62"/>
      <c r="Q169" s="45">
        <f t="shared" si="34"/>
        <v>0</v>
      </c>
      <c r="R169" s="45">
        <f t="shared" si="35"/>
        <v>0</v>
      </c>
      <c r="S169" s="45">
        <f t="shared" si="35"/>
        <v>0</v>
      </c>
      <c r="V169" s="241">
        <f t="shared" si="27"/>
        <v>162</v>
      </c>
    </row>
    <row r="170" spans="1:22" x14ac:dyDescent="0.3">
      <c r="A170" s="541"/>
      <c r="B170" s="44" t="s">
        <v>50</v>
      </c>
      <c r="C170" s="45">
        <f t="shared" si="36"/>
        <v>0</v>
      </c>
      <c r="D170" s="45">
        <f t="shared" si="36"/>
        <v>0</v>
      </c>
      <c r="E170" s="45">
        <f t="shared" si="36"/>
        <v>0</v>
      </c>
      <c r="F170" s="62"/>
      <c r="G170" s="62"/>
      <c r="H170" s="62"/>
      <c r="I170" s="62"/>
      <c r="J170" s="62"/>
      <c r="K170" s="62"/>
      <c r="L170" s="62"/>
      <c r="M170" s="62"/>
      <c r="N170" s="62"/>
      <c r="O170" s="62"/>
      <c r="P170" s="62"/>
      <c r="Q170" s="45">
        <f t="shared" si="34"/>
        <v>0</v>
      </c>
      <c r="R170" s="45">
        <f t="shared" si="35"/>
        <v>0</v>
      </c>
      <c r="S170" s="45">
        <f t="shared" si="35"/>
        <v>0</v>
      </c>
      <c r="V170" s="241">
        <f t="shared" si="27"/>
        <v>163</v>
      </c>
    </row>
    <row r="171" spans="1:22" x14ac:dyDescent="0.3">
      <c r="A171" s="541"/>
      <c r="B171" s="44" t="s">
        <v>19</v>
      </c>
      <c r="C171" s="45">
        <f t="shared" si="36"/>
        <v>0</v>
      </c>
      <c r="D171" s="45">
        <f t="shared" si="36"/>
        <v>0</v>
      </c>
      <c r="E171" s="45">
        <f t="shared" si="36"/>
        <v>0</v>
      </c>
      <c r="F171" s="62"/>
      <c r="G171" s="62"/>
      <c r="H171" s="62"/>
      <c r="I171" s="62"/>
      <c r="J171" s="62"/>
      <c r="K171" s="62"/>
      <c r="L171" s="62"/>
      <c r="M171" s="62"/>
      <c r="N171" s="62"/>
      <c r="O171" s="62"/>
      <c r="P171" s="62"/>
      <c r="Q171" s="45">
        <f t="shared" si="34"/>
        <v>0</v>
      </c>
      <c r="R171" s="45">
        <f t="shared" si="35"/>
        <v>0</v>
      </c>
      <c r="S171" s="45">
        <f t="shared" si="35"/>
        <v>0</v>
      </c>
      <c r="V171" s="241">
        <f t="shared" si="27"/>
        <v>164</v>
      </c>
    </row>
    <row r="172" spans="1:22" x14ac:dyDescent="0.3">
      <c r="A172" s="541"/>
      <c r="B172" s="44" t="s">
        <v>25</v>
      </c>
      <c r="C172" s="45">
        <f t="shared" si="36"/>
        <v>0</v>
      </c>
      <c r="D172" s="45">
        <f t="shared" si="36"/>
        <v>0</v>
      </c>
      <c r="E172" s="45">
        <f t="shared" si="36"/>
        <v>0</v>
      </c>
      <c r="F172" s="62"/>
      <c r="G172" s="62"/>
      <c r="H172" s="62"/>
      <c r="I172" s="62"/>
      <c r="J172" s="62"/>
      <c r="K172" s="62"/>
      <c r="L172" s="62"/>
      <c r="M172" s="62"/>
      <c r="N172" s="62"/>
      <c r="O172" s="62"/>
      <c r="P172" s="62"/>
      <c r="Q172" s="45">
        <f t="shared" si="34"/>
        <v>0</v>
      </c>
      <c r="R172" s="45">
        <f t="shared" si="35"/>
        <v>0</v>
      </c>
      <c r="S172" s="45">
        <f t="shared" si="35"/>
        <v>0</v>
      </c>
      <c r="V172" s="241">
        <f t="shared" si="27"/>
        <v>165</v>
      </c>
    </row>
    <row r="173" spans="1:22" x14ac:dyDescent="0.3">
      <c r="A173" s="541"/>
      <c r="B173" s="44" t="s">
        <v>26</v>
      </c>
      <c r="C173" s="45">
        <f t="shared" si="36"/>
        <v>0</v>
      </c>
      <c r="D173" s="45">
        <f t="shared" si="36"/>
        <v>0</v>
      </c>
      <c r="E173" s="45">
        <f t="shared" si="36"/>
        <v>0</v>
      </c>
      <c r="F173" s="62"/>
      <c r="G173" s="62"/>
      <c r="H173" s="62"/>
      <c r="I173" s="62"/>
      <c r="J173" s="62"/>
      <c r="K173" s="62"/>
      <c r="L173" s="62"/>
      <c r="M173" s="62"/>
      <c r="N173" s="62"/>
      <c r="O173" s="62"/>
      <c r="P173" s="62"/>
      <c r="Q173" s="45">
        <f t="shared" si="34"/>
        <v>0</v>
      </c>
      <c r="R173" s="45">
        <f t="shared" si="35"/>
        <v>0</v>
      </c>
      <c r="S173" s="45">
        <f t="shared" si="35"/>
        <v>0</v>
      </c>
      <c r="V173" s="241">
        <f t="shared" si="27"/>
        <v>166</v>
      </c>
    </row>
    <row r="174" spans="1:22" x14ac:dyDescent="0.3">
      <c r="A174" s="541"/>
      <c r="B174" s="44" t="s">
        <v>27</v>
      </c>
      <c r="C174" s="45">
        <f t="shared" si="36"/>
        <v>0</v>
      </c>
      <c r="D174" s="45">
        <f t="shared" si="36"/>
        <v>0</v>
      </c>
      <c r="E174" s="45">
        <f t="shared" si="36"/>
        <v>0</v>
      </c>
      <c r="F174" s="62"/>
      <c r="G174" s="62"/>
      <c r="H174" s="62"/>
      <c r="I174" s="62"/>
      <c r="J174" s="62"/>
      <c r="K174" s="62"/>
      <c r="L174" s="62"/>
      <c r="M174" s="62"/>
      <c r="N174" s="62"/>
      <c r="O174" s="62"/>
      <c r="P174" s="62"/>
      <c r="Q174" s="45">
        <f t="shared" si="34"/>
        <v>0</v>
      </c>
      <c r="R174" s="45">
        <f t="shared" si="35"/>
        <v>0</v>
      </c>
      <c r="S174" s="45">
        <f t="shared" si="35"/>
        <v>0</v>
      </c>
      <c r="V174" s="241">
        <f t="shared" si="27"/>
        <v>167</v>
      </c>
    </row>
    <row r="175" spans="1:22" x14ac:dyDescent="0.3">
      <c r="A175" s="541"/>
      <c r="B175" s="44" t="s">
        <v>28</v>
      </c>
      <c r="C175" s="45">
        <f t="shared" si="36"/>
        <v>0</v>
      </c>
      <c r="D175" s="45">
        <f t="shared" si="36"/>
        <v>0</v>
      </c>
      <c r="E175" s="45">
        <f t="shared" si="36"/>
        <v>0</v>
      </c>
      <c r="F175" s="62"/>
      <c r="G175" s="62"/>
      <c r="H175" s="62"/>
      <c r="I175" s="62"/>
      <c r="J175" s="62"/>
      <c r="K175" s="62"/>
      <c r="L175" s="62"/>
      <c r="M175" s="62"/>
      <c r="N175" s="62"/>
      <c r="O175" s="62"/>
      <c r="P175" s="62"/>
      <c r="Q175" s="45">
        <f t="shared" si="34"/>
        <v>0</v>
      </c>
      <c r="R175" s="45">
        <f t="shared" si="35"/>
        <v>0</v>
      </c>
      <c r="S175" s="45">
        <f t="shared" si="35"/>
        <v>0</v>
      </c>
      <c r="V175" s="241">
        <f t="shared" si="27"/>
        <v>168</v>
      </c>
    </row>
    <row r="176" spans="1:22" x14ac:dyDescent="0.3">
      <c r="A176" s="541"/>
      <c r="B176" s="44" t="s">
        <v>29</v>
      </c>
      <c r="C176" s="45">
        <f t="shared" si="36"/>
        <v>0</v>
      </c>
      <c r="D176" s="45">
        <f t="shared" si="36"/>
        <v>0</v>
      </c>
      <c r="E176" s="45">
        <f t="shared" si="36"/>
        <v>0</v>
      </c>
      <c r="F176" s="62"/>
      <c r="G176" s="62"/>
      <c r="H176" s="62"/>
      <c r="I176" s="62"/>
      <c r="J176" s="62"/>
      <c r="K176" s="62"/>
      <c r="L176" s="62"/>
      <c r="M176" s="62"/>
      <c r="N176" s="62"/>
      <c r="O176" s="62"/>
      <c r="P176" s="62"/>
      <c r="Q176" s="45">
        <f t="shared" si="34"/>
        <v>0</v>
      </c>
      <c r="R176" s="45">
        <f t="shared" si="35"/>
        <v>0</v>
      </c>
      <c r="S176" s="45">
        <f t="shared" si="35"/>
        <v>0</v>
      </c>
      <c r="V176" s="241">
        <f t="shared" si="27"/>
        <v>169</v>
      </c>
    </row>
    <row r="177" spans="1:22" ht="14.25" thickBot="1" x14ac:dyDescent="0.35">
      <c r="A177" s="541"/>
      <c r="B177" s="46" t="s">
        <v>52</v>
      </c>
      <c r="C177" s="47">
        <f t="shared" ref="C177:S177" si="37">SUM(C156:C176)</f>
        <v>0</v>
      </c>
      <c r="D177" s="47">
        <f t="shared" si="37"/>
        <v>0</v>
      </c>
      <c r="E177" s="47">
        <f t="shared" si="37"/>
        <v>0</v>
      </c>
      <c r="F177" s="47">
        <f t="shared" si="37"/>
        <v>0</v>
      </c>
      <c r="G177" s="47">
        <f t="shared" si="37"/>
        <v>0</v>
      </c>
      <c r="H177" s="47">
        <f t="shared" si="37"/>
        <v>0</v>
      </c>
      <c r="I177" s="47">
        <f t="shared" si="37"/>
        <v>0</v>
      </c>
      <c r="J177" s="47">
        <f t="shared" si="37"/>
        <v>0</v>
      </c>
      <c r="K177" s="47">
        <f t="shared" si="37"/>
        <v>0</v>
      </c>
      <c r="L177" s="47">
        <f t="shared" si="37"/>
        <v>0</v>
      </c>
      <c r="M177" s="47">
        <f t="shared" si="37"/>
        <v>0</v>
      </c>
      <c r="N177" s="47">
        <f t="shared" si="37"/>
        <v>0</v>
      </c>
      <c r="O177" s="47">
        <f t="shared" si="37"/>
        <v>0</v>
      </c>
      <c r="P177" s="47">
        <f t="shared" si="37"/>
        <v>0</v>
      </c>
      <c r="Q177" s="47">
        <f t="shared" si="37"/>
        <v>0</v>
      </c>
      <c r="R177" s="47">
        <f t="shared" si="37"/>
        <v>0</v>
      </c>
      <c r="S177" s="47">
        <f t="shared" si="37"/>
        <v>0</v>
      </c>
      <c r="T177" s="113"/>
      <c r="U177" s="34" t="str">
        <f>RIGHT(A156,4)&amp;"reseau"</f>
        <v>2028reseau</v>
      </c>
      <c r="V177" s="241">
        <f t="shared" si="27"/>
        <v>170</v>
      </c>
    </row>
    <row r="178" spans="1:22" x14ac:dyDescent="0.3">
      <c r="A178" s="541"/>
      <c r="B178" s="48"/>
      <c r="C178" s="45"/>
      <c r="D178" s="45"/>
      <c r="E178" s="45"/>
      <c r="F178" s="45"/>
      <c r="G178" s="45"/>
      <c r="H178" s="45"/>
      <c r="I178" s="45"/>
      <c r="J178" s="45"/>
      <c r="K178" s="45"/>
      <c r="L178" s="45"/>
      <c r="M178" s="45"/>
      <c r="N178" s="45"/>
      <c r="O178" s="45"/>
      <c r="P178" s="45"/>
      <c r="Q178" s="45"/>
      <c r="R178" s="45"/>
      <c r="S178" s="45"/>
      <c r="T178" s="45"/>
      <c r="V178" s="241">
        <f t="shared" si="27"/>
        <v>171</v>
      </c>
    </row>
    <row r="179" spans="1:22" x14ac:dyDescent="0.3">
      <c r="A179" s="541"/>
      <c r="B179" s="44" t="s">
        <v>239</v>
      </c>
      <c r="C179" s="45">
        <f>Q142</f>
        <v>0</v>
      </c>
      <c r="D179" s="45">
        <f>R142</f>
        <v>0</v>
      </c>
      <c r="E179" s="45">
        <f>S142</f>
        <v>0</v>
      </c>
      <c r="F179" s="62"/>
      <c r="G179" s="62"/>
      <c r="H179" s="62"/>
      <c r="I179" s="62"/>
      <c r="J179" s="62"/>
      <c r="K179" s="62"/>
      <c r="L179" s="62"/>
      <c r="M179" s="62"/>
      <c r="N179" s="62"/>
      <c r="O179" s="62"/>
      <c r="P179" s="62"/>
      <c r="Q179" s="45">
        <f>SUM(C179,F179:J179,M179:N179)</f>
        <v>0</v>
      </c>
      <c r="R179" s="45">
        <f>SUM(D179,K179,O179)</f>
        <v>0</v>
      </c>
      <c r="S179" s="45">
        <f>SUM(E179,L179,P179)</f>
        <v>0</v>
      </c>
      <c r="T179" s="45"/>
      <c r="V179" s="241">
        <f t="shared" si="27"/>
        <v>172</v>
      </c>
    </row>
    <row r="180" spans="1:22" x14ac:dyDescent="0.3">
      <c r="A180" s="541"/>
      <c r="B180" s="44" t="s">
        <v>53</v>
      </c>
      <c r="C180" s="45">
        <f t="shared" ref="C180:E190" si="38">Q143</f>
        <v>0</v>
      </c>
      <c r="D180" s="45">
        <f t="shared" si="38"/>
        <v>0</v>
      </c>
      <c r="E180" s="45">
        <f t="shared" si="38"/>
        <v>0</v>
      </c>
      <c r="F180" s="62"/>
      <c r="G180" s="62"/>
      <c r="H180" s="62"/>
      <c r="I180" s="62"/>
      <c r="J180" s="62"/>
      <c r="K180" s="62"/>
      <c r="L180" s="62"/>
      <c r="M180" s="62"/>
      <c r="N180" s="62"/>
      <c r="O180" s="62"/>
      <c r="P180" s="62"/>
      <c r="Q180" s="45">
        <f t="shared" ref="Q180:Q190" si="39">SUM(C180,F180:J180,M180:N180)</f>
        <v>0</v>
      </c>
      <c r="R180" s="45">
        <f t="shared" ref="R180:S190" si="40">SUM(D180,K180,O180)</f>
        <v>0</v>
      </c>
      <c r="S180" s="45">
        <f t="shared" si="40"/>
        <v>0</v>
      </c>
      <c r="T180" s="45"/>
      <c r="V180" s="241">
        <f t="shared" si="27"/>
        <v>173</v>
      </c>
    </row>
    <row r="181" spans="1:22" x14ac:dyDescent="0.3">
      <c r="A181" s="541"/>
      <c r="B181" s="44" t="s">
        <v>54</v>
      </c>
      <c r="C181" s="45">
        <f t="shared" si="38"/>
        <v>0</v>
      </c>
      <c r="D181" s="45">
        <f t="shared" si="38"/>
        <v>0</v>
      </c>
      <c r="E181" s="45">
        <f t="shared" si="38"/>
        <v>0</v>
      </c>
      <c r="F181" s="62"/>
      <c r="G181" s="62"/>
      <c r="H181" s="62"/>
      <c r="I181" s="62"/>
      <c r="J181" s="62"/>
      <c r="K181" s="62"/>
      <c r="L181" s="62"/>
      <c r="M181" s="62"/>
      <c r="N181" s="62"/>
      <c r="O181" s="62"/>
      <c r="P181" s="62"/>
      <c r="Q181" s="45">
        <f t="shared" si="39"/>
        <v>0</v>
      </c>
      <c r="R181" s="45">
        <f t="shared" si="40"/>
        <v>0</v>
      </c>
      <c r="S181" s="45">
        <f t="shared" si="40"/>
        <v>0</v>
      </c>
      <c r="T181" s="45"/>
      <c r="V181" s="241">
        <f t="shared" si="27"/>
        <v>174</v>
      </c>
    </row>
    <row r="182" spans="1:22" x14ac:dyDescent="0.3">
      <c r="A182" s="541"/>
      <c r="B182" s="44" t="s">
        <v>49</v>
      </c>
      <c r="C182" s="45">
        <f t="shared" si="38"/>
        <v>0</v>
      </c>
      <c r="D182" s="45">
        <f t="shared" si="38"/>
        <v>0</v>
      </c>
      <c r="E182" s="45">
        <f t="shared" si="38"/>
        <v>0</v>
      </c>
      <c r="F182" s="62"/>
      <c r="G182" s="62"/>
      <c r="H182" s="62"/>
      <c r="I182" s="62"/>
      <c r="J182" s="62"/>
      <c r="K182" s="62"/>
      <c r="L182" s="62"/>
      <c r="M182" s="62"/>
      <c r="N182" s="62"/>
      <c r="O182" s="62"/>
      <c r="P182" s="62"/>
      <c r="Q182" s="45">
        <f t="shared" si="39"/>
        <v>0</v>
      </c>
      <c r="R182" s="45">
        <f t="shared" si="40"/>
        <v>0</v>
      </c>
      <c r="S182" s="45">
        <f t="shared" si="40"/>
        <v>0</v>
      </c>
      <c r="T182" s="45"/>
      <c r="V182" s="241">
        <f t="shared" si="27"/>
        <v>175</v>
      </c>
    </row>
    <row r="183" spans="1:22" x14ac:dyDescent="0.3">
      <c r="A183" s="541"/>
      <c r="B183" s="44" t="s">
        <v>55</v>
      </c>
      <c r="C183" s="45">
        <f t="shared" si="38"/>
        <v>0</v>
      </c>
      <c r="D183" s="45">
        <f t="shared" si="38"/>
        <v>0</v>
      </c>
      <c r="E183" s="45">
        <f t="shared" si="38"/>
        <v>0</v>
      </c>
      <c r="F183" s="62"/>
      <c r="G183" s="62"/>
      <c r="H183" s="62"/>
      <c r="I183" s="62"/>
      <c r="J183" s="62"/>
      <c r="K183" s="62"/>
      <c r="L183" s="62"/>
      <c r="M183" s="62"/>
      <c r="N183" s="62"/>
      <c r="O183" s="62"/>
      <c r="P183" s="62"/>
      <c r="Q183" s="45">
        <f t="shared" si="39"/>
        <v>0</v>
      </c>
      <c r="R183" s="45">
        <f t="shared" si="40"/>
        <v>0</v>
      </c>
      <c r="S183" s="45">
        <f t="shared" si="40"/>
        <v>0</v>
      </c>
      <c r="T183" s="45"/>
      <c r="V183" s="241">
        <f t="shared" si="27"/>
        <v>176</v>
      </c>
    </row>
    <row r="184" spans="1:22" x14ac:dyDescent="0.3">
      <c r="A184" s="541"/>
      <c r="B184" s="44" t="s">
        <v>56</v>
      </c>
      <c r="C184" s="45">
        <f t="shared" si="38"/>
        <v>0</v>
      </c>
      <c r="D184" s="45">
        <f t="shared" si="38"/>
        <v>0</v>
      </c>
      <c r="E184" s="45">
        <f t="shared" si="38"/>
        <v>0</v>
      </c>
      <c r="F184" s="62"/>
      <c r="G184" s="62"/>
      <c r="H184" s="62"/>
      <c r="I184" s="62"/>
      <c r="J184" s="62"/>
      <c r="K184" s="62"/>
      <c r="L184" s="62"/>
      <c r="M184" s="62"/>
      <c r="N184" s="62"/>
      <c r="O184" s="62"/>
      <c r="P184" s="62"/>
      <c r="Q184" s="45">
        <f t="shared" si="39"/>
        <v>0</v>
      </c>
      <c r="R184" s="45">
        <f t="shared" si="40"/>
        <v>0</v>
      </c>
      <c r="S184" s="45">
        <f t="shared" si="40"/>
        <v>0</v>
      </c>
      <c r="T184" s="45"/>
      <c r="V184" s="241">
        <f t="shared" si="27"/>
        <v>177</v>
      </c>
    </row>
    <row r="185" spans="1:22" x14ac:dyDescent="0.3">
      <c r="A185" s="541"/>
      <c r="B185" s="44" t="s">
        <v>51</v>
      </c>
      <c r="C185" s="45">
        <f t="shared" si="38"/>
        <v>0</v>
      </c>
      <c r="D185" s="45">
        <f t="shared" si="38"/>
        <v>0</v>
      </c>
      <c r="E185" s="45">
        <f t="shared" si="38"/>
        <v>0</v>
      </c>
      <c r="F185" s="62"/>
      <c r="G185" s="62"/>
      <c r="H185" s="62"/>
      <c r="I185" s="62"/>
      <c r="J185" s="62"/>
      <c r="K185" s="62"/>
      <c r="L185" s="62"/>
      <c r="M185" s="62"/>
      <c r="N185" s="62"/>
      <c r="O185" s="62"/>
      <c r="P185" s="62"/>
      <c r="Q185" s="45">
        <f t="shared" si="39"/>
        <v>0</v>
      </c>
      <c r="R185" s="45">
        <f t="shared" si="40"/>
        <v>0</v>
      </c>
      <c r="S185" s="45">
        <f t="shared" si="40"/>
        <v>0</v>
      </c>
      <c r="T185" s="45"/>
      <c r="V185" s="241">
        <f t="shared" si="27"/>
        <v>178</v>
      </c>
    </row>
    <row r="186" spans="1:22" x14ac:dyDescent="0.3">
      <c r="A186" s="541"/>
      <c r="B186" s="44" t="s">
        <v>25</v>
      </c>
      <c r="C186" s="45">
        <f t="shared" si="38"/>
        <v>0</v>
      </c>
      <c r="D186" s="45">
        <f t="shared" si="38"/>
        <v>0</v>
      </c>
      <c r="E186" s="45">
        <f t="shared" si="38"/>
        <v>0</v>
      </c>
      <c r="F186" s="62"/>
      <c r="G186" s="62"/>
      <c r="H186" s="62"/>
      <c r="I186" s="62"/>
      <c r="J186" s="62"/>
      <c r="K186" s="62"/>
      <c r="L186" s="62"/>
      <c r="M186" s="62"/>
      <c r="N186" s="62"/>
      <c r="O186" s="62"/>
      <c r="P186" s="62"/>
      <c r="Q186" s="45">
        <f t="shared" si="39"/>
        <v>0</v>
      </c>
      <c r="R186" s="45">
        <f t="shared" si="40"/>
        <v>0</v>
      </c>
      <c r="S186" s="45">
        <f t="shared" si="40"/>
        <v>0</v>
      </c>
      <c r="T186" s="45"/>
      <c r="V186" s="241">
        <f t="shared" si="27"/>
        <v>179</v>
      </c>
    </row>
    <row r="187" spans="1:22" x14ac:dyDescent="0.3">
      <c r="A187" s="541"/>
      <c r="B187" s="44" t="s">
        <v>26</v>
      </c>
      <c r="C187" s="45">
        <f t="shared" si="38"/>
        <v>0</v>
      </c>
      <c r="D187" s="45">
        <f t="shared" si="38"/>
        <v>0</v>
      </c>
      <c r="E187" s="45">
        <f t="shared" si="38"/>
        <v>0</v>
      </c>
      <c r="F187" s="62"/>
      <c r="G187" s="62"/>
      <c r="H187" s="62"/>
      <c r="I187" s="62"/>
      <c r="J187" s="62"/>
      <c r="K187" s="62"/>
      <c r="L187" s="62"/>
      <c r="M187" s="62"/>
      <c r="N187" s="62"/>
      <c r="O187" s="62"/>
      <c r="P187" s="62"/>
      <c r="Q187" s="45">
        <f t="shared" si="39"/>
        <v>0</v>
      </c>
      <c r="R187" s="45">
        <f t="shared" si="40"/>
        <v>0</v>
      </c>
      <c r="S187" s="45">
        <f t="shared" si="40"/>
        <v>0</v>
      </c>
      <c r="T187" s="45"/>
      <c r="V187" s="241">
        <f t="shared" si="27"/>
        <v>180</v>
      </c>
    </row>
    <row r="188" spans="1:22" x14ac:dyDescent="0.3">
      <c r="A188" s="541"/>
      <c r="B188" s="44" t="s">
        <v>27</v>
      </c>
      <c r="C188" s="45">
        <f t="shared" si="38"/>
        <v>0</v>
      </c>
      <c r="D188" s="45">
        <f t="shared" si="38"/>
        <v>0</v>
      </c>
      <c r="E188" s="45">
        <f t="shared" si="38"/>
        <v>0</v>
      </c>
      <c r="F188" s="62"/>
      <c r="G188" s="62"/>
      <c r="H188" s="62"/>
      <c r="I188" s="62"/>
      <c r="J188" s="62"/>
      <c r="K188" s="62"/>
      <c r="L188" s="62"/>
      <c r="M188" s="62"/>
      <c r="N188" s="62"/>
      <c r="O188" s="62"/>
      <c r="P188" s="62"/>
      <c r="Q188" s="45">
        <f t="shared" si="39"/>
        <v>0</v>
      </c>
      <c r="R188" s="45">
        <f t="shared" si="40"/>
        <v>0</v>
      </c>
      <c r="S188" s="45">
        <f t="shared" si="40"/>
        <v>0</v>
      </c>
      <c r="T188" s="45"/>
      <c r="V188" s="241">
        <f t="shared" si="27"/>
        <v>181</v>
      </c>
    </row>
    <row r="189" spans="1:22" x14ac:dyDescent="0.3">
      <c r="A189" s="541"/>
      <c r="B189" s="44" t="s">
        <v>28</v>
      </c>
      <c r="C189" s="45">
        <f t="shared" si="38"/>
        <v>0</v>
      </c>
      <c r="D189" s="45">
        <f t="shared" si="38"/>
        <v>0</v>
      </c>
      <c r="E189" s="45">
        <f t="shared" si="38"/>
        <v>0</v>
      </c>
      <c r="F189" s="62"/>
      <c r="G189" s="62"/>
      <c r="H189" s="62"/>
      <c r="I189" s="62"/>
      <c r="J189" s="62"/>
      <c r="K189" s="62"/>
      <c r="L189" s="62"/>
      <c r="M189" s="62"/>
      <c r="N189" s="62"/>
      <c r="O189" s="62"/>
      <c r="P189" s="62"/>
      <c r="Q189" s="45">
        <f t="shared" si="39"/>
        <v>0</v>
      </c>
      <c r="R189" s="45">
        <f t="shared" si="40"/>
        <v>0</v>
      </c>
      <c r="S189" s="45">
        <f t="shared" si="40"/>
        <v>0</v>
      </c>
      <c r="T189" s="45"/>
      <c r="V189" s="241">
        <f t="shared" si="27"/>
        <v>182</v>
      </c>
    </row>
    <row r="190" spans="1:22" x14ac:dyDescent="0.3">
      <c r="A190" s="541"/>
      <c r="B190" s="44" t="s">
        <v>29</v>
      </c>
      <c r="C190" s="45">
        <f t="shared" si="38"/>
        <v>0</v>
      </c>
      <c r="D190" s="45">
        <f t="shared" si="38"/>
        <v>0</v>
      </c>
      <c r="E190" s="45">
        <f t="shared" si="38"/>
        <v>0</v>
      </c>
      <c r="F190" s="62"/>
      <c r="G190" s="62"/>
      <c r="H190" s="62"/>
      <c r="I190" s="62"/>
      <c r="J190" s="62"/>
      <c r="K190" s="62"/>
      <c r="L190" s="62"/>
      <c r="M190" s="62"/>
      <c r="N190" s="62"/>
      <c r="O190" s="62"/>
      <c r="P190" s="62"/>
      <c r="Q190" s="45">
        <f t="shared" si="39"/>
        <v>0</v>
      </c>
      <c r="R190" s="45">
        <f t="shared" si="40"/>
        <v>0</v>
      </c>
      <c r="S190" s="45">
        <f t="shared" si="40"/>
        <v>0</v>
      </c>
      <c r="T190" s="45"/>
      <c r="V190" s="241">
        <f t="shared" si="27"/>
        <v>183</v>
      </c>
    </row>
    <row r="191" spans="1:22" ht="14.25" thickBot="1" x14ac:dyDescent="0.35">
      <c r="A191" s="541"/>
      <c r="B191" s="46" t="s">
        <v>57</v>
      </c>
      <c r="C191" s="47">
        <f t="shared" ref="C191:S191" si="41">SUM(C179:C190)</f>
        <v>0</v>
      </c>
      <c r="D191" s="47">
        <f t="shared" si="41"/>
        <v>0</v>
      </c>
      <c r="E191" s="47">
        <f t="shared" si="41"/>
        <v>0</v>
      </c>
      <c r="F191" s="47">
        <f t="shared" si="41"/>
        <v>0</v>
      </c>
      <c r="G191" s="47">
        <f t="shared" si="41"/>
        <v>0</v>
      </c>
      <c r="H191" s="47">
        <f t="shared" si="41"/>
        <v>0</v>
      </c>
      <c r="I191" s="47">
        <f t="shared" si="41"/>
        <v>0</v>
      </c>
      <c r="J191" s="47">
        <f t="shared" si="41"/>
        <v>0</v>
      </c>
      <c r="K191" s="47">
        <f t="shared" si="41"/>
        <v>0</v>
      </c>
      <c r="L191" s="47">
        <f t="shared" si="41"/>
        <v>0</v>
      </c>
      <c r="M191" s="47">
        <f t="shared" si="41"/>
        <v>0</v>
      </c>
      <c r="N191" s="47">
        <f t="shared" si="41"/>
        <v>0</v>
      </c>
      <c r="O191" s="47">
        <f t="shared" si="41"/>
        <v>0</v>
      </c>
      <c r="P191" s="47">
        <f t="shared" si="41"/>
        <v>0</v>
      </c>
      <c r="Q191" s="47">
        <f t="shared" si="41"/>
        <v>0</v>
      </c>
      <c r="R191" s="47">
        <f t="shared" si="41"/>
        <v>0</v>
      </c>
      <c r="S191" s="47">
        <f t="shared" si="41"/>
        <v>0</v>
      </c>
      <c r="T191" s="45"/>
      <c r="U191" s="34" t="str">
        <f>RIGHT(A156,4)&amp;"hors reseau"</f>
        <v>2028hors reseau</v>
      </c>
      <c r="V191" s="241">
        <f t="shared" si="27"/>
        <v>184</v>
      </c>
    </row>
    <row r="192" spans="1:22" x14ac:dyDescent="0.3">
      <c r="B192" s="31"/>
      <c r="C192" s="45"/>
      <c r="D192" s="45"/>
      <c r="E192" s="45"/>
      <c r="F192" s="45"/>
      <c r="G192" s="45"/>
      <c r="H192" s="45"/>
      <c r="I192" s="45"/>
      <c r="J192" s="45"/>
      <c r="K192" s="45"/>
      <c r="L192" s="45"/>
      <c r="M192" s="45"/>
      <c r="N192" s="45"/>
      <c r="O192" s="45"/>
      <c r="P192" s="45"/>
      <c r="Q192" s="45"/>
      <c r="R192" s="45"/>
      <c r="S192" s="45"/>
    </row>
    <row r="193" spans="2:19" x14ac:dyDescent="0.3">
      <c r="B193" s="31"/>
      <c r="C193" s="45"/>
      <c r="D193" s="45"/>
      <c r="E193" s="45"/>
      <c r="F193" s="45"/>
      <c r="G193" s="45"/>
      <c r="H193" s="45"/>
      <c r="I193" s="45"/>
      <c r="J193" s="45"/>
      <c r="K193" s="45"/>
      <c r="L193" s="45"/>
      <c r="M193" s="45"/>
      <c r="N193" s="45"/>
      <c r="O193" s="45"/>
      <c r="P193" s="45"/>
      <c r="Q193" s="45"/>
      <c r="R193" s="45"/>
      <c r="S193" s="45"/>
    </row>
    <row r="194" spans="2:19" x14ac:dyDescent="0.3">
      <c r="B194" s="31"/>
      <c r="C194" s="45"/>
      <c r="D194" s="45"/>
      <c r="E194" s="45"/>
      <c r="F194" s="45"/>
      <c r="G194" s="45"/>
      <c r="H194" s="45"/>
      <c r="I194" s="45"/>
      <c r="J194" s="45"/>
      <c r="K194" s="45"/>
      <c r="L194" s="45"/>
      <c r="M194" s="45"/>
      <c r="N194" s="45"/>
      <c r="O194" s="45"/>
      <c r="P194" s="45"/>
      <c r="Q194" s="45"/>
      <c r="R194" s="45"/>
      <c r="S194" s="45"/>
    </row>
    <row r="195" spans="2:19" x14ac:dyDescent="0.3">
      <c r="B195" s="31"/>
      <c r="C195" s="45"/>
      <c r="D195" s="45"/>
      <c r="E195" s="45"/>
      <c r="F195" s="45"/>
      <c r="G195" s="45"/>
      <c r="H195" s="45"/>
      <c r="I195" s="45"/>
      <c r="J195" s="45"/>
      <c r="K195" s="45"/>
      <c r="L195" s="45"/>
      <c r="M195" s="45"/>
      <c r="N195" s="45"/>
      <c r="O195" s="45"/>
      <c r="P195" s="45"/>
      <c r="Q195" s="45"/>
      <c r="R195" s="45"/>
      <c r="S195" s="45"/>
    </row>
    <row r="196" spans="2:19" x14ac:dyDescent="0.3">
      <c r="B196" s="31"/>
      <c r="C196" s="45"/>
      <c r="D196" s="45"/>
      <c r="E196" s="45"/>
      <c r="F196" s="45"/>
      <c r="G196" s="45"/>
      <c r="H196" s="45"/>
      <c r="I196" s="45"/>
      <c r="J196" s="45"/>
      <c r="K196" s="45"/>
      <c r="L196" s="45"/>
      <c r="M196" s="45"/>
      <c r="N196" s="45"/>
      <c r="O196" s="45"/>
      <c r="P196" s="45"/>
      <c r="Q196" s="45"/>
      <c r="R196" s="45"/>
      <c r="S196" s="45"/>
    </row>
    <row r="197" spans="2:19" x14ac:dyDescent="0.3">
      <c r="B197" s="31"/>
      <c r="C197" s="45"/>
      <c r="D197" s="45"/>
      <c r="E197" s="45"/>
      <c r="F197" s="45"/>
      <c r="G197" s="45"/>
      <c r="H197" s="45"/>
      <c r="I197" s="45"/>
      <c r="J197" s="45"/>
      <c r="K197" s="45"/>
      <c r="L197" s="45"/>
      <c r="M197" s="45"/>
      <c r="N197" s="45"/>
      <c r="O197" s="45"/>
      <c r="P197" s="45"/>
      <c r="Q197" s="45"/>
      <c r="R197" s="45"/>
      <c r="S197" s="45"/>
    </row>
    <row r="198" spans="2:19" x14ac:dyDescent="0.3">
      <c r="B198" s="31"/>
      <c r="C198" s="45"/>
      <c r="D198" s="45"/>
      <c r="E198" s="45"/>
      <c r="F198" s="45"/>
      <c r="G198" s="45"/>
      <c r="H198" s="45"/>
      <c r="I198" s="45"/>
      <c r="J198" s="45"/>
      <c r="K198" s="45"/>
      <c r="L198" s="45"/>
      <c r="M198" s="45"/>
      <c r="N198" s="45"/>
      <c r="O198" s="45"/>
      <c r="P198" s="45"/>
      <c r="Q198" s="45"/>
      <c r="R198" s="45"/>
      <c r="S198" s="45"/>
    </row>
    <row r="199" spans="2:19" x14ac:dyDescent="0.3">
      <c r="B199" s="31"/>
      <c r="C199" s="45"/>
      <c r="D199" s="45"/>
      <c r="E199" s="45"/>
      <c r="F199" s="45"/>
      <c r="G199" s="45"/>
      <c r="H199" s="45"/>
      <c r="I199" s="45"/>
      <c r="J199" s="45"/>
      <c r="K199" s="45"/>
      <c r="L199" s="45"/>
      <c r="M199" s="45"/>
      <c r="N199" s="45"/>
      <c r="O199" s="45"/>
      <c r="P199" s="45"/>
      <c r="Q199" s="45"/>
      <c r="R199" s="45"/>
      <c r="S199" s="45"/>
    </row>
    <row r="200" spans="2:19" x14ac:dyDescent="0.3">
      <c r="B200" s="31"/>
      <c r="C200" s="45"/>
      <c r="D200" s="45"/>
      <c r="E200" s="45"/>
      <c r="F200" s="45"/>
      <c r="G200" s="45"/>
      <c r="H200" s="45"/>
      <c r="I200" s="45"/>
      <c r="J200" s="45"/>
      <c r="K200" s="45"/>
      <c r="L200" s="45"/>
      <c r="M200" s="45"/>
      <c r="N200" s="45"/>
      <c r="O200" s="45"/>
      <c r="P200" s="45"/>
      <c r="Q200" s="45"/>
      <c r="R200" s="45"/>
      <c r="S200" s="45"/>
    </row>
    <row r="201" spans="2:19" x14ac:dyDescent="0.3">
      <c r="B201" s="31"/>
      <c r="C201" s="45"/>
      <c r="D201" s="45"/>
      <c r="E201" s="45"/>
      <c r="F201" s="45"/>
      <c r="G201" s="45"/>
      <c r="H201" s="45"/>
      <c r="I201" s="45"/>
      <c r="J201" s="45"/>
      <c r="K201" s="45"/>
      <c r="L201" s="45"/>
      <c r="M201" s="45"/>
      <c r="N201" s="45"/>
      <c r="O201" s="45"/>
      <c r="P201" s="45"/>
      <c r="Q201" s="45"/>
      <c r="R201" s="45"/>
      <c r="S201" s="45"/>
    </row>
    <row r="202" spans="2:19" x14ac:dyDescent="0.3">
      <c r="B202" s="31"/>
      <c r="C202" s="45"/>
      <c r="D202" s="45"/>
      <c r="E202" s="45"/>
      <c r="F202" s="45"/>
      <c r="G202" s="45"/>
      <c r="H202" s="45"/>
      <c r="I202" s="45"/>
      <c r="J202" s="45"/>
      <c r="K202" s="45"/>
      <c r="L202" s="45"/>
      <c r="M202" s="45"/>
      <c r="N202" s="45"/>
      <c r="O202" s="45"/>
      <c r="P202" s="45"/>
      <c r="Q202" s="45"/>
      <c r="R202" s="45"/>
      <c r="S202" s="45"/>
    </row>
    <row r="203" spans="2:19" x14ac:dyDescent="0.3">
      <c r="B203" s="31"/>
      <c r="C203" s="45"/>
      <c r="D203" s="45"/>
      <c r="E203" s="45"/>
      <c r="F203" s="45"/>
      <c r="G203" s="45"/>
      <c r="H203" s="45"/>
      <c r="I203" s="45"/>
      <c r="J203" s="45"/>
      <c r="K203" s="45"/>
      <c r="L203" s="45"/>
      <c r="M203" s="45"/>
      <c r="N203" s="45"/>
      <c r="O203" s="45"/>
      <c r="P203" s="45"/>
      <c r="Q203" s="45"/>
      <c r="R203" s="45"/>
      <c r="S203" s="45"/>
    </row>
    <row r="204" spans="2:19" x14ac:dyDescent="0.3">
      <c r="B204" s="31"/>
      <c r="C204" s="45"/>
      <c r="D204" s="45"/>
      <c r="E204" s="45"/>
      <c r="F204" s="45"/>
      <c r="G204" s="45"/>
      <c r="H204" s="45"/>
      <c r="I204" s="45"/>
      <c r="J204" s="45"/>
      <c r="K204" s="45"/>
      <c r="L204" s="45"/>
      <c r="M204" s="45"/>
      <c r="N204" s="45"/>
      <c r="O204" s="45"/>
      <c r="P204" s="45"/>
      <c r="Q204" s="45"/>
      <c r="R204" s="45"/>
      <c r="S204" s="45"/>
    </row>
    <row r="205" spans="2:19" x14ac:dyDescent="0.3">
      <c r="B205" s="31"/>
      <c r="C205" s="45"/>
      <c r="D205" s="45"/>
      <c r="E205" s="45"/>
      <c r="F205" s="45"/>
      <c r="G205" s="45"/>
      <c r="H205" s="45"/>
      <c r="I205" s="45"/>
      <c r="J205" s="45"/>
      <c r="K205" s="45"/>
      <c r="L205" s="45"/>
      <c r="M205" s="45"/>
      <c r="N205" s="45"/>
      <c r="O205" s="45"/>
      <c r="P205" s="45"/>
      <c r="Q205" s="45"/>
      <c r="R205" s="45"/>
      <c r="S205" s="45"/>
    </row>
    <row r="206" spans="2:19" x14ac:dyDescent="0.3">
      <c r="B206" s="31"/>
      <c r="C206" s="45"/>
      <c r="D206" s="45"/>
      <c r="E206" s="45"/>
      <c r="F206" s="45"/>
      <c r="G206" s="45"/>
      <c r="H206" s="45"/>
      <c r="I206" s="45"/>
      <c r="J206" s="45"/>
      <c r="K206" s="45"/>
      <c r="L206" s="45"/>
      <c r="M206" s="45"/>
      <c r="N206" s="45"/>
      <c r="O206" s="45"/>
      <c r="P206" s="45"/>
      <c r="Q206" s="45"/>
      <c r="R206" s="45"/>
      <c r="S206" s="45"/>
    </row>
    <row r="207" spans="2:19" x14ac:dyDescent="0.3">
      <c r="B207" s="31"/>
      <c r="C207" s="45"/>
      <c r="D207" s="45"/>
      <c r="E207" s="45"/>
      <c r="F207" s="45"/>
      <c r="G207" s="45"/>
      <c r="H207" s="45"/>
      <c r="I207" s="45"/>
      <c r="J207" s="45"/>
      <c r="K207" s="45"/>
      <c r="L207" s="45"/>
      <c r="M207" s="45"/>
      <c r="N207" s="45"/>
      <c r="O207" s="45"/>
      <c r="P207" s="45"/>
      <c r="Q207" s="45"/>
      <c r="R207" s="45"/>
      <c r="S207" s="45"/>
    </row>
    <row r="208" spans="2:19" x14ac:dyDescent="0.3">
      <c r="B208" s="31"/>
      <c r="C208" s="45"/>
      <c r="D208" s="45"/>
      <c r="E208" s="45"/>
      <c r="F208" s="45"/>
      <c r="G208" s="45"/>
      <c r="H208" s="45"/>
      <c r="I208" s="45"/>
      <c r="J208" s="45"/>
      <c r="K208" s="45"/>
      <c r="L208" s="45"/>
      <c r="M208" s="45"/>
      <c r="N208" s="45"/>
      <c r="O208" s="45"/>
      <c r="P208" s="45"/>
      <c r="Q208" s="45"/>
      <c r="R208" s="45"/>
      <c r="S208" s="45"/>
    </row>
    <row r="209" spans="2:19" x14ac:dyDescent="0.3">
      <c r="B209" s="31"/>
      <c r="C209" s="45"/>
      <c r="D209" s="45"/>
      <c r="E209" s="45"/>
      <c r="F209" s="45"/>
      <c r="G209" s="45"/>
      <c r="H209" s="45"/>
      <c r="I209" s="45"/>
      <c r="J209" s="45"/>
      <c r="K209" s="45"/>
      <c r="L209" s="45"/>
      <c r="M209" s="45"/>
      <c r="N209" s="45"/>
      <c r="O209" s="45"/>
      <c r="P209" s="45"/>
      <c r="Q209" s="45"/>
      <c r="R209" s="45"/>
      <c r="S209" s="45"/>
    </row>
    <row r="210" spans="2:19" x14ac:dyDescent="0.3">
      <c r="B210" s="31"/>
      <c r="C210" s="45"/>
      <c r="D210" s="45"/>
      <c r="E210" s="45"/>
      <c r="F210" s="45"/>
      <c r="G210" s="45"/>
      <c r="H210" s="45"/>
      <c r="I210" s="45"/>
      <c r="J210" s="45"/>
      <c r="K210" s="45"/>
      <c r="L210" s="45"/>
      <c r="M210" s="45"/>
      <c r="N210" s="45"/>
      <c r="O210" s="45"/>
      <c r="P210" s="45"/>
      <c r="Q210" s="45"/>
      <c r="R210" s="45"/>
      <c r="S210" s="45"/>
    </row>
    <row r="211" spans="2:19" x14ac:dyDescent="0.3">
      <c r="B211" s="31"/>
      <c r="C211" s="45"/>
      <c r="D211" s="45"/>
      <c r="E211" s="45"/>
      <c r="F211" s="45"/>
      <c r="G211" s="45"/>
      <c r="H211" s="45"/>
      <c r="I211" s="45"/>
      <c r="J211" s="45"/>
      <c r="K211" s="45"/>
      <c r="L211" s="45"/>
      <c r="M211" s="45"/>
      <c r="N211" s="45"/>
      <c r="O211" s="45"/>
      <c r="P211" s="45"/>
      <c r="Q211" s="45"/>
      <c r="R211" s="45"/>
      <c r="S211" s="45"/>
    </row>
    <row r="212" spans="2:19" x14ac:dyDescent="0.3">
      <c r="B212" s="31"/>
      <c r="C212" s="45"/>
      <c r="D212" s="45"/>
      <c r="E212" s="45"/>
      <c r="F212" s="45"/>
      <c r="G212" s="45"/>
      <c r="H212" s="45"/>
      <c r="I212" s="45"/>
      <c r="J212" s="45"/>
      <c r="K212" s="45"/>
      <c r="L212" s="45"/>
      <c r="M212" s="45"/>
      <c r="N212" s="45"/>
      <c r="O212" s="45"/>
      <c r="P212" s="45"/>
      <c r="Q212" s="45"/>
      <c r="R212" s="45"/>
      <c r="S212" s="45"/>
    </row>
    <row r="213" spans="2:19" x14ac:dyDescent="0.3">
      <c r="B213" s="31"/>
      <c r="C213" s="45"/>
      <c r="D213" s="45"/>
      <c r="E213" s="45"/>
      <c r="F213" s="45"/>
      <c r="G213" s="45"/>
      <c r="H213" s="45"/>
      <c r="I213" s="45"/>
      <c r="J213" s="45"/>
      <c r="K213" s="45"/>
      <c r="L213" s="45"/>
      <c r="M213" s="45"/>
      <c r="N213" s="45"/>
      <c r="O213" s="45"/>
      <c r="P213" s="45"/>
      <c r="Q213" s="45"/>
      <c r="R213" s="45"/>
      <c r="S213" s="45"/>
    </row>
    <row r="214" spans="2:19" x14ac:dyDescent="0.3">
      <c r="B214" s="31"/>
      <c r="C214" s="45"/>
      <c r="D214" s="45"/>
      <c r="E214" s="45"/>
      <c r="F214" s="45"/>
      <c r="G214" s="45"/>
      <c r="H214" s="45"/>
      <c r="I214" s="45"/>
      <c r="J214" s="45"/>
      <c r="K214" s="45"/>
      <c r="L214" s="45"/>
      <c r="M214" s="45"/>
      <c r="N214" s="45"/>
      <c r="O214" s="45"/>
      <c r="P214" s="45"/>
      <c r="Q214" s="45"/>
      <c r="R214" s="45"/>
      <c r="S214" s="45"/>
    </row>
    <row r="215" spans="2:19" x14ac:dyDescent="0.3">
      <c r="B215" s="31"/>
      <c r="C215" s="45"/>
      <c r="D215" s="45"/>
      <c r="E215" s="45"/>
      <c r="F215" s="45"/>
      <c r="G215" s="45"/>
      <c r="H215" s="45"/>
      <c r="I215" s="45"/>
      <c r="J215" s="45"/>
      <c r="K215" s="45"/>
      <c r="L215" s="45"/>
      <c r="M215" s="45"/>
      <c r="N215" s="45"/>
      <c r="O215" s="45"/>
      <c r="P215" s="45"/>
      <c r="Q215" s="45"/>
      <c r="R215" s="45"/>
      <c r="S215" s="45"/>
    </row>
    <row r="216" spans="2:19" x14ac:dyDescent="0.3">
      <c r="B216" s="31"/>
      <c r="C216" s="45"/>
      <c r="D216" s="45"/>
      <c r="E216" s="45"/>
      <c r="F216" s="45"/>
      <c r="G216" s="45"/>
      <c r="H216" s="45"/>
      <c r="I216" s="45"/>
      <c r="J216" s="45"/>
      <c r="K216" s="45"/>
      <c r="L216" s="45"/>
      <c r="M216" s="45"/>
      <c r="N216" s="45"/>
      <c r="O216" s="45"/>
      <c r="P216" s="45"/>
      <c r="Q216" s="45"/>
      <c r="R216" s="45"/>
      <c r="S216" s="45"/>
    </row>
    <row r="217" spans="2:19" x14ac:dyDescent="0.3">
      <c r="B217" s="31"/>
      <c r="C217" s="45"/>
      <c r="D217" s="45"/>
      <c r="E217" s="45"/>
      <c r="F217" s="45"/>
      <c r="G217" s="45"/>
      <c r="H217" s="45"/>
      <c r="I217" s="45"/>
      <c r="J217" s="45"/>
      <c r="K217" s="45"/>
      <c r="L217" s="45"/>
      <c r="M217" s="45"/>
      <c r="N217" s="45"/>
      <c r="O217" s="45"/>
      <c r="P217" s="45"/>
      <c r="Q217" s="45"/>
      <c r="R217" s="45"/>
      <c r="S217" s="45"/>
    </row>
    <row r="218" spans="2:19" x14ac:dyDescent="0.3">
      <c r="B218" s="31"/>
      <c r="C218" s="45"/>
      <c r="D218" s="45"/>
      <c r="E218" s="45"/>
      <c r="F218" s="45"/>
      <c r="G218" s="45"/>
      <c r="H218" s="45"/>
      <c r="I218" s="45"/>
      <c r="J218" s="45"/>
      <c r="K218" s="45"/>
      <c r="L218" s="45"/>
      <c r="M218" s="45"/>
      <c r="N218" s="45"/>
      <c r="O218" s="45"/>
      <c r="P218" s="45"/>
      <c r="Q218" s="45"/>
      <c r="R218" s="45"/>
      <c r="S218" s="45"/>
    </row>
    <row r="219" spans="2:19" x14ac:dyDescent="0.3">
      <c r="B219" s="31"/>
      <c r="C219" s="45"/>
      <c r="D219" s="45"/>
      <c r="E219" s="45"/>
      <c r="F219" s="45"/>
      <c r="G219" s="45"/>
      <c r="H219" s="45"/>
      <c r="I219" s="45"/>
      <c r="J219" s="45"/>
      <c r="K219" s="45"/>
      <c r="L219" s="45"/>
      <c r="M219" s="45"/>
      <c r="N219" s="45"/>
      <c r="O219" s="45"/>
      <c r="P219" s="45"/>
      <c r="Q219" s="45"/>
      <c r="R219" s="45"/>
      <c r="S219" s="45"/>
    </row>
    <row r="220" spans="2:19" x14ac:dyDescent="0.3">
      <c r="B220" s="31"/>
      <c r="C220" s="45"/>
      <c r="D220" s="45"/>
      <c r="E220" s="45"/>
      <c r="F220" s="45"/>
      <c r="G220" s="45"/>
      <c r="H220" s="45"/>
      <c r="I220" s="45"/>
      <c r="J220" s="45"/>
      <c r="K220" s="45"/>
      <c r="L220" s="45"/>
      <c r="M220" s="45"/>
      <c r="N220" s="45"/>
      <c r="O220" s="45"/>
      <c r="P220" s="45"/>
      <c r="Q220" s="45"/>
      <c r="R220" s="45"/>
      <c r="S220" s="45"/>
    </row>
    <row r="221" spans="2:19" x14ac:dyDescent="0.3">
      <c r="B221" s="31"/>
      <c r="C221" s="45"/>
      <c r="D221" s="45"/>
      <c r="E221" s="45"/>
      <c r="F221" s="45"/>
      <c r="G221" s="45"/>
      <c r="H221" s="45"/>
      <c r="I221" s="45"/>
      <c r="J221" s="45"/>
      <c r="K221" s="45"/>
      <c r="L221" s="45"/>
      <c r="M221" s="45"/>
      <c r="N221" s="45"/>
      <c r="O221" s="45"/>
      <c r="P221" s="45"/>
      <c r="Q221" s="45"/>
      <c r="R221" s="45"/>
      <c r="S221" s="45"/>
    </row>
    <row r="222" spans="2:19" x14ac:dyDescent="0.3">
      <c r="B222" s="31"/>
      <c r="C222" s="45"/>
      <c r="D222" s="45"/>
      <c r="E222" s="45"/>
      <c r="F222" s="45"/>
      <c r="G222" s="45"/>
      <c r="H222" s="45"/>
      <c r="I222" s="45"/>
      <c r="J222" s="45"/>
      <c r="K222" s="45"/>
      <c r="L222" s="45"/>
      <c r="M222" s="45"/>
      <c r="N222" s="45"/>
      <c r="O222" s="45"/>
      <c r="P222" s="45"/>
      <c r="Q222" s="45"/>
      <c r="R222" s="45"/>
      <c r="S222" s="45"/>
    </row>
    <row r="223" spans="2:19" x14ac:dyDescent="0.3">
      <c r="B223" s="31"/>
      <c r="C223" s="45"/>
      <c r="D223" s="45"/>
      <c r="E223" s="45"/>
      <c r="F223" s="45"/>
      <c r="G223" s="45"/>
      <c r="H223" s="45"/>
      <c r="I223" s="45"/>
      <c r="J223" s="45"/>
      <c r="K223" s="45"/>
      <c r="L223" s="45"/>
      <c r="M223" s="45"/>
      <c r="N223" s="45"/>
      <c r="O223" s="45"/>
      <c r="P223" s="45"/>
      <c r="Q223" s="45"/>
      <c r="R223" s="45"/>
      <c r="S223" s="45"/>
    </row>
    <row r="224" spans="2:19" x14ac:dyDescent="0.3">
      <c r="B224" s="31"/>
      <c r="C224" s="45"/>
      <c r="D224" s="45"/>
      <c r="E224" s="45"/>
      <c r="F224" s="45"/>
      <c r="G224" s="45"/>
      <c r="H224" s="45"/>
      <c r="I224" s="45"/>
      <c r="J224" s="45"/>
      <c r="K224" s="45"/>
      <c r="L224" s="45"/>
      <c r="M224" s="45"/>
      <c r="N224" s="45"/>
      <c r="O224" s="45"/>
      <c r="P224" s="45"/>
      <c r="Q224" s="45"/>
      <c r="R224" s="45"/>
      <c r="S224" s="45"/>
    </row>
    <row r="225" spans="2:19" x14ac:dyDescent="0.3">
      <c r="B225" s="31"/>
      <c r="C225" s="45"/>
      <c r="D225" s="45"/>
      <c r="E225" s="45"/>
      <c r="F225" s="45"/>
      <c r="G225" s="45"/>
      <c r="H225" s="45"/>
      <c r="I225" s="45"/>
      <c r="J225" s="45"/>
      <c r="K225" s="45"/>
      <c r="L225" s="45"/>
      <c r="M225" s="45"/>
      <c r="N225" s="45"/>
      <c r="O225" s="45"/>
      <c r="P225" s="45"/>
      <c r="Q225" s="45"/>
      <c r="R225" s="45"/>
      <c r="S225" s="45"/>
    </row>
    <row r="226" spans="2:19" x14ac:dyDescent="0.3">
      <c r="B226" s="31"/>
      <c r="C226" s="45"/>
      <c r="D226" s="45"/>
      <c r="E226" s="45"/>
      <c r="F226" s="45"/>
      <c r="G226" s="45"/>
      <c r="H226" s="45"/>
      <c r="I226" s="45"/>
      <c r="J226" s="45"/>
      <c r="K226" s="45"/>
      <c r="L226" s="45"/>
      <c r="M226" s="45"/>
      <c r="N226" s="45"/>
      <c r="O226" s="45"/>
      <c r="P226" s="45"/>
      <c r="Q226" s="45"/>
      <c r="R226" s="45"/>
      <c r="S226" s="45"/>
    </row>
    <row r="227" spans="2:19" x14ac:dyDescent="0.3">
      <c r="B227" s="31"/>
      <c r="C227" s="45"/>
      <c r="D227" s="45"/>
      <c r="E227" s="45"/>
      <c r="F227" s="45"/>
      <c r="G227" s="45"/>
      <c r="H227" s="45"/>
      <c r="I227" s="45"/>
      <c r="J227" s="45"/>
      <c r="K227" s="45"/>
      <c r="L227" s="45"/>
      <c r="M227" s="45"/>
      <c r="N227" s="45"/>
      <c r="O227" s="45"/>
      <c r="P227" s="45"/>
      <c r="Q227" s="45"/>
      <c r="R227" s="45"/>
      <c r="S227" s="45"/>
    </row>
    <row r="228" spans="2:19" x14ac:dyDescent="0.3">
      <c r="B228" s="31"/>
      <c r="C228" s="45"/>
      <c r="D228" s="45"/>
      <c r="E228" s="45"/>
      <c r="F228" s="45"/>
      <c r="G228" s="45"/>
      <c r="H228" s="45"/>
      <c r="I228" s="45"/>
      <c r="J228" s="45"/>
      <c r="K228" s="45"/>
      <c r="L228" s="45"/>
      <c r="M228" s="45"/>
      <c r="N228" s="45"/>
      <c r="O228" s="45"/>
      <c r="P228" s="45"/>
      <c r="Q228" s="45"/>
      <c r="R228" s="45"/>
      <c r="S228" s="45"/>
    </row>
    <row r="229" spans="2:19" x14ac:dyDescent="0.3">
      <c r="B229" s="31"/>
      <c r="C229" s="45"/>
      <c r="D229" s="45"/>
      <c r="E229" s="45"/>
      <c r="F229" s="45"/>
      <c r="G229" s="45"/>
      <c r="H229" s="45"/>
      <c r="I229" s="45"/>
      <c r="J229" s="45"/>
      <c r="K229" s="45"/>
      <c r="L229" s="45"/>
      <c r="M229" s="45"/>
      <c r="N229" s="45"/>
      <c r="O229" s="45"/>
      <c r="P229" s="45"/>
      <c r="Q229" s="45"/>
      <c r="R229" s="45"/>
      <c r="S229" s="45"/>
    </row>
    <row r="230" spans="2:19" x14ac:dyDescent="0.3">
      <c r="B230" s="31"/>
      <c r="C230" s="45"/>
      <c r="D230" s="45"/>
      <c r="E230" s="45"/>
      <c r="F230" s="45"/>
      <c r="G230" s="45"/>
      <c r="H230" s="45"/>
      <c r="I230" s="45"/>
      <c r="J230" s="45"/>
      <c r="K230" s="45"/>
      <c r="L230" s="45"/>
      <c r="M230" s="45"/>
      <c r="N230" s="45"/>
      <c r="O230" s="45"/>
      <c r="P230" s="45"/>
      <c r="Q230" s="45"/>
      <c r="R230" s="45"/>
      <c r="S230" s="45"/>
    </row>
    <row r="231" spans="2:19" x14ac:dyDescent="0.3">
      <c r="B231" s="31"/>
      <c r="C231" s="45"/>
      <c r="D231" s="45"/>
      <c r="E231" s="45"/>
      <c r="F231" s="45"/>
      <c r="G231" s="45"/>
      <c r="H231" s="45"/>
      <c r="I231" s="45"/>
      <c r="J231" s="45"/>
      <c r="K231" s="45"/>
      <c r="L231" s="45"/>
      <c r="M231" s="45"/>
      <c r="N231" s="45"/>
      <c r="O231" s="45"/>
      <c r="P231" s="45"/>
      <c r="Q231" s="45"/>
      <c r="R231" s="45"/>
      <c r="S231" s="45"/>
    </row>
    <row r="232" spans="2:19" x14ac:dyDescent="0.3">
      <c r="B232" s="31"/>
      <c r="C232" s="45"/>
      <c r="D232" s="45"/>
      <c r="E232" s="45"/>
      <c r="F232" s="45"/>
      <c r="G232" s="45"/>
      <c r="H232" s="45"/>
      <c r="I232" s="45"/>
      <c r="J232" s="45"/>
      <c r="K232" s="45"/>
      <c r="L232" s="45"/>
      <c r="M232" s="45"/>
      <c r="N232" s="45"/>
      <c r="O232" s="45"/>
      <c r="P232" s="45"/>
      <c r="Q232" s="45"/>
      <c r="R232" s="45"/>
      <c r="S232" s="45"/>
    </row>
    <row r="233" spans="2:19" x14ac:dyDescent="0.3">
      <c r="B233" s="31"/>
      <c r="C233" s="45"/>
      <c r="D233" s="45"/>
      <c r="E233" s="45"/>
      <c r="F233" s="45"/>
      <c r="G233" s="45"/>
      <c r="H233" s="45"/>
      <c r="I233" s="45"/>
      <c r="J233" s="45"/>
      <c r="K233" s="45"/>
      <c r="L233" s="45"/>
      <c r="M233" s="45"/>
      <c r="N233" s="45"/>
      <c r="O233" s="45"/>
      <c r="P233" s="45"/>
      <c r="Q233" s="45"/>
      <c r="R233" s="45"/>
      <c r="S233" s="45"/>
    </row>
    <row r="234" spans="2:19" x14ac:dyDescent="0.3">
      <c r="B234" s="31"/>
      <c r="C234" s="45"/>
      <c r="D234" s="45"/>
      <c r="E234" s="45"/>
      <c r="F234" s="45"/>
      <c r="G234" s="45"/>
      <c r="H234" s="45"/>
      <c r="I234" s="45"/>
      <c r="J234" s="45"/>
      <c r="K234" s="45"/>
      <c r="L234" s="45"/>
      <c r="M234" s="45"/>
      <c r="N234" s="45"/>
      <c r="O234" s="45"/>
      <c r="P234" s="45"/>
      <c r="Q234" s="45"/>
      <c r="R234" s="45"/>
      <c r="S234" s="45"/>
    </row>
    <row r="235" spans="2:19" x14ac:dyDescent="0.3">
      <c r="B235" s="31"/>
      <c r="C235" s="45"/>
      <c r="D235" s="45"/>
      <c r="E235" s="45"/>
      <c r="F235" s="45"/>
      <c r="G235" s="45"/>
      <c r="H235" s="45"/>
      <c r="I235" s="45"/>
      <c r="J235" s="45"/>
      <c r="K235" s="45"/>
      <c r="L235" s="45"/>
      <c r="M235" s="45"/>
      <c r="N235" s="45"/>
      <c r="O235" s="45"/>
      <c r="P235" s="45"/>
      <c r="Q235" s="45"/>
      <c r="R235" s="45"/>
      <c r="S235" s="45"/>
    </row>
    <row r="236" spans="2:19" x14ac:dyDescent="0.3">
      <c r="B236" s="31"/>
      <c r="C236" s="45"/>
      <c r="D236" s="45"/>
      <c r="E236" s="45"/>
      <c r="F236" s="45"/>
      <c r="G236" s="45"/>
      <c r="H236" s="45"/>
      <c r="I236" s="45"/>
      <c r="J236" s="45"/>
      <c r="K236" s="45"/>
      <c r="L236" s="45"/>
      <c r="M236" s="45"/>
      <c r="N236" s="45"/>
      <c r="O236" s="45"/>
      <c r="P236" s="45"/>
      <c r="Q236" s="45"/>
      <c r="R236" s="45"/>
      <c r="S236" s="45"/>
    </row>
    <row r="237" spans="2:19" x14ac:dyDescent="0.3">
      <c r="B237" s="31"/>
      <c r="C237" s="45"/>
      <c r="D237" s="45"/>
      <c r="E237" s="45"/>
      <c r="F237" s="45"/>
      <c r="G237" s="45"/>
      <c r="H237" s="45"/>
      <c r="I237" s="45"/>
      <c r="J237" s="45"/>
      <c r="K237" s="45"/>
      <c r="L237" s="45"/>
      <c r="M237" s="45"/>
      <c r="N237" s="45"/>
      <c r="O237" s="45"/>
      <c r="P237" s="45"/>
      <c r="Q237" s="45"/>
      <c r="R237" s="45"/>
      <c r="S237" s="45"/>
    </row>
    <row r="238" spans="2:19" x14ac:dyDescent="0.3">
      <c r="B238" s="31"/>
      <c r="C238" s="45"/>
      <c r="D238" s="45"/>
      <c r="E238" s="45"/>
      <c r="F238" s="45"/>
      <c r="G238" s="45"/>
      <c r="H238" s="45"/>
      <c r="I238" s="45"/>
      <c r="J238" s="45"/>
      <c r="K238" s="45"/>
      <c r="L238" s="45"/>
      <c r="M238" s="45"/>
      <c r="N238" s="45"/>
      <c r="O238" s="45"/>
      <c r="P238" s="45"/>
      <c r="Q238" s="45"/>
      <c r="R238" s="45"/>
      <c r="S238" s="45"/>
    </row>
    <row r="239" spans="2:19" x14ac:dyDescent="0.3">
      <c r="B239" s="31"/>
      <c r="C239" s="45"/>
      <c r="D239" s="45"/>
      <c r="E239" s="45"/>
      <c r="F239" s="45"/>
      <c r="G239" s="45"/>
      <c r="H239" s="45"/>
      <c r="I239" s="45"/>
      <c r="J239" s="45"/>
      <c r="K239" s="45"/>
      <c r="L239" s="45"/>
      <c r="M239" s="45"/>
      <c r="N239" s="45"/>
      <c r="O239" s="45"/>
      <c r="P239" s="45"/>
      <c r="Q239" s="45"/>
      <c r="R239" s="45"/>
      <c r="S239" s="45"/>
    </row>
    <row r="240" spans="2:19" x14ac:dyDescent="0.3">
      <c r="B240" s="31"/>
      <c r="C240" s="45"/>
      <c r="D240" s="45"/>
      <c r="E240" s="45"/>
      <c r="F240" s="45"/>
      <c r="G240" s="45"/>
      <c r="H240" s="45"/>
      <c r="I240" s="45"/>
      <c r="J240" s="45"/>
      <c r="K240" s="45"/>
      <c r="L240" s="45"/>
      <c r="M240" s="45"/>
      <c r="N240" s="45"/>
      <c r="O240" s="45"/>
      <c r="P240" s="45"/>
      <c r="Q240" s="45"/>
      <c r="R240" s="45"/>
      <c r="S240" s="45"/>
    </row>
    <row r="241" spans="2:19" x14ac:dyDescent="0.3">
      <c r="B241" s="31"/>
      <c r="C241" s="45"/>
      <c r="D241" s="45"/>
      <c r="E241" s="45"/>
      <c r="F241" s="45"/>
      <c r="G241" s="45"/>
      <c r="H241" s="45"/>
      <c r="I241" s="45"/>
      <c r="J241" s="45"/>
      <c r="K241" s="45"/>
      <c r="L241" s="45"/>
      <c r="M241" s="45"/>
      <c r="N241" s="45"/>
      <c r="O241" s="45"/>
      <c r="P241" s="45"/>
      <c r="Q241" s="45"/>
      <c r="R241" s="45"/>
      <c r="S241" s="45"/>
    </row>
    <row r="242" spans="2:19" x14ac:dyDescent="0.3">
      <c r="B242" s="31"/>
      <c r="C242" s="45"/>
      <c r="D242" s="45"/>
      <c r="E242" s="45"/>
      <c r="F242" s="45"/>
      <c r="G242" s="45"/>
      <c r="H242" s="45"/>
      <c r="I242" s="45"/>
      <c r="J242" s="45"/>
      <c r="K242" s="45"/>
      <c r="L242" s="45"/>
      <c r="M242" s="45"/>
      <c r="N242" s="45"/>
      <c r="O242" s="45"/>
      <c r="P242" s="45"/>
      <c r="Q242" s="45"/>
      <c r="R242" s="45"/>
      <c r="S242" s="45"/>
    </row>
    <row r="243" spans="2:19" x14ac:dyDescent="0.3">
      <c r="B243" s="31"/>
      <c r="C243" s="45"/>
      <c r="D243" s="45"/>
      <c r="E243" s="45"/>
      <c r="F243" s="45"/>
      <c r="G243" s="45"/>
      <c r="H243" s="45"/>
      <c r="I243" s="45"/>
      <c r="J243" s="45"/>
      <c r="K243" s="45"/>
      <c r="L243" s="45"/>
      <c r="M243" s="45"/>
      <c r="N243" s="45"/>
      <c r="O243" s="45"/>
      <c r="P243" s="45"/>
      <c r="Q243" s="45"/>
      <c r="R243" s="45"/>
      <c r="S243" s="45"/>
    </row>
    <row r="244" spans="2:19" x14ac:dyDescent="0.3">
      <c r="B244" s="31"/>
      <c r="C244" s="45"/>
      <c r="D244" s="45"/>
      <c r="E244" s="45"/>
      <c r="F244" s="45"/>
      <c r="G244" s="45"/>
      <c r="H244" s="45"/>
      <c r="I244" s="45"/>
      <c r="J244" s="45"/>
      <c r="K244" s="45"/>
      <c r="L244" s="45"/>
      <c r="M244" s="45"/>
      <c r="N244" s="45"/>
      <c r="O244" s="45"/>
      <c r="P244" s="45"/>
      <c r="Q244" s="45"/>
      <c r="R244" s="45"/>
      <c r="S244" s="45"/>
    </row>
    <row r="245" spans="2:19" x14ac:dyDescent="0.3">
      <c r="B245" s="31"/>
      <c r="C245" s="45"/>
      <c r="D245" s="45"/>
      <c r="E245" s="45"/>
      <c r="F245" s="45"/>
      <c r="G245" s="45"/>
      <c r="H245" s="45"/>
      <c r="I245" s="45"/>
      <c r="J245" s="45"/>
      <c r="K245" s="45"/>
      <c r="L245" s="45"/>
      <c r="M245" s="45"/>
      <c r="N245" s="45"/>
      <c r="O245" s="45"/>
      <c r="P245" s="45"/>
      <c r="Q245" s="45"/>
      <c r="R245" s="45"/>
      <c r="S245" s="45"/>
    </row>
    <row r="246" spans="2:19" x14ac:dyDescent="0.3">
      <c r="B246" s="31"/>
      <c r="C246" s="45"/>
      <c r="D246" s="45"/>
      <c r="E246" s="45"/>
      <c r="F246" s="45"/>
      <c r="G246" s="45"/>
      <c r="H246" s="45"/>
      <c r="I246" s="45"/>
      <c r="J246" s="45"/>
      <c r="K246" s="45"/>
      <c r="L246" s="45"/>
      <c r="M246" s="45"/>
      <c r="N246" s="45"/>
      <c r="O246" s="45"/>
      <c r="P246" s="45"/>
      <c r="Q246" s="45"/>
      <c r="R246" s="45"/>
      <c r="S246" s="45"/>
    </row>
    <row r="247" spans="2:19" x14ac:dyDescent="0.3">
      <c r="B247" s="31"/>
      <c r="C247" s="45"/>
      <c r="D247" s="45"/>
      <c r="E247" s="45"/>
      <c r="F247" s="45"/>
      <c r="G247" s="45"/>
      <c r="H247" s="45"/>
      <c r="I247" s="45"/>
      <c r="J247" s="45"/>
      <c r="K247" s="45"/>
      <c r="L247" s="45"/>
      <c r="M247" s="45"/>
      <c r="N247" s="45"/>
      <c r="O247" s="45"/>
      <c r="P247" s="45"/>
      <c r="Q247" s="45"/>
      <c r="R247" s="45"/>
      <c r="S247" s="45"/>
    </row>
    <row r="248" spans="2:19" x14ac:dyDescent="0.3">
      <c r="B248" s="31"/>
      <c r="C248" s="45"/>
      <c r="D248" s="45"/>
      <c r="E248" s="45"/>
      <c r="F248" s="45"/>
      <c r="G248" s="45"/>
      <c r="H248" s="45"/>
      <c r="I248" s="45"/>
      <c r="J248" s="45"/>
      <c r="K248" s="45"/>
      <c r="L248" s="45"/>
      <c r="M248" s="45"/>
      <c r="N248" s="45"/>
      <c r="O248" s="45"/>
      <c r="P248" s="45"/>
      <c r="Q248" s="45"/>
      <c r="R248" s="45"/>
      <c r="S248" s="45"/>
    </row>
    <row r="249" spans="2:19" x14ac:dyDescent="0.3">
      <c r="B249" s="31"/>
      <c r="C249" s="45"/>
      <c r="D249" s="45"/>
      <c r="E249" s="45"/>
      <c r="F249" s="45"/>
      <c r="G249" s="45"/>
      <c r="H249" s="45"/>
      <c r="I249" s="45"/>
      <c r="J249" s="45"/>
      <c r="K249" s="45"/>
      <c r="L249" s="45"/>
      <c r="M249" s="45"/>
      <c r="N249" s="45"/>
      <c r="O249" s="45"/>
      <c r="P249" s="45"/>
      <c r="Q249" s="45"/>
      <c r="R249" s="45"/>
      <c r="S249" s="45"/>
    </row>
    <row r="250" spans="2:19" x14ac:dyDescent="0.3">
      <c r="B250" s="31"/>
      <c r="C250" s="45"/>
      <c r="D250" s="45"/>
      <c r="E250" s="45"/>
      <c r="F250" s="45"/>
      <c r="G250" s="45"/>
      <c r="H250" s="45"/>
      <c r="I250" s="45"/>
      <c r="J250" s="45"/>
      <c r="K250" s="45"/>
      <c r="L250" s="45"/>
      <c r="M250" s="45"/>
      <c r="N250" s="45"/>
      <c r="O250" s="45"/>
      <c r="P250" s="45"/>
      <c r="Q250" s="45"/>
      <c r="R250" s="45"/>
      <c r="S250" s="45"/>
    </row>
    <row r="251" spans="2:19" x14ac:dyDescent="0.3">
      <c r="B251" s="31"/>
      <c r="C251" s="45"/>
      <c r="D251" s="45"/>
      <c r="E251" s="45"/>
      <c r="F251" s="45"/>
      <c r="G251" s="45"/>
      <c r="H251" s="45"/>
      <c r="I251" s="45"/>
      <c r="J251" s="45"/>
      <c r="K251" s="45"/>
      <c r="L251" s="45"/>
      <c r="M251" s="45"/>
      <c r="N251" s="45"/>
      <c r="O251" s="45"/>
      <c r="P251" s="45"/>
      <c r="Q251" s="45"/>
      <c r="R251" s="45"/>
      <c r="S251" s="45"/>
    </row>
    <row r="252" spans="2:19" x14ac:dyDescent="0.3">
      <c r="B252" s="31"/>
      <c r="C252" s="45"/>
      <c r="D252" s="45"/>
      <c r="E252" s="45"/>
      <c r="F252" s="45"/>
      <c r="G252" s="45"/>
      <c r="H252" s="45"/>
      <c r="I252" s="45"/>
      <c r="J252" s="45"/>
      <c r="K252" s="45"/>
      <c r="L252" s="45"/>
      <c r="M252" s="45"/>
      <c r="N252" s="45"/>
      <c r="O252" s="45"/>
      <c r="P252" s="45"/>
      <c r="Q252" s="45"/>
      <c r="R252" s="45"/>
      <c r="S252" s="45"/>
    </row>
    <row r="253" spans="2:19" x14ac:dyDescent="0.3">
      <c r="B253" s="31"/>
      <c r="C253" s="45"/>
      <c r="D253" s="45"/>
      <c r="E253" s="45"/>
      <c r="F253" s="45"/>
      <c r="G253" s="45"/>
      <c r="H253" s="45"/>
      <c r="I253" s="45"/>
      <c r="J253" s="45"/>
      <c r="K253" s="45"/>
      <c r="L253" s="45"/>
      <c r="M253" s="45"/>
      <c r="N253" s="45"/>
      <c r="O253" s="45"/>
      <c r="P253" s="45"/>
      <c r="Q253" s="45"/>
      <c r="R253" s="45"/>
      <c r="S253" s="45"/>
    </row>
    <row r="254" spans="2:19" x14ac:dyDescent="0.3">
      <c r="B254" s="31"/>
      <c r="C254" s="45"/>
      <c r="D254" s="45"/>
      <c r="E254" s="45"/>
      <c r="F254" s="45"/>
      <c r="G254" s="45"/>
      <c r="H254" s="45"/>
      <c r="I254" s="45"/>
      <c r="J254" s="45"/>
      <c r="K254" s="45"/>
      <c r="L254" s="45"/>
      <c r="M254" s="45"/>
      <c r="N254" s="45"/>
      <c r="O254" s="45"/>
      <c r="P254" s="45"/>
      <c r="Q254" s="45"/>
      <c r="R254" s="45"/>
      <c r="S254" s="45"/>
    </row>
    <row r="255" spans="2:19" x14ac:dyDescent="0.3">
      <c r="B255" s="31"/>
      <c r="C255" s="45"/>
      <c r="D255" s="45"/>
      <c r="E255" s="45"/>
      <c r="F255" s="45"/>
      <c r="G255" s="45"/>
      <c r="H255" s="45"/>
      <c r="I255" s="45"/>
      <c r="J255" s="45"/>
      <c r="K255" s="45"/>
      <c r="L255" s="45"/>
      <c r="M255" s="45"/>
      <c r="N255" s="45"/>
      <c r="O255" s="45"/>
      <c r="P255" s="45"/>
      <c r="Q255" s="45"/>
      <c r="R255" s="45"/>
      <c r="S255" s="45"/>
    </row>
    <row r="256" spans="2:19" x14ac:dyDescent="0.3">
      <c r="B256" s="31"/>
      <c r="C256" s="45"/>
      <c r="D256" s="45"/>
      <c r="E256" s="45"/>
      <c r="F256" s="45"/>
      <c r="G256" s="45"/>
      <c r="H256" s="45"/>
      <c r="I256" s="45"/>
      <c r="J256" s="45"/>
      <c r="K256" s="45"/>
      <c r="L256" s="45"/>
      <c r="M256" s="45"/>
      <c r="N256" s="45"/>
      <c r="O256" s="45"/>
      <c r="P256" s="45"/>
      <c r="Q256" s="45"/>
      <c r="R256" s="45"/>
      <c r="S256" s="45"/>
    </row>
    <row r="257" spans="2:19" x14ac:dyDescent="0.3">
      <c r="B257" s="31"/>
      <c r="C257" s="45"/>
      <c r="D257" s="45"/>
      <c r="E257" s="45"/>
      <c r="F257" s="45"/>
      <c r="G257" s="45"/>
      <c r="H257" s="45"/>
      <c r="I257" s="45"/>
      <c r="J257" s="45"/>
      <c r="K257" s="45"/>
      <c r="L257" s="45"/>
      <c r="M257" s="45"/>
      <c r="N257" s="45"/>
      <c r="O257" s="45"/>
      <c r="P257" s="45"/>
      <c r="Q257" s="45"/>
      <c r="R257" s="45"/>
      <c r="S257" s="45"/>
    </row>
    <row r="258" spans="2:19" x14ac:dyDescent="0.3">
      <c r="B258" s="31"/>
      <c r="C258" s="45"/>
      <c r="D258" s="45"/>
      <c r="E258" s="45"/>
      <c r="F258" s="45"/>
      <c r="G258" s="45"/>
      <c r="H258" s="45"/>
      <c r="I258" s="45"/>
      <c r="J258" s="45"/>
      <c r="K258" s="45"/>
      <c r="L258" s="45"/>
      <c r="M258" s="45"/>
      <c r="N258" s="45"/>
      <c r="O258" s="45"/>
      <c r="P258" s="45"/>
      <c r="Q258" s="45"/>
      <c r="R258" s="45"/>
      <c r="S258" s="45"/>
    </row>
    <row r="259" spans="2:19" x14ac:dyDescent="0.3">
      <c r="B259" s="31"/>
      <c r="C259" s="45"/>
      <c r="D259" s="45"/>
      <c r="E259" s="45"/>
      <c r="F259" s="45"/>
      <c r="G259" s="45"/>
      <c r="H259" s="45"/>
      <c r="I259" s="45"/>
      <c r="J259" s="45"/>
      <c r="K259" s="45"/>
      <c r="L259" s="45"/>
      <c r="M259" s="45"/>
      <c r="N259" s="45"/>
      <c r="O259" s="45"/>
      <c r="P259" s="45"/>
      <c r="Q259" s="45"/>
      <c r="R259" s="45"/>
      <c r="S259" s="45"/>
    </row>
    <row r="260" spans="2:19" x14ac:dyDescent="0.3">
      <c r="B260" s="31"/>
      <c r="C260" s="45"/>
      <c r="D260" s="45"/>
      <c r="E260" s="45"/>
      <c r="F260" s="45"/>
      <c r="G260" s="45"/>
      <c r="H260" s="45"/>
      <c r="I260" s="45"/>
      <c r="J260" s="45"/>
      <c r="K260" s="45"/>
      <c r="L260" s="45"/>
      <c r="M260" s="45"/>
      <c r="N260" s="45"/>
      <c r="O260" s="45"/>
      <c r="P260" s="45"/>
      <c r="Q260" s="45"/>
      <c r="R260" s="45"/>
      <c r="S260" s="45"/>
    </row>
    <row r="261" spans="2:19" x14ac:dyDescent="0.3">
      <c r="B261" s="31"/>
      <c r="C261" s="45"/>
      <c r="D261" s="45"/>
      <c r="E261" s="45"/>
      <c r="F261" s="45"/>
      <c r="G261" s="45"/>
      <c r="H261" s="45"/>
      <c r="I261" s="45"/>
      <c r="J261" s="45"/>
      <c r="K261" s="45"/>
      <c r="L261" s="45"/>
      <c r="M261" s="45"/>
      <c r="N261" s="45"/>
      <c r="O261" s="45"/>
      <c r="P261" s="45"/>
      <c r="Q261" s="45"/>
      <c r="R261" s="45"/>
      <c r="S261" s="45"/>
    </row>
    <row r="262" spans="2:19" x14ac:dyDescent="0.3">
      <c r="B262" s="31"/>
      <c r="C262" s="45"/>
      <c r="D262" s="45"/>
      <c r="E262" s="45"/>
      <c r="F262" s="45"/>
      <c r="G262" s="45"/>
      <c r="H262" s="45"/>
      <c r="I262" s="45"/>
      <c r="J262" s="45"/>
      <c r="K262" s="45"/>
      <c r="L262" s="45"/>
      <c r="M262" s="45"/>
      <c r="N262" s="45"/>
      <c r="O262" s="45"/>
      <c r="P262" s="45"/>
      <c r="Q262" s="45"/>
      <c r="R262" s="45"/>
      <c r="S262" s="45"/>
    </row>
    <row r="263" spans="2:19" x14ac:dyDescent="0.3">
      <c r="B263" s="31"/>
      <c r="C263" s="45"/>
      <c r="D263" s="45"/>
      <c r="E263" s="45"/>
      <c r="F263" s="45"/>
      <c r="G263" s="45"/>
      <c r="H263" s="45"/>
      <c r="I263" s="45"/>
      <c r="J263" s="45"/>
      <c r="K263" s="45"/>
      <c r="L263" s="45"/>
      <c r="M263" s="45"/>
      <c r="N263" s="45"/>
      <c r="O263" s="45"/>
      <c r="P263" s="45"/>
      <c r="Q263" s="45"/>
      <c r="R263" s="45"/>
      <c r="S263" s="45"/>
    </row>
    <row r="264" spans="2:19" x14ac:dyDescent="0.3">
      <c r="B264" s="31"/>
      <c r="C264" s="45"/>
      <c r="D264" s="45"/>
      <c r="E264" s="45"/>
      <c r="F264" s="45"/>
      <c r="G264" s="45"/>
      <c r="H264" s="45"/>
      <c r="I264" s="45"/>
      <c r="J264" s="45"/>
      <c r="K264" s="45"/>
      <c r="L264" s="45"/>
      <c r="M264" s="45"/>
      <c r="N264" s="45"/>
      <c r="O264" s="45"/>
      <c r="P264" s="45"/>
      <c r="Q264" s="45"/>
      <c r="R264" s="45"/>
      <c r="S264" s="45"/>
    </row>
    <row r="265" spans="2:19" x14ac:dyDescent="0.3">
      <c r="B265" s="31"/>
      <c r="C265" s="45"/>
      <c r="D265" s="45"/>
      <c r="E265" s="45"/>
      <c r="F265" s="45"/>
      <c r="G265" s="45"/>
      <c r="H265" s="45"/>
      <c r="I265" s="45"/>
      <c r="J265" s="45"/>
      <c r="K265" s="45"/>
      <c r="L265" s="45"/>
      <c r="M265" s="45"/>
      <c r="N265" s="45"/>
      <c r="O265" s="45"/>
      <c r="P265" s="45"/>
      <c r="Q265" s="45"/>
      <c r="R265" s="45"/>
      <c r="S265" s="45"/>
    </row>
    <row r="266" spans="2:19" x14ac:dyDescent="0.3">
      <c r="B266" s="31"/>
      <c r="C266" s="45"/>
      <c r="D266" s="45"/>
      <c r="E266" s="45"/>
      <c r="F266" s="45"/>
      <c r="G266" s="45"/>
      <c r="H266" s="45"/>
      <c r="I266" s="45"/>
      <c r="J266" s="45"/>
      <c r="K266" s="45"/>
      <c r="L266" s="45"/>
      <c r="M266" s="45"/>
      <c r="N266" s="45"/>
      <c r="O266" s="45"/>
      <c r="P266" s="45"/>
      <c r="Q266" s="45"/>
      <c r="R266" s="45"/>
      <c r="S266" s="45"/>
    </row>
    <row r="267" spans="2:19" x14ac:dyDescent="0.3">
      <c r="B267" s="31"/>
      <c r="C267" s="45"/>
      <c r="D267" s="45"/>
      <c r="E267" s="45"/>
      <c r="F267" s="45"/>
      <c r="G267" s="45"/>
      <c r="H267" s="45"/>
      <c r="I267" s="45"/>
      <c r="J267" s="45"/>
      <c r="K267" s="45"/>
      <c r="L267" s="45"/>
      <c r="M267" s="45"/>
      <c r="N267" s="45"/>
      <c r="O267" s="45"/>
      <c r="P267" s="45"/>
      <c r="Q267" s="45"/>
      <c r="R267" s="45"/>
      <c r="S267" s="45"/>
    </row>
    <row r="268" spans="2:19" x14ac:dyDescent="0.3">
      <c r="B268" s="31"/>
      <c r="C268" s="45"/>
      <c r="D268" s="45"/>
      <c r="E268" s="45"/>
      <c r="F268" s="45"/>
      <c r="G268" s="45"/>
      <c r="H268" s="45"/>
      <c r="I268" s="45"/>
      <c r="J268" s="45"/>
      <c r="K268" s="45"/>
      <c r="L268" s="45"/>
      <c r="M268" s="45"/>
      <c r="N268" s="45"/>
      <c r="O268" s="45"/>
      <c r="P268" s="45"/>
      <c r="Q268" s="45"/>
      <c r="R268" s="45"/>
      <c r="S268" s="45"/>
    </row>
    <row r="269" spans="2:19" x14ac:dyDescent="0.3">
      <c r="B269" s="31"/>
      <c r="C269" s="45"/>
      <c r="D269" s="45"/>
      <c r="E269" s="45"/>
      <c r="F269" s="45"/>
      <c r="G269" s="45"/>
      <c r="H269" s="45"/>
      <c r="I269" s="45"/>
      <c r="J269" s="45"/>
      <c r="K269" s="45"/>
      <c r="L269" s="45"/>
      <c r="M269" s="45"/>
      <c r="N269" s="45"/>
      <c r="O269" s="45"/>
      <c r="P269" s="45"/>
      <c r="Q269" s="45"/>
      <c r="R269" s="45"/>
      <c r="S269" s="45"/>
    </row>
    <row r="270" spans="2:19" x14ac:dyDescent="0.3">
      <c r="B270" s="31"/>
      <c r="C270" s="45"/>
      <c r="D270" s="45"/>
      <c r="E270" s="45"/>
      <c r="F270" s="45"/>
      <c r="G270" s="45"/>
      <c r="H270" s="45"/>
      <c r="I270" s="45"/>
      <c r="J270" s="45"/>
      <c r="K270" s="45"/>
      <c r="L270" s="45"/>
      <c r="M270" s="45"/>
      <c r="N270" s="45"/>
      <c r="O270" s="45"/>
      <c r="P270" s="45"/>
      <c r="Q270" s="45"/>
      <c r="R270" s="45"/>
      <c r="S270" s="45"/>
    </row>
    <row r="271" spans="2:19" x14ac:dyDescent="0.3">
      <c r="B271" s="31"/>
      <c r="C271" s="45"/>
      <c r="D271" s="45"/>
      <c r="E271" s="45"/>
      <c r="F271" s="45"/>
      <c r="G271" s="45"/>
      <c r="H271" s="45"/>
      <c r="I271" s="45"/>
      <c r="J271" s="45"/>
      <c r="K271" s="45"/>
      <c r="L271" s="45"/>
      <c r="M271" s="45"/>
      <c r="N271" s="45"/>
      <c r="O271" s="45"/>
      <c r="P271" s="45"/>
      <c r="Q271" s="45"/>
      <c r="R271" s="45"/>
      <c r="S271" s="45"/>
    </row>
    <row r="272" spans="2:19" x14ac:dyDescent="0.3">
      <c r="B272" s="31"/>
      <c r="C272" s="45"/>
      <c r="D272" s="45"/>
      <c r="E272" s="45"/>
      <c r="F272" s="45"/>
      <c r="G272" s="45"/>
      <c r="H272" s="45"/>
      <c r="I272" s="45"/>
      <c r="J272" s="45"/>
      <c r="K272" s="45"/>
      <c r="L272" s="45"/>
      <c r="M272" s="45"/>
      <c r="N272" s="45"/>
      <c r="O272" s="45"/>
      <c r="P272" s="45"/>
      <c r="Q272" s="45"/>
      <c r="R272" s="45"/>
      <c r="S272" s="45"/>
    </row>
    <row r="273" spans="2:19" x14ac:dyDescent="0.3">
      <c r="B273" s="31"/>
      <c r="C273" s="45"/>
      <c r="D273" s="45"/>
      <c r="E273" s="45"/>
      <c r="F273" s="45"/>
      <c r="G273" s="45"/>
      <c r="H273" s="45"/>
      <c r="I273" s="45"/>
      <c r="J273" s="45"/>
      <c r="K273" s="45"/>
      <c r="L273" s="45"/>
      <c r="M273" s="45"/>
      <c r="N273" s="45"/>
      <c r="O273" s="45"/>
      <c r="P273" s="45"/>
      <c r="Q273" s="45"/>
      <c r="R273" s="45"/>
      <c r="S273" s="45"/>
    </row>
    <row r="274" spans="2:19" x14ac:dyDescent="0.3">
      <c r="B274" s="31"/>
      <c r="C274" s="45"/>
      <c r="D274" s="45"/>
      <c r="E274" s="45"/>
      <c r="F274" s="45"/>
      <c r="G274" s="45"/>
      <c r="H274" s="45"/>
      <c r="I274" s="45"/>
      <c r="J274" s="45"/>
      <c r="K274" s="45"/>
      <c r="L274" s="45"/>
      <c r="M274" s="45"/>
      <c r="N274" s="45"/>
      <c r="O274" s="45"/>
      <c r="P274" s="45"/>
      <c r="Q274" s="45"/>
      <c r="R274" s="45"/>
      <c r="S274" s="45"/>
    </row>
    <row r="275" spans="2:19" x14ac:dyDescent="0.3">
      <c r="B275" s="31"/>
      <c r="C275" s="45"/>
      <c r="D275" s="45"/>
      <c r="E275" s="45"/>
      <c r="F275" s="45"/>
      <c r="G275" s="45"/>
      <c r="H275" s="45"/>
      <c r="I275" s="45"/>
      <c r="J275" s="45"/>
      <c r="K275" s="45"/>
      <c r="L275" s="45"/>
      <c r="M275" s="45"/>
      <c r="N275" s="45"/>
      <c r="O275" s="45"/>
      <c r="P275" s="45"/>
      <c r="Q275" s="45"/>
      <c r="R275" s="45"/>
      <c r="S275" s="45"/>
    </row>
    <row r="276" spans="2:19" x14ac:dyDescent="0.3">
      <c r="B276" s="31"/>
      <c r="C276" s="45"/>
      <c r="D276" s="45"/>
      <c r="E276" s="45"/>
      <c r="F276" s="45"/>
      <c r="G276" s="45"/>
      <c r="H276" s="45"/>
      <c r="I276" s="45"/>
      <c r="J276" s="45"/>
      <c r="K276" s="45"/>
      <c r="L276" s="45"/>
      <c r="M276" s="45"/>
      <c r="N276" s="45"/>
      <c r="O276" s="45"/>
      <c r="P276" s="45"/>
      <c r="Q276" s="45"/>
      <c r="R276" s="45"/>
      <c r="S276" s="45"/>
    </row>
    <row r="277" spans="2:19" x14ac:dyDescent="0.3">
      <c r="B277" s="31"/>
      <c r="C277" s="45"/>
      <c r="D277" s="45"/>
      <c r="E277" s="45"/>
      <c r="F277" s="45"/>
      <c r="G277" s="45"/>
      <c r="H277" s="45"/>
      <c r="I277" s="45"/>
      <c r="J277" s="45"/>
      <c r="K277" s="45"/>
      <c r="L277" s="45"/>
      <c r="M277" s="45"/>
      <c r="N277" s="45"/>
      <c r="O277" s="45"/>
      <c r="P277" s="45"/>
      <c r="Q277" s="45"/>
      <c r="R277" s="45"/>
      <c r="S277" s="45"/>
    </row>
    <row r="278" spans="2:19" x14ac:dyDescent="0.3">
      <c r="B278" s="31"/>
      <c r="C278" s="45"/>
      <c r="D278" s="45"/>
      <c r="E278" s="45"/>
      <c r="F278" s="45"/>
      <c r="G278" s="45"/>
      <c r="H278" s="45"/>
      <c r="I278" s="45"/>
      <c r="J278" s="45"/>
      <c r="K278" s="45"/>
      <c r="L278" s="45"/>
      <c r="M278" s="45"/>
      <c r="N278" s="45"/>
      <c r="O278" s="45"/>
      <c r="P278" s="45"/>
      <c r="Q278" s="45"/>
      <c r="R278" s="45"/>
      <c r="S278" s="45"/>
    </row>
    <row r="279" spans="2:19" x14ac:dyDescent="0.3">
      <c r="B279" s="31"/>
      <c r="C279" s="45"/>
      <c r="D279" s="45"/>
      <c r="E279" s="45"/>
      <c r="F279" s="45"/>
      <c r="G279" s="45"/>
      <c r="H279" s="45"/>
      <c r="I279" s="45"/>
      <c r="J279" s="45"/>
      <c r="K279" s="45"/>
      <c r="L279" s="45"/>
      <c r="M279" s="45"/>
      <c r="N279" s="45"/>
      <c r="O279" s="45"/>
      <c r="P279" s="45"/>
      <c r="Q279" s="45"/>
      <c r="R279" s="45"/>
      <c r="S279" s="45"/>
    </row>
    <row r="280" spans="2:19" x14ac:dyDescent="0.3">
      <c r="B280" s="31"/>
      <c r="C280" s="45"/>
      <c r="D280" s="45"/>
      <c r="E280" s="45"/>
      <c r="F280" s="45"/>
      <c r="G280" s="45"/>
      <c r="H280" s="45"/>
      <c r="I280" s="45"/>
      <c r="J280" s="45"/>
      <c r="K280" s="45"/>
      <c r="L280" s="45"/>
      <c r="M280" s="45"/>
      <c r="N280" s="45"/>
      <c r="O280" s="45"/>
      <c r="P280" s="45"/>
      <c r="Q280" s="45"/>
      <c r="R280" s="45"/>
      <c r="S280" s="45"/>
    </row>
    <row r="281" spans="2:19" x14ac:dyDescent="0.3">
      <c r="B281" s="31"/>
      <c r="C281" s="45"/>
      <c r="D281" s="45"/>
      <c r="E281" s="45"/>
      <c r="F281" s="45"/>
      <c r="G281" s="45"/>
      <c r="H281" s="45"/>
      <c r="I281" s="45"/>
      <c r="J281" s="45"/>
      <c r="K281" s="45"/>
      <c r="L281" s="45"/>
      <c r="M281" s="45"/>
      <c r="N281" s="45"/>
      <c r="O281" s="45"/>
      <c r="P281" s="45"/>
      <c r="Q281" s="45"/>
      <c r="R281" s="45"/>
      <c r="S281" s="45"/>
    </row>
    <row r="282" spans="2:19" x14ac:dyDescent="0.3">
      <c r="B282" s="31"/>
      <c r="C282" s="45"/>
      <c r="D282" s="45"/>
      <c r="E282" s="45"/>
      <c r="F282" s="45"/>
      <c r="G282" s="45"/>
      <c r="H282" s="45"/>
      <c r="I282" s="45"/>
      <c r="J282" s="45"/>
      <c r="K282" s="45"/>
      <c r="L282" s="45"/>
      <c r="M282" s="45"/>
      <c r="N282" s="45"/>
      <c r="O282" s="45"/>
      <c r="P282" s="45"/>
      <c r="Q282" s="45"/>
      <c r="R282" s="45"/>
      <c r="S282" s="45"/>
    </row>
    <row r="283" spans="2:19" x14ac:dyDescent="0.3">
      <c r="B283" s="31"/>
      <c r="C283" s="45"/>
      <c r="D283" s="45"/>
      <c r="E283" s="45"/>
      <c r="F283" s="45"/>
      <c r="G283" s="45"/>
      <c r="H283" s="45"/>
      <c r="I283" s="45"/>
      <c r="J283" s="45"/>
      <c r="K283" s="45"/>
      <c r="L283" s="45"/>
      <c r="M283" s="45"/>
      <c r="N283" s="45"/>
      <c r="O283" s="45"/>
      <c r="P283" s="45"/>
      <c r="Q283" s="45"/>
      <c r="R283" s="45"/>
      <c r="S283" s="45"/>
    </row>
    <row r="284" spans="2:19" x14ac:dyDescent="0.3">
      <c r="B284" s="31"/>
      <c r="C284" s="45"/>
      <c r="D284" s="45"/>
      <c r="E284" s="45"/>
      <c r="F284" s="45"/>
      <c r="G284" s="45"/>
      <c r="H284" s="45"/>
      <c r="I284" s="45"/>
      <c r="J284" s="45"/>
      <c r="K284" s="45"/>
      <c r="L284" s="45"/>
      <c r="M284" s="45"/>
      <c r="N284" s="45"/>
      <c r="O284" s="45"/>
      <c r="P284" s="45"/>
      <c r="Q284" s="45"/>
      <c r="R284" s="45"/>
      <c r="S284" s="45"/>
    </row>
    <row r="285" spans="2:19" x14ac:dyDescent="0.3">
      <c r="B285" s="31"/>
      <c r="C285" s="45"/>
      <c r="D285" s="45"/>
      <c r="E285" s="45"/>
      <c r="F285" s="45"/>
      <c r="G285" s="45"/>
      <c r="H285" s="45"/>
      <c r="I285" s="45"/>
      <c r="J285" s="45"/>
      <c r="K285" s="45"/>
      <c r="L285" s="45"/>
      <c r="M285" s="45"/>
      <c r="N285" s="45"/>
      <c r="O285" s="45"/>
      <c r="P285" s="45"/>
      <c r="Q285" s="45"/>
      <c r="R285" s="45"/>
      <c r="S285" s="45"/>
    </row>
    <row r="286" spans="2:19" x14ac:dyDescent="0.3">
      <c r="B286" s="31"/>
      <c r="C286" s="45"/>
      <c r="D286" s="45"/>
      <c r="E286" s="45"/>
      <c r="F286" s="45"/>
      <c r="G286" s="45"/>
      <c r="H286" s="45"/>
      <c r="I286" s="45"/>
      <c r="J286" s="45"/>
      <c r="K286" s="45"/>
      <c r="L286" s="45"/>
      <c r="M286" s="45"/>
      <c r="N286" s="45"/>
      <c r="O286" s="45"/>
      <c r="P286" s="45"/>
      <c r="Q286" s="45"/>
      <c r="R286" s="45"/>
      <c r="S286" s="45"/>
    </row>
    <row r="287" spans="2:19" x14ac:dyDescent="0.3">
      <c r="B287" s="31"/>
      <c r="C287" s="45"/>
      <c r="D287" s="45"/>
      <c r="E287" s="45"/>
      <c r="F287" s="45"/>
      <c r="G287" s="45"/>
      <c r="H287" s="45"/>
      <c r="I287" s="45"/>
      <c r="J287" s="45"/>
      <c r="K287" s="45"/>
      <c r="L287" s="45"/>
      <c r="M287" s="45"/>
      <c r="N287" s="45"/>
      <c r="O287" s="45"/>
      <c r="P287" s="45"/>
      <c r="Q287" s="45"/>
      <c r="R287" s="45"/>
      <c r="S287" s="45"/>
    </row>
    <row r="288" spans="2:19" x14ac:dyDescent="0.3">
      <c r="B288" s="31"/>
      <c r="C288" s="45"/>
      <c r="D288" s="45"/>
      <c r="E288" s="45"/>
      <c r="F288" s="45"/>
      <c r="G288" s="45"/>
      <c r="H288" s="45"/>
      <c r="I288" s="45"/>
      <c r="J288" s="45"/>
      <c r="K288" s="45"/>
      <c r="L288" s="45"/>
      <c r="M288" s="45"/>
      <c r="N288" s="45"/>
      <c r="O288" s="45"/>
      <c r="P288" s="45"/>
      <c r="Q288" s="45"/>
      <c r="R288" s="45"/>
      <c r="S288" s="45"/>
    </row>
    <row r="289" spans="2:19" x14ac:dyDescent="0.3">
      <c r="B289" s="31"/>
      <c r="C289" s="45"/>
      <c r="D289" s="45"/>
      <c r="E289" s="45"/>
      <c r="F289" s="45"/>
      <c r="G289" s="45"/>
      <c r="H289" s="45"/>
      <c r="I289" s="45"/>
      <c r="J289" s="45"/>
      <c r="K289" s="45"/>
      <c r="L289" s="45"/>
      <c r="M289" s="45"/>
      <c r="N289" s="45"/>
      <c r="O289" s="45"/>
      <c r="P289" s="45"/>
      <c r="Q289" s="45"/>
      <c r="R289" s="45"/>
      <c r="S289" s="45"/>
    </row>
    <row r="290" spans="2:19" x14ac:dyDescent="0.3">
      <c r="B290" s="31"/>
      <c r="C290" s="45"/>
      <c r="D290" s="45"/>
      <c r="E290" s="45"/>
      <c r="F290" s="45"/>
      <c r="G290" s="45"/>
      <c r="H290" s="45"/>
      <c r="I290" s="45"/>
      <c r="J290" s="45"/>
      <c r="K290" s="45"/>
      <c r="L290" s="45"/>
      <c r="M290" s="45"/>
      <c r="N290" s="45"/>
      <c r="O290" s="45"/>
      <c r="P290" s="45"/>
      <c r="Q290" s="45"/>
      <c r="R290" s="45"/>
      <c r="S290" s="45"/>
    </row>
    <row r="291" spans="2:19" x14ac:dyDescent="0.3">
      <c r="B291" s="31"/>
      <c r="C291" s="45"/>
      <c r="D291" s="45"/>
      <c r="E291" s="45"/>
      <c r="F291" s="45"/>
      <c r="G291" s="45"/>
      <c r="H291" s="45"/>
      <c r="I291" s="45"/>
      <c r="J291" s="45"/>
      <c r="K291" s="45"/>
      <c r="L291" s="45"/>
      <c r="M291" s="45"/>
      <c r="N291" s="45"/>
      <c r="O291" s="45"/>
      <c r="P291" s="45"/>
      <c r="Q291" s="45"/>
      <c r="R291" s="45"/>
      <c r="S291" s="45"/>
    </row>
    <row r="292" spans="2:19" x14ac:dyDescent="0.3">
      <c r="B292" s="31"/>
      <c r="C292" s="45"/>
      <c r="D292" s="45"/>
      <c r="E292" s="45"/>
      <c r="F292" s="45"/>
      <c r="G292" s="45"/>
      <c r="H292" s="45"/>
      <c r="I292" s="45"/>
      <c r="J292" s="45"/>
      <c r="K292" s="45"/>
      <c r="L292" s="45"/>
      <c r="M292" s="45"/>
      <c r="N292" s="45"/>
      <c r="O292" s="45"/>
      <c r="P292" s="45"/>
      <c r="Q292" s="45"/>
      <c r="R292" s="45"/>
      <c r="S292" s="45"/>
    </row>
    <row r="293" spans="2:19" x14ac:dyDescent="0.3">
      <c r="B293" s="31"/>
      <c r="C293" s="45"/>
      <c r="D293" s="45"/>
      <c r="E293" s="45"/>
      <c r="F293" s="45"/>
      <c r="G293" s="45"/>
      <c r="H293" s="45"/>
      <c r="I293" s="45"/>
      <c r="J293" s="45"/>
      <c r="K293" s="45"/>
      <c r="L293" s="45"/>
      <c r="M293" s="45"/>
      <c r="N293" s="45"/>
      <c r="O293" s="45"/>
      <c r="P293" s="45"/>
      <c r="Q293" s="45"/>
      <c r="R293" s="45"/>
      <c r="S293" s="45"/>
    </row>
    <row r="294" spans="2:19" x14ac:dyDescent="0.3">
      <c r="B294" s="31"/>
      <c r="C294" s="45"/>
      <c r="D294" s="45"/>
      <c r="E294" s="45"/>
      <c r="F294" s="45"/>
      <c r="G294" s="45"/>
      <c r="H294" s="45"/>
      <c r="I294" s="45"/>
      <c r="J294" s="45"/>
      <c r="K294" s="45"/>
      <c r="L294" s="45"/>
      <c r="M294" s="45"/>
      <c r="N294" s="45"/>
      <c r="O294" s="45"/>
      <c r="P294" s="45"/>
      <c r="Q294" s="45"/>
      <c r="R294" s="45"/>
      <c r="S294" s="45"/>
    </row>
    <row r="295" spans="2:19" x14ac:dyDescent="0.3">
      <c r="B295" s="31"/>
      <c r="C295" s="45"/>
      <c r="D295" s="45"/>
      <c r="E295" s="45"/>
      <c r="F295" s="45"/>
      <c r="G295" s="45"/>
      <c r="H295" s="45"/>
      <c r="I295" s="45"/>
      <c r="J295" s="45"/>
      <c r="K295" s="45"/>
      <c r="L295" s="45"/>
      <c r="M295" s="45"/>
      <c r="N295" s="45"/>
      <c r="O295" s="45"/>
      <c r="P295" s="45"/>
      <c r="Q295" s="45"/>
      <c r="R295" s="45"/>
      <c r="S295" s="45"/>
    </row>
    <row r="296" spans="2:19" x14ac:dyDescent="0.3">
      <c r="B296" s="31"/>
      <c r="C296" s="45"/>
      <c r="D296" s="45"/>
      <c r="E296" s="45"/>
      <c r="F296" s="45"/>
      <c r="G296" s="45"/>
      <c r="H296" s="45"/>
      <c r="I296" s="45"/>
      <c r="J296" s="45"/>
      <c r="K296" s="45"/>
      <c r="L296" s="45"/>
      <c r="M296" s="45"/>
      <c r="N296" s="45"/>
      <c r="O296" s="45"/>
      <c r="P296" s="45"/>
      <c r="Q296" s="45"/>
      <c r="R296" s="45"/>
      <c r="S296" s="45"/>
    </row>
    <row r="297" spans="2:19" x14ac:dyDescent="0.3">
      <c r="B297" s="31"/>
      <c r="C297" s="45"/>
      <c r="D297" s="45"/>
      <c r="E297" s="45"/>
      <c r="F297" s="45"/>
      <c r="G297" s="45"/>
      <c r="H297" s="45"/>
      <c r="I297" s="45"/>
      <c r="J297" s="45"/>
      <c r="K297" s="45"/>
      <c r="L297" s="45"/>
      <c r="M297" s="45"/>
      <c r="N297" s="45"/>
      <c r="O297" s="45"/>
      <c r="P297" s="45"/>
      <c r="Q297" s="45"/>
      <c r="R297" s="45"/>
      <c r="S297" s="45"/>
    </row>
    <row r="298" spans="2:19" x14ac:dyDescent="0.3">
      <c r="B298" s="31"/>
      <c r="C298" s="45"/>
      <c r="D298" s="45"/>
      <c r="E298" s="45"/>
      <c r="F298" s="45"/>
      <c r="G298" s="45"/>
      <c r="H298" s="45"/>
      <c r="I298" s="45"/>
      <c r="J298" s="45"/>
      <c r="K298" s="45"/>
      <c r="L298" s="45"/>
      <c r="M298" s="45"/>
      <c r="N298" s="45"/>
      <c r="O298" s="45"/>
      <c r="P298" s="45"/>
      <c r="Q298" s="45"/>
      <c r="R298" s="45"/>
      <c r="S298" s="45"/>
    </row>
    <row r="299" spans="2:19" x14ac:dyDescent="0.3">
      <c r="B299" s="31"/>
      <c r="C299" s="45"/>
      <c r="D299" s="45"/>
      <c r="E299" s="45"/>
      <c r="F299" s="45"/>
      <c r="G299" s="45"/>
      <c r="H299" s="45"/>
      <c r="I299" s="45"/>
      <c r="J299" s="45"/>
      <c r="K299" s="45"/>
      <c r="L299" s="45"/>
      <c r="M299" s="45"/>
      <c r="N299" s="45"/>
      <c r="O299" s="45"/>
      <c r="P299" s="45"/>
      <c r="Q299" s="45"/>
      <c r="R299" s="45"/>
      <c r="S299" s="45"/>
    </row>
    <row r="300" spans="2:19" x14ac:dyDescent="0.3">
      <c r="B300" s="31"/>
      <c r="C300" s="45"/>
      <c r="D300" s="45"/>
      <c r="E300" s="45"/>
      <c r="F300" s="45"/>
      <c r="G300" s="45"/>
      <c r="H300" s="45"/>
      <c r="I300" s="45"/>
      <c r="J300" s="45"/>
      <c r="K300" s="45"/>
      <c r="L300" s="45"/>
      <c r="M300" s="45"/>
      <c r="N300" s="45"/>
      <c r="O300" s="45"/>
      <c r="P300" s="45"/>
      <c r="Q300" s="45"/>
      <c r="R300" s="45"/>
      <c r="S300" s="45"/>
    </row>
    <row r="301" spans="2:19" x14ac:dyDescent="0.3">
      <c r="B301" s="31"/>
      <c r="C301" s="45"/>
      <c r="D301" s="45"/>
      <c r="E301" s="45"/>
      <c r="F301" s="45"/>
      <c r="G301" s="45"/>
      <c r="H301" s="45"/>
      <c r="I301" s="45"/>
      <c r="J301" s="45"/>
      <c r="K301" s="45"/>
      <c r="L301" s="45"/>
      <c r="M301" s="45"/>
      <c r="N301" s="45"/>
      <c r="O301" s="45"/>
      <c r="P301" s="45"/>
      <c r="Q301" s="45"/>
      <c r="R301" s="45"/>
      <c r="S301" s="45"/>
    </row>
    <row r="302" spans="2:19" x14ac:dyDescent="0.3">
      <c r="B302" s="31"/>
      <c r="C302" s="45"/>
      <c r="D302" s="45"/>
      <c r="E302" s="45"/>
      <c r="F302" s="45"/>
      <c r="G302" s="45"/>
      <c r="H302" s="45"/>
      <c r="I302" s="45"/>
      <c r="J302" s="45"/>
      <c r="K302" s="45"/>
      <c r="L302" s="45"/>
      <c r="M302" s="45"/>
      <c r="N302" s="45"/>
      <c r="O302" s="45"/>
      <c r="P302" s="45"/>
      <c r="Q302" s="45"/>
      <c r="R302" s="45"/>
      <c r="S302" s="45"/>
    </row>
    <row r="303" spans="2:19" x14ac:dyDescent="0.3">
      <c r="B303" s="31"/>
      <c r="C303" s="45"/>
      <c r="D303" s="45"/>
      <c r="E303" s="45"/>
      <c r="F303" s="45"/>
      <c r="G303" s="45"/>
      <c r="H303" s="45"/>
      <c r="I303" s="45"/>
      <c r="J303" s="45"/>
      <c r="K303" s="45"/>
      <c r="L303" s="45"/>
      <c r="M303" s="45"/>
      <c r="N303" s="45"/>
      <c r="O303" s="45"/>
      <c r="P303" s="45"/>
      <c r="Q303" s="45"/>
      <c r="R303" s="45"/>
      <c r="S303" s="45"/>
    </row>
    <row r="304" spans="2:19" x14ac:dyDescent="0.3">
      <c r="B304" s="31"/>
      <c r="C304" s="45"/>
      <c r="D304" s="45"/>
      <c r="E304" s="45"/>
      <c r="F304" s="45"/>
      <c r="G304" s="45"/>
      <c r="H304" s="45"/>
      <c r="I304" s="45"/>
      <c r="J304" s="45"/>
      <c r="K304" s="45"/>
      <c r="L304" s="45"/>
      <c r="M304" s="45"/>
      <c r="N304" s="45"/>
      <c r="O304" s="45"/>
      <c r="P304" s="45"/>
      <c r="Q304" s="45"/>
      <c r="R304" s="45"/>
      <c r="S304" s="45"/>
    </row>
    <row r="305" spans="2:19" x14ac:dyDescent="0.3">
      <c r="B305" s="31"/>
      <c r="C305" s="45"/>
      <c r="D305" s="45"/>
      <c r="E305" s="45"/>
      <c r="F305" s="45"/>
      <c r="G305" s="45"/>
      <c r="H305" s="45"/>
      <c r="I305" s="45"/>
      <c r="J305" s="45"/>
      <c r="K305" s="45"/>
      <c r="L305" s="45"/>
      <c r="M305" s="45"/>
      <c r="N305" s="45"/>
      <c r="O305" s="45"/>
      <c r="P305" s="45"/>
      <c r="Q305" s="45"/>
      <c r="R305" s="45"/>
      <c r="S305" s="45"/>
    </row>
    <row r="306" spans="2:19" x14ac:dyDescent="0.3">
      <c r="B306" s="31"/>
      <c r="C306" s="45"/>
      <c r="D306" s="45"/>
      <c r="E306" s="45"/>
      <c r="F306" s="45"/>
      <c r="G306" s="45"/>
      <c r="H306" s="45"/>
      <c r="I306" s="45"/>
      <c r="J306" s="45"/>
      <c r="K306" s="45"/>
      <c r="L306" s="45"/>
      <c r="M306" s="45"/>
      <c r="N306" s="45"/>
      <c r="O306" s="45"/>
      <c r="P306" s="45"/>
      <c r="Q306" s="45"/>
      <c r="R306" s="45"/>
      <c r="S306" s="45"/>
    </row>
    <row r="307" spans="2:19" x14ac:dyDescent="0.3">
      <c r="B307" s="31"/>
      <c r="C307" s="45"/>
      <c r="D307" s="45"/>
      <c r="E307" s="45"/>
      <c r="F307" s="45"/>
      <c r="G307" s="45"/>
      <c r="H307" s="45"/>
      <c r="I307" s="45"/>
      <c r="J307" s="45"/>
      <c r="K307" s="45"/>
      <c r="L307" s="45"/>
      <c r="M307" s="45"/>
      <c r="N307" s="45"/>
      <c r="O307" s="45"/>
      <c r="P307" s="45"/>
      <c r="Q307" s="45"/>
      <c r="R307" s="45"/>
      <c r="S307" s="45"/>
    </row>
    <row r="308" spans="2:19" x14ac:dyDescent="0.3">
      <c r="B308" s="31"/>
      <c r="C308" s="45"/>
      <c r="D308" s="45"/>
      <c r="E308" s="45"/>
      <c r="F308" s="45"/>
      <c r="G308" s="45"/>
      <c r="H308" s="45"/>
      <c r="I308" s="45"/>
      <c r="J308" s="45"/>
      <c r="K308" s="45"/>
      <c r="L308" s="45"/>
      <c r="M308" s="45"/>
      <c r="N308" s="45"/>
      <c r="O308" s="45"/>
      <c r="P308" s="45"/>
      <c r="Q308" s="45"/>
      <c r="R308" s="45"/>
      <c r="S308" s="45"/>
    </row>
    <row r="309" spans="2:19" x14ac:dyDescent="0.3">
      <c r="B309" s="31"/>
      <c r="C309" s="45"/>
      <c r="D309" s="45"/>
      <c r="E309" s="45"/>
      <c r="F309" s="45"/>
      <c r="G309" s="45"/>
      <c r="H309" s="45"/>
      <c r="I309" s="45"/>
      <c r="J309" s="45"/>
      <c r="K309" s="45"/>
      <c r="L309" s="45"/>
      <c r="M309" s="45"/>
      <c r="N309" s="45"/>
      <c r="O309" s="45"/>
      <c r="P309" s="45"/>
      <c r="Q309" s="45"/>
      <c r="R309" s="45"/>
      <c r="S309" s="45"/>
    </row>
    <row r="310" spans="2:19" x14ac:dyDescent="0.3">
      <c r="B310" s="31"/>
      <c r="C310" s="45"/>
      <c r="D310" s="45"/>
      <c r="E310" s="45"/>
      <c r="F310" s="45"/>
      <c r="G310" s="45"/>
      <c r="H310" s="45"/>
      <c r="I310" s="45"/>
      <c r="J310" s="45"/>
      <c r="K310" s="45"/>
      <c r="L310" s="45"/>
      <c r="M310" s="45"/>
      <c r="N310" s="45"/>
      <c r="O310" s="45"/>
      <c r="P310" s="45"/>
      <c r="Q310" s="45"/>
      <c r="R310" s="45"/>
      <c r="S310" s="45"/>
    </row>
    <row r="311" spans="2:19" x14ac:dyDescent="0.3">
      <c r="B311" s="31"/>
      <c r="C311" s="45"/>
      <c r="D311" s="45"/>
      <c r="E311" s="45"/>
      <c r="F311" s="45"/>
      <c r="G311" s="45"/>
      <c r="H311" s="45"/>
      <c r="I311" s="45"/>
      <c r="J311" s="45"/>
      <c r="K311" s="45"/>
      <c r="L311" s="45"/>
      <c r="M311" s="45"/>
      <c r="N311" s="45"/>
      <c r="O311" s="45"/>
      <c r="P311" s="45"/>
      <c r="Q311" s="45"/>
      <c r="R311" s="45"/>
      <c r="S311" s="45"/>
    </row>
    <row r="312" spans="2:19" x14ac:dyDescent="0.3">
      <c r="B312" s="31"/>
      <c r="C312" s="45"/>
      <c r="D312" s="45"/>
      <c r="E312" s="45"/>
      <c r="F312" s="45"/>
      <c r="G312" s="45"/>
      <c r="H312" s="45"/>
      <c r="I312" s="45"/>
      <c r="J312" s="45"/>
      <c r="K312" s="45"/>
      <c r="L312" s="45"/>
      <c r="M312" s="45"/>
      <c r="N312" s="45"/>
      <c r="O312" s="45"/>
      <c r="P312" s="45"/>
      <c r="Q312" s="45"/>
      <c r="R312" s="45"/>
      <c r="S312" s="45"/>
    </row>
    <row r="313" spans="2:19" x14ac:dyDescent="0.3">
      <c r="B313" s="31"/>
      <c r="C313" s="45"/>
      <c r="D313" s="45"/>
      <c r="E313" s="45"/>
      <c r="F313" s="45"/>
      <c r="G313" s="45"/>
      <c r="H313" s="45"/>
      <c r="I313" s="45"/>
      <c r="J313" s="45"/>
      <c r="K313" s="45"/>
      <c r="L313" s="45"/>
      <c r="M313" s="45"/>
      <c r="N313" s="45"/>
      <c r="O313" s="45"/>
      <c r="P313" s="45"/>
      <c r="Q313" s="45"/>
      <c r="R313" s="45"/>
      <c r="S313" s="45"/>
    </row>
    <row r="314" spans="2:19" x14ac:dyDescent="0.3">
      <c r="B314" s="31"/>
      <c r="C314" s="45"/>
      <c r="D314" s="45"/>
      <c r="E314" s="45"/>
      <c r="F314" s="45"/>
      <c r="G314" s="45"/>
      <c r="H314" s="45"/>
      <c r="I314" s="45"/>
      <c r="J314" s="45"/>
      <c r="K314" s="45"/>
      <c r="L314" s="45"/>
      <c r="M314" s="45"/>
      <c r="N314" s="45"/>
      <c r="O314" s="45"/>
      <c r="P314" s="45"/>
      <c r="Q314" s="45"/>
      <c r="R314" s="45"/>
      <c r="S314" s="45"/>
    </row>
    <row r="315" spans="2:19" x14ac:dyDescent="0.3">
      <c r="B315" s="31"/>
      <c r="C315" s="45"/>
      <c r="D315" s="45"/>
      <c r="E315" s="45"/>
      <c r="F315" s="45"/>
      <c r="G315" s="45"/>
      <c r="H315" s="45"/>
      <c r="I315" s="45"/>
      <c r="J315" s="45"/>
      <c r="K315" s="45"/>
      <c r="L315" s="45"/>
      <c r="M315" s="45"/>
      <c r="N315" s="45"/>
      <c r="O315" s="45"/>
      <c r="P315" s="45"/>
      <c r="Q315" s="45"/>
      <c r="R315" s="45"/>
      <c r="S315" s="45"/>
    </row>
    <row r="316" spans="2:19" x14ac:dyDescent="0.3">
      <c r="B316" s="31"/>
      <c r="C316" s="45"/>
      <c r="D316" s="45"/>
      <c r="E316" s="45"/>
      <c r="F316" s="45"/>
      <c r="G316" s="45"/>
      <c r="H316" s="45"/>
      <c r="I316" s="45"/>
      <c r="J316" s="45"/>
      <c r="K316" s="45"/>
      <c r="L316" s="45"/>
      <c r="M316" s="45"/>
      <c r="N316" s="45"/>
      <c r="O316" s="45"/>
      <c r="P316" s="45"/>
      <c r="Q316" s="45"/>
      <c r="R316" s="45"/>
      <c r="S316" s="45"/>
    </row>
    <row r="317" spans="2:19" x14ac:dyDescent="0.3">
      <c r="B317" s="31"/>
      <c r="C317" s="45"/>
      <c r="D317" s="45"/>
      <c r="E317" s="45"/>
      <c r="F317" s="45"/>
      <c r="G317" s="45"/>
      <c r="H317" s="45"/>
      <c r="I317" s="45"/>
      <c r="J317" s="45"/>
      <c r="K317" s="45"/>
      <c r="L317" s="45"/>
      <c r="M317" s="45"/>
      <c r="N317" s="45"/>
      <c r="O317" s="45"/>
      <c r="P317" s="45"/>
      <c r="Q317" s="45"/>
      <c r="R317" s="45"/>
      <c r="S317" s="45"/>
    </row>
    <row r="318" spans="2:19" x14ac:dyDescent="0.3">
      <c r="B318" s="31"/>
      <c r="C318" s="45"/>
      <c r="D318" s="45"/>
      <c r="E318" s="45"/>
      <c r="F318" s="45"/>
      <c r="G318" s="45"/>
      <c r="H318" s="45"/>
      <c r="I318" s="45"/>
      <c r="J318" s="45"/>
      <c r="K318" s="45"/>
      <c r="L318" s="45"/>
      <c r="M318" s="45"/>
      <c r="N318" s="45"/>
      <c r="O318" s="45"/>
      <c r="P318" s="45"/>
      <c r="Q318" s="45"/>
      <c r="R318" s="45"/>
      <c r="S318" s="45"/>
    </row>
    <row r="319" spans="2:19" x14ac:dyDescent="0.3">
      <c r="B319" s="31"/>
      <c r="C319" s="45"/>
      <c r="D319" s="45"/>
      <c r="E319" s="45"/>
      <c r="F319" s="45"/>
      <c r="G319" s="45"/>
      <c r="H319" s="45"/>
      <c r="I319" s="45"/>
      <c r="J319" s="45"/>
      <c r="K319" s="45"/>
      <c r="L319" s="45"/>
      <c r="M319" s="45"/>
      <c r="N319" s="45"/>
      <c r="O319" s="45"/>
      <c r="P319" s="45"/>
      <c r="Q319" s="45"/>
      <c r="R319" s="45"/>
      <c r="S319" s="45"/>
    </row>
    <row r="320" spans="2:19" x14ac:dyDescent="0.3">
      <c r="B320" s="31"/>
      <c r="C320" s="45"/>
      <c r="D320" s="45"/>
      <c r="E320" s="45"/>
      <c r="F320" s="45"/>
      <c r="G320" s="45"/>
      <c r="H320" s="45"/>
      <c r="I320" s="45"/>
      <c r="J320" s="45"/>
      <c r="K320" s="45"/>
      <c r="L320" s="45"/>
      <c r="M320" s="45"/>
      <c r="N320" s="45"/>
      <c r="O320" s="45"/>
      <c r="P320" s="45"/>
      <c r="Q320" s="45"/>
      <c r="R320" s="45"/>
      <c r="S320" s="45"/>
    </row>
    <row r="321" spans="2:19" x14ac:dyDescent="0.3">
      <c r="B321" s="31"/>
      <c r="C321" s="45"/>
      <c r="D321" s="45"/>
      <c r="E321" s="45"/>
      <c r="F321" s="45"/>
      <c r="G321" s="45"/>
      <c r="H321" s="45"/>
      <c r="I321" s="45"/>
      <c r="J321" s="45"/>
      <c r="K321" s="45"/>
      <c r="L321" s="45"/>
      <c r="M321" s="45"/>
      <c r="N321" s="45"/>
      <c r="O321" s="45"/>
      <c r="P321" s="45"/>
      <c r="Q321" s="45"/>
      <c r="R321" s="45"/>
      <c r="S321" s="45"/>
    </row>
    <row r="322" spans="2:19" x14ac:dyDescent="0.3">
      <c r="B322" s="31"/>
      <c r="C322" s="45"/>
      <c r="D322" s="45"/>
      <c r="E322" s="45"/>
      <c r="F322" s="45"/>
      <c r="G322" s="45"/>
      <c r="H322" s="45"/>
      <c r="I322" s="45"/>
      <c r="J322" s="45"/>
      <c r="K322" s="45"/>
      <c r="L322" s="45"/>
      <c r="M322" s="45"/>
      <c r="N322" s="45"/>
      <c r="O322" s="45"/>
      <c r="P322" s="45"/>
      <c r="Q322" s="45"/>
      <c r="R322" s="45"/>
      <c r="S322" s="45"/>
    </row>
    <row r="323" spans="2:19" x14ac:dyDescent="0.3">
      <c r="B323" s="31"/>
      <c r="C323" s="45"/>
      <c r="D323" s="45"/>
      <c r="E323" s="45"/>
      <c r="F323" s="45"/>
      <c r="G323" s="45"/>
      <c r="H323" s="45"/>
      <c r="I323" s="45"/>
      <c r="J323" s="45"/>
      <c r="K323" s="45"/>
      <c r="L323" s="45"/>
      <c r="M323" s="45"/>
      <c r="N323" s="45"/>
      <c r="O323" s="45"/>
      <c r="P323" s="45"/>
      <c r="Q323" s="45"/>
      <c r="R323" s="45"/>
      <c r="S323" s="45"/>
    </row>
    <row r="324" spans="2:19" x14ac:dyDescent="0.3">
      <c r="B324" s="31"/>
      <c r="C324" s="45"/>
      <c r="D324" s="45"/>
      <c r="E324" s="45"/>
      <c r="F324" s="45"/>
      <c r="G324" s="45"/>
      <c r="H324" s="45"/>
      <c r="I324" s="45"/>
      <c r="J324" s="45"/>
      <c r="K324" s="45"/>
      <c r="L324" s="45"/>
      <c r="M324" s="45"/>
      <c r="N324" s="45"/>
      <c r="O324" s="45"/>
      <c r="P324" s="45"/>
      <c r="Q324" s="45"/>
      <c r="R324" s="45"/>
      <c r="S324" s="45"/>
    </row>
    <row r="325" spans="2:19" x14ac:dyDescent="0.3">
      <c r="B325" s="31"/>
      <c r="C325" s="45"/>
      <c r="D325" s="45"/>
      <c r="E325" s="45"/>
      <c r="F325" s="45"/>
      <c r="G325" s="45"/>
      <c r="H325" s="45"/>
      <c r="I325" s="45"/>
      <c r="J325" s="45"/>
      <c r="K325" s="45"/>
      <c r="L325" s="45"/>
      <c r="M325" s="45"/>
      <c r="N325" s="45"/>
      <c r="O325" s="45"/>
      <c r="P325" s="45"/>
      <c r="Q325" s="45"/>
      <c r="R325" s="45"/>
      <c r="S325" s="45"/>
    </row>
    <row r="326" spans="2:19" x14ac:dyDescent="0.3">
      <c r="B326" s="31"/>
      <c r="C326" s="45"/>
      <c r="D326" s="45"/>
      <c r="E326" s="45"/>
      <c r="F326" s="45"/>
      <c r="G326" s="45"/>
      <c r="H326" s="45"/>
      <c r="I326" s="45"/>
      <c r="J326" s="45"/>
      <c r="K326" s="45"/>
      <c r="L326" s="45"/>
      <c r="M326" s="45"/>
      <c r="N326" s="45"/>
      <c r="O326" s="45"/>
      <c r="P326" s="45"/>
      <c r="Q326" s="45"/>
      <c r="R326" s="45"/>
      <c r="S326" s="45"/>
    </row>
    <row r="327" spans="2:19" x14ac:dyDescent="0.3">
      <c r="B327" s="31"/>
      <c r="C327" s="45"/>
      <c r="D327" s="45"/>
      <c r="E327" s="45"/>
      <c r="F327" s="45"/>
      <c r="G327" s="45"/>
      <c r="H327" s="45"/>
      <c r="I327" s="45"/>
      <c r="J327" s="45"/>
      <c r="K327" s="45"/>
      <c r="L327" s="45"/>
      <c r="M327" s="45"/>
      <c r="N327" s="45"/>
      <c r="O327" s="45"/>
      <c r="P327" s="45"/>
      <c r="Q327" s="45"/>
      <c r="R327" s="45"/>
      <c r="S327" s="45"/>
    </row>
    <row r="328" spans="2:19" x14ac:dyDescent="0.3">
      <c r="B328" s="31"/>
      <c r="C328" s="45"/>
      <c r="D328" s="45"/>
      <c r="E328" s="45"/>
      <c r="F328" s="45"/>
      <c r="G328" s="45"/>
      <c r="H328" s="45"/>
      <c r="I328" s="45"/>
      <c r="J328" s="45"/>
      <c r="K328" s="45"/>
      <c r="L328" s="45"/>
      <c r="M328" s="45"/>
      <c r="N328" s="45"/>
      <c r="O328" s="45"/>
      <c r="P328" s="45"/>
      <c r="Q328" s="45"/>
      <c r="R328" s="45"/>
      <c r="S328" s="45"/>
    </row>
    <row r="329" spans="2:19" x14ac:dyDescent="0.3">
      <c r="B329" s="31"/>
      <c r="C329" s="45"/>
      <c r="D329" s="45"/>
      <c r="E329" s="45"/>
      <c r="F329" s="45"/>
      <c r="G329" s="45"/>
      <c r="H329" s="45"/>
      <c r="I329" s="45"/>
      <c r="J329" s="45"/>
      <c r="K329" s="45"/>
      <c r="L329" s="45"/>
      <c r="M329" s="45"/>
      <c r="N329" s="45"/>
      <c r="O329" s="45"/>
      <c r="P329" s="45"/>
      <c r="Q329" s="45"/>
      <c r="R329" s="45"/>
      <c r="S329" s="45"/>
    </row>
    <row r="330" spans="2:19" x14ac:dyDescent="0.3">
      <c r="B330" s="31"/>
      <c r="C330" s="45"/>
      <c r="D330" s="45"/>
      <c r="E330" s="45"/>
      <c r="F330" s="45"/>
      <c r="G330" s="45"/>
      <c r="H330" s="45"/>
      <c r="I330" s="45"/>
      <c r="J330" s="45"/>
      <c r="K330" s="45"/>
      <c r="L330" s="45"/>
      <c r="M330" s="45"/>
      <c r="N330" s="45"/>
      <c r="O330" s="45"/>
      <c r="P330" s="45"/>
      <c r="Q330" s="45"/>
      <c r="R330" s="45"/>
      <c r="S330" s="45"/>
    </row>
    <row r="331" spans="2:19" x14ac:dyDescent="0.3">
      <c r="B331" s="31"/>
      <c r="C331" s="45"/>
      <c r="D331" s="45"/>
      <c r="E331" s="45"/>
      <c r="F331" s="45"/>
      <c r="G331" s="45"/>
      <c r="H331" s="45"/>
      <c r="I331" s="45"/>
      <c r="J331" s="45"/>
      <c r="K331" s="45"/>
      <c r="L331" s="45"/>
      <c r="M331" s="45"/>
      <c r="N331" s="45"/>
      <c r="O331" s="45"/>
      <c r="P331" s="45"/>
      <c r="Q331" s="45"/>
      <c r="R331" s="45"/>
      <c r="S331" s="45"/>
    </row>
    <row r="332" spans="2:19" x14ac:dyDescent="0.3">
      <c r="B332" s="31"/>
      <c r="C332" s="45"/>
      <c r="D332" s="45"/>
      <c r="E332" s="45"/>
      <c r="F332" s="45"/>
      <c r="G332" s="45"/>
      <c r="H332" s="45"/>
      <c r="I332" s="45"/>
      <c r="J332" s="45"/>
      <c r="K332" s="45"/>
      <c r="L332" s="45"/>
      <c r="M332" s="45"/>
      <c r="N332" s="45"/>
      <c r="O332" s="45"/>
      <c r="P332" s="45"/>
      <c r="Q332" s="45"/>
      <c r="R332" s="45"/>
      <c r="S332" s="45"/>
    </row>
    <row r="333" spans="2:19" x14ac:dyDescent="0.3">
      <c r="B333" s="31"/>
      <c r="C333" s="45"/>
      <c r="D333" s="45"/>
      <c r="E333" s="45"/>
      <c r="F333" s="45"/>
      <c r="G333" s="45"/>
      <c r="H333" s="45"/>
      <c r="I333" s="45"/>
      <c r="J333" s="45"/>
      <c r="K333" s="45"/>
      <c r="L333" s="45"/>
      <c r="M333" s="45"/>
      <c r="N333" s="45"/>
      <c r="O333" s="45"/>
      <c r="P333" s="45"/>
      <c r="Q333" s="45"/>
      <c r="R333" s="45"/>
      <c r="S333" s="45"/>
    </row>
    <row r="334" spans="2:19" x14ac:dyDescent="0.3">
      <c r="B334" s="31"/>
      <c r="C334" s="45"/>
      <c r="D334" s="45"/>
      <c r="E334" s="45"/>
      <c r="F334" s="45"/>
      <c r="G334" s="45"/>
      <c r="H334" s="45"/>
      <c r="I334" s="45"/>
      <c r="J334" s="45"/>
      <c r="K334" s="45"/>
      <c r="L334" s="45"/>
      <c r="M334" s="45"/>
      <c r="N334" s="45"/>
      <c r="O334" s="45"/>
      <c r="P334" s="45"/>
      <c r="Q334" s="45"/>
      <c r="R334" s="45"/>
      <c r="S334" s="45"/>
    </row>
    <row r="335" spans="2:19" x14ac:dyDescent="0.3">
      <c r="B335" s="31"/>
      <c r="C335" s="45"/>
      <c r="D335" s="45"/>
      <c r="E335" s="45"/>
      <c r="F335" s="45"/>
      <c r="G335" s="45"/>
      <c r="H335" s="45"/>
      <c r="I335" s="45"/>
      <c r="J335" s="45"/>
      <c r="K335" s="45"/>
      <c r="L335" s="45"/>
      <c r="M335" s="45"/>
      <c r="N335" s="45"/>
      <c r="O335" s="45"/>
      <c r="P335" s="45"/>
      <c r="Q335" s="45"/>
      <c r="R335" s="45"/>
      <c r="S335" s="45"/>
    </row>
    <row r="336" spans="2:19" x14ac:dyDescent="0.3">
      <c r="B336" s="31"/>
      <c r="C336" s="45"/>
      <c r="D336" s="45"/>
      <c r="E336" s="45"/>
      <c r="F336" s="45"/>
      <c r="G336" s="45"/>
      <c r="H336" s="45"/>
      <c r="I336" s="45"/>
      <c r="J336" s="45"/>
      <c r="K336" s="45"/>
      <c r="L336" s="45"/>
      <c r="M336" s="45"/>
      <c r="N336" s="45"/>
      <c r="O336" s="45"/>
      <c r="P336" s="45"/>
      <c r="Q336" s="45"/>
      <c r="R336" s="45"/>
      <c r="S336" s="45"/>
    </row>
    <row r="337" spans="2:19" x14ac:dyDescent="0.3">
      <c r="B337" s="31"/>
      <c r="C337" s="45"/>
      <c r="D337" s="45"/>
      <c r="E337" s="45"/>
      <c r="F337" s="45"/>
      <c r="G337" s="45"/>
      <c r="H337" s="45"/>
      <c r="I337" s="45"/>
      <c r="J337" s="45"/>
      <c r="K337" s="45"/>
      <c r="L337" s="45"/>
      <c r="M337" s="45"/>
      <c r="N337" s="45"/>
      <c r="O337" s="45"/>
      <c r="P337" s="45"/>
      <c r="Q337" s="45"/>
      <c r="R337" s="45"/>
      <c r="S337" s="45"/>
    </row>
    <row r="338" spans="2:19" x14ac:dyDescent="0.3">
      <c r="B338" s="31"/>
      <c r="C338" s="45"/>
      <c r="D338" s="45"/>
      <c r="E338" s="45"/>
      <c r="F338" s="45"/>
      <c r="G338" s="45"/>
      <c r="H338" s="45"/>
      <c r="I338" s="45"/>
      <c r="J338" s="45"/>
      <c r="K338" s="45"/>
      <c r="L338" s="45"/>
      <c r="M338" s="45"/>
      <c r="N338" s="45"/>
      <c r="O338" s="45"/>
      <c r="P338" s="45"/>
      <c r="Q338" s="45"/>
      <c r="R338" s="45"/>
      <c r="S338" s="45"/>
    </row>
    <row r="339" spans="2:19" x14ac:dyDescent="0.3">
      <c r="B339" s="31"/>
      <c r="C339" s="45"/>
      <c r="D339" s="45"/>
      <c r="E339" s="45"/>
      <c r="F339" s="45"/>
      <c r="G339" s="45"/>
      <c r="H339" s="45"/>
      <c r="I339" s="45"/>
      <c r="J339" s="45"/>
      <c r="K339" s="45"/>
      <c r="L339" s="45"/>
      <c r="M339" s="45"/>
      <c r="N339" s="45"/>
      <c r="O339" s="45"/>
      <c r="P339" s="45"/>
      <c r="Q339" s="45"/>
      <c r="R339" s="45"/>
      <c r="S339" s="45"/>
    </row>
    <row r="340" spans="2:19" x14ac:dyDescent="0.3">
      <c r="B340" s="31"/>
      <c r="C340" s="45"/>
      <c r="D340" s="45"/>
      <c r="E340" s="45"/>
      <c r="F340" s="45"/>
      <c r="G340" s="45"/>
      <c r="H340" s="45"/>
      <c r="I340" s="45"/>
      <c r="J340" s="45"/>
      <c r="K340" s="45"/>
      <c r="L340" s="45"/>
      <c r="M340" s="45"/>
      <c r="N340" s="45"/>
      <c r="O340" s="45"/>
      <c r="P340" s="45"/>
      <c r="Q340" s="45"/>
      <c r="R340" s="45"/>
      <c r="S340" s="45"/>
    </row>
    <row r="341" spans="2:19" x14ac:dyDescent="0.3">
      <c r="B341" s="31"/>
      <c r="C341" s="45"/>
      <c r="D341" s="45"/>
      <c r="E341" s="45"/>
      <c r="F341" s="45"/>
      <c r="G341" s="45"/>
      <c r="H341" s="45"/>
      <c r="I341" s="45"/>
      <c r="J341" s="45"/>
      <c r="K341" s="45"/>
      <c r="L341" s="45"/>
      <c r="M341" s="45"/>
      <c r="N341" s="45"/>
      <c r="O341" s="45"/>
      <c r="P341" s="45"/>
      <c r="Q341" s="45"/>
      <c r="R341" s="45"/>
      <c r="S341" s="45"/>
    </row>
    <row r="342" spans="2:19" x14ac:dyDescent="0.3">
      <c r="B342" s="31"/>
      <c r="C342" s="45"/>
      <c r="D342" s="45"/>
      <c r="E342" s="45"/>
      <c r="F342" s="45"/>
      <c r="G342" s="45"/>
      <c r="H342" s="45"/>
      <c r="I342" s="45"/>
      <c r="J342" s="45"/>
      <c r="K342" s="45"/>
      <c r="L342" s="45"/>
      <c r="M342" s="45"/>
      <c r="N342" s="45"/>
      <c r="O342" s="45"/>
      <c r="P342" s="45"/>
      <c r="Q342" s="45"/>
      <c r="R342" s="45"/>
      <c r="S342" s="45"/>
    </row>
    <row r="343" spans="2:19" x14ac:dyDescent="0.3">
      <c r="B343" s="31"/>
      <c r="C343" s="45"/>
      <c r="D343" s="45"/>
      <c r="E343" s="45"/>
      <c r="F343" s="45"/>
      <c r="G343" s="45"/>
      <c r="H343" s="45"/>
      <c r="I343" s="45"/>
      <c r="J343" s="45"/>
      <c r="K343" s="45"/>
      <c r="L343" s="45"/>
      <c r="M343" s="45"/>
      <c r="N343" s="45"/>
      <c r="O343" s="45"/>
      <c r="P343" s="45"/>
      <c r="Q343" s="45"/>
      <c r="R343" s="45"/>
      <c r="S343" s="45"/>
    </row>
    <row r="344" spans="2:19" x14ac:dyDescent="0.3">
      <c r="B344" s="31"/>
      <c r="C344" s="45"/>
      <c r="D344" s="45"/>
      <c r="E344" s="45"/>
      <c r="F344" s="45"/>
      <c r="G344" s="45"/>
      <c r="H344" s="45"/>
      <c r="I344" s="45"/>
      <c r="J344" s="45"/>
      <c r="K344" s="45"/>
      <c r="L344" s="45"/>
      <c r="M344" s="45"/>
      <c r="N344" s="45"/>
      <c r="O344" s="45"/>
      <c r="P344" s="45"/>
      <c r="Q344" s="45"/>
      <c r="R344" s="45"/>
      <c r="S344" s="45"/>
    </row>
    <row r="345" spans="2:19" x14ac:dyDescent="0.3">
      <c r="B345" s="31"/>
      <c r="C345" s="45"/>
      <c r="D345" s="45"/>
      <c r="E345" s="45"/>
      <c r="F345" s="45"/>
      <c r="G345" s="45"/>
      <c r="H345" s="45"/>
      <c r="I345" s="45"/>
      <c r="J345" s="45"/>
      <c r="K345" s="45"/>
      <c r="L345" s="45"/>
      <c r="M345" s="45"/>
      <c r="N345" s="45"/>
      <c r="O345" s="45"/>
      <c r="P345" s="45"/>
      <c r="Q345" s="45"/>
      <c r="R345" s="45"/>
      <c r="S345" s="45"/>
    </row>
    <row r="346" spans="2:19" x14ac:dyDescent="0.3">
      <c r="B346" s="31"/>
      <c r="C346" s="45"/>
      <c r="D346" s="45"/>
      <c r="E346" s="45"/>
      <c r="F346" s="45"/>
      <c r="G346" s="45"/>
      <c r="H346" s="45"/>
      <c r="I346" s="45"/>
      <c r="J346" s="45"/>
      <c r="K346" s="45"/>
      <c r="L346" s="45"/>
      <c r="M346" s="45"/>
      <c r="N346" s="45"/>
      <c r="O346" s="45"/>
      <c r="P346" s="45"/>
      <c r="Q346" s="45"/>
      <c r="R346" s="45"/>
      <c r="S346" s="45"/>
    </row>
    <row r="347" spans="2:19" x14ac:dyDescent="0.3">
      <c r="B347" s="31"/>
      <c r="C347" s="45"/>
      <c r="D347" s="45"/>
      <c r="E347" s="45"/>
      <c r="F347" s="45"/>
      <c r="G347" s="45"/>
      <c r="H347" s="45"/>
      <c r="I347" s="45"/>
      <c r="J347" s="45"/>
      <c r="K347" s="45"/>
      <c r="L347" s="45"/>
      <c r="M347" s="45"/>
      <c r="N347" s="45"/>
      <c r="O347" s="45"/>
      <c r="P347" s="45"/>
      <c r="Q347" s="45"/>
      <c r="R347" s="45"/>
      <c r="S347" s="45"/>
    </row>
    <row r="348" spans="2:19" x14ac:dyDescent="0.3">
      <c r="B348" s="31"/>
      <c r="C348" s="45"/>
      <c r="D348" s="45"/>
      <c r="E348" s="45"/>
      <c r="F348" s="45"/>
      <c r="G348" s="45"/>
      <c r="H348" s="45"/>
      <c r="I348" s="45"/>
      <c r="J348" s="45"/>
      <c r="K348" s="45"/>
      <c r="L348" s="45"/>
      <c r="M348" s="45"/>
      <c r="N348" s="45"/>
      <c r="O348" s="45"/>
      <c r="P348" s="45"/>
      <c r="Q348" s="45"/>
      <c r="R348" s="45"/>
      <c r="S348" s="45"/>
    </row>
    <row r="349" spans="2:19" x14ac:dyDescent="0.3">
      <c r="B349" s="31"/>
      <c r="C349" s="45"/>
      <c r="D349" s="45"/>
      <c r="E349" s="45"/>
      <c r="F349" s="45"/>
      <c r="G349" s="45"/>
      <c r="H349" s="45"/>
      <c r="I349" s="45"/>
      <c r="J349" s="45"/>
      <c r="K349" s="45"/>
      <c r="L349" s="45"/>
      <c r="M349" s="45"/>
      <c r="N349" s="45"/>
      <c r="O349" s="45"/>
      <c r="P349" s="45"/>
      <c r="Q349" s="45"/>
      <c r="R349" s="45"/>
      <c r="S349" s="45"/>
    </row>
    <row r="350" spans="2:19" x14ac:dyDescent="0.3">
      <c r="B350" s="31"/>
      <c r="C350" s="45"/>
      <c r="D350" s="45"/>
      <c r="E350" s="45"/>
      <c r="F350" s="45"/>
      <c r="G350" s="45"/>
      <c r="H350" s="45"/>
      <c r="I350" s="45"/>
      <c r="J350" s="45"/>
      <c r="K350" s="45"/>
      <c r="L350" s="45"/>
      <c r="M350" s="45"/>
      <c r="N350" s="45"/>
      <c r="O350" s="45"/>
      <c r="P350" s="45"/>
      <c r="Q350" s="45"/>
      <c r="R350" s="45"/>
      <c r="S350" s="45"/>
    </row>
    <row r="351" spans="2:19" x14ac:dyDescent="0.3">
      <c r="B351" s="31"/>
      <c r="C351" s="45"/>
      <c r="D351" s="45"/>
      <c r="E351" s="45"/>
      <c r="F351" s="45"/>
      <c r="G351" s="45"/>
      <c r="H351" s="45"/>
      <c r="I351" s="45"/>
      <c r="J351" s="45"/>
      <c r="K351" s="45"/>
      <c r="L351" s="45"/>
      <c r="M351" s="45"/>
      <c r="N351" s="45"/>
      <c r="O351" s="45"/>
      <c r="P351" s="45"/>
      <c r="Q351" s="45"/>
      <c r="R351" s="45"/>
      <c r="S351" s="45"/>
    </row>
    <row r="352" spans="2:19" x14ac:dyDescent="0.3">
      <c r="B352" s="31"/>
      <c r="C352" s="45"/>
      <c r="D352" s="45"/>
      <c r="E352" s="45"/>
      <c r="F352" s="45"/>
      <c r="G352" s="45"/>
      <c r="H352" s="45"/>
      <c r="I352" s="45"/>
      <c r="J352" s="45"/>
      <c r="K352" s="45"/>
      <c r="L352" s="45"/>
      <c r="M352" s="45"/>
      <c r="N352" s="45"/>
      <c r="O352" s="45"/>
      <c r="P352" s="45"/>
      <c r="Q352" s="45"/>
      <c r="R352" s="45"/>
      <c r="S352" s="45"/>
    </row>
    <row r="353" spans="2:19" x14ac:dyDescent="0.3">
      <c r="B353" s="31"/>
      <c r="C353" s="45"/>
      <c r="D353" s="45"/>
      <c r="E353" s="45"/>
      <c r="F353" s="45"/>
      <c r="G353" s="45"/>
      <c r="H353" s="45"/>
      <c r="I353" s="45"/>
      <c r="J353" s="45"/>
      <c r="K353" s="45"/>
      <c r="L353" s="45"/>
      <c r="M353" s="45"/>
      <c r="N353" s="45"/>
      <c r="O353" s="45"/>
      <c r="P353" s="45"/>
      <c r="Q353" s="45"/>
      <c r="R353" s="45"/>
      <c r="S353" s="45"/>
    </row>
    <row r="354" spans="2:19" x14ac:dyDescent="0.3">
      <c r="B354" s="31"/>
      <c r="C354" s="45"/>
      <c r="D354" s="45"/>
      <c r="E354" s="45"/>
      <c r="F354" s="45"/>
      <c r="G354" s="45"/>
      <c r="H354" s="45"/>
      <c r="I354" s="45"/>
      <c r="J354" s="45"/>
      <c r="K354" s="45"/>
      <c r="L354" s="45"/>
      <c r="M354" s="45"/>
      <c r="N354" s="45"/>
      <c r="O354" s="45"/>
      <c r="P354" s="45"/>
      <c r="Q354" s="45"/>
      <c r="R354" s="45"/>
      <c r="S354" s="45"/>
    </row>
    <row r="355" spans="2:19" x14ac:dyDescent="0.3">
      <c r="B355" s="31"/>
      <c r="C355" s="45"/>
      <c r="D355" s="45"/>
      <c r="E355" s="45"/>
      <c r="F355" s="45"/>
      <c r="G355" s="45"/>
      <c r="H355" s="45"/>
      <c r="I355" s="45"/>
      <c r="J355" s="45"/>
      <c r="K355" s="45"/>
      <c r="L355" s="45"/>
      <c r="M355" s="45"/>
      <c r="N355" s="45"/>
      <c r="O355" s="45"/>
      <c r="P355" s="45"/>
      <c r="Q355" s="45"/>
      <c r="R355" s="45"/>
      <c r="S355" s="45"/>
    </row>
    <row r="356" spans="2:19" x14ac:dyDescent="0.3">
      <c r="B356" s="31"/>
      <c r="C356" s="45"/>
      <c r="D356" s="45"/>
      <c r="E356" s="45"/>
      <c r="F356" s="45"/>
      <c r="G356" s="45"/>
      <c r="H356" s="45"/>
      <c r="I356" s="45"/>
      <c r="J356" s="45"/>
      <c r="K356" s="45"/>
      <c r="L356" s="45"/>
      <c r="M356" s="45"/>
      <c r="N356" s="45"/>
      <c r="O356" s="45"/>
      <c r="P356" s="45"/>
      <c r="Q356" s="45"/>
      <c r="R356" s="45"/>
      <c r="S356" s="45"/>
    </row>
    <row r="357" spans="2:19" x14ac:dyDescent="0.3">
      <c r="B357" s="31"/>
      <c r="C357" s="45"/>
      <c r="D357" s="45"/>
      <c r="E357" s="45"/>
      <c r="F357" s="45"/>
      <c r="G357" s="45"/>
      <c r="H357" s="45"/>
      <c r="I357" s="45"/>
      <c r="J357" s="45"/>
      <c r="K357" s="45"/>
      <c r="L357" s="45"/>
      <c r="M357" s="45"/>
      <c r="N357" s="45"/>
      <c r="O357" s="45"/>
      <c r="P357" s="45"/>
      <c r="Q357" s="45"/>
      <c r="R357" s="45"/>
      <c r="S357" s="45"/>
    </row>
    <row r="358" spans="2:19" x14ac:dyDescent="0.3">
      <c r="B358" s="31"/>
      <c r="C358" s="45"/>
      <c r="D358" s="45"/>
      <c r="E358" s="45"/>
      <c r="F358" s="45"/>
      <c r="G358" s="45"/>
      <c r="H358" s="45"/>
      <c r="I358" s="45"/>
      <c r="J358" s="45"/>
      <c r="K358" s="45"/>
      <c r="L358" s="45"/>
      <c r="M358" s="45"/>
      <c r="N358" s="45"/>
      <c r="O358" s="45"/>
      <c r="P358" s="45"/>
      <c r="Q358" s="45"/>
      <c r="R358" s="45"/>
      <c r="S358" s="45"/>
    </row>
    <row r="359" spans="2:19" x14ac:dyDescent="0.3">
      <c r="B359" s="31"/>
      <c r="C359" s="45"/>
      <c r="D359" s="45"/>
      <c r="E359" s="45"/>
      <c r="F359" s="45"/>
      <c r="G359" s="45"/>
      <c r="H359" s="45"/>
      <c r="I359" s="45"/>
      <c r="J359" s="45"/>
      <c r="K359" s="45"/>
      <c r="L359" s="45"/>
      <c r="M359" s="45"/>
      <c r="N359" s="45"/>
      <c r="O359" s="45"/>
      <c r="P359" s="45"/>
      <c r="Q359" s="45"/>
      <c r="R359" s="45"/>
      <c r="S359" s="45"/>
    </row>
    <row r="360" spans="2:19" x14ac:dyDescent="0.3">
      <c r="B360" s="31"/>
      <c r="C360" s="45"/>
      <c r="D360" s="45"/>
      <c r="E360" s="45"/>
      <c r="F360" s="45"/>
      <c r="G360" s="45"/>
      <c r="H360" s="45"/>
      <c r="I360" s="45"/>
      <c r="J360" s="45"/>
      <c r="K360" s="45"/>
      <c r="L360" s="45"/>
      <c r="M360" s="45"/>
      <c r="N360" s="45"/>
      <c r="O360" s="45"/>
      <c r="P360" s="45"/>
      <c r="Q360" s="45"/>
      <c r="R360" s="45"/>
      <c r="S360" s="45"/>
    </row>
    <row r="361" spans="2:19" x14ac:dyDescent="0.3">
      <c r="B361" s="31"/>
      <c r="C361" s="45"/>
      <c r="D361" s="45"/>
      <c r="E361" s="45"/>
      <c r="F361" s="45"/>
      <c r="G361" s="45"/>
      <c r="H361" s="45"/>
      <c r="I361" s="45"/>
      <c r="J361" s="45"/>
      <c r="K361" s="45"/>
      <c r="L361" s="45"/>
      <c r="M361" s="45"/>
      <c r="N361" s="45"/>
      <c r="O361" s="45"/>
      <c r="P361" s="45"/>
      <c r="Q361" s="45"/>
      <c r="R361" s="45"/>
      <c r="S361" s="45"/>
    </row>
    <row r="362" spans="2:19" x14ac:dyDescent="0.3">
      <c r="B362" s="31"/>
      <c r="C362" s="45"/>
      <c r="D362" s="45"/>
      <c r="E362" s="45"/>
      <c r="F362" s="45"/>
      <c r="G362" s="45"/>
      <c r="H362" s="45"/>
      <c r="I362" s="45"/>
      <c r="J362" s="45"/>
      <c r="K362" s="45"/>
      <c r="L362" s="45"/>
      <c r="M362" s="45"/>
      <c r="N362" s="45"/>
      <c r="O362" s="45"/>
      <c r="P362" s="45"/>
      <c r="Q362" s="45"/>
      <c r="R362" s="45"/>
      <c r="S362" s="45"/>
    </row>
    <row r="363" spans="2:19" x14ac:dyDescent="0.3">
      <c r="B363" s="31"/>
      <c r="C363" s="45"/>
      <c r="D363" s="45"/>
      <c r="E363" s="45"/>
      <c r="F363" s="45"/>
      <c r="G363" s="45"/>
      <c r="H363" s="45"/>
      <c r="I363" s="45"/>
      <c r="J363" s="45"/>
      <c r="K363" s="45"/>
      <c r="L363" s="45"/>
      <c r="M363" s="45"/>
      <c r="N363" s="45"/>
      <c r="O363" s="45"/>
      <c r="P363" s="45"/>
      <c r="Q363" s="45"/>
      <c r="R363" s="45"/>
      <c r="S363" s="45"/>
    </row>
    <row r="364" spans="2:19" x14ac:dyDescent="0.3">
      <c r="B364" s="31"/>
      <c r="C364" s="45"/>
      <c r="D364" s="45"/>
      <c r="E364" s="45"/>
      <c r="F364" s="45"/>
      <c r="G364" s="45"/>
      <c r="H364" s="45"/>
      <c r="I364" s="45"/>
      <c r="J364" s="45"/>
      <c r="K364" s="45"/>
      <c r="L364" s="45"/>
      <c r="M364" s="45"/>
      <c r="N364" s="45"/>
      <c r="O364" s="45"/>
      <c r="P364" s="45"/>
      <c r="Q364" s="45"/>
      <c r="R364" s="45"/>
      <c r="S364" s="45"/>
    </row>
    <row r="365" spans="2:19" x14ac:dyDescent="0.3">
      <c r="B365" s="31"/>
      <c r="C365" s="45"/>
      <c r="D365" s="45"/>
      <c r="E365" s="45"/>
      <c r="F365" s="45"/>
      <c r="G365" s="45"/>
      <c r="H365" s="45"/>
      <c r="I365" s="45"/>
      <c r="J365" s="45"/>
      <c r="K365" s="45"/>
      <c r="L365" s="45"/>
      <c r="M365" s="45"/>
      <c r="N365" s="45"/>
      <c r="O365" s="45"/>
      <c r="P365" s="45"/>
      <c r="Q365" s="45"/>
      <c r="R365" s="45"/>
      <c r="S365" s="45"/>
    </row>
    <row r="366" spans="2:19" x14ac:dyDescent="0.3">
      <c r="B366" s="31"/>
      <c r="C366" s="45"/>
      <c r="D366" s="45"/>
      <c r="E366" s="45"/>
      <c r="F366" s="45"/>
      <c r="G366" s="45"/>
      <c r="H366" s="45"/>
      <c r="I366" s="45"/>
      <c r="J366" s="45"/>
      <c r="K366" s="45"/>
      <c r="L366" s="45"/>
      <c r="M366" s="45"/>
      <c r="N366" s="45"/>
      <c r="O366" s="45"/>
      <c r="P366" s="45"/>
      <c r="Q366" s="45"/>
      <c r="R366" s="45"/>
      <c r="S366" s="45"/>
    </row>
    <row r="367" spans="2:19" x14ac:dyDescent="0.3">
      <c r="B367" s="31"/>
      <c r="C367" s="45"/>
      <c r="D367" s="45"/>
      <c r="E367" s="45"/>
      <c r="F367" s="45"/>
      <c r="G367" s="45"/>
      <c r="H367" s="45"/>
      <c r="I367" s="45"/>
      <c r="J367" s="45"/>
      <c r="K367" s="45"/>
      <c r="L367" s="45"/>
      <c r="M367" s="45"/>
      <c r="N367" s="45"/>
      <c r="O367" s="45"/>
      <c r="P367" s="45"/>
      <c r="Q367" s="45"/>
      <c r="R367" s="45"/>
      <c r="S367" s="45"/>
    </row>
    <row r="368" spans="2:19" x14ac:dyDescent="0.3">
      <c r="B368" s="31"/>
      <c r="C368" s="45"/>
      <c r="D368" s="45"/>
      <c r="E368" s="45"/>
      <c r="F368" s="45"/>
      <c r="G368" s="45"/>
      <c r="H368" s="45"/>
      <c r="I368" s="45"/>
      <c r="J368" s="45"/>
      <c r="K368" s="45"/>
      <c r="L368" s="45"/>
      <c r="M368" s="45"/>
      <c r="N368" s="45"/>
      <c r="O368" s="45"/>
      <c r="P368" s="45"/>
      <c r="Q368" s="45"/>
      <c r="R368" s="45"/>
      <c r="S368" s="45"/>
    </row>
    <row r="369" spans="2:19" x14ac:dyDescent="0.3">
      <c r="B369" s="31"/>
      <c r="C369" s="45"/>
      <c r="D369" s="45"/>
      <c r="E369" s="45"/>
      <c r="F369" s="45"/>
      <c r="G369" s="45"/>
      <c r="H369" s="45"/>
      <c r="I369" s="45"/>
      <c r="J369" s="45"/>
      <c r="K369" s="45"/>
      <c r="L369" s="45"/>
      <c r="M369" s="45"/>
      <c r="N369" s="45"/>
      <c r="O369" s="45"/>
      <c r="P369" s="45"/>
      <c r="Q369" s="45"/>
      <c r="R369" s="45"/>
      <c r="S369" s="45"/>
    </row>
    <row r="370" spans="2:19" x14ac:dyDescent="0.3">
      <c r="B370" s="31"/>
      <c r="C370" s="45"/>
      <c r="D370" s="45"/>
      <c r="E370" s="45"/>
      <c r="F370" s="45"/>
      <c r="G370" s="45"/>
      <c r="H370" s="45"/>
      <c r="I370" s="45"/>
      <c r="J370" s="45"/>
      <c r="K370" s="45"/>
      <c r="L370" s="45"/>
      <c r="M370" s="45"/>
      <c r="N370" s="45"/>
      <c r="O370" s="45"/>
      <c r="P370" s="45"/>
      <c r="Q370" s="45"/>
      <c r="R370" s="45"/>
      <c r="S370" s="45"/>
    </row>
    <row r="371" spans="2:19" x14ac:dyDescent="0.3">
      <c r="B371" s="31"/>
      <c r="C371" s="45"/>
      <c r="D371" s="45"/>
      <c r="E371" s="45"/>
      <c r="F371" s="45"/>
      <c r="G371" s="45"/>
      <c r="H371" s="45"/>
      <c r="I371" s="45"/>
      <c r="J371" s="45"/>
      <c r="K371" s="45"/>
      <c r="L371" s="45"/>
      <c r="M371" s="45"/>
      <c r="N371" s="45"/>
      <c r="O371" s="45"/>
      <c r="P371" s="45"/>
      <c r="Q371" s="45"/>
      <c r="R371" s="45"/>
      <c r="S371" s="45"/>
    </row>
    <row r="372" spans="2:19" x14ac:dyDescent="0.3">
      <c r="B372" s="31"/>
      <c r="C372" s="45"/>
      <c r="D372" s="45"/>
      <c r="E372" s="45"/>
      <c r="F372" s="45"/>
      <c r="G372" s="45"/>
      <c r="H372" s="45"/>
      <c r="I372" s="45"/>
      <c r="J372" s="45"/>
      <c r="K372" s="45"/>
      <c r="L372" s="45"/>
      <c r="M372" s="45"/>
      <c r="N372" s="45"/>
      <c r="O372" s="45"/>
      <c r="P372" s="45"/>
      <c r="Q372" s="45"/>
      <c r="R372" s="45"/>
      <c r="S372" s="45"/>
    </row>
    <row r="373" spans="2:19" x14ac:dyDescent="0.3">
      <c r="B373" s="31"/>
      <c r="C373" s="45"/>
      <c r="D373" s="45"/>
      <c r="E373" s="45"/>
      <c r="F373" s="45"/>
      <c r="G373" s="45"/>
      <c r="H373" s="45"/>
      <c r="I373" s="45"/>
      <c r="J373" s="45"/>
      <c r="K373" s="45"/>
      <c r="L373" s="45"/>
      <c r="M373" s="45"/>
      <c r="N373" s="45"/>
      <c r="O373" s="45"/>
      <c r="P373" s="45"/>
      <c r="Q373" s="45"/>
      <c r="R373" s="45"/>
      <c r="S373" s="45"/>
    </row>
    <row r="374" spans="2:19" x14ac:dyDescent="0.3">
      <c r="B374" s="31"/>
      <c r="C374" s="45"/>
      <c r="D374" s="45"/>
      <c r="E374" s="45"/>
      <c r="F374" s="45"/>
      <c r="G374" s="45"/>
      <c r="H374" s="45"/>
      <c r="I374" s="45"/>
      <c r="J374" s="45"/>
      <c r="K374" s="45"/>
      <c r="L374" s="45"/>
      <c r="M374" s="45"/>
      <c r="N374" s="45"/>
      <c r="O374" s="45"/>
      <c r="P374" s="45"/>
      <c r="Q374" s="45"/>
      <c r="R374" s="45"/>
      <c r="S374" s="45"/>
    </row>
    <row r="375" spans="2:19" x14ac:dyDescent="0.3">
      <c r="B375" s="31"/>
      <c r="C375" s="45"/>
      <c r="D375" s="45"/>
      <c r="E375" s="45"/>
      <c r="F375" s="45"/>
      <c r="G375" s="45"/>
      <c r="H375" s="45"/>
      <c r="I375" s="45"/>
      <c r="J375" s="45"/>
      <c r="K375" s="45"/>
      <c r="L375" s="45"/>
      <c r="M375" s="45"/>
      <c r="N375" s="45"/>
      <c r="O375" s="45"/>
      <c r="P375" s="45"/>
      <c r="Q375" s="45"/>
      <c r="R375" s="45"/>
      <c r="S375" s="45"/>
    </row>
    <row r="376" spans="2:19" x14ac:dyDescent="0.3">
      <c r="B376" s="31"/>
      <c r="C376" s="45"/>
      <c r="D376" s="45"/>
      <c r="E376" s="45"/>
      <c r="F376" s="45"/>
      <c r="G376" s="45"/>
      <c r="H376" s="45"/>
      <c r="I376" s="45"/>
      <c r="J376" s="45"/>
      <c r="K376" s="45"/>
      <c r="L376" s="45"/>
      <c r="M376" s="45"/>
      <c r="N376" s="45"/>
      <c r="O376" s="45"/>
      <c r="P376" s="45"/>
      <c r="Q376" s="45"/>
      <c r="R376" s="45"/>
      <c r="S376" s="45"/>
    </row>
    <row r="377" spans="2:19" x14ac:dyDescent="0.3">
      <c r="B377" s="31"/>
      <c r="C377" s="45"/>
      <c r="D377" s="45"/>
      <c r="E377" s="45"/>
      <c r="F377" s="45"/>
      <c r="G377" s="45"/>
      <c r="H377" s="45"/>
      <c r="I377" s="45"/>
      <c r="J377" s="45"/>
      <c r="K377" s="45"/>
      <c r="L377" s="45"/>
      <c r="M377" s="45"/>
      <c r="N377" s="45"/>
      <c r="O377" s="45"/>
      <c r="P377" s="45"/>
      <c r="Q377" s="45"/>
      <c r="R377" s="45"/>
      <c r="S377" s="45"/>
    </row>
    <row r="378" spans="2:19" x14ac:dyDescent="0.3">
      <c r="B378" s="31"/>
      <c r="C378" s="45"/>
      <c r="D378" s="45"/>
      <c r="E378" s="45"/>
      <c r="F378" s="45"/>
      <c r="G378" s="45"/>
      <c r="H378" s="45"/>
      <c r="I378" s="45"/>
      <c r="J378" s="45"/>
      <c r="K378" s="45"/>
      <c r="L378" s="45"/>
      <c r="M378" s="45"/>
      <c r="N378" s="45"/>
      <c r="O378" s="45"/>
      <c r="P378" s="45"/>
      <c r="Q378" s="45"/>
      <c r="R378" s="45"/>
      <c r="S378" s="45"/>
    </row>
    <row r="379" spans="2:19" x14ac:dyDescent="0.3">
      <c r="B379" s="31"/>
      <c r="C379" s="45"/>
      <c r="D379" s="45"/>
      <c r="E379" s="45"/>
      <c r="F379" s="45"/>
      <c r="G379" s="45"/>
      <c r="H379" s="45"/>
      <c r="I379" s="45"/>
      <c r="J379" s="45"/>
      <c r="K379" s="45"/>
      <c r="L379" s="45"/>
      <c r="M379" s="45"/>
      <c r="N379" s="45"/>
      <c r="O379" s="45"/>
      <c r="P379" s="45"/>
      <c r="Q379" s="45"/>
      <c r="R379" s="45"/>
      <c r="S379" s="45"/>
    </row>
    <row r="380" spans="2:19" x14ac:dyDescent="0.3">
      <c r="B380" s="31"/>
      <c r="C380" s="45"/>
      <c r="D380" s="45"/>
      <c r="E380" s="45"/>
      <c r="F380" s="45"/>
      <c r="G380" s="45"/>
      <c r="H380" s="45"/>
      <c r="I380" s="45"/>
      <c r="J380" s="45"/>
      <c r="K380" s="45"/>
      <c r="L380" s="45"/>
      <c r="M380" s="45"/>
      <c r="N380" s="45"/>
      <c r="O380" s="45"/>
      <c r="P380" s="45"/>
      <c r="Q380" s="45"/>
      <c r="R380" s="45"/>
      <c r="S380" s="45"/>
    </row>
    <row r="381" spans="2:19" x14ac:dyDescent="0.3">
      <c r="B381" s="31"/>
      <c r="C381" s="45"/>
      <c r="D381" s="45"/>
      <c r="E381" s="45"/>
      <c r="F381" s="45"/>
      <c r="G381" s="45"/>
      <c r="H381" s="45"/>
      <c r="I381" s="45"/>
      <c r="J381" s="45"/>
      <c r="K381" s="45"/>
      <c r="L381" s="45"/>
      <c r="M381" s="45"/>
      <c r="N381" s="45"/>
      <c r="O381" s="45"/>
      <c r="P381" s="45"/>
      <c r="Q381" s="45"/>
      <c r="R381" s="45"/>
      <c r="S381" s="45"/>
    </row>
    <row r="382" spans="2:19" x14ac:dyDescent="0.3">
      <c r="B382" s="31"/>
      <c r="C382" s="45"/>
      <c r="D382" s="45"/>
      <c r="E382" s="45"/>
      <c r="F382" s="45"/>
      <c r="G382" s="45"/>
      <c r="H382" s="45"/>
      <c r="I382" s="45"/>
      <c r="J382" s="45"/>
      <c r="K382" s="45"/>
      <c r="L382" s="45"/>
      <c r="M382" s="45"/>
      <c r="N382" s="45"/>
      <c r="O382" s="45"/>
      <c r="P382" s="45"/>
      <c r="Q382" s="45"/>
      <c r="R382" s="45"/>
      <c r="S382" s="45"/>
    </row>
    <row r="383" spans="2:19" x14ac:dyDescent="0.3">
      <c r="B383" s="31"/>
      <c r="C383" s="45"/>
      <c r="D383" s="45"/>
      <c r="E383" s="45"/>
      <c r="F383" s="45"/>
      <c r="G383" s="45"/>
      <c r="H383" s="45"/>
      <c r="I383" s="45"/>
      <c r="J383" s="45"/>
      <c r="K383" s="45"/>
      <c r="L383" s="45"/>
      <c r="M383" s="45"/>
      <c r="N383" s="45"/>
      <c r="O383" s="45"/>
      <c r="P383" s="45"/>
      <c r="Q383" s="45"/>
      <c r="R383" s="45"/>
      <c r="S383" s="45"/>
    </row>
    <row r="384" spans="2:19" x14ac:dyDescent="0.3">
      <c r="B384" s="31"/>
      <c r="C384" s="45"/>
      <c r="D384" s="45"/>
      <c r="E384" s="45"/>
      <c r="F384" s="45"/>
      <c r="G384" s="45"/>
      <c r="H384" s="45"/>
      <c r="I384" s="45"/>
      <c r="J384" s="45"/>
      <c r="K384" s="45"/>
      <c r="L384" s="45"/>
      <c r="M384" s="45"/>
      <c r="N384" s="45"/>
      <c r="O384" s="45"/>
      <c r="P384" s="45"/>
      <c r="Q384" s="45"/>
      <c r="R384" s="45"/>
      <c r="S384" s="45"/>
    </row>
    <row r="385" spans="2:19" x14ac:dyDescent="0.3">
      <c r="B385" s="31"/>
      <c r="C385" s="45"/>
      <c r="D385" s="45"/>
      <c r="E385" s="45"/>
      <c r="F385" s="45"/>
      <c r="G385" s="45"/>
      <c r="H385" s="45"/>
      <c r="I385" s="45"/>
      <c r="J385" s="45"/>
      <c r="K385" s="45"/>
      <c r="L385" s="45"/>
      <c r="M385" s="45"/>
      <c r="N385" s="45"/>
      <c r="O385" s="45"/>
      <c r="P385" s="45"/>
      <c r="Q385" s="45"/>
      <c r="R385" s="45"/>
      <c r="S385" s="45"/>
    </row>
    <row r="386" spans="2:19" x14ac:dyDescent="0.3">
      <c r="B386" s="31"/>
      <c r="C386" s="45"/>
      <c r="D386" s="45"/>
      <c r="E386" s="45"/>
      <c r="F386" s="45"/>
      <c r="G386" s="45"/>
      <c r="H386" s="45"/>
      <c r="I386" s="45"/>
      <c r="J386" s="45"/>
      <c r="K386" s="45"/>
      <c r="L386" s="45"/>
      <c r="M386" s="45"/>
      <c r="N386" s="45"/>
      <c r="O386" s="45"/>
      <c r="P386" s="45"/>
      <c r="Q386" s="45"/>
      <c r="R386" s="45"/>
      <c r="S386" s="45"/>
    </row>
    <row r="387" spans="2:19" x14ac:dyDescent="0.3">
      <c r="B387" s="31"/>
      <c r="C387" s="45"/>
      <c r="D387" s="45"/>
      <c r="E387" s="45"/>
      <c r="F387" s="45"/>
      <c r="G387" s="45"/>
      <c r="H387" s="45"/>
      <c r="I387" s="45"/>
      <c r="J387" s="45"/>
      <c r="K387" s="45"/>
      <c r="L387" s="45"/>
      <c r="M387" s="45"/>
      <c r="N387" s="45"/>
      <c r="O387" s="45"/>
      <c r="P387" s="45"/>
      <c r="Q387" s="45"/>
      <c r="R387" s="45"/>
      <c r="S387" s="45"/>
    </row>
    <row r="388" spans="2:19" x14ac:dyDescent="0.3">
      <c r="B388" s="31"/>
      <c r="C388" s="45"/>
      <c r="D388" s="45"/>
      <c r="E388" s="45"/>
      <c r="F388" s="45"/>
      <c r="G388" s="45"/>
      <c r="H388" s="45"/>
      <c r="I388" s="45"/>
      <c r="J388" s="45"/>
      <c r="K388" s="45"/>
      <c r="L388" s="45"/>
      <c r="M388" s="45"/>
      <c r="N388" s="45"/>
      <c r="O388" s="45"/>
      <c r="P388" s="45"/>
      <c r="Q388" s="45"/>
      <c r="R388" s="45"/>
      <c r="S388" s="45"/>
    </row>
    <row r="389" spans="2:19" x14ac:dyDescent="0.3">
      <c r="B389" s="31"/>
      <c r="C389" s="45"/>
      <c r="D389" s="45"/>
      <c r="E389" s="45"/>
      <c r="F389" s="45"/>
      <c r="G389" s="45"/>
      <c r="H389" s="45"/>
      <c r="I389" s="45"/>
      <c r="J389" s="45"/>
      <c r="K389" s="45"/>
      <c r="L389" s="45"/>
      <c r="M389" s="45"/>
      <c r="N389" s="45"/>
      <c r="O389" s="45"/>
      <c r="P389" s="45"/>
      <c r="Q389" s="45"/>
      <c r="R389" s="45"/>
      <c r="S389" s="45"/>
    </row>
    <row r="390" spans="2:19" x14ac:dyDescent="0.3">
      <c r="B390" s="31"/>
      <c r="C390" s="45"/>
      <c r="D390" s="45"/>
      <c r="E390" s="45"/>
      <c r="F390" s="45"/>
      <c r="G390" s="45"/>
      <c r="H390" s="45"/>
      <c r="I390" s="45"/>
      <c r="J390" s="45"/>
      <c r="K390" s="45"/>
      <c r="L390" s="45"/>
      <c r="M390" s="45"/>
      <c r="N390" s="45"/>
      <c r="O390" s="45"/>
      <c r="P390" s="45"/>
      <c r="Q390" s="45"/>
      <c r="R390" s="45"/>
      <c r="S390" s="45"/>
    </row>
    <row r="391" spans="2:19" x14ac:dyDescent="0.3">
      <c r="B391" s="31"/>
      <c r="C391" s="45"/>
      <c r="D391" s="45"/>
      <c r="E391" s="45"/>
      <c r="F391" s="45"/>
      <c r="G391" s="45"/>
      <c r="H391" s="45"/>
      <c r="I391" s="45"/>
      <c r="J391" s="45"/>
      <c r="K391" s="45"/>
      <c r="L391" s="45"/>
      <c r="M391" s="45"/>
      <c r="N391" s="45"/>
      <c r="O391" s="45"/>
      <c r="P391" s="45"/>
      <c r="Q391" s="45"/>
      <c r="R391" s="45"/>
      <c r="S391" s="45"/>
    </row>
    <row r="392" spans="2:19" x14ac:dyDescent="0.3">
      <c r="B392" s="31"/>
      <c r="C392" s="45"/>
      <c r="D392" s="45"/>
      <c r="E392" s="45"/>
      <c r="F392" s="45"/>
      <c r="G392" s="45"/>
      <c r="H392" s="45"/>
      <c r="I392" s="45"/>
      <c r="J392" s="45"/>
      <c r="K392" s="45"/>
      <c r="L392" s="45"/>
      <c r="M392" s="45"/>
      <c r="N392" s="45"/>
      <c r="O392" s="45"/>
      <c r="P392" s="45"/>
      <c r="Q392" s="45"/>
      <c r="R392" s="45"/>
      <c r="S392" s="45"/>
    </row>
    <row r="393" spans="2:19" x14ac:dyDescent="0.3">
      <c r="B393" s="31"/>
      <c r="C393" s="45"/>
      <c r="D393" s="45"/>
      <c r="E393" s="45"/>
      <c r="F393" s="45"/>
      <c r="G393" s="45"/>
      <c r="H393" s="45"/>
      <c r="I393" s="45"/>
      <c r="J393" s="45"/>
      <c r="K393" s="45"/>
      <c r="L393" s="45"/>
      <c r="M393" s="45"/>
      <c r="N393" s="45"/>
      <c r="O393" s="45"/>
      <c r="P393" s="45"/>
      <c r="Q393" s="45"/>
      <c r="R393" s="45"/>
      <c r="S393" s="45"/>
    </row>
    <row r="394" spans="2:19" x14ac:dyDescent="0.3">
      <c r="B394" s="31"/>
      <c r="C394" s="45"/>
      <c r="D394" s="45"/>
      <c r="E394" s="45"/>
      <c r="F394" s="45"/>
      <c r="G394" s="45"/>
      <c r="H394" s="45"/>
      <c r="I394" s="45"/>
      <c r="J394" s="45"/>
      <c r="K394" s="45"/>
      <c r="L394" s="45"/>
      <c r="M394" s="45"/>
      <c r="N394" s="45"/>
      <c r="O394" s="45"/>
      <c r="P394" s="45"/>
      <c r="Q394" s="45"/>
      <c r="R394" s="45"/>
      <c r="S394" s="45"/>
    </row>
    <row r="395" spans="2:19" x14ac:dyDescent="0.3">
      <c r="B395" s="31"/>
      <c r="C395" s="45"/>
      <c r="D395" s="45"/>
      <c r="E395" s="45"/>
      <c r="F395" s="45"/>
      <c r="G395" s="45"/>
      <c r="H395" s="45"/>
      <c r="I395" s="45"/>
      <c r="J395" s="45"/>
      <c r="K395" s="45"/>
      <c r="L395" s="45"/>
      <c r="M395" s="45"/>
      <c r="N395" s="45"/>
      <c r="O395" s="45"/>
      <c r="P395" s="45"/>
      <c r="Q395" s="45"/>
      <c r="R395" s="45"/>
      <c r="S395" s="45"/>
    </row>
    <row r="396" spans="2:19" x14ac:dyDescent="0.3">
      <c r="B396" s="31"/>
      <c r="C396" s="45"/>
      <c r="D396" s="45"/>
      <c r="E396" s="45"/>
      <c r="F396" s="45"/>
      <c r="G396" s="45"/>
      <c r="H396" s="45"/>
      <c r="I396" s="45"/>
      <c r="J396" s="45"/>
      <c r="K396" s="45"/>
      <c r="L396" s="45"/>
      <c r="M396" s="45"/>
      <c r="N396" s="45"/>
      <c r="O396" s="45"/>
      <c r="P396" s="45"/>
      <c r="Q396" s="45"/>
      <c r="R396" s="45"/>
      <c r="S396" s="45"/>
    </row>
    <row r="397" spans="2:19" x14ac:dyDescent="0.3">
      <c r="B397" s="31"/>
      <c r="C397" s="45"/>
      <c r="D397" s="45"/>
      <c r="E397" s="45"/>
      <c r="F397" s="45"/>
      <c r="G397" s="45"/>
      <c r="H397" s="45"/>
      <c r="I397" s="45"/>
      <c r="J397" s="45"/>
      <c r="K397" s="45"/>
      <c r="L397" s="45"/>
      <c r="M397" s="45"/>
      <c r="N397" s="45"/>
      <c r="O397" s="45"/>
      <c r="P397" s="45"/>
      <c r="Q397" s="45"/>
      <c r="R397" s="45"/>
      <c r="S397" s="45"/>
    </row>
    <row r="398" spans="2:19" x14ac:dyDescent="0.3">
      <c r="B398" s="31"/>
      <c r="C398" s="45"/>
      <c r="D398" s="45"/>
      <c r="E398" s="45"/>
      <c r="F398" s="45"/>
      <c r="G398" s="45"/>
      <c r="H398" s="45"/>
      <c r="I398" s="45"/>
      <c r="J398" s="45"/>
      <c r="K398" s="45"/>
      <c r="L398" s="45"/>
      <c r="M398" s="45"/>
      <c r="N398" s="45"/>
      <c r="O398" s="45"/>
      <c r="P398" s="45"/>
      <c r="Q398" s="45"/>
      <c r="R398" s="45"/>
      <c r="S398" s="45"/>
    </row>
    <row r="399" spans="2:19" x14ac:dyDescent="0.3">
      <c r="B399" s="31"/>
      <c r="C399" s="45"/>
      <c r="D399" s="45"/>
      <c r="E399" s="45"/>
      <c r="F399" s="45"/>
      <c r="G399" s="45"/>
      <c r="H399" s="45"/>
      <c r="I399" s="45"/>
      <c r="J399" s="45"/>
      <c r="K399" s="45"/>
      <c r="L399" s="45"/>
      <c r="M399" s="45"/>
      <c r="N399" s="45"/>
      <c r="O399" s="45"/>
      <c r="P399" s="45"/>
      <c r="Q399" s="45"/>
      <c r="R399" s="45"/>
      <c r="S399" s="45"/>
    </row>
    <row r="400" spans="2:19" x14ac:dyDescent="0.3">
      <c r="B400" s="31"/>
      <c r="C400" s="45"/>
      <c r="D400" s="45"/>
      <c r="E400" s="45"/>
      <c r="F400" s="45"/>
      <c r="G400" s="45"/>
      <c r="H400" s="45"/>
      <c r="I400" s="45"/>
      <c r="J400" s="45"/>
      <c r="K400" s="45"/>
      <c r="L400" s="45"/>
      <c r="M400" s="45"/>
      <c r="N400" s="45"/>
      <c r="O400" s="45"/>
      <c r="P400" s="45"/>
      <c r="Q400" s="45"/>
      <c r="R400" s="45"/>
      <c r="S400" s="45"/>
    </row>
    <row r="401" spans="2:19" x14ac:dyDescent="0.3">
      <c r="B401" s="31"/>
      <c r="C401" s="45"/>
      <c r="D401" s="45"/>
      <c r="E401" s="45"/>
      <c r="F401" s="45"/>
      <c r="G401" s="45"/>
      <c r="H401" s="45"/>
      <c r="I401" s="45"/>
      <c r="J401" s="45"/>
      <c r="K401" s="45"/>
      <c r="L401" s="45"/>
      <c r="M401" s="45"/>
      <c r="N401" s="45"/>
      <c r="O401" s="45"/>
      <c r="P401" s="45"/>
      <c r="Q401" s="45"/>
      <c r="R401" s="45"/>
      <c r="S401" s="45"/>
    </row>
    <row r="402" spans="2:19" x14ac:dyDescent="0.3">
      <c r="B402" s="31"/>
      <c r="C402" s="45"/>
      <c r="D402" s="45"/>
      <c r="E402" s="45"/>
      <c r="F402" s="45"/>
      <c r="G402" s="45"/>
      <c r="H402" s="45"/>
      <c r="I402" s="45"/>
      <c r="J402" s="45"/>
      <c r="K402" s="45"/>
      <c r="L402" s="45"/>
      <c r="M402" s="45"/>
      <c r="N402" s="45"/>
      <c r="O402" s="45"/>
      <c r="P402" s="45"/>
      <c r="Q402" s="45"/>
      <c r="R402" s="45"/>
      <c r="S402" s="45"/>
    </row>
    <row r="403" spans="2:19" x14ac:dyDescent="0.3">
      <c r="B403" s="31"/>
      <c r="C403" s="45"/>
      <c r="D403" s="45"/>
      <c r="E403" s="45"/>
      <c r="F403" s="45"/>
      <c r="G403" s="45"/>
      <c r="H403" s="45"/>
      <c r="I403" s="45"/>
      <c r="J403" s="45"/>
      <c r="K403" s="45"/>
      <c r="L403" s="45"/>
      <c r="M403" s="45"/>
      <c r="N403" s="45"/>
      <c r="O403" s="45"/>
      <c r="P403" s="45"/>
      <c r="Q403" s="45"/>
      <c r="R403" s="45"/>
      <c r="S403" s="45"/>
    </row>
    <row r="404" spans="2:19" x14ac:dyDescent="0.3">
      <c r="B404" s="31"/>
      <c r="C404" s="45"/>
      <c r="D404" s="45"/>
      <c r="E404" s="45"/>
      <c r="F404" s="45"/>
      <c r="G404" s="45"/>
      <c r="H404" s="45"/>
      <c r="I404" s="45"/>
      <c r="J404" s="45"/>
      <c r="K404" s="45"/>
      <c r="L404" s="45"/>
      <c r="M404" s="45"/>
      <c r="N404" s="45"/>
      <c r="O404" s="45"/>
      <c r="P404" s="45"/>
      <c r="Q404" s="45"/>
      <c r="R404" s="45"/>
      <c r="S404" s="45"/>
    </row>
    <row r="405" spans="2:19" x14ac:dyDescent="0.3">
      <c r="B405" s="31"/>
      <c r="C405" s="45"/>
      <c r="D405" s="45"/>
      <c r="E405" s="45"/>
      <c r="F405" s="45"/>
      <c r="G405" s="45"/>
      <c r="H405" s="45"/>
      <c r="I405" s="45"/>
      <c r="J405" s="45"/>
      <c r="K405" s="45"/>
      <c r="L405" s="45"/>
      <c r="M405" s="45"/>
      <c r="N405" s="45"/>
      <c r="O405" s="45"/>
      <c r="P405" s="45"/>
      <c r="Q405" s="45"/>
      <c r="R405" s="45"/>
      <c r="S405" s="45"/>
    </row>
    <row r="406" spans="2:19" x14ac:dyDescent="0.3">
      <c r="B406" s="31"/>
      <c r="C406" s="45"/>
      <c r="D406" s="45"/>
      <c r="E406" s="45"/>
      <c r="F406" s="45"/>
      <c r="G406" s="45"/>
      <c r="H406" s="45"/>
      <c r="I406" s="45"/>
      <c r="J406" s="45"/>
      <c r="K406" s="45"/>
      <c r="L406" s="45"/>
      <c r="M406" s="45"/>
      <c r="N406" s="45"/>
      <c r="O406" s="45"/>
      <c r="P406" s="45"/>
      <c r="Q406" s="45"/>
      <c r="R406" s="45"/>
      <c r="S406" s="45"/>
    </row>
    <row r="407" spans="2:19" x14ac:dyDescent="0.3">
      <c r="B407" s="31"/>
      <c r="C407" s="45"/>
      <c r="D407" s="45"/>
      <c r="E407" s="45"/>
      <c r="F407" s="45"/>
      <c r="G407" s="45"/>
      <c r="H407" s="45"/>
      <c r="I407" s="45"/>
      <c r="J407" s="45"/>
      <c r="K407" s="45"/>
      <c r="L407" s="45"/>
      <c r="M407" s="45"/>
      <c r="N407" s="45"/>
      <c r="O407" s="45"/>
      <c r="P407" s="45"/>
      <c r="Q407" s="45"/>
      <c r="R407" s="45"/>
      <c r="S407" s="45"/>
    </row>
    <row r="408" spans="2:19" x14ac:dyDescent="0.3">
      <c r="B408" s="31"/>
      <c r="C408" s="45"/>
      <c r="D408" s="45"/>
      <c r="E408" s="45"/>
      <c r="F408" s="45"/>
      <c r="G408" s="45"/>
      <c r="H408" s="45"/>
      <c r="I408" s="45"/>
      <c r="J408" s="45"/>
      <c r="K408" s="45"/>
      <c r="L408" s="45"/>
      <c r="M408" s="45"/>
      <c r="N408" s="45"/>
      <c r="O408" s="45"/>
      <c r="P408" s="45"/>
      <c r="Q408" s="45"/>
      <c r="R408" s="45"/>
      <c r="S408" s="45"/>
    </row>
    <row r="409" spans="2:19" x14ac:dyDescent="0.3">
      <c r="B409" s="31"/>
      <c r="C409" s="45"/>
      <c r="D409" s="45"/>
      <c r="E409" s="45"/>
      <c r="F409" s="45"/>
      <c r="G409" s="45"/>
      <c r="H409" s="45"/>
      <c r="I409" s="45"/>
      <c r="J409" s="45"/>
      <c r="K409" s="45"/>
      <c r="L409" s="45"/>
      <c r="M409" s="45"/>
      <c r="N409" s="45"/>
      <c r="O409" s="45"/>
      <c r="P409" s="45"/>
      <c r="Q409" s="45"/>
      <c r="R409" s="45"/>
      <c r="S409" s="45"/>
    </row>
    <row r="410" spans="2:19" x14ac:dyDescent="0.3">
      <c r="B410" s="31"/>
      <c r="C410" s="45"/>
      <c r="D410" s="45"/>
      <c r="E410" s="45"/>
      <c r="F410" s="45"/>
      <c r="G410" s="45"/>
      <c r="H410" s="45"/>
      <c r="I410" s="45"/>
      <c r="J410" s="45"/>
      <c r="K410" s="45"/>
      <c r="L410" s="45"/>
      <c r="M410" s="45"/>
      <c r="N410" s="45"/>
      <c r="O410" s="45"/>
      <c r="P410" s="45"/>
      <c r="Q410" s="45"/>
      <c r="R410" s="45"/>
      <c r="S410" s="45"/>
    </row>
    <row r="411" spans="2:19" x14ac:dyDescent="0.3">
      <c r="B411" s="31"/>
      <c r="C411" s="45"/>
      <c r="D411" s="45"/>
      <c r="E411" s="45"/>
      <c r="F411" s="45"/>
      <c r="G411" s="45"/>
      <c r="H411" s="45"/>
      <c r="I411" s="45"/>
      <c r="J411" s="45"/>
      <c r="K411" s="45"/>
      <c r="L411" s="45"/>
      <c r="M411" s="45"/>
      <c r="N411" s="45"/>
      <c r="O411" s="45"/>
      <c r="P411" s="45"/>
      <c r="Q411" s="45"/>
      <c r="R411" s="45"/>
      <c r="S411" s="45"/>
    </row>
    <row r="412" spans="2:19" x14ac:dyDescent="0.3">
      <c r="B412" s="31"/>
      <c r="C412" s="45"/>
      <c r="D412" s="45"/>
      <c r="E412" s="45"/>
      <c r="F412" s="45"/>
      <c r="G412" s="45"/>
      <c r="H412" s="45"/>
      <c r="I412" s="45"/>
      <c r="J412" s="45"/>
      <c r="K412" s="45"/>
      <c r="L412" s="45"/>
      <c r="M412" s="45"/>
      <c r="N412" s="45"/>
      <c r="O412" s="45"/>
      <c r="P412" s="45"/>
      <c r="Q412" s="45"/>
      <c r="R412" s="45"/>
      <c r="S412" s="45"/>
    </row>
    <row r="413" spans="2:19" x14ac:dyDescent="0.3">
      <c r="B413" s="31"/>
      <c r="C413" s="45"/>
      <c r="D413" s="45"/>
      <c r="E413" s="45"/>
      <c r="F413" s="45"/>
      <c r="G413" s="45"/>
      <c r="H413" s="45"/>
      <c r="I413" s="45"/>
      <c r="J413" s="45"/>
      <c r="K413" s="45"/>
      <c r="L413" s="45"/>
      <c r="M413" s="45"/>
      <c r="N413" s="45"/>
      <c r="O413" s="45"/>
      <c r="P413" s="45"/>
      <c r="Q413" s="45"/>
      <c r="R413" s="45"/>
      <c r="S413" s="45"/>
    </row>
    <row r="414" spans="2:19" x14ac:dyDescent="0.3">
      <c r="B414" s="31"/>
      <c r="C414" s="45"/>
      <c r="D414" s="45"/>
      <c r="E414" s="45"/>
      <c r="F414" s="45"/>
      <c r="G414" s="45"/>
      <c r="H414" s="45"/>
      <c r="I414" s="45"/>
      <c r="J414" s="45"/>
      <c r="K414" s="45"/>
      <c r="L414" s="45"/>
      <c r="M414" s="45"/>
      <c r="N414" s="45"/>
      <c r="O414" s="45"/>
      <c r="P414" s="45"/>
      <c r="Q414" s="45"/>
      <c r="R414" s="45"/>
      <c r="S414" s="45"/>
    </row>
    <row r="415" spans="2:19" x14ac:dyDescent="0.3">
      <c r="B415" s="31"/>
      <c r="C415" s="45"/>
      <c r="D415" s="45"/>
      <c r="E415" s="45"/>
      <c r="F415" s="45"/>
      <c r="G415" s="45"/>
      <c r="H415" s="45"/>
      <c r="I415" s="45"/>
      <c r="J415" s="45"/>
      <c r="K415" s="45"/>
      <c r="L415" s="45"/>
      <c r="M415" s="45"/>
      <c r="N415" s="45"/>
      <c r="O415" s="45"/>
      <c r="P415" s="45"/>
      <c r="Q415" s="45"/>
      <c r="R415" s="45"/>
      <c r="S415" s="45"/>
    </row>
    <row r="416" spans="2:19" x14ac:dyDescent="0.3">
      <c r="B416" s="31"/>
      <c r="C416" s="45"/>
      <c r="D416" s="45"/>
      <c r="E416" s="45"/>
      <c r="F416" s="45"/>
      <c r="G416" s="45"/>
      <c r="H416" s="45"/>
      <c r="I416" s="45"/>
      <c r="J416" s="45"/>
      <c r="K416" s="45"/>
      <c r="L416" s="45"/>
      <c r="M416" s="45"/>
      <c r="N416" s="45"/>
      <c r="O416" s="45"/>
      <c r="P416" s="45"/>
      <c r="Q416" s="45"/>
      <c r="R416" s="45"/>
      <c r="S416" s="45"/>
    </row>
    <row r="417" spans="2:19" x14ac:dyDescent="0.3">
      <c r="B417" s="31"/>
      <c r="C417" s="45"/>
      <c r="D417" s="45"/>
      <c r="E417" s="45"/>
      <c r="F417" s="45"/>
      <c r="G417" s="45"/>
      <c r="H417" s="45"/>
      <c r="I417" s="45"/>
      <c r="J417" s="45"/>
      <c r="K417" s="45"/>
      <c r="L417" s="45"/>
      <c r="M417" s="45"/>
      <c r="N417" s="45"/>
      <c r="O417" s="45"/>
      <c r="P417" s="45"/>
      <c r="Q417" s="45"/>
      <c r="R417" s="45"/>
      <c r="S417" s="45"/>
    </row>
    <row r="418" spans="2:19" x14ac:dyDescent="0.3">
      <c r="B418" s="31"/>
      <c r="C418" s="45"/>
      <c r="D418" s="45"/>
      <c r="E418" s="45"/>
      <c r="F418" s="45"/>
      <c r="G418" s="45"/>
      <c r="H418" s="45"/>
      <c r="I418" s="45"/>
      <c r="J418" s="45"/>
      <c r="K418" s="45"/>
      <c r="L418" s="45"/>
      <c r="M418" s="45"/>
      <c r="N418" s="45"/>
      <c r="O418" s="45"/>
      <c r="P418" s="45"/>
      <c r="Q418" s="45"/>
      <c r="R418" s="45"/>
      <c r="S418" s="45"/>
    </row>
    <row r="419" spans="2:19" x14ac:dyDescent="0.3">
      <c r="B419" s="31"/>
      <c r="C419" s="45"/>
      <c r="D419" s="45"/>
      <c r="E419" s="45"/>
      <c r="F419" s="45"/>
      <c r="G419" s="45"/>
      <c r="H419" s="45"/>
      <c r="I419" s="45"/>
      <c r="J419" s="45"/>
      <c r="K419" s="45"/>
      <c r="L419" s="45"/>
      <c r="M419" s="45"/>
      <c r="N419" s="45"/>
      <c r="O419" s="45"/>
      <c r="P419" s="45"/>
      <c r="Q419" s="45"/>
      <c r="R419" s="45"/>
      <c r="S419" s="45"/>
    </row>
    <row r="420" spans="2:19" x14ac:dyDescent="0.3">
      <c r="B420" s="31"/>
      <c r="C420" s="45"/>
      <c r="D420" s="45"/>
      <c r="E420" s="45"/>
      <c r="F420" s="45"/>
      <c r="G420" s="45"/>
      <c r="H420" s="45"/>
      <c r="I420" s="45"/>
      <c r="J420" s="45"/>
      <c r="K420" s="45"/>
      <c r="L420" s="45"/>
      <c r="M420" s="45"/>
      <c r="N420" s="45"/>
      <c r="O420" s="45"/>
      <c r="P420" s="45"/>
      <c r="Q420" s="45"/>
      <c r="R420" s="45"/>
      <c r="S420" s="45"/>
    </row>
    <row r="421" spans="2:19" x14ac:dyDescent="0.3">
      <c r="B421" s="31"/>
      <c r="C421" s="45"/>
      <c r="D421" s="45"/>
      <c r="E421" s="45"/>
      <c r="F421" s="45"/>
      <c r="G421" s="45"/>
      <c r="H421" s="45"/>
      <c r="I421" s="45"/>
      <c r="J421" s="45"/>
      <c r="K421" s="45"/>
      <c r="L421" s="45"/>
      <c r="M421" s="45"/>
      <c r="N421" s="45"/>
      <c r="O421" s="45"/>
      <c r="P421" s="45"/>
      <c r="Q421" s="45"/>
      <c r="R421" s="45"/>
      <c r="S421" s="45"/>
    </row>
    <row r="422" spans="2:19" x14ac:dyDescent="0.3">
      <c r="B422" s="31"/>
      <c r="C422" s="45"/>
      <c r="D422" s="45"/>
      <c r="E422" s="45"/>
      <c r="F422" s="45"/>
      <c r="G422" s="45"/>
      <c r="H422" s="45"/>
      <c r="I422" s="45"/>
      <c r="J422" s="45"/>
      <c r="K422" s="45"/>
      <c r="L422" s="45"/>
      <c r="M422" s="45"/>
      <c r="N422" s="45"/>
      <c r="O422" s="45"/>
      <c r="P422" s="45"/>
      <c r="Q422" s="45"/>
      <c r="R422" s="45"/>
      <c r="S422" s="45"/>
    </row>
    <row r="423" spans="2:19" x14ac:dyDescent="0.3">
      <c r="B423" s="31"/>
      <c r="C423" s="45"/>
      <c r="D423" s="45"/>
      <c r="E423" s="45"/>
      <c r="F423" s="45"/>
      <c r="G423" s="45"/>
      <c r="H423" s="45"/>
      <c r="I423" s="45"/>
      <c r="J423" s="45"/>
      <c r="K423" s="45"/>
      <c r="L423" s="45"/>
      <c r="M423" s="45"/>
      <c r="N423" s="45"/>
      <c r="O423" s="45"/>
      <c r="P423" s="45"/>
      <c r="Q423" s="45"/>
      <c r="R423" s="45"/>
      <c r="S423" s="45"/>
    </row>
    <row r="424" spans="2:19" x14ac:dyDescent="0.3">
      <c r="B424" s="31"/>
      <c r="C424" s="45"/>
      <c r="D424" s="45"/>
      <c r="E424" s="45"/>
      <c r="F424" s="45"/>
      <c r="G424" s="45"/>
      <c r="H424" s="45"/>
      <c r="I424" s="45"/>
      <c r="J424" s="45"/>
      <c r="K424" s="45"/>
      <c r="L424" s="45"/>
      <c r="M424" s="45"/>
      <c r="N424" s="45"/>
      <c r="O424" s="45"/>
      <c r="P424" s="45"/>
      <c r="Q424" s="45"/>
      <c r="R424" s="45"/>
      <c r="S424" s="45"/>
    </row>
    <row r="425" spans="2:19" x14ac:dyDescent="0.3">
      <c r="B425" s="31"/>
      <c r="C425" s="45"/>
      <c r="D425" s="45"/>
      <c r="E425" s="45"/>
      <c r="F425" s="45"/>
      <c r="G425" s="45"/>
      <c r="H425" s="45"/>
      <c r="I425" s="45"/>
      <c r="J425" s="45"/>
      <c r="K425" s="45"/>
      <c r="L425" s="45"/>
      <c r="M425" s="45"/>
      <c r="N425" s="45"/>
      <c r="O425" s="45"/>
      <c r="P425" s="45"/>
      <c r="Q425" s="45"/>
      <c r="R425" s="45"/>
      <c r="S425" s="45"/>
    </row>
    <row r="426" spans="2:19" x14ac:dyDescent="0.3">
      <c r="B426" s="31"/>
      <c r="C426" s="45"/>
      <c r="D426" s="45"/>
      <c r="E426" s="45"/>
      <c r="F426" s="45"/>
      <c r="G426" s="45"/>
      <c r="H426" s="45"/>
      <c r="I426" s="45"/>
      <c r="J426" s="45"/>
      <c r="K426" s="45"/>
      <c r="L426" s="45"/>
      <c r="M426" s="45"/>
      <c r="N426" s="45"/>
      <c r="O426" s="45"/>
      <c r="P426" s="45"/>
      <c r="Q426" s="45"/>
      <c r="R426" s="45"/>
      <c r="S426" s="45"/>
    </row>
    <row r="427" spans="2:19" x14ac:dyDescent="0.3">
      <c r="B427" s="31"/>
      <c r="C427" s="45"/>
      <c r="D427" s="45"/>
      <c r="E427" s="45"/>
      <c r="F427" s="45"/>
      <c r="G427" s="45"/>
      <c r="H427" s="45"/>
      <c r="I427" s="45"/>
      <c r="J427" s="45"/>
      <c r="K427" s="45"/>
      <c r="L427" s="45"/>
      <c r="M427" s="45"/>
      <c r="N427" s="45"/>
      <c r="O427" s="45"/>
      <c r="P427" s="45"/>
      <c r="Q427" s="45"/>
      <c r="R427" s="45"/>
      <c r="S427" s="45"/>
    </row>
    <row r="428" spans="2:19" x14ac:dyDescent="0.3">
      <c r="B428" s="31"/>
      <c r="C428" s="45"/>
      <c r="D428" s="45"/>
      <c r="E428" s="45"/>
      <c r="F428" s="45"/>
      <c r="G428" s="45"/>
      <c r="H428" s="45"/>
      <c r="I428" s="45"/>
      <c r="J428" s="45"/>
      <c r="K428" s="45"/>
      <c r="L428" s="45"/>
      <c r="M428" s="45"/>
      <c r="N428" s="45"/>
      <c r="O428" s="45"/>
      <c r="P428" s="45"/>
      <c r="Q428" s="45"/>
      <c r="R428" s="45"/>
      <c r="S428" s="45"/>
    </row>
    <row r="429" spans="2:19" x14ac:dyDescent="0.3">
      <c r="B429" s="31"/>
      <c r="C429" s="45"/>
      <c r="D429" s="45"/>
      <c r="E429" s="45"/>
      <c r="F429" s="45"/>
      <c r="G429" s="45"/>
      <c r="H429" s="45"/>
      <c r="I429" s="45"/>
      <c r="J429" s="45"/>
      <c r="K429" s="45"/>
      <c r="L429" s="45"/>
      <c r="M429" s="45"/>
      <c r="N429" s="45"/>
      <c r="O429" s="45"/>
      <c r="P429" s="45"/>
      <c r="Q429" s="45"/>
      <c r="R429" s="45"/>
      <c r="S429" s="45"/>
    </row>
    <row r="430" spans="2:19" x14ac:dyDescent="0.3">
      <c r="B430" s="31"/>
      <c r="C430" s="45"/>
      <c r="D430" s="45"/>
      <c r="E430" s="45"/>
      <c r="F430" s="45"/>
      <c r="G430" s="45"/>
      <c r="H430" s="45"/>
      <c r="I430" s="45"/>
      <c r="J430" s="45"/>
      <c r="K430" s="45"/>
      <c r="L430" s="45"/>
      <c r="M430" s="45"/>
      <c r="N430" s="45"/>
      <c r="O430" s="45"/>
      <c r="P430" s="45"/>
      <c r="Q430" s="45"/>
      <c r="R430" s="45"/>
      <c r="S430" s="45"/>
    </row>
    <row r="431" spans="2:19" x14ac:dyDescent="0.3">
      <c r="B431" s="31"/>
      <c r="C431" s="45"/>
      <c r="D431" s="45"/>
      <c r="E431" s="45"/>
      <c r="F431" s="45"/>
      <c r="G431" s="45"/>
      <c r="H431" s="45"/>
      <c r="I431" s="45"/>
      <c r="J431" s="45"/>
      <c r="K431" s="45"/>
      <c r="L431" s="45"/>
      <c r="M431" s="45"/>
      <c r="N431" s="45"/>
      <c r="O431" s="45"/>
      <c r="P431" s="45"/>
      <c r="Q431" s="45"/>
      <c r="R431" s="45"/>
      <c r="S431" s="45"/>
    </row>
    <row r="432" spans="2:19" x14ac:dyDescent="0.3">
      <c r="B432" s="31"/>
      <c r="C432" s="45"/>
      <c r="D432" s="45"/>
      <c r="E432" s="45"/>
      <c r="F432" s="45"/>
      <c r="G432" s="45"/>
      <c r="H432" s="45"/>
      <c r="I432" s="45"/>
      <c r="J432" s="45"/>
      <c r="K432" s="45"/>
      <c r="L432" s="45"/>
      <c r="M432" s="45"/>
      <c r="N432" s="45"/>
      <c r="O432" s="45"/>
      <c r="P432" s="45"/>
      <c r="Q432" s="45"/>
      <c r="R432" s="45"/>
      <c r="S432" s="45"/>
    </row>
    <row r="433" spans="2:19" x14ac:dyDescent="0.3">
      <c r="B433" s="31"/>
      <c r="C433" s="45"/>
      <c r="D433" s="45"/>
      <c r="E433" s="45"/>
      <c r="F433" s="45"/>
      <c r="G433" s="45"/>
      <c r="H433" s="45"/>
      <c r="I433" s="45"/>
      <c r="J433" s="45"/>
      <c r="K433" s="45"/>
      <c r="L433" s="45"/>
      <c r="M433" s="45"/>
      <c r="N433" s="45"/>
      <c r="O433" s="45"/>
      <c r="P433" s="45"/>
      <c r="Q433" s="45"/>
      <c r="R433" s="45"/>
      <c r="S433" s="45"/>
    </row>
    <row r="434" spans="2:19" x14ac:dyDescent="0.3">
      <c r="B434" s="31"/>
      <c r="C434" s="45"/>
      <c r="D434" s="45"/>
      <c r="E434" s="45"/>
      <c r="F434" s="45"/>
      <c r="G434" s="45"/>
      <c r="H434" s="45"/>
      <c r="I434" s="45"/>
      <c r="J434" s="45"/>
      <c r="K434" s="45"/>
      <c r="L434" s="45"/>
      <c r="M434" s="45"/>
      <c r="N434" s="45"/>
      <c r="O434" s="45"/>
      <c r="P434" s="45"/>
      <c r="Q434" s="45"/>
      <c r="R434" s="45"/>
      <c r="S434" s="45"/>
    </row>
    <row r="435" spans="2:19" x14ac:dyDescent="0.3">
      <c r="B435" s="31"/>
      <c r="C435" s="45"/>
      <c r="D435" s="45"/>
      <c r="E435" s="45"/>
      <c r="F435" s="45"/>
      <c r="G435" s="45"/>
      <c r="H435" s="45"/>
      <c r="I435" s="45"/>
      <c r="J435" s="45"/>
      <c r="K435" s="45"/>
      <c r="L435" s="45"/>
      <c r="M435" s="45"/>
      <c r="N435" s="45"/>
      <c r="O435" s="45"/>
      <c r="P435" s="45"/>
      <c r="Q435" s="45"/>
      <c r="R435" s="45"/>
      <c r="S435" s="45"/>
    </row>
    <row r="436" spans="2:19" x14ac:dyDescent="0.3">
      <c r="B436" s="31"/>
      <c r="C436" s="45"/>
      <c r="D436" s="45"/>
      <c r="E436" s="45"/>
      <c r="F436" s="45"/>
      <c r="G436" s="45"/>
      <c r="H436" s="45"/>
      <c r="I436" s="45"/>
      <c r="J436" s="45"/>
      <c r="K436" s="45"/>
      <c r="L436" s="45"/>
      <c r="M436" s="45"/>
      <c r="N436" s="45"/>
      <c r="O436" s="45"/>
      <c r="P436" s="45"/>
      <c r="Q436" s="45"/>
      <c r="R436" s="45"/>
      <c r="S436" s="45"/>
    </row>
    <row r="437" spans="2:19" x14ac:dyDescent="0.3">
      <c r="B437" s="31"/>
      <c r="C437" s="45"/>
      <c r="D437" s="45"/>
      <c r="E437" s="45"/>
      <c r="F437" s="45"/>
      <c r="G437" s="45"/>
      <c r="H437" s="45"/>
      <c r="I437" s="45"/>
      <c r="J437" s="45"/>
      <c r="K437" s="45"/>
      <c r="L437" s="45"/>
      <c r="M437" s="45"/>
      <c r="N437" s="45"/>
      <c r="O437" s="45"/>
      <c r="P437" s="45"/>
      <c r="Q437" s="45"/>
      <c r="R437" s="45"/>
      <c r="S437" s="45"/>
    </row>
    <row r="438" spans="2:19" x14ac:dyDescent="0.3">
      <c r="B438" s="31"/>
      <c r="C438" s="45"/>
      <c r="D438" s="45"/>
      <c r="E438" s="45"/>
      <c r="F438" s="45"/>
      <c r="G438" s="45"/>
      <c r="H438" s="45"/>
      <c r="I438" s="45"/>
      <c r="J438" s="45"/>
      <c r="K438" s="45"/>
      <c r="L438" s="45"/>
      <c r="M438" s="45"/>
      <c r="N438" s="45"/>
      <c r="O438" s="45"/>
      <c r="P438" s="45"/>
      <c r="Q438" s="45"/>
      <c r="R438" s="45"/>
      <c r="S438" s="45"/>
    </row>
    <row r="439" spans="2:19" x14ac:dyDescent="0.3">
      <c r="B439" s="31"/>
      <c r="C439" s="45"/>
      <c r="D439" s="45"/>
      <c r="E439" s="45"/>
      <c r="F439" s="45"/>
      <c r="G439" s="45"/>
      <c r="H439" s="45"/>
      <c r="I439" s="45"/>
      <c r="J439" s="45"/>
      <c r="K439" s="45"/>
      <c r="L439" s="45"/>
      <c r="M439" s="45"/>
      <c r="N439" s="45"/>
      <c r="O439" s="45"/>
      <c r="P439" s="45"/>
      <c r="Q439" s="45"/>
      <c r="R439" s="45"/>
      <c r="S439" s="45"/>
    </row>
    <row r="440" spans="2:19" x14ac:dyDescent="0.3">
      <c r="B440" s="31"/>
      <c r="C440" s="45"/>
      <c r="D440" s="45"/>
      <c r="E440" s="45"/>
      <c r="F440" s="45"/>
      <c r="G440" s="45"/>
      <c r="H440" s="45"/>
      <c r="I440" s="45"/>
      <c r="J440" s="45"/>
      <c r="K440" s="45"/>
      <c r="L440" s="45"/>
      <c r="M440" s="45"/>
      <c r="N440" s="45"/>
      <c r="O440" s="45"/>
      <c r="P440" s="45"/>
      <c r="Q440" s="45"/>
      <c r="R440" s="45"/>
      <c r="S440" s="45"/>
    </row>
    <row r="441" spans="2:19" x14ac:dyDescent="0.3">
      <c r="B441" s="31"/>
      <c r="C441" s="45"/>
      <c r="D441" s="45"/>
      <c r="E441" s="45"/>
      <c r="F441" s="45"/>
      <c r="G441" s="45"/>
      <c r="H441" s="45"/>
      <c r="I441" s="45"/>
      <c r="J441" s="45"/>
      <c r="K441" s="45"/>
      <c r="L441" s="45"/>
      <c r="M441" s="45"/>
      <c r="N441" s="45"/>
      <c r="O441" s="45"/>
      <c r="P441" s="45"/>
      <c r="Q441" s="45"/>
      <c r="R441" s="45"/>
      <c r="S441" s="45"/>
    </row>
    <row r="442" spans="2:19" x14ac:dyDescent="0.3">
      <c r="B442" s="31"/>
      <c r="C442" s="45"/>
      <c r="D442" s="45"/>
      <c r="E442" s="45"/>
      <c r="F442" s="45"/>
      <c r="G442" s="45"/>
      <c r="H442" s="45"/>
      <c r="I442" s="45"/>
      <c r="J442" s="45"/>
      <c r="K442" s="45"/>
      <c r="L442" s="45"/>
      <c r="M442" s="45"/>
      <c r="N442" s="45"/>
      <c r="O442" s="45"/>
      <c r="P442" s="45"/>
      <c r="Q442" s="45"/>
      <c r="R442" s="45"/>
      <c r="S442" s="45"/>
    </row>
    <row r="443" spans="2:19" x14ac:dyDescent="0.3">
      <c r="B443" s="31"/>
      <c r="C443" s="45"/>
      <c r="D443" s="45"/>
      <c r="E443" s="45"/>
      <c r="F443" s="45"/>
      <c r="G443" s="45"/>
      <c r="H443" s="45"/>
      <c r="I443" s="45"/>
      <c r="J443" s="45"/>
      <c r="K443" s="45"/>
      <c r="L443" s="45"/>
      <c r="M443" s="45"/>
      <c r="N443" s="45"/>
      <c r="O443" s="45"/>
      <c r="P443" s="45"/>
      <c r="Q443" s="45"/>
      <c r="R443" s="45"/>
      <c r="S443" s="45"/>
    </row>
    <row r="444" spans="2:19" x14ac:dyDescent="0.3">
      <c r="B444" s="31"/>
      <c r="C444" s="45"/>
      <c r="D444" s="45"/>
      <c r="E444" s="45"/>
      <c r="F444" s="45"/>
      <c r="G444" s="45"/>
      <c r="H444" s="45"/>
      <c r="I444" s="45"/>
      <c r="J444" s="45"/>
      <c r="K444" s="45"/>
      <c r="L444" s="45"/>
      <c r="M444" s="45"/>
      <c r="N444" s="45"/>
      <c r="O444" s="45"/>
      <c r="P444" s="45"/>
      <c r="Q444" s="45"/>
      <c r="R444" s="45"/>
      <c r="S444" s="45"/>
    </row>
    <row r="445" spans="2:19" x14ac:dyDescent="0.3">
      <c r="B445" s="31"/>
      <c r="C445" s="45"/>
      <c r="D445" s="45"/>
      <c r="E445" s="45"/>
      <c r="F445" s="45"/>
      <c r="G445" s="45"/>
      <c r="H445" s="45"/>
      <c r="I445" s="45"/>
      <c r="J445" s="45"/>
      <c r="K445" s="45"/>
      <c r="L445" s="45"/>
      <c r="M445" s="45"/>
      <c r="N445" s="45"/>
      <c r="O445" s="45"/>
      <c r="P445" s="45"/>
      <c r="Q445" s="45"/>
      <c r="R445" s="45"/>
      <c r="S445" s="45"/>
    </row>
    <row r="446" spans="2:19" x14ac:dyDescent="0.3">
      <c r="B446" s="31"/>
      <c r="C446" s="45"/>
      <c r="D446" s="45"/>
      <c r="E446" s="45"/>
      <c r="F446" s="45"/>
      <c r="G446" s="45"/>
      <c r="H446" s="45"/>
      <c r="I446" s="45"/>
      <c r="J446" s="45"/>
      <c r="K446" s="45"/>
      <c r="L446" s="45"/>
      <c r="M446" s="45"/>
      <c r="N446" s="45"/>
      <c r="O446" s="45"/>
      <c r="P446" s="45"/>
      <c r="Q446" s="45"/>
      <c r="R446" s="45"/>
      <c r="S446" s="45"/>
    </row>
    <row r="447" spans="2:19" x14ac:dyDescent="0.3">
      <c r="B447" s="31"/>
      <c r="C447" s="45"/>
      <c r="D447" s="45"/>
      <c r="E447" s="45"/>
      <c r="F447" s="45"/>
      <c r="G447" s="45"/>
      <c r="H447" s="45"/>
      <c r="I447" s="45"/>
      <c r="J447" s="45"/>
      <c r="K447" s="45"/>
      <c r="L447" s="45"/>
      <c r="M447" s="45"/>
      <c r="N447" s="45"/>
      <c r="O447" s="45"/>
      <c r="P447" s="45"/>
      <c r="Q447" s="45"/>
      <c r="R447" s="45"/>
      <c r="S447" s="45"/>
    </row>
    <row r="448" spans="2:19" x14ac:dyDescent="0.3">
      <c r="B448" s="31"/>
      <c r="C448" s="45"/>
      <c r="D448" s="45"/>
      <c r="E448" s="45"/>
      <c r="F448" s="45"/>
      <c r="G448" s="45"/>
      <c r="H448" s="45"/>
      <c r="I448" s="45"/>
      <c r="J448" s="45"/>
      <c r="K448" s="45"/>
      <c r="L448" s="45"/>
      <c r="M448" s="45"/>
      <c r="N448" s="45"/>
      <c r="O448" s="45"/>
      <c r="P448" s="45"/>
      <c r="Q448" s="45"/>
      <c r="R448" s="45"/>
      <c r="S448" s="45"/>
    </row>
    <row r="449" spans="2:19" x14ac:dyDescent="0.3">
      <c r="B449" s="31"/>
      <c r="C449" s="45"/>
      <c r="D449" s="45"/>
      <c r="E449" s="45"/>
      <c r="F449" s="45"/>
      <c r="G449" s="45"/>
      <c r="H449" s="45"/>
      <c r="I449" s="45"/>
      <c r="J449" s="45"/>
      <c r="K449" s="45"/>
      <c r="L449" s="45"/>
      <c r="M449" s="45"/>
      <c r="N449" s="45"/>
      <c r="O449" s="45"/>
      <c r="P449" s="45"/>
      <c r="Q449" s="45"/>
      <c r="R449" s="45"/>
      <c r="S449" s="45"/>
    </row>
    <row r="450" spans="2:19" x14ac:dyDescent="0.3">
      <c r="B450" s="31"/>
      <c r="C450" s="45"/>
      <c r="D450" s="45"/>
      <c r="E450" s="45"/>
      <c r="F450" s="45"/>
      <c r="G450" s="45"/>
      <c r="H450" s="45"/>
      <c r="I450" s="45"/>
      <c r="J450" s="45"/>
      <c r="K450" s="45"/>
      <c r="L450" s="45"/>
      <c r="M450" s="45"/>
      <c r="N450" s="45"/>
      <c r="O450" s="45"/>
      <c r="P450" s="45"/>
      <c r="Q450" s="45"/>
      <c r="R450" s="45"/>
      <c r="S450" s="45"/>
    </row>
    <row r="451" spans="2:19" x14ac:dyDescent="0.3">
      <c r="B451" s="31"/>
      <c r="C451" s="45"/>
      <c r="D451" s="45"/>
      <c r="E451" s="45"/>
      <c r="F451" s="45"/>
      <c r="G451" s="45"/>
      <c r="H451" s="45"/>
      <c r="I451" s="45"/>
      <c r="J451" s="45"/>
      <c r="K451" s="45"/>
      <c r="L451" s="45"/>
      <c r="M451" s="45"/>
      <c r="N451" s="45"/>
      <c r="O451" s="45"/>
      <c r="P451" s="45"/>
      <c r="Q451" s="45"/>
      <c r="R451" s="45"/>
      <c r="S451" s="45"/>
    </row>
    <row r="452" spans="2:19" x14ac:dyDescent="0.3">
      <c r="B452" s="31"/>
      <c r="C452" s="45"/>
      <c r="D452" s="45"/>
      <c r="E452" s="45"/>
      <c r="F452" s="45"/>
      <c r="G452" s="45"/>
      <c r="H452" s="45"/>
      <c r="I452" s="45"/>
      <c r="J452" s="45"/>
      <c r="K452" s="45"/>
      <c r="L452" s="45"/>
      <c r="M452" s="45"/>
      <c r="N452" s="45"/>
      <c r="O452" s="45"/>
      <c r="P452" s="45"/>
      <c r="Q452" s="45"/>
      <c r="R452" s="45"/>
      <c r="S452" s="45"/>
    </row>
    <row r="453" spans="2:19" x14ac:dyDescent="0.3">
      <c r="B453" s="31"/>
      <c r="C453" s="45"/>
      <c r="D453" s="45"/>
      <c r="E453" s="45"/>
      <c r="F453" s="45"/>
      <c r="G453" s="45"/>
      <c r="H453" s="45"/>
      <c r="I453" s="45"/>
      <c r="J453" s="45"/>
      <c r="K453" s="45"/>
      <c r="L453" s="45"/>
      <c r="M453" s="45"/>
      <c r="N453" s="45"/>
      <c r="O453" s="45"/>
      <c r="P453" s="45"/>
      <c r="Q453" s="45"/>
      <c r="R453" s="45"/>
      <c r="S453" s="45"/>
    </row>
    <row r="454" spans="2:19" x14ac:dyDescent="0.3">
      <c r="B454" s="31"/>
      <c r="C454" s="45"/>
      <c r="D454" s="45"/>
      <c r="E454" s="45"/>
      <c r="F454" s="45"/>
      <c r="G454" s="45"/>
      <c r="H454" s="45"/>
      <c r="I454" s="45"/>
      <c r="J454" s="45"/>
      <c r="K454" s="45"/>
      <c r="L454" s="45"/>
      <c r="M454" s="45"/>
      <c r="N454" s="45"/>
      <c r="O454" s="45"/>
      <c r="P454" s="45"/>
      <c r="Q454" s="45"/>
      <c r="R454" s="45"/>
      <c r="S454" s="45"/>
    </row>
    <row r="455" spans="2:19" x14ac:dyDescent="0.3">
      <c r="B455" s="31"/>
      <c r="C455" s="45"/>
      <c r="D455" s="45"/>
      <c r="E455" s="45"/>
      <c r="F455" s="45"/>
      <c r="G455" s="45"/>
      <c r="H455" s="45"/>
      <c r="I455" s="45"/>
      <c r="J455" s="45"/>
      <c r="K455" s="45"/>
      <c r="L455" s="45"/>
      <c r="M455" s="45"/>
      <c r="N455" s="45"/>
      <c r="O455" s="45"/>
      <c r="P455" s="45"/>
      <c r="Q455" s="45"/>
      <c r="R455" s="45"/>
      <c r="S455" s="45"/>
    </row>
    <row r="456" spans="2:19" x14ac:dyDescent="0.3">
      <c r="B456" s="31"/>
      <c r="C456" s="45"/>
      <c r="D456" s="45"/>
      <c r="E456" s="45"/>
      <c r="F456" s="45"/>
      <c r="G456" s="45"/>
      <c r="H456" s="45"/>
      <c r="I456" s="45"/>
      <c r="J456" s="45"/>
      <c r="K456" s="45"/>
      <c r="L456" s="45"/>
      <c r="M456" s="45"/>
      <c r="N456" s="45"/>
      <c r="O456" s="45"/>
      <c r="P456" s="45"/>
      <c r="Q456" s="45"/>
      <c r="R456" s="45"/>
      <c r="S456" s="45"/>
    </row>
    <row r="457" spans="2:19" x14ac:dyDescent="0.3">
      <c r="B457" s="31"/>
      <c r="C457" s="45"/>
      <c r="D457" s="45"/>
      <c r="E457" s="45"/>
      <c r="F457" s="45"/>
      <c r="G457" s="45"/>
      <c r="H457" s="45"/>
      <c r="I457" s="45"/>
      <c r="J457" s="45"/>
      <c r="K457" s="45"/>
      <c r="L457" s="45"/>
      <c r="M457" s="45"/>
      <c r="N457" s="45"/>
      <c r="O457" s="45"/>
      <c r="P457" s="45"/>
      <c r="Q457" s="45"/>
      <c r="R457" s="45"/>
      <c r="S457" s="45"/>
    </row>
    <row r="458" spans="2:19" x14ac:dyDescent="0.3">
      <c r="B458" s="31"/>
      <c r="C458" s="45"/>
      <c r="D458" s="45"/>
      <c r="E458" s="45"/>
      <c r="F458" s="45"/>
      <c r="G458" s="45"/>
      <c r="H458" s="45"/>
      <c r="I458" s="45"/>
      <c r="J458" s="45"/>
      <c r="K458" s="45"/>
      <c r="L458" s="45"/>
      <c r="M458" s="45"/>
      <c r="N458" s="45"/>
      <c r="O458" s="45"/>
      <c r="P458" s="45"/>
      <c r="Q458" s="45"/>
      <c r="R458" s="45"/>
      <c r="S458" s="45"/>
    </row>
    <row r="459" spans="2:19" x14ac:dyDescent="0.3">
      <c r="B459" s="31"/>
      <c r="C459" s="45"/>
      <c r="D459" s="45"/>
      <c r="E459" s="45"/>
      <c r="F459" s="45"/>
      <c r="G459" s="45"/>
      <c r="H459" s="45"/>
      <c r="I459" s="45"/>
      <c r="J459" s="45"/>
      <c r="K459" s="45"/>
      <c r="L459" s="45"/>
      <c r="M459" s="45"/>
      <c r="N459" s="45"/>
      <c r="O459" s="45"/>
      <c r="P459" s="45"/>
      <c r="Q459" s="45"/>
      <c r="R459" s="45"/>
      <c r="S459" s="45"/>
    </row>
    <row r="460" spans="2:19" x14ac:dyDescent="0.3">
      <c r="B460" s="31"/>
      <c r="C460" s="45"/>
      <c r="D460" s="45"/>
      <c r="E460" s="45"/>
      <c r="F460" s="45"/>
      <c r="G460" s="45"/>
      <c r="H460" s="45"/>
      <c r="I460" s="45"/>
      <c r="J460" s="45"/>
      <c r="K460" s="45"/>
      <c r="L460" s="45"/>
      <c r="M460" s="45"/>
      <c r="N460" s="45"/>
      <c r="O460" s="45"/>
      <c r="P460" s="45"/>
      <c r="Q460" s="45"/>
      <c r="R460" s="45"/>
      <c r="S460" s="45"/>
    </row>
    <row r="461" spans="2:19" x14ac:dyDescent="0.3">
      <c r="B461" s="31"/>
      <c r="C461" s="45"/>
      <c r="D461" s="45"/>
      <c r="E461" s="45"/>
      <c r="F461" s="45"/>
      <c r="G461" s="45"/>
      <c r="H461" s="45"/>
      <c r="I461" s="45"/>
      <c r="J461" s="45"/>
      <c r="K461" s="45"/>
      <c r="L461" s="45"/>
      <c r="M461" s="45"/>
      <c r="N461" s="45"/>
      <c r="O461" s="45"/>
      <c r="P461" s="45"/>
      <c r="Q461" s="45"/>
      <c r="R461" s="45"/>
      <c r="S461" s="45"/>
    </row>
    <row r="462" spans="2:19" x14ac:dyDescent="0.3">
      <c r="B462" s="31"/>
      <c r="C462" s="45"/>
      <c r="D462" s="45"/>
      <c r="E462" s="45"/>
      <c r="F462" s="45"/>
      <c r="G462" s="45"/>
      <c r="H462" s="45"/>
      <c r="I462" s="45"/>
      <c r="J462" s="45"/>
      <c r="K462" s="45"/>
      <c r="L462" s="45"/>
      <c r="M462" s="45"/>
      <c r="N462" s="45"/>
      <c r="O462" s="45"/>
      <c r="P462" s="45"/>
      <c r="Q462" s="45"/>
      <c r="R462" s="45"/>
      <c r="S462" s="45"/>
    </row>
    <row r="463" spans="2:19" x14ac:dyDescent="0.3">
      <c r="B463" s="31"/>
      <c r="C463" s="45"/>
      <c r="D463" s="45"/>
      <c r="E463" s="45"/>
      <c r="F463" s="45"/>
      <c r="G463" s="45"/>
      <c r="H463" s="45"/>
      <c r="I463" s="45"/>
      <c r="J463" s="45"/>
      <c r="K463" s="45"/>
      <c r="L463" s="45"/>
      <c r="M463" s="45"/>
      <c r="N463" s="45"/>
      <c r="O463" s="45"/>
      <c r="P463" s="45"/>
      <c r="Q463" s="45"/>
      <c r="R463" s="45"/>
      <c r="S463" s="45"/>
    </row>
    <row r="464" spans="2:19" x14ac:dyDescent="0.3">
      <c r="B464" s="31"/>
      <c r="C464" s="45"/>
      <c r="D464" s="45"/>
      <c r="E464" s="45"/>
      <c r="F464" s="45"/>
      <c r="G464" s="45"/>
      <c r="H464" s="45"/>
      <c r="I464" s="45"/>
      <c r="J464" s="45"/>
      <c r="K464" s="45"/>
      <c r="L464" s="45"/>
      <c r="M464" s="45"/>
      <c r="N464" s="45"/>
      <c r="O464" s="45"/>
      <c r="P464" s="45"/>
      <c r="Q464" s="45"/>
      <c r="R464" s="45"/>
      <c r="S464" s="45"/>
    </row>
    <row r="465" spans="2:19" x14ac:dyDescent="0.3">
      <c r="B465" s="31"/>
      <c r="C465" s="45"/>
      <c r="D465" s="45"/>
      <c r="E465" s="45"/>
      <c r="F465" s="45"/>
      <c r="G465" s="45"/>
      <c r="H465" s="45"/>
      <c r="I465" s="45"/>
      <c r="J465" s="45"/>
      <c r="K465" s="45"/>
      <c r="L465" s="45"/>
      <c r="M465" s="45"/>
      <c r="N465" s="45"/>
      <c r="O465" s="45"/>
      <c r="P465" s="45"/>
      <c r="Q465" s="45"/>
      <c r="R465" s="45"/>
      <c r="S465" s="45"/>
    </row>
    <row r="466" spans="2:19" x14ac:dyDescent="0.3">
      <c r="B466" s="31"/>
      <c r="C466" s="45"/>
      <c r="D466" s="45"/>
      <c r="E466" s="45"/>
      <c r="F466" s="45"/>
      <c r="G466" s="45"/>
      <c r="H466" s="45"/>
      <c r="I466" s="45"/>
      <c r="J466" s="45"/>
      <c r="K466" s="45"/>
      <c r="L466" s="45"/>
      <c r="M466" s="45"/>
      <c r="N466" s="45"/>
      <c r="O466" s="45"/>
      <c r="P466" s="45"/>
      <c r="Q466" s="45"/>
      <c r="R466" s="45"/>
      <c r="S466" s="45"/>
    </row>
    <row r="467" spans="2:19" x14ac:dyDescent="0.3">
      <c r="B467" s="31"/>
      <c r="C467" s="45"/>
      <c r="D467" s="45"/>
      <c r="E467" s="45"/>
      <c r="F467" s="45"/>
      <c r="G467" s="45"/>
      <c r="H467" s="45"/>
      <c r="I467" s="45"/>
      <c r="J467" s="45"/>
      <c r="K467" s="45"/>
      <c r="L467" s="45"/>
      <c r="M467" s="45"/>
      <c r="N467" s="45"/>
      <c r="O467" s="45"/>
      <c r="P467" s="45"/>
      <c r="Q467" s="45"/>
      <c r="R467" s="45"/>
      <c r="S467" s="45"/>
    </row>
    <row r="468" spans="2:19" x14ac:dyDescent="0.3">
      <c r="B468" s="31"/>
      <c r="C468" s="45"/>
      <c r="D468" s="45"/>
      <c r="E468" s="45"/>
      <c r="F468" s="45"/>
      <c r="G468" s="45"/>
      <c r="H468" s="45"/>
      <c r="I468" s="45"/>
      <c r="J468" s="45"/>
      <c r="K468" s="45"/>
      <c r="L468" s="45"/>
      <c r="M468" s="45"/>
      <c r="N468" s="45"/>
      <c r="O468" s="45"/>
      <c r="P468" s="45"/>
      <c r="Q468" s="45"/>
      <c r="R468" s="45"/>
      <c r="S468" s="45"/>
    </row>
    <row r="469" spans="2:19" x14ac:dyDescent="0.3">
      <c r="B469" s="31"/>
      <c r="C469" s="45"/>
      <c r="D469" s="45"/>
      <c r="E469" s="45"/>
      <c r="F469" s="45"/>
      <c r="G469" s="45"/>
      <c r="H469" s="45"/>
      <c r="I469" s="45"/>
      <c r="J469" s="45"/>
      <c r="K469" s="45"/>
      <c r="L469" s="45"/>
      <c r="M469" s="45"/>
      <c r="N469" s="45"/>
      <c r="O469" s="45"/>
      <c r="P469" s="45"/>
      <c r="Q469" s="45"/>
      <c r="R469" s="45"/>
      <c r="S469" s="45"/>
    </row>
    <row r="470" spans="2:19" x14ac:dyDescent="0.3">
      <c r="B470" s="31"/>
      <c r="C470" s="45"/>
      <c r="D470" s="45"/>
      <c r="E470" s="45"/>
      <c r="F470" s="45"/>
      <c r="G470" s="45"/>
      <c r="H470" s="45"/>
      <c r="I470" s="45"/>
      <c r="J470" s="45"/>
      <c r="K470" s="45"/>
      <c r="L470" s="45"/>
      <c r="M470" s="45"/>
      <c r="N470" s="45"/>
      <c r="O470" s="45"/>
      <c r="P470" s="45"/>
      <c r="Q470" s="45"/>
      <c r="R470" s="45"/>
      <c r="S470" s="45"/>
    </row>
    <row r="471" spans="2:19" x14ac:dyDescent="0.3">
      <c r="B471" s="31"/>
      <c r="C471" s="45"/>
      <c r="D471" s="45"/>
      <c r="E471" s="45"/>
      <c r="F471" s="45"/>
      <c r="G471" s="45"/>
      <c r="H471" s="45"/>
      <c r="I471" s="45"/>
      <c r="J471" s="45"/>
      <c r="K471" s="45"/>
      <c r="L471" s="45"/>
      <c r="M471" s="45"/>
      <c r="N471" s="45"/>
      <c r="O471" s="45"/>
      <c r="P471" s="45"/>
      <c r="Q471" s="45"/>
      <c r="R471" s="45"/>
      <c r="S471" s="45"/>
    </row>
    <row r="472" spans="2:19" x14ac:dyDescent="0.3">
      <c r="B472" s="31"/>
      <c r="C472" s="45"/>
      <c r="D472" s="45"/>
      <c r="E472" s="45"/>
      <c r="F472" s="45"/>
      <c r="G472" s="45"/>
      <c r="H472" s="45"/>
      <c r="I472" s="45"/>
      <c r="J472" s="45"/>
      <c r="K472" s="45"/>
      <c r="L472" s="45"/>
      <c r="M472" s="45"/>
      <c r="N472" s="45"/>
      <c r="O472" s="45"/>
      <c r="P472" s="45"/>
      <c r="Q472" s="45"/>
      <c r="R472" s="45"/>
      <c r="S472" s="45"/>
    </row>
    <row r="473" spans="2:19" x14ac:dyDescent="0.3">
      <c r="B473" s="31"/>
      <c r="C473" s="45"/>
      <c r="D473" s="45"/>
      <c r="E473" s="45"/>
      <c r="F473" s="45"/>
      <c r="G473" s="45"/>
      <c r="H473" s="45"/>
      <c r="I473" s="45"/>
      <c r="J473" s="45"/>
      <c r="K473" s="45"/>
      <c r="L473" s="45"/>
      <c r="M473" s="45"/>
      <c r="N473" s="45"/>
      <c r="O473" s="45"/>
      <c r="P473" s="45"/>
      <c r="Q473" s="45"/>
      <c r="R473" s="45"/>
      <c r="S473" s="45"/>
    </row>
    <row r="474" spans="2:19" x14ac:dyDescent="0.3">
      <c r="B474" s="31"/>
      <c r="C474" s="45"/>
      <c r="D474" s="45"/>
      <c r="E474" s="45"/>
      <c r="F474" s="45"/>
      <c r="G474" s="45"/>
      <c r="H474" s="45"/>
      <c r="I474" s="45"/>
      <c r="J474" s="45"/>
      <c r="K474" s="45"/>
      <c r="L474" s="45"/>
      <c r="M474" s="45"/>
      <c r="N474" s="45"/>
      <c r="O474" s="45"/>
      <c r="P474" s="45"/>
      <c r="Q474" s="45"/>
      <c r="R474" s="45"/>
      <c r="S474" s="45"/>
    </row>
    <row r="475" spans="2:19" x14ac:dyDescent="0.3">
      <c r="B475" s="31"/>
      <c r="C475" s="45"/>
      <c r="D475" s="45"/>
      <c r="E475" s="45"/>
      <c r="F475" s="45"/>
      <c r="G475" s="45"/>
      <c r="H475" s="45"/>
      <c r="I475" s="45"/>
      <c r="J475" s="45"/>
      <c r="K475" s="45"/>
      <c r="L475" s="45"/>
      <c r="M475" s="45"/>
      <c r="N475" s="45"/>
      <c r="O475" s="45"/>
      <c r="P475" s="45"/>
      <c r="Q475" s="45"/>
      <c r="R475" s="45"/>
      <c r="S475" s="45"/>
    </row>
    <row r="476" spans="2:19" x14ac:dyDescent="0.3">
      <c r="B476" s="31"/>
      <c r="C476" s="45"/>
      <c r="D476" s="45"/>
      <c r="E476" s="45"/>
      <c r="F476" s="45"/>
      <c r="G476" s="45"/>
      <c r="H476" s="45"/>
      <c r="I476" s="45"/>
      <c r="J476" s="45"/>
      <c r="K476" s="45"/>
      <c r="L476" s="45"/>
      <c r="M476" s="45"/>
      <c r="N476" s="45"/>
      <c r="O476" s="45"/>
      <c r="P476" s="45"/>
      <c r="Q476" s="45"/>
      <c r="R476" s="45"/>
      <c r="S476" s="45"/>
    </row>
    <row r="477" spans="2:19" x14ac:dyDescent="0.3">
      <c r="B477" s="31"/>
      <c r="C477" s="45"/>
      <c r="D477" s="45"/>
      <c r="E477" s="45"/>
      <c r="F477" s="45"/>
      <c r="G477" s="45"/>
      <c r="H477" s="45"/>
      <c r="I477" s="45"/>
      <c r="J477" s="45"/>
      <c r="K477" s="45"/>
      <c r="L477" s="45"/>
      <c r="M477" s="45"/>
      <c r="N477" s="45"/>
      <c r="O477" s="45"/>
      <c r="P477" s="45"/>
      <c r="Q477" s="45"/>
      <c r="R477" s="45"/>
      <c r="S477" s="45"/>
    </row>
    <row r="478" spans="2:19" x14ac:dyDescent="0.3">
      <c r="B478" s="31"/>
      <c r="C478" s="45"/>
      <c r="D478" s="45"/>
      <c r="E478" s="45"/>
      <c r="F478" s="45"/>
      <c r="G478" s="45"/>
      <c r="H478" s="45"/>
      <c r="I478" s="45"/>
      <c r="J478" s="45"/>
      <c r="K478" s="45"/>
      <c r="L478" s="45"/>
      <c r="M478" s="45"/>
      <c r="N478" s="45"/>
      <c r="O478" s="45"/>
      <c r="P478" s="45"/>
      <c r="Q478" s="45"/>
      <c r="R478" s="45"/>
      <c r="S478" s="45"/>
    </row>
    <row r="479" spans="2:19" x14ac:dyDescent="0.3">
      <c r="B479" s="31"/>
      <c r="C479" s="45"/>
      <c r="D479" s="45"/>
      <c r="E479" s="45"/>
      <c r="F479" s="45"/>
      <c r="G479" s="45"/>
      <c r="H479" s="45"/>
      <c r="I479" s="45"/>
      <c r="J479" s="45"/>
      <c r="K479" s="45"/>
      <c r="L479" s="45"/>
      <c r="M479" s="45"/>
      <c r="N479" s="45"/>
      <c r="O479" s="45"/>
      <c r="P479" s="45"/>
      <c r="Q479" s="45"/>
      <c r="R479" s="45"/>
      <c r="S479" s="45"/>
    </row>
    <row r="480" spans="2:19" x14ac:dyDescent="0.3">
      <c r="B480" s="31"/>
      <c r="C480" s="45"/>
      <c r="D480" s="45"/>
      <c r="E480" s="45"/>
      <c r="F480" s="45"/>
      <c r="G480" s="45"/>
      <c r="H480" s="45"/>
      <c r="I480" s="45"/>
      <c r="J480" s="45"/>
      <c r="K480" s="45"/>
      <c r="L480" s="45"/>
      <c r="M480" s="45"/>
      <c r="N480" s="45"/>
      <c r="O480" s="45"/>
      <c r="P480" s="45"/>
      <c r="Q480" s="45"/>
      <c r="R480" s="45"/>
      <c r="S480" s="45"/>
    </row>
    <row r="481" spans="2:19" x14ac:dyDescent="0.3">
      <c r="B481" s="31"/>
      <c r="C481" s="45"/>
      <c r="D481" s="45"/>
      <c r="E481" s="45"/>
      <c r="F481" s="45"/>
      <c r="G481" s="45"/>
      <c r="H481" s="45"/>
      <c r="I481" s="45"/>
      <c r="J481" s="45"/>
      <c r="K481" s="45"/>
      <c r="L481" s="45"/>
      <c r="M481" s="45"/>
      <c r="N481" s="45"/>
      <c r="O481" s="45"/>
      <c r="P481" s="45"/>
      <c r="Q481" s="45"/>
      <c r="R481" s="45"/>
      <c r="S481" s="45"/>
    </row>
    <row r="482" spans="2:19" x14ac:dyDescent="0.3">
      <c r="B482" s="31"/>
      <c r="C482" s="45"/>
      <c r="D482" s="45"/>
      <c r="E482" s="45"/>
      <c r="F482" s="45"/>
      <c r="G482" s="45"/>
      <c r="H482" s="45"/>
      <c r="I482" s="45"/>
      <c r="J482" s="45"/>
      <c r="K482" s="45"/>
      <c r="L482" s="45"/>
      <c r="M482" s="45"/>
      <c r="N482" s="45"/>
      <c r="O482" s="45"/>
      <c r="P482" s="45"/>
      <c r="Q482" s="45"/>
      <c r="R482" s="45"/>
      <c r="S482" s="45"/>
    </row>
    <row r="483" spans="2:19" x14ac:dyDescent="0.3">
      <c r="B483" s="31"/>
      <c r="C483" s="45"/>
      <c r="D483" s="45"/>
      <c r="E483" s="45"/>
      <c r="F483" s="45"/>
      <c r="G483" s="45"/>
      <c r="H483" s="45"/>
      <c r="I483" s="45"/>
      <c r="J483" s="45"/>
      <c r="K483" s="45"/>
      <c r="L483" s="45"/>
      <c r="M483" s="45"/>
      <c r="N483" s="45"/>
      <c r="O483" s="45"/>
      <c r="P483" s="45"/>
      <c r="Q483" s="45"/>
      <c r="R483" s="45"/>
      <c r="S483" s="45"/>
    </row>
    <row r="484" spans="2:19" x14ac:dyDescent="0.3">
      <c r="B484" s="31"/>
      <c r="C484" s="45"/>
      <c r="D484" s="45"/>
      <c r="E484" s="45"/>
      <c r="F484" s="45"/>
      <c r="G484" s="45"/>
      <c r="H484" s="45"/>
      <c r="I484" s="45"/>
      <c r="J484" s="45"/>
      <c r="K484" s="45"/>
      <c r="L484" s="45"/>
      <c r="M484" s="45"/>
      <c r="N484" s="45"/>
      <c r="O484" s="45"/>
      <c r="P484" s="45"/>
      <c r="Q484" s="45"/>
      <c r="R484" s="45"/>
      <c r="S484" s="45"/>
    </row>
    <row r="485" spans="2:19" x14ac:dyDescent="0.3">
      <c r="B485" s="31"/>
      <c r="C485" s="45"/>
      <c r="D485" s="45"/>
      <c r="E485" s="45"/>
      <c r="F485" s="45"/>
      <c r="G485" s="45"/>
      <c r="H485" s="45"/>
      <c r="I485" s="45"/>
      <c r="J485" s="45"/>
      <c r="K485" s="45"/>
      <c r="L485" s="45"/>
      <c r="M485" s="45"/>
      <c r="N485" s="45"/>
      <c r="O485" s="45"/>
      <c r="P485" s="45"/>
      <c r="Q485" s="45"/>
      <c r="R485" s="45"/>
      <c r="S485" s="45"/>
    </row>
    <row r="486" spans="2:19" x14ac:dyDescent="0.3">
      <c r="B486" s="31"/>
      <c r="C486" s="45"/>
      <c r="D486" s="45"/>
      <c r="E486" s="45"/>
      <c r="F486" s="45"/>
      <c r="G486" s="45"/>
      <c r="H486" s="45"/>
      <c r="I486" s="45"/>
      <c r="J486" s="45"/>
      <c r="K486" s="45"/>
      <c r="L486" s="45"/>
      <c r="M486" s="45"/>
      <c r="N486" s="45"/>
      <c r="O486" s="45"/>
      <c r="P486" s="45"/>
      <c r="Q486" s="45"/>
      <c r="R486" s="45"/>
      <c r="S486" s="45"/>
    </row>
    <row r="487" spans="2:19" x14ac:dyDescent="0.3">
      <c r="B487" s="31"/>
      <c r="C487" s="45"/>
      <c r="D487" s="45"/>
      <c r="E487" s="45"/>
      <c r="F487" s="45"/>
      <c r="G487" s="45"/>
      <c r="H487" s="45"/>
      <c r="I487" s="45"/>
      <c r="J487" s="45"/>
      <c r="K487" s="45"/>
      <c r="L487" s="45"/>
      <c r="M487" s="45"/>
      <c r="N487" s="45"/>
      <c r="O487" s="45"/>
      <c r="P487" s="45"/>
      <c r="Q487" s="45"/>
      <c r="R487" s="45"/>
      <c r="S487" s="45"/>
    </row>
    <row r="488" spans="2:19" x14ac:dyDescent="0.3">
      <c r="B488" s="31"/>
      <c r="C488" s="45"/>
      <c r="D488" s="45"/>
      <c r="E488" s="45"/>
      <c r="F488" s="45"/>
      <c r="G488" s="45"/>
      <c r="H488" s="45"/>
      <c r="I488" s="45"/>
      <c r="J488" s="45"/>
      <c r="K488" s="45"/>
      <c r="L488" s="45"/>
      <c r="M488" s="45"/>
      <c r="N488" s="45"/>
      <c r="O488" s="45"/>
      <c r="P488" s="45"/>
      <c r="Q488" s="45"/>
      <c r="R488" s="45"/>
      <c r="S488" s="45"/>
    </row>
    <row r="489" spans="2:19" x14ac:dyDescent="0.3">
      <c r="B489" s="31"/>
      <c r="C489" s="45"/>
      <c r="D489" s="45"/>
      <c r="E489" s="45"/>
      <c r="F489" s="45"/>
      <c r="G489" s="45"/>
      <c r="H489" s="45"/>
      <c r="I489" s="45"/>
      <c r="J489" s="45"/>
      <c r="K489" s="45"/>
      <c r="L489" s="45"/>
      <c r="M489" s="45"/>
      <c r="N489" s="45"/>
      <c r="O489" s="45"/>
      <c r="P489" s="45"/>
      <c r="Q489" s="45"/>
      <c r="R489" s="45"/>
      <c r="S489" s="45"/>
    </row>
    <row r="490" spans="2:19" x14ac:dyDescent="0.3">
      <c r="B490" s="31"/>
      <c r="C490" s="45"/>
      <c r="D490" s="45"/>
      <c r="E490" s="45"/>
      <c r="F490" s="45"/>
      <c r="G490" s="45"/>
      <c r="H490" s="45"/>
      <c r="I490" s="45"/>
      <c r="J490" s="45"/>
      <c r="K490" s="45"/>
      <c r="L490" s="45"/>
      <c r="M490" s="45"/>
      <c r="N490" s="45"/>
      <c r="O490" s="45"/>
      <c r="P490" s="45"/>
      <c r="Q490" s="45"/>
      <c r="R490" s="45"/>
      <c r="S490" s="45"/>
    </row>
    <row r="491" spans="2:19" x14ac:dyDescent="0.3">
      <c r="B491" s="31"/>
      <c r="C491" s="45"/>
      <c r="D491" s="45"/>
      <c r="E491" s="45"/>
      <c r="F491" s="45"/>
      <c r="G491" s="45"/>
      <c r="H491" s="45"/>
      <c r="I491" s="45"/>
      <c r="J491" s="45"/>
      <c r="K491" s="45"/>
      <c r="L491" s="45"/>
      <c r="M491" s="45"/>
      <c r="N491" s="45"/>
      <c r="O491" s="45"/>
      <c r="P491" s="45"/>
      <c r="Q491" s="45"/>
      <c r="R491" s="45"/>
      <c r="S491" s="45"/>
    </row>
    <row r="492" spans="2:19" x14ac:dyDescent="0.3">
      <c r="B492" s="31"/>
      <c r="C492" s="45"/>
      <c r="D492" s="45"/>
      <c r="E492" s="45"/>
      <c r="F492" s="45"/>
      <c r="G492" s="45"/>
      <c r="H492" s="45"/>
      <c r="I492" s="45"/>
      <c r="J492" s="45"/>
      <c r="K492" s="45"/>
      <c r="L492" s="45"/>
      <c r="M492" s="45"/>
      <c r="N492" s="45"/>
      <c r="O492" s="45"/>
      <c r="P492" s="45"/>
      <c r="Q492" s="45"/>
      <c r="R492" s="45"/>
      <c r="S492" s="45"/>
    </row>
    <row r="493" spans="2:19" x14ac:dyDescent="0.3">
      <c r="B493" s="31"/>
      <c r="C493" s="45"/>
      <c r="D493" s="45"/>
      <c r="E493" s="45"/>
      <c r="F493" s="45"/>
      <c r="G493" s="45"/>
      <c r="H493" s="45"/>
      <c r="I493" s="45"/>
      <c r="J493" s="45"/>
      <c r="K493" s="45"/>
      <c r="L493" s="45"/>
      <c r="M493" s="45"/>
      <c r="N493" s="45"/>
      <c r="O493" s="45"/>
      <c r="P493" s="45"/>
      <c r="Q493" s="45"/>
      <c r="R493" s="45"/>
      <c r="S493" s="45"/>
    </row>
    <row r="494" spans="2:19" x14ac:dyDescent="0.3">
      <c r="B494" s="31"/>
      <c r="C494" s="45"/>
      <c r="D494" s="45"/>
      <c r="E494" s="45"/>
      <c r="F494" s="45"/>
      <c r="G494" s="45"/>
      <c r="H494" s="45"/>
      <c r="I494" s="45"/>
      <c r="J494" s="45"/>
      <c r="K494" s="45"/>
      <c r="L494" s="45"/>
      <c r="M494" s="45"/>
      <c r="N494" s="45"/>
      <c r="O494" s="45"/>
      <c r="P494" s="45"/>
      <c r="Q494" s="45"/>
      <c r="R494" s="45"/>
      <c r="S494" s="45"/>
    </row>
    <row r="495" spans="2:19" x14ac:dyDescent="0.3">
      <c r="B495" s="31"/>
      <c r="C495" s="45"/>
      <c r="D495" s="45"/>
      <c r="E495" s="45"/>
      <c r="F495" s="45"/>
      <c r="G495" s="45"/>
      <c r="H495" s="45"/>
      <c r="I495" s="45"/>
      <c r="J495" s="45"/>
      <c r="K495" s="45"/>
      <c r="L495" s="45"/>
      <c r="M495" s="45"/>
      <c r="N495" s="45"/>
      <c r="O495" s="45"/>
      <c r="P495" s="45"/>
      <c r="Q495" s="45"/>
      <c r="R495" s="45"/>
      <c r="S495" s="45"/>
    </row>
    <row r="496" spans="2:19" x14ac:dyDescent="0.3">
      <c r="B496" s="31"/>
      <c r="C496" s="45"/>
      <c r="D496" s="45"/>
      <c r="E496" s="45"/>
      <c r="F496" s="45"/>
      <c r="G496" s="45"/>
      <c r="H496" s="45"/>
      <c r="I496" s="45"/>
      <c r="J496" s="45"/>
      <c r="K496" s="45"/>
      <c r="L496" s="45"/>
      <c r="M496" s="45"/>
      <c r="N496" s="45"/>
      <c r="O496" s="45"/>
      <c r="P496" s="45"/>
      <c r="Q496" s="45"/>
      <c r="R496" s="45"/>
      <c r="S496" s="45"/>
    </row>
    <row r="497" spans="2:19" x14ac:dyDescent="0.3">
      <c r="B497" s="31"/>
      <c r="C497" s="45"/>
      <c r="D497" s="45"/>
      <c r="E497" s="45"/>
      <c r="F497" s="45"/>
      <c r="G497" s="45"/>
      <c r="H497" s="45"/>
      <c r="I497" s="45"/>
      <c r="J497" s="45"/>
      <c r="K497" s="45"/>
      <c r="L497" s="45"/>
      <c r="M497" s="45"/>
      <c r="N497" s="45"/>
      <c r="O497" s="45"/>
      <c r="P497" s="45"/>
      <c r="Q497" s="45"/>
      <c r="R497" s="45"/>
      <c r="S497" s="45"/>
    </row>
    <row r="498" spans="2:19" x14ac:dyDescent="0.3">
      <c r="B498" s="31"/>
      <c r="C498" s="45"/>
      <c r="D498" s="45"/>
      <c r="E498" s="45"/>
      <c r="F498" s="45"/>
      <c r="G498" s="45"/>
      <c r="H498" s="45"/>
      <c r="I498" s="45"/>
      <c r="J498" s="45"/>
      <c r="K498" s="45"/>
      <c r="L498" s="45"/>
      <c r="M498" s="45"/>
      <c r="N498" s="45"/>
      <c r="O498" s="45"/>
      <c r="P498" s="45"/>
      <c r="Q498" s="45"/>
      <c r="R498" s="45"/>
      <c r="S498" s="45"/>
    </row>
    <row r="499" spans="2:19" x14ac:dyDescent="0.3">
      <c r="B499" s="31"/>
      <c r="C499" s="45"/>
      <c r="D499" s="45"/>
      <c r="E499" s="45"/>
      <c r="F499" s="45"/>
      <c r="G499" s="45"/>
      <c r="H499" s="45"/>
      <c r="I499" s="45"/>
      <c r="J499" s="45"/>
      <c r="K499" s="45"/>
      <c r="L499" s="45"/>
      <c r="M499" s="45"/>
      <c r="N499" s="45"/>
      <c r="O499" s="45"/>
      <c r="P499" s="45"/>
      <c r="Q499" s="45"/>
      <c r="R499" s="45"/>
      <c r="S499" s="45"/>
    </row>
    <row r="500" spans="2:19" x14ac:dyDescent="0.3">
      <c r="B500" s="31"/>
      <c r="C500" s="45"/>
      <c r="D500" s="45"/>
      <c r="E500" s="45"/>
      <c r="F500" s="45"/>
      <c r="G500" s="45"/>
      <c r="H500" s="45"/>
      <c r="I500" s="45"/>
      <c r="J500" s="45"/>
      <c r="K500" s="45"/>
      <c r="L500" s="45"/>
      <c r="M500" s="45"/>
      <c r="N500" s="45"/>
      <c r="O500" s="45"/>
      <c r="P500" s="45"/>
      <c r="Q500" s="45"/>
      <c r="R500" s="45"/>
      <c r="S500" s="45"/>
    </row>
    <row r="501" spans="2:19" x14ac:dyDescent="0.3">
      <c r="B501" s="31"/>
      <c r="C501" s="45"/>
      <c r="D501" s="45"/>
      <c r="E501" s="45"/>
      <c r="F501" s="45"/>
      <c r="G501" s="45"/>
      <c r="H501" s="45"/>
      <c r="I501" s="45"/>
      <c r="J501" s="45"/>
      <c r="K501" s="45"/>
      <c r="L501" s="45"/>
      <c r="M501" s="45"/>
      <c r="N501" s="45"/>
      <c r="O501" s="45"/>
      <c r="P501" s="45"/>
      <c r="Q501" s="45"/>
      <c r="R501" s="45"/>
      <c r="S501" s="45"/>
    </row>
    <row r="502" spans="2:19" x14ac:dyDescent="0.3">
      <c r="B502" s="31"/>
      <c r="C502" s="45"/>
      <c r="D502" s="45"/>
      <c r="E502" s="45"/>
      <c r="F502" s="45"/>
      <c r="G502" s="45"/>
      <c r="H502" s="45"/>
      <c r="I502" s="45"/>
      <c r="J502" s="45"/>
      <c r="K502" s="45"/>
      <c r="L502" s="45"/>
      <c r="M502" s="45"/>
      <c r="N502" s="45"/>
      <c r="O502" s="45"/>
      <c r="P502" s="45"/>
      <c r="Q502" s="45"/>
      <c r="R502" s="45"/>
      <c r="S502" s="45"/>
    </row>
    <row r="503" spans="2:19" x14ac:dyDescent="0.3">
      <c r="B503" s="31"/>
      <c r="C503" s="45"/>
      <c r="D503" s="45"/>
      <c r="E503" s="45"/>
      <c r="F503" s="45"/>
      <c r="G503" s="45"/>
      <c r="H503" s="45"/>
      <c r="I503" s="45"/>
      <c r="J503" s="45"/>
      <c r="K503" s="45"/>
      <c r="L503" s="45"/>
      <c r="M503" s="45"/>
      <c r="N503" s="45"/>
      <c r="O503" s="45"/>
      <c r="P503" s="45"/>
      <c r="Q503" s="45"/>
      <c r="R503" s="45"/>
      <c r="S503" s="45"/>
    </row>
    <row r="504" spans="2:19" x14ac:dyDescent="0.3">
      <c r="B504" s="31"/>
      <c r="C504" s="45"/>
      <c r="D504" s="45"/>
      <c r="E504" s="45"/>
      <c r="F504" s="45"/>
      <c r="G504" s="45"/>
      <c r="H504" s="45"/>
      <c r="I504" s="45"/>
      <c r="J504" s="45"/>
      <c r="K504" s="45"/>
      <c r="L504" s="45"/>
      <c r="M504" s="45"/>
      <c r="N504" s="45"/>
      <c r="O504" s="45"/>
      <c r="P504" s="45"/>
      <c r="Q504" s="45"/>
      <c r="R504" s="45"/>
      <c r="S504" s="45"/>
    </row>
    <row r="505" spans="2:19" x14ac:dyDescent="0.3">
      <c r="B505" s="31"/>
      <c r="C505" s="45"/>
      <c r="D505" s="45"/>
      <c r="E505" s="45"/>
      <c r="F505" s="45"/>
      <c r="G505" s="45"/>
      <c r="H505" s="45"/>
      <c r="I505" s="45"/>
      <c r="J505" s="45"/>
      <c r="K505" s="45"/>
      <c r="L505" s="45"/>
      <c r="M505" s="45"/>
      <c r="N505" s="45"/>
      <c r="O505" s="45"/>
      <c r="P505" s="45"/>
      <c r="Q505" s="45"/>
      <c r="R505" s="45"/>
      <c r="S505" s="45"/>
    </row>
    <row r="506" spans="2:19" x14ac:dyDescent="0.3">
      <c r="B506" s="31"/>
      <c r="C506" s="45"/>
      <c r="D506" s="45"/>
      <c r="E506" s="45"/>
      <c r="F506" s="45"/>
      <c r="G506" s="45"/>
      <c r="H506" s="45"/>
      <c r="I506" s="45"/>
      <c r="J506" s="45"/>
      <c r="K506" s="45"/>
      <c r="L506" s="45"/>
      <c r="M506" s="45"/>
      <c r="N506" s="45"/>
      <c r="O506" s="45"/>
      <c r="P506" s="45"/>
      <c r="Q506" s="45"/>
      <c r="R506" s="45"/>
      <c r="S506" s="45"/>
    </row>
    <row r="507" spans="2:19" x14ac:dyDescent="0.3">
      <c r="B507" s="31"/>
      <c r="C507" s="45"/>
      <c r="D507" s="45"/>
      <c r="E507" s="45"/>
      <c r="F507" s="45"/>
      <c r="G507" s="45"/>
      <c r="H507" s="45"/>
      <c r="I507" s="45"/>
      <c r="J507" s="45"/>
      <c r="K507" s="45"/>
      <c r="L507" s="45"/>
      <c r="M507" s="45"/>
      <c r="N507" s="45"/>
      <c r="O507" s="45"/>
      <c r="P507" s="45"/>
      <c r="Q507" s="45"/>
      <c r="R507" s="45"/>
      <c r="S507" s="45"/>
    </row>
    <row r="508" spans="2:19" x14ac:dyDescent="0.3">
      <c r="B508" s="31"/>
      <c r="C508" s="45"/>
      <c r="D508" s="45"/>
      <c r="E508" s="45"/>
      <c r="F508" s="45"/>
      <c r="G508" s="45"/>
      <c r="H508" s="45"/>
      <c r="I508" s="45"/>
      <c r="J508" s="45"/>
      <c r="K508" s="45"/>
      <c r="L508" s="45"/>
      <c r="M508" s="45"/>
      <c r="N508" s="45"/>
      <c r="O508" s="45"/>
      <c r="P508" s="45"/>
      <c r="Q508" s="45"/>
      <c r="R508" s="45"/>
      <c r="S508" s="45"/>
    </row>
    <row r="509" spans="2:19" x14ac:dyDescent="0.3">
      <c r="B509" s="31"/>
      <c r="C509" s="45"/>
      <c r="D509" s="45"/>
      <c r="E509" s="45"/>
      <c r="F509" s="45"/>
      <c r="G509" s="45"/>
      <c r="H509" s="45"/>
      <c r="I509" s="45"/>
      <c r="J509" s="45"/>
      <c r="K509" s="45"/>
      <c r="L509" s="45"/>
      <c r="M509" s="45"/>
      <c r="N509" s="45"/>
      <c r="O509" s="45"/>
      <c r="P509" s="45"/>
      <c r="Q509" s="45"/>
      <c r="R509" s="45"/>
      <c r="S509" s="45"/>
    </row>
    <row r="510" spans="2:19" x14ac:dyDescent="0.3">
      <c r="B510" s="31"/>
      <c r="C510" s="45"/>
      <c r="D510" s="45"/>
      <c r="E510" s="45"/>
      <c r="F510" s="45"/>
      <c r="G510" s="45"/>
      <c r="H510" s="45"/>
      <c r="I510" s="45"/>
      <c r="J510" s="45"/>
      <c r="K510" s="45"/>
      <c r="L510" s="45"/>
      <c r="M510" s="45"/>
      <c r="N510" s="45"/>
      <c r="O510" s="45"/>
      <c r="P510" s="45"/>
      <c r="Q510" s="45"/>
      <c r="R510" s="45"/>
      <c r="S510" s="45"/>
    </row>
    <row r="511" spans="2:19" x14ac:dyDescent="0.3">
      <c r="B511" s="31"/>
      <c r="C511" s="45"/>
      <c r="D511" s="45"/>
      <c r="E511" s="45"/>
      <c r="F511" s="45"/>
      <c r="G511" s="45"/>
      <c r="H511" s="45"/>
      <c r="I511" s="45"/>
      <c r="J511" s="45"/>
      <c r="K511" s="45"/>
      <c r="L511" s="45"/>
      <c r="M511" s="45"/>
      <c r="N511" s="45"/>
      <c r="O511" s="45"/>
      <c r="P511" s="45"/>
      <c r="Q511" s="45"/>
      <c r="R511" s="45"/>
      <c r="S511" s="45"/>
    </row>
    <row r="512" spans="2:19" x14ac:dyDescent="0.3">
      <c r="B512" s="31"/>
      <c r="C512" s="45"/>
      <c r="D512" s="45"/>
      <c r="E512" s="45"/>
      <c r="F512" s="45"/>
      <c r="G512" s="45"/>
      <c r="H512" s="45"/>
      <c r="I512" s="45"/>
      <c r="J512" s="45"/>
      <c r="K512" s="45"/>
      <c r="L512" s="45"/>
      <c r="M512" s="45"/>
      <c r="N512" s="45"/>
      <c r="O512" s="45"/>
      <c r="P512" s="45"/>
      <c r="Q512" s="45"/>
      <c r="R512" s="45"/>
      <c r="S512" s="45"/>
    </row>
    <row r="513" spans="2:19" x14ac:dyDescent="0.3">
      <c r="B513" s="31"/>
      <c r="C513" s="45"/>
      <c r="D513" s="45"/>
      <c r="E513" s="45"/>
      <c r="F513" s="45"/>
      <c r="G513" s="45"/>
      <c r="H513" s="45"/>
      <c r="I513" s="45"/>
      <c r="J513" s="45"/>
      <c r="K513" s="45"/>
      <c r="L513" s="45"/>
      <c r="M513" s="45"/>
      <c r="N513" s="45"/>
      <c r="O513" s="45"/>
      <c r="P513" s="45"/>
      <c r="Q513" s="45"/>
      <c r="R513" s="45"/>
      <c r="S513" s="45"/>
    </row>
    <row r="514" spans="2:19" x14ac:dyDescent="0.3">
      <c r="B514" s="31"/>
      <c r="C514" s="45"/>
      <c r="D514" s="45"/>
      <c r="E514" s="45"/>
      <c r="F514" s="45"/>
      <c r="G514" s="45"/>
      <c r="H514" s="45"/>
      <c r="I514" s="45"/>
      <c r="J514" s="45"/>
      <c r="K514" s="45"/>
      <c r="L514" s="45"/>
      <c r="M514" s="45"/>
      <c r="N514" s="45"/>
      <c r="O514" s="45"/>
      <c r="P514" s="45"/>
      <c r="Q514" s="45"/>
      <c r="R514" s="45"/>
      <c r="S514" s="45"/>
    </row>
    <row r="515" spans="2:19" x14ac:dyDescent="0.3">
      <c r="B515" s="31"/>
      <c r="C515" s="45"/>
      <c r="D515" s="45"/>
      <c r="E515" s="45"/>
      <c r="F515" s="45"/>
      <c r="G515" s="45"/>
      <c r="H515" s="45"/>
      <c r="I515" s="45"/>
      <c r="J515" s="45"/>
      <c r="K515" s="45"/>
      <c r="L515" s="45"/>
      <c r="M515" s="45"/>
      <c r="N515" s="45"/>
      <c r="O515" s="45"/>
      <c r="P515" s="45"/>
      <c r="Q515" s="45"/>
      <c r="R515" s="45"/>
      <c r="S515" s="45"/>
    </row>
    <row r="516" spans="2:19" x14ac:dyDescent="0.3">
      <c r="B516" s="31"/>
      <c r="C516" s="45"/>
      <c r="D516" s="45"/>
      <c r="E516" s="45"/>
      <c r="F516" s="45"/>
      <c r="G516" s="45"/>
      <c r="H516" s="45"/>
      <c r="I516" s="45"/>
      <c r="J516" s="45"/>
      <c r="K516" s="45"/>
      <c r="L516" s="45"/>
      <c r="M516" s="45"/>
      <c r="N516" s="45"/>
      <c r="O516" s="45"/>
      <c r="P516" s="45"/>
      <c r="Q516" s="45"/>
      <c r="R516" s="45"/>
      <c r="S516" s="45"/>
    </row>
    <row r="517" spans="2:19" x14ac:dyDescent="0.3">
      <c r="B517" s="31"/>
      <c r="C517" s="45"/>
      <c r="D517" s="45"/>
      <c r="E517" s="45"/>
      <c r="F517" s="45"/>
      <c r="G517" s="45"/>
      <c r="H517" s="45"/>
      <c r="I517" s="45"/>
      <c r="J517" s="45"/>
      <c r="K517" s="45"/>
      <c r="L517" s="45"/>
      <c r="M517" s="45"/>
      <c r="N517" s="45"/>
      <c r="O517" s="45"/>
      <c r="P517" s="45"/>
      <c r="Q517" s="45"/>
      <c r="R517" s="45"/>
      <c r="S517" s="45"/>
    </row>
    <row r="518" spans="2:19" x14ac:dyDescent="0.3">
      <c r="B518" s="31"/>
      <c r="C518" s="45"/>
      <c r="D518" s="45"/>
      <c r="E518" s="45"/>
      <c r="F518" s="45"/>
      <c r="G518" s="45"/>
      <c r="H518" s="45"/>
      <c r="I518" s="45"/>
      <c r="J518" s="45"/>
      <c r="K518" s="45"/>
      <c r="L518" s="45"/>
      <c r="M518" s="45"/>
      <c r="N518" s="45"/>
      <c r="O518" s="45"/>
      <c r="P518" s="45"/>
      <c r="Q518" s="45"/>
      <c r="R518" s="45"/>
      <c r="S518" s="45"/>
    </row>
    <row r="519" spans="2:19" x14ac:dyDescent="0.3">
      <c r="B519" s="31"/>
      <c r="C519" s="45"/>
      <c r="D519" s="45"/>
      <c r="E519" s="45"/>
      <c r="F519" s="45"/>
      <c r="G519" s="45"/>
      <c r="H519" s="45"/>
      <c r="I519" s="45"/>
      <c r="J519" s="45"/>
      <c r="K519" s="45"/>
      <c r="L519" s="45"/>
      <c r="M519" s="45"/>
      <c r="N519" s="45"/>
      <c r="O519" s="45"/>
      <c r="P519" s="45"/>
      <c r="Q519" s="45"/>
      <c r="R519" s="45"/>
      <c r="S519" s="45"/>
    </row>
    <row r="520" spans="2:19" x14ac:dyDescent="0.3">
      <c r="B520" s="31"/>
      <c r="C520" s="45"/>
      <c r="D520" s="45"/>
      <c r="E520" s="45"/>
      <c r="F520" s="45"/>
      <c r="G520" s="45"/>
      <c r="H520" s="45"/>
      <c r="I520" s="45"/>
      <c r="J520" s="45"/>
      <c r="K520" s="45"/>
      <c r="L520" s="45"/>
      <c r="M520" s="45"/>
      <c r="N520" s="45"/>
      <c r="O520" s="45"/>
      <c r="P520" s="45"/>
      <c r="Q520" s="45"/>
      <c r="R520" s="45"/>
      <c r="S520" s="45"/>
    </row>
    <row r="521" spans="2:19" x14ac:dyDescent="0.3">
      <c r="B521" s="31"/>
      <c r="C521" s="45"/>
      <c r="D521" s="45"/>
      <c r="E521" s="45"/>
      <c r="F521" s="45"/>
      <c r="G521" s="45"/>
      <c r="H521" s="45"/>
      <c r="I521" s="45"/>
      <c r="J521" s="45"/>
      <c r="K521" s="45"/>
      <c r="L521" s="45"/>
      <c r="M521" s="45"/>
      <c r="N521" s="45"/>
      <c r="O521" s="45"/>
      <c r="P521" s="45"/>
      <c r="Q521" s="45"/>
      <c r="R521" s="45"/>
      <c r="S521" s="45"/>
    </row>
    <row r="522" spans="2:19" x14ac:dyDescent="0.3">
      <c r="B522" s="31"/>
      <c r="C522" s="45"/>
      <c r="D522" s="45"/>
      <c r="E522" s="45"/>
      <c r="F522" s="45"/>
      <c r="G522" s="45"/>
      <c r="H522" s="45"/>
      <c r="I522" s="45"/>
      <c r="J522" s="45"/>
      <c r="K522" s="45"/>
      <c r="L522" s="45"/>
      <c r="M522" s="45"/>
      <c r="N522" s="45"/>
      <c r="O522" s="45"/>
      <c r="P522" s="45"/>
      <c r="Q522" s="45"/>
      <c r="R522" s="45"/>
      <c r="S522" s="45"/>
    </row>
    <row r="523" spans="2:19" x14ac:dyDescent="0.3">
      <c r="B523" s="31"/>
      <c r="C523" s="45"/>
      <c r="D523" s="45"/>
      <c r="E523" s="45"/>
      <c r="F523" s="45"/>
      <c r="G523" s="45"/>
      <c r="H523" s="45"/>
      <c r="I523" s="45"/>
      <c r="J523" s="45"/>
      <c r="K523" s="45"/>
      <c r="L523" s="45"/>
      <c r="M523" s="45"/>
      <c r="N523" s="45"/>
      <c r="O523" s="45"/>
      <c r="P523" s="45"/>
      <c r="Q523" s="45"/>
      <c r="R523" s="45"/>
      <c r="S523" s="45"/>
    </row>
    <row r="524" spans="2:19" x14ac:dyDescent="0.3">
      <c r="B524" s="31"/>
      <c r="C524" s="45"/>
      <c r="D524" s="45"/>
      <c r="E524" s="45"/>
      <c r="F524" s="45"/>
      <c r="G524" s="45"/>
      <c r="H524" s="45"/>
      <c r="I524" s="45"/>
      <c r="J524" s="45"/>
      <c r="K524" s="45"/>
      <c r="L524" s="45"/>
      <c r="M524" s="45"/>
      <c r="N524" s="45"/>
      <c r="O524" s="45"/>
      <c r="P524" s="45"/>
      <c r="Q524" s="45"/>
      <c r="R524" s="45"/>
      <c r="S524" s="45"/>
    </row>
    <row r="525" spans="2:19" x14ac:dyDescent="0.3">
      <c r="B525" s="31"/>
      <c r="C525" s="45"/>
      <c r="D525" s="45"/>
      <c r="E525" s="45"/>
      <c r="F525" s="45"/>
      <c r="G525" s="45"/>
      <c r="H525" s="45"/>
      <c r="I525" s="45"/>
      <c r="J525" s="45"/>
      <c r="K525" s="45"/>
      <c r="L525" s="45"/>
      <c r="M525" s="45"/>
      <c r="N525" s="45"/>
      <c r="O525" s="45"/>
      <c r="P525" s="45"/>
      <c r="Q525" s="45"/>
      <c r="R525" s="45"/>
      <c r="S525" s="45"/>
    </row>
    <row r="526" spans="2:19" x14ac:dyDescent="0.3">
      <c r="B526" s="31"/>
      <c r="C526" s="45"/>
      <c r="D526" s="45"/>
      <c r="E526" s="45"/>
      <c r="F526" s="45"/>
      <c r="G526" s="45"/>
      <c r="H526" s="45"/>
      <c r="I526" s="45"/>
      <c r="J526" s="45"/>
      <c r="K526" s="45"/>
      <c r="L526" s="45"/>
      <c r="M526" s="45"/>
      <c r="N526" s="45"/>
      <c r="O526" s="45"/>
      <c r="P526" s="45"/>
      <c r="Q526" s="45"/>
      <c r="R526" s="45"/>
      <c r="S526" s="45"/>
    </row>
    <row r="527" spans="2:19" x14ac:dyDescent="0.3">
      <c r="B527" s="31"/>
      <c r="C527" s="45"/>
      <c r="D527" s="45"/>
      <c r="E527" s="45"/>
      <c r="F527" s="45"/>
      <c r="G527" s="45"/>
      <c r="H527" s="45"/>
      <c r="I527" s="45"/>
      <c r="J527" s="45"/>
      <c r="K527" s="45"/>
      <c r="L527" s="45"/>
      <c r="M527" s="45"/>
      <c r="N527" s="45"/>
      <c r="O527" s="45"/>
      <c r="P527" s="45"/>
      <c r="Q527" s="45"/>
      <c r="R527" s="45"/>
      <c r="S527" s="45"/>
    </row>
    <row r="528" spans="2:19" x14ac:dyDescent="0.3">
      <c r="B528" s="31"/>
      <c r="C528" s="45"/>
      <c r="D528" s="45"/>
      <c r="E528" s="45"/>
      <c r="F528" s="45"/>
      <c r="G528" s="45"/>
      <c r="H528" s="45"/>
      <c r="I528" s="45"/>
      <c r="J528" s="45"/>
      <c r="K528" s="45"/>
      <c r="L528" s="45"/>
      <c r="M528" s="45"/>
      <c r="N528" s="45"/>
      <c r="O528" s="45"/>
      <c r="P528" s="45"/>
      <c r="Q528" s="45"/>
      <c r="R528" s="45"/>
      <c r="S528" s="45"/>
    </row>
    <row r="529" spans="2:19" x14ac:dyDescent="0.3">
      <c r="B529" s="31"/>
      <c r="C529" s="45"/>
      <c r="D529" s="45"/>
      <c r="E529" s="45"/>
      <c r="F529" s="45"/>
      <c r="G529" s="45"/>
      <c r="H529" s="45"/>
      <c r="I529" s="45"/>
      <c r="J529" s="45"/>
      <c r="K529" s="45"/>
      <c r="L529" s="45"/>
      <c r="M529" s="45"/>
      <c r="N529" s="45"/>
      <c r="O529" s="45"/>
      <c r="P529" s="45"/>
      <c r="Q529" s="45"/>
      <c r="R529" s="45"/>
      <c r="S529" s="45"/>
    </row>
    <row r="530" spans="2:19" x14ac:dyDescent="0.3">
      <c r="B530" s="31"/>
      <c r="C530" s="45"/>
      <c r="D530" s="45"/>
      <c r="E530" s="45"/>
      <c r="F530" s="45"/>
      <c r="G530" s="45"/>
      <c r="H530" s="45"/>
      <c r="I530" s="45"/>
      <c r="J530" s="45"/>
      <c r="K530" s="45"/>
      <c r="L530" s="45"/>
      <c r="M530" s="45"/>
      <c r="N530" s="45"/>
      <c r="O530" s="45"/>
      <c r="P530" s="45"/>
      <c r="Q530" s="45"/>
      <c r="R530" s="45"/>
      <c r="S530" s="45"/>
    </row>
    <row r="531" spans="2:19" x14ac:dyDescent="0.3">
      <c r="B531" s="31"/>
      <c r="C531" s="45"/>
      <c r="D531" s="45"/>
      <c r="E531" s="45"/>
      <c r="F531" s="45"/>
      <c r="G531" s="45"/>
      <c r="H531" s="45"/>
      <c r="I531" s="45"/>
      <c r="J531" s="45"/>
      <c r="K531" s="45"/>
      <c r="L531" s="45"/>
      <c r="M531" s="45"/>
      <c r="N531" s="45"/>
      <c r="O531" s="45"/>
      <c r="P531" s="45"/>
      <c r="Q531" s="45"/>
      <c r="R531" s="45"/>
      <c r="S531" s="45"/>
    </row>
    <row r="532" spans="2:19" x14ac:dyDescent="0.3">
      <c r="B532" s="31"/>
      <c r="C532" s="45"/>
      <c r="D532" s="45"/>
      <c r="E532" s="45"/>
      <c r="F532" s="45"/>
      <c r="G532" s="45"/>
      <c r="H532" s="45"/>
      <c r="I532" s="45"/>
      <c r="J532" s="45"/>
      <c r="K532" s="45"/>
      <c r="L532" s="45"/>
      <c r="M532" s="45"/>
      <c r="N532" s="45"/>
      <c r="O532" s="45"/>
      <c r="P532" s="45"/>
      <c r="Q532" s="45"/>
      <c r="R532" s="45"/>
      <c r="S532" s="45"/>
    </row>
    <row r="533" spans="2:19" x14ac:dyDescent="0.3">
      <c r="B533" s="31"/>
      <c r="C533" s="45"/>
      <c r="D533" s="45"/>
      <c r="E533" s="45"/>
      <c r="F533" s="45"/>
      <c r="G533" s="45"/>
      <c r="H533" s="45"/>
      <c r="I533" s="45"/>
      <c r="J533" s="45"/>
      <c r="K533" s="45"/>
      <c r="L533" s="45"/>
      <c r="M533" s="45"/>
      <c r="N533" s="45"/>
      <c r="O533" s="45"/>
      <c r="P533" s="45"/>
      <c r="Q533" s="45"/>
      <c r="R533" s="45"/>
      <c r="S533" s="45"/>
    </row>
    <row r="534" spans="2:19" x14ac:dyDescent="0.3">
      <c r="B534" s="31"/>
      <c r="C534" s="45"/>
      <c r="D534" s="45"/>
      <c r="E534" s="45"/>
      <c r="F534" s="45"/>
      <c r="G534" s="45"/>
      <c r="H534" s="45"/>
      <c r="I534" s="45"/>
      <c r="J534" s="45"/>
      <c r="K534" s="45"/>
      <c r="L534" s="45"/>
      <c r="M534" s="45"/>
      <c r="N534" s="45"/>
      <c r="O534" s="45"/>
      <c r="P534" s="45"/>
      <c r="Q534" s="45"/>
      <c r="R534" s="45"/>
      <c r="S534" s="45"/>
    </row>
    <row r="535" spans="2:19" x14ac:dyDescent="0.3">
      <c r="B535" s="31"/>
      <c r="C535" s="45"/>
      <c r="D535" s="45"/>
      <c r="E535" s="45"/>
      <c r="F535" s="45"/>
      <c r="G535" s="45"/>
      <c r="H535" s="45"/>
      <c r="I535" s="45"/>
      <c r="J535" s="45"/>
      <c r="K535" s="45"/>
      <c r="L535" s="45"/>
      <c r="M535" s="45"/>
      <c r="N535" s="45"/>
      <c r="O535" s="45"/>
      <c r="P535" s="45"/>
      <c r="Q535" s="45"/>
      <c r="R535" s="45"/>
      <c r="S535" s="45"/>
    </row>
    <row r="536" spans="2:19" x14ac:dyDescent="0.3">
      <c r="B536" s="31"/>
      <c r="C536" s="45"/>
      <c r="D536" s="45"/>
      <c r="E536" s="45"/>
      <c r="F536" s="45"/>
      <c r="G536" s="45"/>
      <c r="H536" s="45"/>
      <c r="I536" s="45"/>
      <c r="J536" s="45"/>
      <c r="K536" s="45"/>
      <c r="L536" s="45"/>
      <c r="M536" s="45"/>
      <c r="N536" s="45"/>
      <c r="O536" s="45"/>
      <c r="P536" s="45"/>
      <c r="Q536" s="45"/>
      <c r="R536" s="45"/>
      <c r="S536" s="45"/>
    </row>
    <row r="537" spans="2:19" x14ac:dyDescent="0.3">
      <c r="B537" s="31"/>
      <c r="C537" s="45"/>
      <c r="D537" s="45"/>
      <c r="E537" s="45"/>
      <c r="F537" s="45"/>
      <c r="G537" s="45"/>
      <c r="H537" s="45"/>
      <c r="I537" s="45"/>
      <c r="J537" s="45"/>
      <c r="K537" s="45"/>
      <c r="L537" s="45"/>
      <c r="M537" s="45"/>
      <c r="N537" s="45"/>
      <c r="O537" s="45"/>
      <c r="P537" s="45"/>
      <c r="Q537" s="45"/>
      <c r="R537" s="45"/>
      <c r="S537" s="45"/>
    </row>
    <row r="538" spans="2:19" x14ac:dyDescent="0.3">
      <c r="B538" s="31"/>
      <c r="C538" s="45"/>
      <c r="D538" s="45"/>
      <c r="E538" s="45"/>
      <c r="F538" s="45"/>
      <c r="G538" s="45"/>
      <c r="H538" s="45"/>
      <c r="I538" s="45"/>
      <c r="J538" s="45"/>
      <c r="K538" s="45"/>
      <c r="L538" s="45"/>
      <c r="M538" s="45"/>
      <c r="N538" s="45"/>
      <c r="O538" s="45"/>
      <c r="P538" s="45"/>
      <c r="Q538" s="45"/>
      <c r="R538" s="45"/>
      <c r="S538" s="45"/>
    </row>
    <row r="539" spans="2:19" x14ac:dyDescent="0.3">
      <c r="B539" s="31"/>
      <c r="C539" s="45"/>
      <c r="D539" s="45"/>
      <c r="E539" s="45"/>
      <c r="F539" s="45"/>
      <c r="G539" s="45"/>
      <c r="H539" s="45"/>
      <c r="I539" s="45"/>
      <c r="J539" s="45"/>
      <c r="K539" s="45"/>
      <c r="L539" s="45"/>
      <c r="M539" s="45"/>
      <c r="N539" s="45"/>
      <c r="O539" s="45"/>
      <c r="P539" s="45"/>
      <c r="Q539" s="45"/>
      <c r="R539" s="45"/>
      <c r="S539" s="45"/>
    </row>
    <row r="540" spans="2:19" x14ac:dyDescent="0.3">
      <c r="B540" s="31"/>
      <c r="C540" s="45"/>
      <c r="D540" s="45"/>
      <c r="E540" s="45"/>
      <c r="F540" s="45"/>
      <c r="G540" s="45"/>
      <c r="H540" s="45"/>
      <c r="I540" s="45"/>
      <c r="J540" s="45"/>
      <c r="K540" s="45"/>
      <c r="L540" s="45"/>
      <c r="M540" s="45"/>
      <c r="N540" s="45"/>
      <c r="O540" s="45"/>
      <c r="P540" s="45"/>
      <c r="Q540" s="45"/>
      <c r="R540" s="45"/>
      <c r="S540" s="45"/>
    </row>
    <row r="541" spans="2:19" x14ac:dyDescent="0.3">
      <c r="B541" s="31"/>
      <c r="C541" s="45"/>
      <c r="D541" s="45"/>
      <c r="E541" s="45"/>
      <c r="F541" s="45"/>
      <c r="G541" s="45"/>
      <c r="H541" s="45"/>
      <c r="I541" s="45"/>
      <c r="J541" s="45"/>
      <c r="K541" s="45"/>
      <c r="L541" s="45"/>
      <c r="M541" s="45"/>
      <c r="N541" s="45"/>
      <c r="O541" s="45"/>
      <c r="P541" s="45"/>
      <c r="Q541" s="45"/>
      <c r="R541" s="45"/>
      <c r="S541" s="45"/>
    </row>
    <row r="542" spans="2:19" x14ac:dyDescent="0.3">
      <c r="B542" s="31"/>
      <c r="C542" s="45"/>
      <c r="D542" s="45"/>
      <c r="E542" s="45"/>
      <c r="F542" s="45"/>
      <c r="G542" s="45"/>
      <c r="H542" s="45"/>
      <c r="I542" s="45"/>
      <c r="J542" s="45"/>
      <c r="K542" s="45"/>
      <c r="L542" s="45"/>
      <c r="M542" s="45"/>
      <c r="N542" s="45"/>
      <c r="O542" s="45"/>
      <c r="P542" s="45"/>
      <c r="Q542" s="45"/>
      <c r="R542" s="45"/>
      <c r="S542" s="45"/>
    </row>
    <row r="543" spans="2:19" x14ac:dyDescent="0.3">
      <c r="B543" s="31"/>
      <c r="C543" s="45"/>
      <c r="D543" s="45"/>
      <c r="E543" s="45"/>
      <c r="F543" s="45"/>
      <c r="G543" s="45"/>
      <c r="H543" s="45"/>
      <c r="I543" s="45"/>
      <c r="J543" s="45"/>
      <c r="K543" s="45"/>
      <c r="L543" s="45"/>
      <c r="M543" s="45"/>
      <c r="N543" s="45"/>
      <c r="O543" s="45"/>
      <c r="P543" s="45"/>
      <c r="Q543" s="45"/>
      <c r="R543" s="45"/>
      <c r="S543" s="45"/>
    </row>
    <row r="544" spans="2:19" x14ac:dyDescent="0.3">
      <c r="B544" s="31"/>
      <c r="C544" s="45"/>
      <c r="D544" s="45"/>
      <c r="E544" s="45"/>
      <c r="F544" s="45"/>
      <c r="G544" s="45"/>
      <c r="H544" s="45"/>
      <c r="I544" s="45"/>
      <c r="J544" s="45"/>
      <c r="K544" s="45"/>
      <c r="L544" s="45"/>
      <c r="M544" s="45"/>
      <c r="N544" s="45"/>
      <c r="O544" s="45"/>
      <c r="P544" s="45"/>
      <c r="Q544" s="45"/>
      <c r="R544" s="45"/>
      <c r="S544" s="45"/>
    </row>
    <row r="545" spans="2:19" x14ac:dyDescent="0.3">
      <c r="B545" s="31"/>
      <c r="C545" s="45"/>
      <c r="D545" s="45"/>
      <c r="E545" s="45"/>
      <c r="F545" s="45"/>
      <c r="G545" s="45"/>
      <c r="H545" s="45"/>
      <c r="I545" s="45"/>
      <c r="J545" s="45"/>
      <c r="K545" s="45"/>
      <c r="L545" s="45"/>
      <c r="M545" s="45"/>
      <c r="N545" s="45"/>
      <c r="O545" s="45"/>
      <c r="P545" s="45"/>
      <c r="Q545" s="45"/>
      <c r="R545" s="45"/>
      <c r="S545" s="45"/>
    </row>
    <row r="546" spans="2:19" x14ac:dyDescent="0.3">
      <c r="B546" s="31"/>
      <c r="C546" s="45"/>
      <c r="D546" s="45"/>
      <c r="E546" s="45"/>
      <c r="F546" s="45"/>
      <c r="G546" s="45"/>
      <c r="H546" s="45"/>
      <c r="I546" s="45"/>
      <c r="J546" s="45"/>
      <c r="K546" s="45"/>
      <c r="L546" s="45"/>
      <c r="M546" s="45"/>
      <c r="N546" s="45"/>
      <c r="O546" s="45"/>
      <c r="P546" s="45"/>
      <c r="Q546" s="45"/>
      <c r="R546" s="45"/>
      <c r="S546" s="45"/>
    </row>
    <row r="547" spans="2:19" x14ac:dyDescent="0.3">
      <c r="B547" s="31"/>
      <c r="C547" s="45"/>
      <c r="D547" s="45"/>
      <c r="E547" s="45"/>
      <c r="F547" s="45"/>
      <c r="G547" s="45"/>
      <c r="H547" s="45"/>
      <c r="I547" s="45"/>
      <c r="J547" s="45"/>
      <c r="K547" s="45"/>
      <c r="L547" s="45"/>
      <c r="M547" s="45"/>
      <c r="N547" s="45"/>
      <c r="O547" s="45"/>
      <c r="P547" s="45"/>
      <c r="Q547" s="45"/>
      <c r="R547" s="45"/>
      <c r="S547" s="45"/>
    </row>
    <row r="548" spans="2:19" x14ac:dyDescent="0.3">
      <c r="B548" s="31"/>
      <c r="C548" s="45"/>
      <c r="D548" s="45"/>
      <c r="E548" s="45"/>
      <c r="F548" s="45"/>
      <c r="G548" s="45"/>
      <c r="H548" s="45"/>
      <c r="I548" s="45"/>
      <c r="J548" s="45"/>
      <c r="K548" s="45"/>
      <c r="L548" s="45"/>
      <c r="M548" s="45"/>
      <c r="N548" s="45"/>
      <c r="O548" s="45"/>
      <c r="P548" s="45"/>
      <c r="Q548" s="45"/>
      <c r="R548" s="45"/>
      <c r="S548" s="45"/>
    </row>
    <row r="549" spans="2:19" x14ac:dyDescent="0.3">
      <c r="B549" s="31"/>
      <c r="C549" s="45"/>
      <c r="D549" s="45"/>
      <c r="E549" s="45"/>
      <c r="F549" s="45"/>
      <c r="G549" s="45"/>
      <c r="H549" s="45"/>
      <c r="I549" s="45"/>
      <c r="J549" s="45"/>
      <c r="K549" s="45"/>
      <c r="L549" s="45"/>
      <c r="M549" s="45"/>
      <c r="N549" s="45"/>
      <c r="O549" s="45"/>
      <c r="P549" s="45"/>
      <c r="Q549" s="45"/>
      <c r="R549" s="45"/>
      <c r="S549" s="45"/>
    </row>
    <row r="550" spans="2:19" x14ac:dyDescent="0.3">
      <c r="B550" s="31"/>
      <c r="C550" s="45"/>
      <c r="D550" s="45"/>
      <c r="E550" s="45"/>
      <c r="F550" s="45"/>
      <c r="G550" s="45"/>
      <c r="H550" s="45"/>
      <c r="I550" s="45"/>
      <c r="J550" s="45"/>
      <c r="K550" s="45"/>
      <c r="L550" s="45"/>
      <c r="M550" s="45"/>
      <c r="N550" s="45"/>
      <c r="O550" s="45"/>
      <c r="P550" s="45"/>
      <c r="Q550" s="45"/>
      <c r="R550" s="45"/>
      <c r="S550" s="45"/>
    </row>
    <row r="551" spans="2:19" x14ac:dyDescent="0.3">
      <c r="B551" s="31"/>
      <c r="C551" s="45"/>
      <c r="D551" s="45"/>
      <c r="E551" s="45"/>
      <c r="F551" s="45"/>
      <c r="G551" s="45"/>
      <c r="H551" s="45"/>
      <c r="I551" s="45"/>
      <c r="J551" s="45"/>
      <c r="K551" s="45"/>
      <c r="L551" s="45"/>
      <c r="M551" s="45"/>
      <c r="N551" s="45"/>
      <c r="O551" s="45"/>
      <c r="P551" s="45"/>
      <c r="Q551" s="45"/>
      <c r="R551" s="45"/>
      <c r="S551" s="45"/>
    </row>
    <row r="552" spans="2:19" x14ac:dyDescent="0.3">
      <c r="B552" s="31"/>
      <c r="C552" s="45"/>
      <c r="D552" s="45"/>
      <c r="E552" s="45"/>
      <c r="F552" s="45"/>
      <c r="G552" s="45"/>
      <c r="H552" s="45"/>
      <c r="I552" s="45"/>
      <c r="J552" s="45"/>
      <c r="K552" s="45"/>
      <c r="L552" s="45"/>
      <c r="M552" s="45"/>
      <c r="N552" s="45"/>
      <c r="O552" s="45"/>
      <c r="P552" s="45"/>
      <c r="Q552" s="45"/>
      <c r="R552" s="45"/>
      <c r="S552" s="45"/>
    </row>
    <row r="553" spans="2:19" x14ac:dyDescent="0.3">
      <c r="B553" s="31"/>
      <c r="C553" s="45"/>
      <c r="D553" s="45"/>
      <c r="E553" s="45"/>
      <c r="F553" s="45"/>
      <c r="G553" s="45"/>
      <c r="H553" s="45"/>
      <c r="I553" s="45"/>
      <c r="J553" s="45"/>
      <c r="K553" s="45"/>
      <c r="L553" s="45"/>
      <c r="M553" s="45"/>
      <c r="N553" s="45"/>
      <c r="O553" s="45"/>
      <c r="P553" s="45"/>
      <c r="Q553" s="45"/>
      <c r="R553" s="45"/>
      <c r="S553" s="45"/>
    </row>
    <row r="554" spans="2:19" x14ac:dyDescent="0.3">
      <c r="B554" s="31"/>
      <c r="C554" s="45"/>
      <c r="D554" s="45"/>
      <c r="E554" s="45"/>
      <c r="F554" s="45"/>
      <c r="G554" s="45"/>
      <c r="H554" s="45"/>
      <c r="I554" s="45"/>
      <c r="J554" s="45"/>
      <c r="K554" s="45"/>
      <c r="L554" s="45"/>
      <c r="M554" s="45"/>
      <c r="N554" s="45"/>
      <c r="O554" s="45"/>
      <c r="P554" s="45"/>
      <c r="Q554" s="45"/>
      <c r="R554" s="45"/>
      <c r="S554" s="45"/>
    </row>
    <row r="555" spans="2:19" x14ac:dyDescent="0.3">
      <c r="B555" s="31"/>
      <c r="C555" s="45"/>
      <c r="D555" s="45"/>
      <c r="E555" s="45"/>
      <c r="F555" s="45"/>
      <c r="G555" s="45"/>
      <c r="H555" s="45"/>
      <c r="I555" s="45"/>
      <c r="J555" s="45"/>
      <c r="K555" s="45"/>
      <c r="L555" s="45"/>
      <c r="M555" s="45"/>
      <c r="N555" s="45"/>
      <c r="O555" s="45"/>
      <c r="P555" s="45"/>
      <c r="Q555" s="45"/>
      <c r="R555" s="45"/>
      <c r="S555" s="45"/>
    </row>
    <row r="556" spans="2:19" x14ac:dyDescent="0.3">
      <c r="B556" s="31"/>
      <c r="C556" s="45"/>
      <c r="D556" s="45"/>
      <c r="E556" s="45"/>
      <c r="F556" s="45"/>
      <c r="G556" s="45"/>
      <c r="H556" s="45"/>
      <c r="I556" s="45"/>
      <c r="J556" s="45"/>
      <c r="K556" s="45"/>
      <c r="L556" s="45"/>
      <c r="M556" s="45"/>
      <c r="N556" s="45"/>
      <c r="O556" s="45"/>
      <c r="P556" s="45"/>
      <c r="Q556" s="45"/>
      <c r="R556" s="45"/>
      <c r="S556" s="45"/>
    </row>
    <row r="557" spans="2:19" x14ac:dyDescent="0.3">
      <c r="B557" s="31"/>
      <c r="C557" s="45"/>
      <c r="D557" s="45"/>
      <c r="E557" s="45"/>
      <c r="F557" s="45"/>
      <c r="G557" s="45"/>
      <c r="H557" s="45"/>
      <c r="I557" s="45"/>
      <c r="J557" s="45"/>
      <c r="K557" s="45"/>
      <c r="L557" s="45"/>
      <c r="M557" s="45"/>
      <c r="N557" s="45"/>
      <c r="O557" s="45"/>
      <c r="P557" s="45"/>
      <c r="Q557" s="45"/>
      <c r="R557" s="45"/>
      <c r="S557" s="45"/>
    </row>
    <row r="558" spans="2:19" x14ac:dyDescent="0.3">
      <c r="B558" s="31"/>
      <c r="C558" s="45"/>
      <c r="D558" s="45"/>
      <c r="E558" s="45"/>
      <c r="F558" s="45"/>
      <c r="G558" s="45"/>
      <c r="H558" s="45"/>
      <c r="I558" s="45"/>
      <c r="J558" s="45"/>
      <c r="K558" s="45"/>
      <c r="L558" s="45"/>
      <c r="M558" s="45"/>
      <c r="N558" s="45"/>
      <c r="O558" s="45"/>
      <c r="P558" s="45"/>
      <c r="Q558" s="45"/>
      <c r="R558" s="45"/>
      <c r="S558" s="45"/>
    </row>
    <row r="559" spans="2:19" x14ac:dyDescent="0.3">
      <c r="B559" s="31"/>
      <c r="C559" s="45"/>
      <c r="D559" s="45"/>
      <c r="E559" s="45"/>
      <c r="F559" s="45"/>
      <c r="G559" s="45"/>
      <c r="H559" s="45"/>
      <c r="I559" s="45"/>
      <c r="J559" s="45"/>
      <c r="K559" s="45"/>
      <c r="L559" s="45"/>
      <c r="M559" s="45"/>
      <c r="N559" s="45"/>
      <c r="O559" s="45"/>
      <c r="P559" s="45"/>
      <c r="Q559" s="45"/>
      <c r="R559" s="45"/>
      <c r="S559" s="45"/>
    </row>
    <row r="560" spans="2:19" x14ac:dyDescent="0.3">
      <c r="B560" s="31"/>
      <c r="C560" s="45"/>
      <c r="D560" s="45"/>
      <c r="E560" s="45"/>
      <c r="F560" s="45"/>
      <c r="G560" s="45"/>
      <c r="H560" s="45"/>
      <c r="I560" s="45"/>
      <c r="J560" s="45"/>
      <c r="K560" s="45"/>
      <c r="L560" s="45"/>
      <c r="M560" s="45"/>
      <c r="N560" s="45"/>
      <c r="O560" s="45"/>
      <c r="P560" s="45"/>
      <c r="Q560" s="45"/>
      <c r="R560" s="45"/>
      <c r="S560" s="45"/>
    </row>
    <row r="561" spans="2:19" x14ac:dyDescent="0.3">
      <c r="B561" s="31"/>
      <c r="C561" s="45"/>
      <c r="D561" s="45"/>
      <c r="E561" s="45"/>
      <c r="F561" s="45"/>
      <c r="G561" s="45"/>
      <c r="H561" s="45"/>
      <c r="I561" s="45"/>
      <c r="J561" s="45"/>
      <c r="K561" s="45"/>
      <c r="L561" s="45"/>
      <c r="M561" s="45"/>
      <c r="N561" s="45"/>
      <c r="O561" s="45"/>
      <c r="P561" s="45"/>
      <c r="Q561" s="45"/>
      <c r="R561" s="45"/>
      <c r="S561" s="45"/>
    </row>
    <row r="562" spans="2:19" x14ac:dyDescent="0.3">
      <c r="B562" s="31"/>
      <c r="C562" s="45"/>
      <c r="D562" s="45"/>
      <c r="E562" s="45"/>
      <c r="F562" s="45"/>
      <c r="G562" s="45"/>
      <c r="H562" s="45"/>
      <c r="I562" s="45"/>
      <c r="J562" s="45"/>
      <c r="K562" s="45"/>
      <c r="L562" s="45"/>
      <c r="M562" s="45"/>
      <c r="N562" s="45"/>
      <c r="O562" s="45"/>
      <c r="P562" s="45"/>
      <c r="Q562" s="45"/>
      <c r="R562" s="45"/>
      <c r="S562" s="45"/>
    </row>
    <row r="563" spans="2:19" x14ac:dyDescent="0.3">
      <c r="B563" s="31"/>
      <c r="C563" s="45"/>
      <c r="D563" s="45"/>
      <c r="E563" s="45"/>
      <c r="F563" s="45"/>
      <c r="G563" s="45"/>
      <c r="H563" s="45"/>
      <c r="I563" s="45"/>
      <c r="J563" s="45"/>
      <c r="K563" s="45"/>
      <c r="L563" s="45"/>
      <c r="M563" s="45"/>
      <c r="N563" s="45"/>
      <c r="O563" s="45"/>
      <c r="P563" s="45"/>
      <c r="Q563" s="45"/>
      <c r="R563" s="45"/>
      <c r="S563" s="45"/>
    </row>
    <row r="564" spans="2:19" x14ac:dyDescent="0.3">
      <c r="B564" s="31"/>
      <c r="C564" s="45"/>
      <c r="D564" s="45"/>
      <c r="E564" s="45"/>
      <c r="F564" s="45"/>
      <c r="G564" s="45"/>
      <c r="H564" s="45"/>
      <c r="I564" s="45"/>
      <c r="J564" s="45"/>
      <c r="K564" s="45"/>
      <c r="L564" s="45"/>
      <c r="M564" s="45"/>
      <c r="N564" s="45"/>
      <c r="O564" s="45"/>
      <c r="P564" s="45"/>
      <c r="Q564" s="45"/>
      <c r="R564" s="45"/>
      <c r="S564" s="45"/>
    </row>
    <row r="565" spans="2:19" x14ac:dyDescent="0.3">
      <c r="B565" s="31"/>
      <c r="C565" s="45"/>
      <c r="D565" s="45"/>
      <c r="E565" s="45"/>
      <c r="F565" s="45"/>
      <c r="G565" s="45"/>
      <c r="H565" s="45"/>
      <c r="I565" s="45"/>
      <c r="J565" s="45"/>
      <c r="K565" s="45"/>
      <c r="L565" s="45"/>
      <c r="M565" s="45"/>
      <c r="N565" s="45"/>
      <c r="O565" s="45"/>
      <c r="P565" s="45"/>
      <c r="Q565" s="45"/>
      <c r="R565" s="45"/>
      <c r="S565" s="45"/>
    </row>
    <row r="566" spans="2:19" x14ac:dyDescent="0.3">
      <c r="B566" s="31"/>
      <c r="C566" s="45"/>
      <c r="D566" s="45"/>
      <c r="E566" s="45"/>
      <c r="F566" s="45"/>
      <c r="G566" s="45"/>
      <c r="H566" s="45"/>
      <c r="I566" s="45"/>
      <c r="J566" s="45"/>
      <c r="K566" s="45"/>
      <c r="L566" s="45"/>
      <c r="M566" s="45"/>
      <c r="N566" s="45"/>
      <c r="O566" s="45"/>
      <c r="P566" s="45"/>
      <c r="Q566" s="45"/>
      <c r="R566" s="45"/>
      <c r="S566" s="45"/>
    </row>
    <row r="567" spans="2:19" x14ac:dyDescent="0.3">
      <c r="B567" s="31"/>
      <c r="C567" s="45"/>
      <c r="D567" s="45"/>
      <c r="E567" s="45"/>
      <c r="F567" s="45"/>
      <c r="G567" s="45"/>
      <c r="H567" s="45"/>
      <c r="I567" s="45"/>
      <c r="J567" s="45"/>
      <c r="K567" s="45"/>
      <c r="L567" s="45"/>
      <c r="M567" s="45"/>
      <c r="N567" s="45"/>
      <c r="O567" s="45"/>
      <c r="P567" s="45"/>
      <c r="Q567" s="45"/>
      <c r="R567" s="45"/>
      <c r="S567" s="45"/>
    </row>
    <row r="568" spans="2:19" x14ac:dyDescent="0.3">
      <c r="B568" s="31"/>
      <c r="C568" s="45"/>
      <c r="D568" s="45"/>
      <c r="E568" s="45"/>
      <c r="F568" s="45"/>
      <c r="G568" s="45"/>
      <c r="H568" s="45"/>
      <c r="I568" s="45"/>
      <c r="J568" s="45"/>
      <c r="K568" s="45"/>
      <c r="L568" s="45"/>
      <c r="M568" s="45"/>
      <c r="N568" s="45"/>
      <c r="O568" s="45"/>
      <c r="P568" s="45"/>
      <c r="Q568" s="45"/>
      <c r="R568" s="45"/>
      <c r="S568" s="45"/>
    </row>
    <row r="569" spans="2:19" x14ac:dyDescent="0.3">
      <c r="B569" s="31"/>
      <c r="C569" s="45"/>
      <c r="D569" s="45"/>
      <c r="E569" s="45"/>
      <c r="F569" s="45"/>
      <c r="G569" s="45"/>
      <c r="H569" s="45"/>
      <c r="I569" s="45"/>
      <c r="J569" s="45"/>
      <c r="K569" s="45"/>
      <c r="L569" s="45"/>
      <c r="M569" s="45"/>
      <c r="N569" s="45"/>
      <c r="O569" s="45"/>
      <c r="P569" s="45"/>
      <c r="Q569" s="45"/>
      <c r="R569" s="45"/>
      <c r="S569" s="45"/>
    </row>
    <row r="570" spans="2:19" x14ac:dyDescent="0.3">
      <c r="B570" s="31"/>
      <c r="C570" s="45"/>
      <c r="D570" s="45"/>
      <c r="E570" s="45"/>
      <c r="F570" s="45"/>
      <c r="G570" s="45"/>
      <c r="H570" s="45"/>
      <c r="I570" s="45"/>
      <c r="J570" s="45"/>
      <c r="K570" s="45"/>
      <c r="L570" s="45"/>
      <c r="M570" s="45"/>
      <c r="N570" s="45"/>
      <c r="O570" s="45"/>
      <c r="P570" s="45"/>
      <c r="Q570" s="45"/>
      <c r="R570" s="45"/>
      <c r="S570" s="45"/>
    </row>
    <row r="571" spans="2:19" x14ac:dyDescent="0.3">
      <c r="B571" s="31"/>
      <c r="C571" s="45"/>
      <c r="D571" s="45"/>
      <c r="E571" s="45"/>
      <c r="F571" s="45"/>
      <c r="G571" s="45"/>
      <c r="H571" s="45"/>
      <c r="I571" s="45"/>
      <c r="J571" s="45"/>
      <c r="K571" s="45"/>
      <c r="L571" s="45"/>
      <c r="M571" s="45"/>
      <c r="N571" s="45"/>
      <c r="O571" s="45"/>
      <c r="P571" s="45"/>
      <c r="Q571" s="45"/>
      <c r="R571" s="45"/>
      <c r="S571" s="45"/>
    </row>
    <row r="572" spans="2:19" x14ac:dyDescent="0.3">
      <c r="B572" s="31"/>
      <c r="C572" s="45"/>
      <c r="D572" s="45"/>
      <c r="E572" s="45"/>
      <c r="F572" s="45"/>
      <c r="G572" s="45"/>
      <c r="H572" s="45"/>
      <c r="I572" s="45"/>
      <c r="J572" s="45"/>
      <c r="K572" s="45"/>
      <c r="L572" s="45"/>
      <c r="M572" s="45"/>
      <c r="N572" s="45"/>
      <c r="O572" s="45"/>
      <c r="P572" s="45"/>
      <c r="Q572" s="45"/>
      <c r="R572" s="45"/>
      <c r="S572" s="45"/>
    </row>
    <row r="573" spans="2:19" x14ac:dyDescent="0.3">
      <c r="B573" s="31"/>
      <c r="C573" s="45"/>
      <c r="D573" s="45"/>
      <c r="E573" s="45"/>
      <c r="F573" s="45"/>
      <c r="G573" s="45"/>
      <c r="H573" s="45"/>
      <c r="I573" s="45"/>
      <c r="J573" s="45"/>
      <c r="K573" s="45"/>
      <c r="L573" s="45"/>
      <c r="M573" s="45"/>
      <c r="N573" s="45"/>
      <c r="O573" s="45"/>
      <c r="P573" s="45"/>
      <c r="Q573" s="45"/>
      <c r="R573" s="45"/>
      <c r="S573" s="45"/>
    </row>
    <row r="574" spans="2:19" x14ac:dyDescent="0.3">
      <c r="B574" s="31"/>
      <c r="C574" s="45"/>
      <c r="D574" s="45"/>
      <c r="E574" s="45"/>
      <c r="F574" s="45"/>
      <c r="G574" s="45"/>
      <c r="H574" s="45"/>
      <c r="I574" s="45"/>
      <c r="J574" s="45"/>
      <c r="K574" s="45"/>
      <c r="L574" s="45"/>
      <c r="M574" s="45"/>
      <c r="N574" s="45"/>
      <c r="O574" s="45"/>
      <c r="P574" s="45"/>
      <c r="Q574" s="45"/>
      <c r="R574" s="45"/>
      <c r="S574" s="45"/>
    </row>
    <row r="575" spans="2:19" x14ac:dyDescent="0.3">
      <c r="B575" s="31"/>
      <c r="C575" s="45"/>
      <c r="D575" s="45"/>
      <c r="E575" s="45"/>
      <c r="F575" s="45"/>
      <c r="G575" s="45"/>
      <c r="H575" s="45"/>
      <c r="I575" s="45"/>
      <c r="J575" s="45"/>
      <c r="K575" s="45"/>
      <c r="L575" s="45"/>
      <c r="M575" s="45"/>
      <c r="N575" s="45"/>
      <c r="O575" s="45"/>
      <c r="P575" s="45"/>
      <c r="Q575" s="45"/>
      <c r="R575" s="45"/>
      <c r="S575" s="45"/>
    </row>
    <row r="576" spans="2:19" x14ac:dyDescent="0.3">
      <c r="B576" s="31"/>
      <c r="C576" s="45"/>
      <c r="D576" s="45"/>
      <c r="E576" s="45"/>
      <c r="F576" s="45"/>
      <c r="G576" s="45"/>
      <c r="H576" s="45"/>
      <c r="I576" s="45"/>
      <c r="J576" s="45"/>
      <c r="K576" s="45"/>
      <c r="L576" s="45"/>
      <c r="M576" s="45"/>
      <c r="N576" s="45"/>
      <c r="O576" s="45"/>
      <c r="P576" s="45"/>
      <c r="Q576" s="45"/>
      <c r="R576" s="45"/>
      <c r="S576" s="45"/>
    </row>
    <row r="577" spans="2:19" x14ac:dyDescent="0.3">
      <c r="B577" s="31"/>
      <c r="C577" s="45"/>
      <c r="D577" s="45"/>
      <c r="E577" s="45"/>
      <c r="F577" s="45"/>
      <c r="G577" s="45"/>
      <c r="H577" s="45"/>
      <c r="I577" s="45"/>
      <c r="J577" s="45"/>
      <c r="K577" s="45"/>
      <c r="L577" s="45"/>
      <c r="M577" s="45"/>
      <c r="N577" s="45"/>
      <c r="O577" s="45"/>
      <c r="P577" s="45"/>
      <c r="Q577" s="45"/>
      <c r="R577" s="45"/>
      <c r="S577" s="45"/>
    </row>
    <row r="578" spans="2:19" x14ac:dyDescent="0.3">
      <c r="B578" s="31"/>
      <c r="C578" s="45"/>
      <c r="D578" s="45"/>
      <c r="E578" s="45"/>
      <c r="F578" s="45"/>
      <c r="G578" s="45"/>
      <c r="H578" s="45"/>
      <c r="I578" s="45"/>
      <c r="J578" s="45"/>
      <c r="K578" s="45"/>
      <c r="L578" s="45"/>
      <c r="M578" s="45"/>
      <c r="N578" s="45"/>
      <c r="O578" s="45"/>
      <c r="P578" s="45"/>
      <c r="Q578" s="45"/>
      <c r="R578" s="45"/>
      <c r="S578" s="45"/>
    </row>
    <row r="579" spans="2:19" x14ac:dyDescent="0.3">
      <c r="B579" s="31"/>
      <c r="C579" s="45"/>
      <c r="D579" s="45"/>
      <c r="E579" s="45"/>
      <c r="F579" s="45"/>
      <c r="G579" s="45"/>
      <c r="H579" s="45"/>
      <c r="I579" s="45"/>
      <c r="J579" s="45"/>
      <c r="K579" s="45"/>
      <c r="L579" s="45"/>
      <c r="M579" s="45"/>
      <c r="N579" s="45"/>
      <c r="O579" s="45"/>
      <c r="P579" s="45"/>
      <c r="Q579" s="45"/>
      <c r="R579" s="45"/>
      <c r="S579" s="45"/>
    </row>
    <row r="580" spans="2:19" x14ac:dyDescent="0.3">
      <c r="B580" s="31"/>
      <c r="C580" s="45"/>
      <c r="D580" s="45"/>
      <c r="E580" s="45"/>
      <c r="F580" s="45"/>
      <c r="G580" s="45"/>
      <c r="H580" s="45"/>
      <c r="I580" s="45"/>
      <c r="J580" s="45"/>
      <c r="K580" s="45"/>
      <c r="L580" s="45"/>
      <c r="M580" s="45"/>
      <c r="N580" s="45"/>
      <c r="O580" s="45"/>
      <c r="P580" s="45"/>
      <c r="Q580" s="45"/>
      <c r="R580" s="45"/>
      <c r="S580" s="45"/>
    </row>
    <row r="581" spans="2:19" x14ac:dyDescent="0.3">
      <c r="B581" s="31"/>
      <c r="C581" s="45"/>
      <c r="D581" s="45"/>
      <c r="E581" s="45"/>
      <c r="F581" s="45"/>
      <c r="G581" s="45"/>
      <c r="H581" s="45"/>
      <c r="I581" s="45"/>
      <c r="J581" s="45"/>
      <c r="K581" s="45"/>
      <c r="L581" s="45"/>
      <c r="M581" s="45"/>
      <c r="N581" s="45"/>
      <c r="O581" s="45"/>
      <c r="P581" s="45"/>
      <c r="Q581" s="45"/>
      <c r="R581" s="45"/>
      <c r="S581" s="45"/>
    </row>
    <row r="582" spans="2:19" x14ac:dyDescent="0.3">
      <c r="B582" s="31"/>
      <c r="C582" s="45"/>
      <c r="D582" s="45"/>
      <c r="E582" s="45"/>
      <c r="F582" s="45"/>
      <c r="G582" s="45"/>
      <c r="H582" s="45"/>
      <c r="I582" s="45"/>
      <c r="J582" s="45"/>
      <c r="K582" s="45"/>
      <c r="L582" s="45"/>
      <c r="M582" s="45"/>
      <c r="N582" s="45"/>
      <c r="O582" s="45"/>
      <c r="P582" s="45"/>
      <c r="Q582" s="45"/>
      <c r="R582" s="45"/>
      <c r="S582" s="45"/>
    </row>
    <row r="583" spans="2:19" x14ac:dyDescent="0.3">
      <c r="B583" s="31"/>
      <c r="C583" s="45"/>
      <c r="D583" s="45"/>
      <c r="E583" s="45"/>
      <c r="F583" s="45"/>
      <c r="G583" s="45"/>
      <c r="H583" s="45"/>
      <c r="I583" s="45"/>
      <c r="J583" s="45"/>
      <c r="K583" s="45"/>
      <c r="L583" s="45"/>
      <c r="M583" s="45"/>
      <c r="N583" s="45"/>
      <c r="O583" s="45"/>
      <c r="P583" s="45"/>
      <c r="Q583" s="45"/>
      <c r="R583" s="45"/>
      <c r="S583" s="45"/>
    </row>
    <row r="584" spans="2:19" x14ac:dyDescent="0.3">
      <c r="B584" s="31"/>
      <c r="C584" s="45"/>
      <c r="D584" s="45"/>
      <c r="E584" s="45"/>
      <c r="F584" s="45"/>
      <c r="G584" s="45"/>
      <c r="H584" s="45"/>
      <c r="I584" s="45"/>
      <c r="J584" s="45"/>
      <c r="K584" s="45"/>
      <c r="L584" s="45"/>
      <c r="M584" s="45"/>
      <c r="N584" s="45"/>
      <c r="O584" s="45"/>
      <c r="P584" s="45"/>
      <c r="Q584" s="45"/>
      <c r="R584" s="45"/>
      <c r="S584" s="45"/>
    </row>
    <row r="585" spans="2:19" x14ac:dyDescent="0.3">
      <c r="B585" s="31"/>
      <c r="C585" s="45"/>
      <c r="D585" s="45"/>
      <c r="E585" s="45"/>
      <c r="F585" s="45"/>
      <c r="G585" s="45"/>
      <c r="H585" s="45"/>
      <c r="I585" s="45"/>
      <c r="J585" s="45"/>
      <c r="K585" s="45"/>
      <c r="L585" s="45"/>
      <c r="M585" s="45"/>
      <c r="N585" s="45"/>
      <c r="O585" s="45"/>
      <c r="P585" s="45"/>
      <c r="Q585" s="45"/>
      <c r="R585" s="45"/>
      <c r="S585" s="45"/>
    </row>
    <row r="586" spans="2:19" x14ac:dyDescent="0.3">
      <c r="B586" s="31"/>
      <c r="C586" s="45"/>
      <c r="D586" s="45"/>
      <c r="E586" s="45"/>
      <c r="F586" s="45"/>
      <c r="G586" s="45"/>
      <c r="H586" s="45"/>
      <c r="I586" s="45"/>
      <c r="J586" s="45"/>
      <c r="K586" s="45"/>
      <c r="L586" s="45"/>
      <c r="M586" s="45"/>
      <c r="N586" s="45"/>
      <c r="O586" s="45"/>
      <c r="P586" s="45"/>
      <c r="Q586" s="45"/>
      <c r="R586" s="45"/>
      <c r="S586" s="45"/>
    </row>
    <row r="587" spans="2:19" x14ac:dyDescent="0.3">
      <c r="B587" s="31"/>
      <c r="C587" s="45"/>
      <c r="D587" s="45"/>
      <c r="E587" s="45"/>
      <c r="F587" s="45"/>
      <c r="G587" s="45"/>
      <c r="H587" s="45"/>
      <c r="I587" s="45"/>
      <c r="J587" s="45"/>
      <c r="K587" s="45"/>
      <c r="L587" s="45"/>
      <c r="M587" s="45"/>
      <c r="N587" s="45"/>
      <c r="O587" s="45"/>
      <c r="P587" s="45"/>
      <c r="Q587" s="45"/>
      <c r="R587" s="45"/>
      <c r="S587" s="45"/>
    </row>
    <row r="588" spans="2:19" x14ac:dyDescent="0.3">
      <c r="B588" s="31"/>
      <c r="C588" s="45"/>
      <c r="D588" s="45"/>
      <c r="E588" s="45"/>
      <c r="F588" s="45"/>
      <c r="G588" s="45"/>
      <c r="H588" s="45"/>
      <c r="I588" s="45"/>
      <c r="J588" s="45"/>
      <c r="K588" s="45"/>
      <c r="L588" s="45"/>
      <c r="M588" s="45"/>
      <c r="N588" s="45"/>
      <c r="O588" s="45"/>
      <c r="P588" s="45"/>
      <c r="Q588" s="45"/>
      <c r="R588" s="45"/>
      <c r="S588" s="45"/>
    </row>
    <row r="589" spans="2:19" x14ac:dyDescent="0.3">
      <c r="B589" s="31"/>
      <c r="C589" s="45"/>
      <c r="D589" s="45"/>
      <c r="E589" s="45"/>
      <c r="F589" s="45"/>
      <c r="G589" s="45"/>
      <c r="H589" s="45"/>
      <c r="I589" s="45"/>
      <c r="J589" s="45"/>
      <c r="K589" s="45"/>
      <c r="L589" s="45"/>
      <c r="M589" s="45"/>
      <c r="N589" s="45"/>
      <c r="O589" s="45"/>
      <c r="P589" s="45"/>
      <c r="Q589" s="45"/>
      <c r="R589" s="45"/>
      <c r="S589" s="45"/>
    </row>
    <row r="590" spans="2:19" x14ac:dyDescent="0.3">
      <c r="B590" s="31"/>
      <c r="C590" s="45"/>
      <c r="D590" s="45"/>
      <c r="E590" s="45"/>
      <c r="F590" s="45"/>
      <c r="G590" s="45"/>
      <c r="H590" s="45"/>
      <c r="I590" s="45"/>
      <c r="J590" s="45"/>
      <c r="K590" s="45"/>
      <c r="L590" s="45"/>
      <c r="M590" s="45"/>
      <c r="N590" s="45"/>
      <c r="O590" s="45"/>
      <c r="P590" s="45"/>
      <c r="Q590" s="45"/>
      <c r="R590" s="45"/>
      <c r="S590" s="45"/>
    </row>
    <row r="591" spans="2:19" x14ac:dyDescent="0.3">
      <c r="B591" s="31"/>
      <c r="C591" s="45"/>
      <c r="D591" s="45"/>
      <c r="E591" s="45"/>
      <c r="F591" s="45"/>
      <c r="G591" s="45"/>
      <c r="H591" s="45"/>
      <c r="I591" s="45"/>
      <c r="J591" s="45"/>
      <c r="K591" s="45"/>
      <c r="L591" s="45"/>
      <c r="M591" s="45"/>
      <c r="N591" s="45"/>
      <c r="O591" s="45"/>
      <c r="P591" s="45"/>
      <c r="Q591" s="45"/>
      <c r="R591" s="45"/>
      <c r="S591" s="45"/>
    </row>
    <row r="592" spans="2:19" x14ac:dyDescent="0.3">
      <c r="B592" s="31"/>
      <c r="C592" s="45"/>
      <c r="D592" s="45"/>
      <c r="E592" s="45"/>
      <c r="F592" s="45"/>
      <c r="G592" s="45"/>
      <c r="H592" s="45"/>
      <c r="I592" s="45"/>
      <c r="J592" s="45"/>
      <c r="K592" s="45"/>
      <c r="L592" s="45"/>
      <c r="M592" s="45"/>
      <c r="N592" s="45"/>
      <c r="O592" s="45"/>
      <c r="P592" s="45"/>
      <c r="Q592" s="45"/>
      <c r="R592" s="45"/>
      <c r="S592" s="45"/>
    </row>
    <row r="593" spans="2:19" x14ac:dyDescent="0.3">
      <c r="B593" s="31"/>
      <c r="C593" s="45"/>
      <c r="D593" s="45"/>
      <c r="E593" s="45"/>
      <c r="F593" s="45"/>
      <c r="G593" s="45"/>
      <c r="H593" s="45"/>
      <c r="I593" s="45"/>
      <c r="J593" s="45"/>
      <c r="K593" s="45"/>
      <c r="L593" s="45"/>
      <c r="M593" s="45"/>
      <c r="N593" s="45"/>
      <c r="O593" s="45"/>
      <c r="P593" s="45"/>
      <c r="Q593" s="45"/>
      <c r="R593" s="45"/>
      <c r="S593" s="45"/>
    </row>
    <row r="594" spans="2:19" x14ac:dyDescent="0.3">
      <c r="B594" s="31"/>
      <c r="C594" s="45"/>
      <c r="D594" s="45"/>
      <c r="E594" s="45"/>
      <c r="F594" s="45"/>
      <c r="G594" s="45"/>
      <c r="H594" s="45"/>
      <c r="I594" s="45"/>
      <c r="J594" s="45"/>
      <c r="K594" s="45"/>
      <c r="L594" s="45"/>
      <c r="M594" s="45"/>
      <c r="N594" s="45"/>
      <c r="O594" s="45"/>
      <c r="P594" s="45"/>
      <c r="Q594" s="45"/>
      <c r="R594" s="45"/>
      <c r="S594" s="45"/>
    </row>
    <row r="595" spans="2:19" x14ac:dyDescent="0.3">
      <c r="B595" s="31"/>
      <c r="C595" s="45"/>
      <c r="D595" s="45"/>
      <c r="E595" s="45"/>
      <c r="F595" s="45"/>
      <c r="G595" s="45"/>
      <c r="H595" s="45"/>
      <c r="I595" s="45"/>
      <c r="J595" s="45"/>
      <c r="K595" s="45"/>
      <c r="L595" s="45"/>
      <c r="M595" s="45"/>
      <c r="N595" s="45"/>
      <c r="O595" s="45"/>
      <c r="P595" s="45"/>
      <c r="Q595" s="45"/>
      <c r="R595" s="45"/>
      <c r="S595" s="45"/>
    </row>
    <row r="596" spans="2:19" x14ac:dyDescent="0.3">
      <c r="B596" s="31"/>
      <c r="C596" s="45"/>
      <c r="D596" s="45"/>
      <c r="E596" s="45"/>
      <c r="F596" s="45"/>
      <c r="G596" s="45"/>
      <c r="H596" s="45"/>
      <c r="I596" s="45"/>
      <c r="J596" s="45"/>
      <c r="K596" s="45"/>
      <c r="L596" s="45"/>
      <c r="M596" s="45"/>
      <c r="N596" s="45"/>
      <c r="O596" s="45"/>
      <c r="P596" s="45"/>
      <c r="Q596" s="45"/>
      <c r="R596" s="45"/>
      <c r="S596" s="45"/>
    </row>
    <row r="597" spans="2:19" x14ac:dyDescent="0.3">
      <c r="B597" s="31"/>
      <c r="C597" s="45"/>
      <c r="D597" s="45"/>
      <c r="E597" s="45"/>
      <c r="F597" s="45"/>
      <c r="G597" s="45"/>
      <c r="H597" s="45"/>
      <c r="I597" s="45"/>
      <c r="J597" s="45"/>
      <c r="K597" s="45"/>
      <c r="L597" s="45"/>
      <c r="M597" s="45"/>
      <c r="N597" s="45"/>
      <c r="O597" s="45"/>
      <c r="P597" s="45"/>
      <c r="Q597" s="45"/>
      <c r="R597" s="45"/>
      <c r="S597" s="45"/>
    </row>
  </sheetData>
  <mergeCells count="10">
    <mergeCell ref="A156:A191"/>
    <mergeCell ref="M5:P5"/>
    <mergeCell ref="Q5:S5"/>
    <mergeCell ref="A8:A43"/>
    <mergeCell ref="A45:A80"/>
    <mergeCell ref="A82:A117"/>
    <mergeCell ref="A119:A154"/>
    <mergeCell ref="C5:E5"/>
    <mergeCell ref="J5:L5"/>
    <mergeCell ref="F5:I5"/>
  </mergeCells>
  <conditionalFormatting sqref="F179:P190">
    <cfRule type="containsText" dxfId="469" priority="2" operator="containsText" text="ntitulé">
      <formula>NOT(ISERROR(SEARCH("ntitulé",F179)))</formula>
    </cfRule>
    <cfRule type="containsBlanks" dxfId="468" priority="3">
      <formula>LEN(TRIM(F179))=0</formula>
    </cfRule>
  </conditionalFormatting>
  <conditionalFormatting sqref="F179:P190">
    <cfRule type="containsText" dxfId="467" priority="1" operator="containsText" text="libre">
      <formula>NOT(ISERROR(SEARCH("libre",F179)))</formula>
    </cfRule>
  </conditionalFormatting>
  <conditionalFormatting sqref="F45:P65">
    <cfRule type="containsText" dxfId="466" priority="26" operator="containsText" text="ntitulé">
      <formula>NOT(ISERROR(SEARCH("ntitulé",F45)))</formula>
    </cfRule>
    <cfRule type="containsBlanks" dxfId="465" priority="27">
      <formula>LEN(TRIM(F45))=0</formula>
    </cfRule>
  </conditionalFormatting>
  <conditionalFormatting sqref="F45:P65">
    <cfRule type="containsText" dxfId="464" priority="25" operator="containsText" text="libre">
      <formula>NOT(ISERROR(SEARCH("libre",F45)))</formula>
    </cfRule>
  </conditionalFormatting>
  <conditionalFormatting sqref="F68:P68">
    <cfRule type="containsText" dxfId="463" priority="23" operator="containsText" text="ntitulé">
      <formula>NOT(ISERROR(SEARCH("ntitulé",F68)))</formula>
    </cfRule>
    <cfRule type="containsBlanks" dxfId="462" priority="24">
      <formula>LEN(TRIM(F68))=0</formula>
    </cfRule>
  </conditionalFormatting>
  <conditionalFormatting sqref="F68:P68">
    <cfRule type="containsText" dxfId="461" priority="22" operator="containsText" text="libre">
      <formula>NOT(ISERROR(SEARCH("libre",F68)))</formula>
    </cfRule>
  </conditionalFormatting>
  <conditionalFormatting sqref="F69:P79">
    <cfRule type="containsText" dxfId="460" priority="20" operator="containsText" text="ntitulé">
      <formula>NOT(ISERROR(SEARCH("ntitulé",F69)))</formula>
    </cfRule>
    <cfRule type="containsBlanks" dxfId="459" priority="21">
      <formula>LEN(TRIM(F69))=0</formula>
    </cfRule>
  </conditionalFormatting>
  <conditionalFormatting sqref="F69:P79">
    <cfRule type="containsText" dxfId="458" priority="19" operator="containsText" text="libre">
      <formula>NOT(ISERROR(SEARCH("libre",F69)))</formula>
    </cfRule>
  </conditionalFormatting>
  <conditionalFormatting sqref="F82:P102">
    <cfRule type="containsText" dxfId="457" priority="17" operator="containsText" text="ntitulé">
      <formula>NOT(ISERROR(SEARCH("ntitulé",F82)))</formula>
    </cfRule>
    <cfRule type="containsBlanks" dxfId="456" priority="18">
      <formula>LEN(TRIM(F82))=0</formula>
    </cfRule>
  </conditionalFormatting>
  <conditionalFormatting sqref="F82:P102">
    <cfRule type="containsText" dxfId="455" priority="16" operator="containsText" text="libre">
      <formula>NOT(ISERROR(SEARCH("libre",F82)))</formula>
    </cfRule>
  </conditionalFormatting>
  <conditionalFormatting sqref="F105:P116">
    <cfRule type="containsText" dxfId="454" priority="14" operator="containsText" text="ntitulé">
      <formula>NOT(ISERROR(SEARCH("ntitulé",F105)))</formula>
    </cfRule>
    <cfRule type="containsBlanks" dxfId="453" priority="15">
      <formula>LEN(TRIM(F105))=0</formula>
    </cfRule>
  </conditionalFormatting>
  <conditionalFormatting sqref="F105:P116">
    <cfRule type="containsText" dxfId="452" priority="13" operator="containsText" text="libre">
      <formula>NOT(ISERROR(SEARCH("libre",F105)))</formula>
    </cfRule>
  </conditionalFormatting>
  <conditionalFormatting sqref="F119:P139">
    <cfRule type="containsText" dxfId="451" priority="11" operator="containsText" text="ntitulé">
      <formula>NOT(ISERROR(SEARCH("ntitulé",F119)))</formula>
    </cfRule>
    <cfRule type="containsBlanks" dxfId="450" priority="12">
      <formula>LEN(TRIM(F119))=0</formula>
    </cfRule>
  </conditionalFormatting>
  <conditionalFormatting sqref="F119:P139">
    <cfRule type="containsText" dxfId="449" priority="10" operator="containsText" text="libre">
      <formula>NOT(ISERROR(SEARCH("libre",F119)))</formula>
    </cfRule>
  </conditionalFormatting>
  <conditionalFormatting sqref="F142:P153">
    <cfRule type="containsText" dxfId="448" priority="8" operator="containsText" text="ntitulé">
      <formula>NOT(ISERROR(SEARCH("ntitulé",F142)))</formula>
    </cfRule>
    <cfRule type="containsBlanks" dxfId="447" priority="9">
      <formula>LEN(TRIM(F142))=0</formula>
    </cfRule>
  </conditionalFormatting>
  <conditionalFormatting sqref="F142:P153">
    <cfRule type="containsText" dxfId="446" priority="7" operator="containsText" text="libre">
      <formula>NOT(ISERROR(SEARCH("libre",F142)))</formula>
    </cfRule>
  </conditionalFormatting>
  <conditionalFormatting sqref="F156:P176">
    <cfRule type="containsText" dxfId="445" priority="5" operator="containsText" text="ntitulé">
      <formula>NOT(ISERROR(SEARCH("ntitulé",F156)))</formula>
    </cfRule>
    <cfRule type="containsBlanks" dxfId="444" priority="6">
      <formula>LEN(TRIM(F156))=0</formula>
    </cfRule>
  </conditionalFormatting>
  <conditionalFormatting sqref="F156:P176">
    <cfRule type="containsText" dxfId="443" priority="4" operator="containsText" text="libre">
      <formula>NOT(ISERROR(SEARCH("libre",F156)))</formula>
    </cfRule>
  </conditionalFormatting>
  <hyperlinks>
    <hyperlink ref="A1" location="TAB00!A1" display="Retour page de garde" xr:uid="{00000000-0004-0000-2300-000000000000}"/>
    <hyperlink ref="A2" location="'TAB5'!A1" display="Retour TAB5" xr:uid="{C1DAFD03-1318-48B2-8D51-309FC2E552F7}"/>
  </hyperlinks>
  <pageMargins left="0.7" right="0.7" top="0.75" bottom="0.75" header="0.3" footer="0.3"/>
  <pageSetup paperSize="8" scale="75" orientation="landscape" verticalDpi="300" r:id="rId1"/>
  <rowBreaks count="2" manualBreakCount="2">
    <brk id="81" max="18" man="1"/>
    <brk id="155" max="18" man="1"/>
  </rowBreaks>
  <colBreaks count="1" manualBreakCount="1">
    <brk id="19" max="59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9"/>
  <sheetViews>
    <sheetView zoomScaleNormal="100" workbookViewId="0">
      <selection activeCell="A3" sqref="A3:K3"/>
    </sheetView>
  </sheetViews>
  <sheetFormatPr baseColWidth="10" defaultColWidth="9.1640625" defaultRowHeight="13.5" x14ac:dyDescent="0.3"/>
  <cols>
    <col min="1" max="1" width="48.5" style="55" customWidth="1"/>
    <col min="2" max="6" width="16.6640625" style="57" customWidth="1"/>
    <col min="7" max="7" width="19.1640625" style="57" customWidth="1"/>
    <col min="8" max="11" width="19.1640625" style="55" customWidth="1"/>
    <col min="12" max="16384" width="9.1640625" style="55"/>
  </cols>
  <sheetData>
    <row r="1" spans="1:11" ht="15" x14ac:dyDescent="0.3">
      <c r="A1" s="54" t="s">
        <v>64</v>
      </c>
    </row>
    <row r="2" spans="1:11" ht="15" x14ac:dyDescent="0.3">
      <c r="A2" s="32" t="s">
        <v>230</v>
      </c>
    </row>
    <row r="3" spans="1:11" ht="21" customHeight="1" x14ac:dyDescent="0.3">
      <c r="A3" s="542" t="str">
        <f>TAB00!B69&amp;" : "&amp;TAB00!C69</f>
        <v>TAB5.3 : Interventions de tiers dans le financement des actifs régulés</v>
      </c>
      <c r="B3" s="542"/>
      <c r="C3" s="542"/>
      <c r="D3" s="542"/>
      <c r="E3" s="542"/>
      <c r="F3" s="542"/>
      <c r="G3" s="542"/>
      <c r="H3" s="542"/>
      <c r="I3" s="542"/>
      <c r="J3" s="542"/>
      <c r="K3" s="542"/>
    </row>
    <row r="4" spans="1:11" ht="16.5" x14ac:dyDescent="0.3">
      <c r="A4" s="56"/>
      <c r="B4" s="243"/>
      <c r="C4" s="243"/>
      <c r="D4" s="243"/>
      <c r="E4" s="243"/>
      <c r="F4" s="243"/>
      <c r="G4" s="243"/>
      <c r="H4" s="56"/>
    </row>
    <row r="5" spans="1:11" s="91" customFormat="1" ht="27" x14ac:dyDescent="0.3">
      <c r="A5" s="244" t="s">
        <v>2</v>
      </c>
      <c r="B5" s="359" t="s">
        <v>515</v>
      </c>
      <c r="C5" s="77" t="s">
        <v>493</v>
      </c>
      <c r="D5" s="359" t="s">
        <v>509</v>
      </c>
      <c r="E5" s="359" t="s">
        <v>507</v>
      </c>
      <c r="F5" s="359" t="s">
        <v>508</v>
      </c>
      <c r="G5" s="77" t="s">
        <v>455</v>
      </c>
      <c r="H5" s="359" t="s">
        <v>456</v>
      </c>
      <c r="I5" s="359" t="s">
        <v>457</v>
      </c>
      <c r="J5" s="359" t="s">
        <v>458</v>
      </c>
      <c r="K5" s="359" t="s">
        <v>459</v>
      </c>
    </row>
    <row r="6" spans="1:11" x14ac:dyDescent="0.3">
      <c r="A6" s="245" t="s">
        <v>359</v>
      </c>
      <c r="B6" s="85">
        <f>SUM(B7:B11)</f>
        <v>0</v>
      </c>
      <c r="C6" s="85">
        <f>SUM(C7:C11)</f>
        <v>0</v>
      </c>
      <c r="D6" s="85">
        <f t="shared" ref="D6:G6" si="0">SUM(D7:D11)</f>
        <v>0</v>
      </c>
      <c r="E6" s="85">
        <f t="shared" si="0"/>
        <v>0</v>
      </c>
      <c r="F6" s="85">
        <f t="shared" si="0"/>
        <v>0</v>
      </c>
      <c r="G6" s="85">
        <f t="shared" si="0"/>
        <v>0</v>
      </c>
      <c r="H6" s="85">
        <f t="shared" ref="H6:K6" si="1">SUM(H7:H11)</f>
        <v>0</v>
      </c>
      <c r="I6" s="85">
        <f t="shared" si="1"/>
        <v>0</v>
      </c>
      <c r="J6" s="85">
        <f t="shared" si="1"/>
        <v>0</v>
      </c>
      <c r="K6" s="85">
        <f t="shared" si="1"/>
        <v>0</v>
      </c>
    </row>
    <row r="7" spans="1:11" x14ac:dyDescent="0.3">
      <c r="A7" s="246" t="s">
        <v>281</v>
      </c>
      <c r="B7" s="165"/>
      <c r="C7" s="165"/>
      <c r="D7" s="165"/>
      <c r="E7" s="165"/>
      <c r="F7" s="165"/>
      <c r="G7" s="165"/>
      <c r="H7" s="165"/>
      <c r="I7" s="165"/>
      <c r="J7" s="165"/>
      <c r="K7" s="165"/>
    </row>
    <row r="8" spans="1:11" x14ac:dyDescent="0.3">
      <c r="A8" s="246" t="s">
        <v>281</v>
      </c>
      <c r="B8" s="165"/>
      <c r="C8" s="165"/>
      <c r="D8" s="165"/>
      <c r="E8" s="165"/>
      <c r="F8" s="165"/>
      <c r="G8" s="165"/>
      <c r="H8" s="165"/>
      <c r="I8" s="165"/>
      <c r="J8" s="165"/>
      <c r="K8" s="165"/>
    </row>
    <row r="9" spans="1:11" x14ac:dyDescent="0.3">
      <c r="A9" s="246" t="s">
        <v>281</v>
      </c>
      <c r="B9" s="165"/>
      <c r="C9" s="165"/>
      <c r="D9" s="165"/>
      <c r="E9" s="165"/>
      <c r="F9" s="165"/>
      <c r="G9" s="165"/>
      <c r="H9" s="165"/>
      <c r="I9" s="165"/>
      <c r="J9" s="165"/>
      <c r="K9" s="165"/>
    </row>
    <row r="10" spans="1:11" x14ac:dyDescent="0.3">
      <c r="A10" s="246" t="s">
        <v>281</v>
      </c>
      <c r="B10" s="165"/>
      <c r="C10" s="165"/>
      <c r="D10" s="165"/>
      <c r="E10" s="165"/>
      <c r="F10" s="165"/>
      <c r="G10" s="165"/>
      <c r="H10" s="165"/>
      <c r="I10" s="165"/>
      <c r="J10" s="165"/>
      <c r="K10" s="165"/>
    </row>
    <row r="11" spans="1:11" x14ac:dyDescent="0.3">
      <c r="A11" s="246" t="s">
        <v>281</v>
      </c>
      <c r="B11" s="165"/>
      <c r="C11" s="165"/>
      <c r="D11" s="165"/>
      <c r="E11" s="165"/>
      <c r="F11" s="165"/>
      <c r="G11" s="165"/>
      <c r="H11" s="165"/>
      <c r="I11" s="165"/>
      <c r="J11" s="165"/>
      <c r="K11" s="165"/>
    </row>
    <row r="12" spans="1:11" x14ac:dyDescent="0.3">
      <c r="A12" s="245" t="s">
        <v>360</v>
      </c>
      <c r="B12" s="85">
        <f>SUM(B13:B17)</f>
        <v>0</v>
      </c>
      <c r="C12" s="85">
        <f>SUM(C13:C17)</f>
        <v>0</v>
      </c>
      <c r="D12" s="85">
        <f t="shared" ref="D12:G12" si="2">SUM(D13:D17)</f>
        <v>0</v>
      </c>
      <c r="E12" s="85">
        <f t="shared" si="2"/>
        <v>0</v>
      </c>
      <c r="F12" s="85">
        <f t="shared" si="2"/>
        <v>0</v>
      </c>
      <c r="G12" s="85">
        <f t="shared" si="2"/>
        <v>0</v>
      </c>
      <c r="H12" s="85">
        <f t="shared" ref="H12:K12" si="3">SUM(H13:H17)</f>
        <v>0</v>
      </c>
      <c r="I12" s="85">
        <f t="shared" si="3"/>
        <v>0</v>
      </c>
      <c r="J12" s="85">
        <f t="shared" si="3"/>
        <v>0</v>
      </c>
      <c r="K12" s="85">
        <f t="shared" si="3"/>
        <v>0</v>
      </c>
    </row>
    <row r="13" spans="1:11" x14ac:dyDescent="0.3">
      <c r="A13" s="246" t="s">
        <v>281</v>
      </c>
      <c r="B13" s="165"/>
      <c r="C13" s="165"/>
      <c r="D13" s="165"/>
      <c r="E13" s="165"/>
      <c r="F13" s="165"/>
      <c r="G13" s="165"/>
      <c r="H13" s="165"/>
      <c r="I13" s="165"/>
      <c r="J13" s="165"/>
      <c r="K13" s="165"/>
    </row>
    <row r="14" spans="1:11" x14ac:dyDescent="0.3">
      <c r="A14" s="246" t="s">
        <v>281</v>
      </c>
      <c r="B14" s="165"/>
      <c r="C14" s="165"/>
      <c r="D14" s="165"/>
      <c r="E14" s="165"/>
      <c r="F14" s="165"/>
      <c r="G14" s="165"/>
      <c r="H14" s="165"/>
      <c r="I14" s="165"/>
      <c r="J14" s="165"/>
      <c r="K14" s="165"/>
    </row>
    <row r="15" spans="1:11" x14ac:dyDescent="0.3">
      <c r="A15" s="246" t="s">
        <v>281</v>
      </c>
      <c r="B15" s="165"/>
      <c r="C15" s="165"/>
      <c r="D15" s="165"/>
      <c r="E15" s="165"/>
      <c r="F15" s="165"/>
      <c r="G15" s="165"/>
      <c r="H15" s="165"/>
      <c r="I15" s="165"/>
      <c r="J15" s="165"/>
      <c r="K15" s="165"/>
    </row>
    <row r="16" spans="1:11" x14ac:dyDescent="0.3">
      <c r="A16" s="246" t="s">
        <v>281</v>
      </c>
      <c r="B16" s="165"/>
      <c r="C16" s="165"/>
      <c r="D16" s="165"/>
      <c r="E16" s="165"/>
      <c r="F16" s="165"/>
      <c r="G16" s="165"/>
      <c r="H16" s="165"/>
      <c r="I16" s="165"/>
      <c r="J16" s="165"/>
      <c r="K16" s="165"/>
    </row>
    <row r="17" spans="1:11" x14ac:dyDescent="0.3">
      <c r="A17" s="246" t="s">
        <v>281</v>
      </c>
      <c r="B17" s="165"/>
      <c r="C17" s="165"/>
      <c r="D17" s="165"/>
      <c r="E17" s="165"/>
      <c r="F17" s="165"/>
      <c r="G17" s="165"/>
      <c r="H17" s="165"/>
      <c r="I17" s="165"/>
      <c r="J17" s="165"/>
      <c r="K17" s="165"/>
    </row>
    <row r="18" spans="1:11" x14ac:dyDescent="0.3">
      <c r="A18" s="245" t="s">
        <v>361</v>
      </c>
      <c r="B18" s="85">
        <f>SUM(B19:B23)</f>
        <v>0</v>
      </c>
      <c r="C18" s="85">
        <f>SUM(C19:C23)</f>
        <v>0</v>
      </c>
      <c r="D18" s="85">
        <f t="shared" ref="D18:G18" si="4">SUM(D19:D23)</f>
        <v>0</v>
      </c>
      <c r="E18" s="85">
        <f t="shared" si="4"/>
        <v>0</v>
      </c>
      <c r="F18" s="85">
        <f t="shared" si="4"/>
        <v>0</v>
      </c>
      <c r="G18" s="85">
        <f t="shared" si="4"/>
        <v>0</v>
      </c>
      <c r="H18" s="85">
        <f t="shared" ref="H18:K18" si="5">SUM(H19:H23)</f>
        <v>0</v>
      </c>
      <c r="I18" s="85">
        <f t="shared" si="5"/>
        <v>0</v>
      </c>
      <c r="J18" s="85">
        <f t="shared" si="5"/>
        <v>0</v>
      </c>
      <c r="K18" s="85">
        <f t="shared" si="5"/>
        <v>0</v>
      </c>
    </row>
    <row r="19" spans="1:11" x14ac:dyDescent="0.3">
      <c r="A19" s="246" t="s">
        <v>281</v>
      </c>
      <c r="B19" s="165"/>
      <c r="C19" s="165"/>
      <c r="D19" s="165"/>
      <c r="E19" s="165"/>
      <c r="F19" s="165"/>
      <c r="G19" s="165"/>
      <c r="H19" s="165"/>
      <c r="I19" s="165"/>
      <c r="J19" s="165"/>
      <c r="K19" s="165"/>
    </row>
    <row r="20" spans="1:11" x14ac:dyDescent="0.3">
      <c r="A20" s="246" t="s">
        <v>281</v>
      </c>
      <c r="B20" s="165"/>
      <c r="C20" s="165"/>
      <c r="D20" s="165"/>
      <c r="E20" s="165"/>
      <c r="F20" s="165"/>
      <c r="G20" s="165"/>
      <c r="H20" s="165"/>
      <c r="I20" s="165"/>
      <c r="J20" s="165"/>
      <c r="K20" s="165"/>
    </row>
    <row r="21" spans="1:11" x14ac:dyDescent="0.3">
      <c r="A21" s="246" t="s">
        <v>281</v>
      </c>
      <c r="B21" s="165"/>
      <c r="C21" s="165"/>
      <c r="D21" s="165"/>
      <c r="E21" s="165"/>
      <c r="F21" s="165"/>
      <c r="G21" s="165"/>
      <c r="H21" s="165"/>
      <c r="I21" s="165"/>
      <c r="J21" s="165"/>
      <c r="K21" s="165"/>
    </row>
    <row r="22" spans="1:11" x14ac:dyDescent="0.3">
      <c r="A22" s="246" t="s">
        <v>281</v>
      </c>
      <c r="B22" s="165"/>
      <c r="C22" s="165"/>
      <c r="D22" s="165"/>
      <c r="E22" s="165"/>
      <c r="F22" s="165"/>
      <c r="G22" s="165"/>
      <c r="H22" s="165"/>
      <c r="I22" s="165"/>
      <c r="J22" s="165"/>
      <c r="K22" s="165"/>
    </row>
    <row r="23" spans="1:11" x14ac:dyDescent="0.3">
      <c r="A23" s="246" t="s">
        <v>281</v>
      </c>
      <c r="B23" s="165"/>
      <c r="C23" s="165"/>
      <c r="D23" s="165"/>
      <c r="E23" s="165"/>
      <c r="F23" s="165"/>
      <c r="G23" s="165"/>
      <c r="H23" s="165"/>
      <c r="I23" s="165"/>
      <c r="J23" s="165"/>
      <c r="K23" s="165"/>
    </row>
    <row r="24" spans="1:11" x14ac:dyDescent="0.3">
      <c r="A24" s="245" t="s">
        <v>222</v>
      </c>
      <c r="B24" s="85">
        <f>SUM(B25:B29)</f>
        <v>0</v>
      </c>
      <c r="C24" s="85">
        <f>SUM(C25:C29)</f>
        <v>0</v>
      </c>
      <c r="D24" s="85">
        <f t="shared" ref="D24:G24" si="6">SUM(D25:D29)</f>
        <v>0</v>
      </c>
      <c r="E24" s="85">
        <f t="shared" si="6"/>
        <v>0</v>
      </c>
      <c r="F24" s="85">
        <f t="shared" si="6"/>
        <v>0</v>
      </c>
      <c r="G24" s="85">
        <f t="shared" si="6"/>
        <v>0</v>
      </c>
      <c r="H24" s="85">
        <f t="shared" ref="H24:K24" si="7">SUM(H25:H29)</f>
        <v>0</v>
      </c>
      <c r="I24" s="85">
        <f t="shared" si="7"/>
        <v>0</v>
      </c>
      <c r="J24" s="85">
        <f t="shared" si="7"/>
        <v>0</v>
      </c>
      <c r="K24" s="85">
        <f t="shared" si="7"/>
        <v>0</v>
      </c>
    </row>
    <row r="25" spans="1:11" x14ac:dyDescent="0.3">
      <c r="A25" s="246" t="s">
        <v>281</v>
      </c>
      <c r="B25" s="165"/>
      <c r="C25" s="165"/>
      <c r="D25" s="165"/>
      <c r="E25" s="165"/>
      <c r="F25" s="165"/>
      <c r="G25" s="165"/>
      <c r="H25" s="165"/>
      <c r="I25" s="165"/>
      <c r="J25" s="165"/>
      <c r="K25" s="165"/>
    </row>
    <row r="26" spans="1:11" x14ac:dyDescent="0.3">
      <c r="A26" s="246" t="s">
        <v>281</v>
      </c>
      <c r="B26" s="165"/>
      <c r="C26" s="165"/>
      <c r="D26" s="165"/>
      <c r="E26" s="165"/>
      <c r="F26" s="165"/>
      <c r="G26" s="165"/>
      <c r="H26" s="165"/>
      <c r="I26" s="165"/>
      <c r="J26" s="165"/>
      <c r="K26" s="165"/>
    </row>
    <row r="27" spans="1:11" x14ac:dyDescent="0.3">
      <c r="A27" s="246" t="s">
        <v>281</v>
      </c>
      <c r="B27" s="165"/>
      <c r="C27" s="165"/>
      <c r="D27" s="165"/>
      <c r="E27" s="165"/>
      <c r="F27" s="165"/>
      <c r="G27" s="165"/>
      <c r="H27" s="165"/>
      <c r="I27" s="165"/>
      <c r="J27" s="165"/>
      <c r="K27" s="165"/>
    </row>
    <row r="28" spans="1:11" x14ac:dyDescent="0.3">
      <c r="A28" s="246" t="s">
        <v>281</v>
      </c>
      <c r="B28" s="165"/>
      <c r="C28" s="165"/>
      <c r="D28" s="165"/>
      <c r="E28" s="165"/>
      <c r="F28" s="165"/>
      <c r="G28" s="165"/>
      <c r="H28" s="165"/>
      <c r="I28" s="165"/>
      <c r="J28" s="165"/>
      <c r="K28" s="165"/>
    </row>
    <row r="29" spans="1:11" x14ac:dyDescent="0.3">
      <c r="A29" s="246" t="s">
        <v>281</v>
      </c>
      <c r="B29" s="165"/>
      <c r="C29" s="165"/>
      <c r="D29" s="165"/>
      <c r="E29" s="165"/>
      <c r="F29" s="165"/>
      <c r="G29" s="165"/>
      <c r="H29" s="165"/>
      <c r="I29" s="165"/>
      <c r="J29" s="165"/>
      <c r="K29" s="165"/>
    </row>
    <row r="30" spans="1:11" x14ac:dyDescent="0.3">
      <c r="A30" s="245" t="s">
        <v>358</v>
      </c>
      <c r="B30" s="85">
        <f>SUM(B31:B35)</f>
        <v>0</v>
      </c>
      <c r="C30" s="85">
        <f>SUM(C31:C35)</f>
        <v>0</v>
      </c>
      <c r="D30" s="85">
        <f t="shared" ref="D30:G30" si="8">SUM(D31:D35)</f>
        <v>0</v>
      </c>
      <c r="E30" s="85">
        <f t="shared" si="8"/>
        <v>0</v>
      </c>
      <c r="F30" s="85">
        <f t="shared" si="8"/>
        <v>0</v>
      </c>
      <c r="G30" s="85">
        <f t="shared" si="8"/>
        <v>0</v>
      </c>
      <c r="H30" s="85">
        <f t="shared" ref="H30:K30" si="9">SUM(H31:H35)</f>
        <v>0</v>
      </c>
      <c r="I30" s="85">
        <f t="shared" si="9"/>
        <v>0</v>
      </c>
      <c r="J30" s="85">
        <f t="shared" si="9"/>
        <v>0</v>
      </c>
      <c r="K30" s="85">
        <f t="shared" si="9"/>
        <v>0</v>
      </c>
    </row>
    <row r="31" spans="1:11" x14ac:dyDescent="0.3">
      <c r="A31" s="246" t="s">
        <v>281</v>
      </c>
      <c r="B31" s="165"/>
      <c r="C31" s="165"/>
      <c r="D31" s="165"/>
      <c r="E31" s="165"/>
      <c r="F31" s="165"/>
      <c r="G31" s="165"/>
      <c r="H31" s="165"/>
      <c r="I31" s="165"/>
      <c r="J31" s="165"/>
      <c r="K31" s="165"/>
    </row>
    <row r="32" spans="1:11" x14ac:dyDescent="0.3">
      <c r="A32" s="246" t="s">
        <v>281</v>
      </c>
      <c r="B32" s="165"/>
      <c r="C32" s="165"/>
      <c r="D32" s="165"/>
      <c r="E32" s="165"/>
      <c r="F32" s="165"/>
      <c r="G32" s="165"/>
      <c r="H32" s="165"/>
      <c r="I32" s="165"/>
      <c r="J32" s="165"/>
      <c r="K32" s="165"/>
    </row>
    <row r="33" spans="1:11" x14ac:dyDescent="0.3">
      <c r="A33" s="246" t="s">
        <v>281</v>
      </c>
      <c r="B33" s="165"/>
      <c r="C33" s="165"/>
      <c r="D33" s="165"/>
      <c r="E33" s="165"/>
      <c r="F33" s="165"/>
      <c r="G33" s="165"/>
      <c r="H33" s="165"/>
      <c r="I33" s="165"/>
      <c r="J33" s="165"/>
      <c r="K33" s="165"/>
    </row>
    <row r="34" spans="1:11" x14ac:dyDescent="0.3">
      <c r="A34" s="246" t="s">
        <v>281</v>
      </c>
      <c r="B34" s="165"/>
      <c r="C34" s="165"/>
      <c r="D34" s="165"/>
      <c r="E34" s="165"/>
      <c r="F34" s="165"/>
      <c r="G34" s="165"/>
      <c r="H34" s="165"/>
      <c r="I34" s="165"/>
      <c r="J34" s="165"/>
      <c r="K34" s="165"/>
    </row>
    <row r="35" spans="1:11" x14ac:dyDescent="0.3">
      <c r="A35" s="246" t="s">
        <v>281</v>
      </c>
      <c r="B35" s="165"/>
      <c r="C35" s="165"/>
      <c r="D35" s="165"/>
      <c r="E35" s="165"/>
      <c r="F35" s="165"/>
      <c r="G35" s="165"/>
      <c r="H35" s="165"/>
      <c r="I35" s="165"/>
      <c r="J35" s="165"/>
      <c r="K35" s="165"/>
    </row>
    <row r="36" spans="1:11" x14ac:dyDescent="0.3">
      <c r="B36" s="55"/>
      <c r="C36" s="55"/>
      <c r="D36" s="55"/>
      <c r="E36" s="55"/>
      <c r="F36" s="55"/>
      <c r="G36" s="55"/>
    </row>
    <row r="37" spans="1:11" x14ac:dyDescent="0.3">
      <c r="A37" s="247" t="s">
        <v>13</v>
      </c>
      <c r="B37" s="61">
        <f>SUM(B6,B12,B18,B24,B30)</f>
        <v>0</v>
      </c>
      <c r="C37" s="61">
        <f>SUM(C6,C12,C18,C24,C30)</f>
        <v>0</v>
      </c>
      <c r="D37" s="61">
        <f t="shared" ref="D37:G37" si="10">SUM(D6,D12,D18,D24,D30)</f>
        <v>0</v>
      </c>
      <c r="E37" s="61">
        <f t="shared" si="10"/>
        <v>0</v>
      </c>
      <c r="F37" s="61">
        <f t="shared" si="10"/>
        <v>0</v>
      </c>
      <c r="G37" s="61">
        <f t="shared" si="10"/>
        <v>0</v>
      </c>
      <c r="H37" s="61">
        <f t="shared" ref="H37:K37" si="11">SUM(H6,H12,H18,H24,H30)</f>
        <v>0</v>
      </c>
      <c r="I37" s="61">
        <f t="shared" si="11"/>
        <v>0</v>
      </c>
      <c r="J37" s="61">
        <f t="shared" si="11"/>
        <v>0</v>
      </c>
      <c r="K37" s="61">
        <f t="shared" si="11"/>
        <v>0</v>
      </c>
    </row>
    <row r="38" spans="1:11" s="91" customFormat="1" ht="27" x14ac:dyDescent="0.3">
      <c r="A38" s="255" t="s">
        <v>625</v>
      </c>
      <c r="B38" s="248">
        <f>SUM('TAB5.1'!G29,'TAB5.1'!G43)</f>
        <v>0</v>
      </c>
      <c r="C38" s="248">
        <f>SUM('TAB5.1'!H29,'TAB5.1'!H43)</f>
        <v>0</v>
      </c>
      <c r="D38" s="248">
        <f>SUM('TAB5.1'!H66,'TAB5.1'!H80)</f>
        <v>0</v>
      </c>
      <c r="E38" s="248">
        <f>SUM('TAB5.1'!H103,'TAB5.1'!H117)</f>
        <v>0</v>
      </c>
      <c r="F38" s="248">
        <f>SUM('TAB5.1'!H140,'TAB5.1'!H154)</f>
        <v>0</v>
      </c>
      <c r="G38" s="248">
        <f>SUM('TAB5.1'!H177,'TAB5.1'!H191)</f>
        <v>0</v>
      </c>
      <c r="H38" s="248">
        <f>SUM('TAB5.1'!I177,'TAB5.1'!I191)</f>
        <v>0</v>
      </c>
      <c r="I38" s="248">
        <f>SUM('TAB5.1'!J177,'TAB5.1'!J191)</f>
        <v>0</v>
      </c>
      <c r="J38" s="248">
        <f>SUM('TAB5.1'!K177,'TAB5.1'!K191)</f>
        <v>0</v>
      </c>
      <c r="K38" s="248">
        <f>SUM('TAB5.1'!L177,'TAB5.1'!L191)</f>
        <v>0</v>
      </c>
    </row>
    <row r="39" spans="1:11" ht="27" x14ac:dyDescent="0.3">
      <c r="A39" s="250" t="s">
        <v>645</v>
      </c>
      <c r="B39" s="248">
        <f>B37-B38</f>
        <v>0</v>
      </c>
      <c r="C39" s="248">
        <f>C37-C38</f>
        <v>0</v>
      </c>
      <c r="D39" s="248">
        <f t="shared" ref="D39:G39" si="12">D37-D38</f>
        <v>0</v>
      </c>
      <c r="E39" s="248">
        <f t="shared" si="12"/>
        <v>0</v>
      </c>
      <c r="F39" s="248">
        <f t="shared" si="12"/>
        <v>0</v>
      </c>
      <c r="G39" s="248">
        <f t="shared" si="12"/>
        <v>0</v>
      </c>
      <c r="H39" s="248">
        <f t="shared" ref="H39:K39" si="13">H37-H38</f>
        <v>0</v>
      </c>
      <c r="I39" s="248">
        <f t="shared" si="13"/>
        <v>0</v>
      </c>
      <c r="J39" s="248">
        <f t="shared" si="13"/>
        <v>0</v>
      </c>
      <c r="K39" s="248">
        <f t="shared" si="13"/>
        <v>0</v>
      </c>
    </row>
  </sheetData>
  <mergeCells count="1">
    <mergeCell ref="A3:K3"/>
  </mergeCells>
  <phoneticPr fontId="31" type="noConversion"/>
  <conditionalFormatting sqref="A19:A23">
    <cfRule type="containsText" dxfId="442" priority="98" operator="containsText" text="ntitulé">
      <formula>NOT(ISERROR(SEARCH("ntitulé",A19)))</formula>
    </cfRule>
    <cfRule type="containsBlanks" dxfId="441" priority="99">
      <formula>LEN(TRIM(A19))=0</formula>
    </cfRule>
  </conditionalFormatting>
  <conditionalFormatting sqref="A19:A23">
    <cfRule type="containsText" dxfId="440" priority="97" operator="containsText" text="libre">
      <formula>NOT(ISERROR(SEARCH("libre",A19)))</formula>
    </cfRule>
  </conditionalFormatting>
  <conditionalFormatting sqref="A19:A23">
    <cfRule type="containsText" dxfId="439" priority="95" operator="containsText" text="ntitulé">
      <formula>NOT(ISERROR(SEARCH("ntitulé",A19)))</formula>
    </cfRule>
    <cfRule type="containsBlanks" dxfId="438" priority="96">
      <formula>LEN(TRIM(A19))=0</formula>
    </cfRule>
  </conditionalFormatting>
  <conditionalFormatting sqref="A19:A23">
    <cfRule type="containsText" dxfId="437" priority="94" operator="containsText" text="libre">
      <formula>NOT(ISERROR(SEARCH("libre",A19)))</formula>
    </cfRule>
  </conditionalFormatting>
  <conditionalFormatting sqref="C25:G29">
    <cfRule type="containsText" dxfId="436" priority="92" operator="containsText" text="ntitulé">
      <formula>NOT(ISERROR(SEARCH("ntitulé",C25)))</formula>
    </cfRule>
    <cfRule type="containsBlanks" dxfId="435" priority="93">
      <formula>LEN(TRIM(C25))=0</formula>
    </cfRule>
  </conditionalFormatting>
  <conditionalFormatting sqref="C25:G29">
    <cfRule type="containsText" dxfId="434" priority="91" operator="containsText" text="libre">
      <formula>NOT(ISERROR(SEARCH("libre",C25)))</formula>
    </cfRule>
  </conditionalFormatting>
  <conditionalFormatting sqref="A25:A29">
    <cfRule type="containsText" dxfId="433" priority="89" operator="containsText" text="ntitulé">
      <formula>NOT(ISERROR(SEARCH("ntitulé",A25)))</formula>
    </cfRule>
    <cfRule type="containsBlanks" dxfId="432" priority="90">
      <formula>LEN(TRIM(A25))=0</formula>
    </cfRule>
  </conditionalFormatting>
  <conditionalFormatting sqref="A25:A29">
    <cfRule type="containsText" dxfId="431" priority="88" operator="containsText" text="libre">
      <formula>NOT(ISERROR(SEARCH("libre",A25)))</formula>
    </cfRule>
  </conditionalFormatting>
  <conditionalFormatting sqref="A25:A29">
    <cfRule type="containsText" dxfId="430" priority="86" operator="containsText" text="ntitulé">
      <formula>NOT(ISERROR(SEARCH("ntitulé",A25)))</formula>
    </cfRule>
    <cfRule type="containsBlanks" dxfId="429" priority="87">
      <formula>LEN(TRIM(A25))=0</formula>
    </cfRule>
  </conditionalFormatting>
  <conditionalFormatting sqref="A25:A29">
    <cfRule type="containsText" dxfId="428" priority="85" operator="containsText" text="libre">
      <formula>NOT(ISERROR(SEARCH("libre",A25)))</formula>
    </cfRule>
  </conditionalFormatting>
  <conditionalFormatting sqref="C31:G35">
    <cfRule type="containsText" dxfId="427" priority="83" operator="containsText" text="ntitulé">
      <formula>NOT(ISERROR(SEARCH("ntitulé",C31)))</formula>
    </cfRule>
    <cfRule type="containsBlanks" dxfId="426" priority="84">
      <formula>LEN(TRIM(C31))=0</formula>
    </cfRule>
  </conditionalFormatting>
  <conditionalFormatting sqref="C31:G35">
    <cfRule type="containsText" dxfId="425" priority="82" operator="containsText" text="libre">
      <formula>NOT(ISERROR(SEARCH("libre",C31)))</formula>
    </cfRule>
  </conditionalFormatting>
  <conditionalFormatting sqref="A31:A35">
    <cfRule type="containsText" dxfId="424" priority="80" operator="containsText" text="ntitulé">
      <formula>NOT(ISERROR(SEARCH("ntitulé",A31)))</formula>
    </cfRule>
    <cfRule type="containsBlanks" dxfId="423" priority="81">
      <formula>LEN(TRIM(A31))=0</formula>
    </cfRule>
  </conditionalFormatting>
  <conditionalFormatting sqref="A31:A35">
    <cfRule type="containsText" dxfId="422" priority="79" operator="containsText" text="libre">
      <formula>NOT(ISERROR(SEARCH("libre",A31)))</formula>
    </cfRule>
  </conditionalFormatting>
  <conditionalFormatting sqref="A31:A35">
    <cfRule type="containsText" dxfId="421" priority="77" operator="containsText" text="ntitulé">
      <formula>NOT(ISERROR(SEARCH("ntitulé",A31)))</formula>
    </cfRule>
    <cfRule type="containsBlanks" dxfId="420" priority="78">
      <formula>LEN(TRIM(A31))=0</formula>
    </cfRule>
  </conditionalFormatting>
  <conditionalFormatting sqref="A31:A35">
    <cfRule type="containsText" dxfId="419" priority="76" operator="containsText" text="libre">
      <formula>NOT(ISERROR(SEARCH("libre",A31)))</formula>
    </cfRule>
  </conditionalFormatting>
  <conditionalFormatting sqref="C19:G23">
    <cfRule type="containsText" dxfId="418" priority="101" operator="containsText" text="ntitulé">
      <formula>NOT(ISERROR(SEARCH("ntitulé",C19)))</formula>
    </cfRule>
    <cfRule type="containsBlanks" dxfId="417" priority="102">
      <formula>LEN(TRIM(C19))=0</formula>
    </cfRule>
  </conditionalFormatting>
  <conditionalFormatting sqref="C19:G23">
    <cfRule type="containsText" dxfId="416" priority="100" operator="containsText" text="libre">
      <formula>NOT(ISERROR(SEARCH("libre",C19)))</formula>
    </cfRule>
  </conditionalFormatting>
  <conditionalFormatting sqref="C7:G11">
    <cfRule type="containsText" dxfId="415" priority="119" operator="containsText" text="ntitulé">
      <formula>NOT(ISERROR(SEARCH("ntitulé",C7)))</formula>
    </cfRule>
    <cfRule type="containsBlanks" dxfId="414" priority="120">
      <formula>LEN(TRIM(C7))=0</formula>
    </cfRule>
  </conditionalFormatting>
  <conditionalFormatting sqref="C7:G11">
    <cfRule type="containsText" dxfId="413" priority="118" operator="containsText" text="libre">
      <formula>NOT(ISERROR(SEARCH("libre",C7)))</formula>
    </cfRule>
  </conditionalFormatting>
  <conditionalFormatting sqref="A7:A11">
    <cfRule type="containsText" dxfId="412" priority="116" operator="containsText" text="ntitulé">
      <formula>NOT(ISERROR(SEARCH("ntitulé",A7)))</formula>
    </cfRule>
    <cfRule type="containsBlanks" dxfId="411" priority="117">
      <formula>LEN(TRIM(A7))=0</formula>
    </cfRule>
  </conditionalFormatting>
  <conditionalFormatting sqref="A7:A11">
    <cfRule type="containsText" dxfId="410" priority="115" operator="containsText" text="libre">
      <formula>NOT(ISERROR(SEARCH("libre",A7)))</formula>
    </cfRule>
  </conditionalFormatting>
  <conditionalFormatting sqref="A7:A11">
    <cfRule type="containsText" dxfId="409" priority="113" operator="containsText" text="ntitulé">
      <formula>NOT(ISERROR(SEARCH("ntitulé",A7)))</formula>
    </cfRule>
    <cfRule type="containsBlanks" dxfId="408" priority="114">
      <formula>LEN(TRIM(A7))=0</formula>
    </cfRule>
  </conditionalFormatting>
  <conditionalFormatting sqref="A7:A11">
    <cfRule type="containsText" dxfId="407" priority="112" operator="containsText" text="libre">
      <formula>NOT(ISERROR(SEARCH("libre",A7)))</formula>
    </cfRule>
  </conditionalFormatting>
  <conditionalFormatting sqref="C13:G17">
    <cfRule type="containsText" dxfId="406" priority="110" operator="containsText" text="ntitulé">
      <formula>NOT(ISERROR(SEARCH("ntitulé",C13)))</formula>
    </cfRule>
    <cfRule type="containsBlanks" dxfId="405" priority="111">
      <formula>LEN(TRIM(C13))=0</formula>
    </cfRule>
  </conditionalFormatting>
  <conditionalFormatting sqref="C13:G17">
    <cfRule type="containsText" dxfId="404" priority="109" operator="containsText" text="libre">
      <formula>NOT(ISERROR(SEARCH("libre",C13)))</formula>
    </cfRule>
  </conditionalFormatting>
  <conditionalFormatting sqref="A13:A17">
    <cfRule type="containsText" dxfId="403" priority="107" operator="containsText" text="ntitulé">
      <formula>NOT(ISERROR(SEARCH("ntitulé",A13)))</formula>
    </cfRule>
    <cfRule type="containsBlanks" dxfId="402" priority="108">
      <formula>LEN(TRIM(A13))=0</formula>
    </cfRule>
  </conditionalFormatting>
  <conditionalFormatting sqref="A13:A17">
    <cfRule type="containsText" dxfId="401" priority="106" operator="containsText" text="libre">
      <formula>NOT(ISERROR(SEARCH("libre",A13)))</formula>
    </cfRule>
  </conditionalFormatting>
  <conditionalFormatting sqref="A13:A17">
    <cfRule type="containsText" dxfId="400" priority="104" operator="containsText" text="ntitulé">
      <formula>NOT(ISERROR(SEARCH("ntitulé",A13)))</formula>
    </cfRule>
    <cfRule type="containsBlanks" dxfId="399" priority="105">
      <formula>LEN(TRIM(A13))=0</formula>
    </cfRule>
  </conditionalFormatting>
  <conditionalFormatting sqref="A13:A17">
    <cfRule type="containsText" dxfId="398" priority="103" operator="containsText" text="libre">
      <formula>NOT(ISERROR(SEARCH("libre",A13)))</formula>
    </cfRule>
  </conditionalFormatting>
  <conditionalFormatting sqref="H25:H29">
    <cfRule type="containsText" dxfId="397" priority="65" operator="containsText" text="ntitulé">
      <formula>NOT(ISERROR(SEARCH("ntitulé",H25)))</formula>
    </cfRule>
    <cfRule type="containsBlanks" dxfId="396" priority="66">
      <formula>LEN(TRIM(H25))=0</formula>
    </cfRule>
  </conditionalFormatting>
  <conditionalFormatting sqref="H25:H29">
    <cfRule type="containsText" dxfId="395" priority="64" operator="containsText" text="libre">
      <formula>NOT(ISERROR(SEARCH("libre",H25)))</formula>
    </cfRule>
  </conditionalFormatting>
  <conditionalFormatting sqref="H31:H35">
    <cfRule type="containsText" dxfId="394" priority="62" operator="containsText" text="ntitulé">
      <formula>NOT(ISERROR(SEARCH("ntitulé",H31)))</formula>
    </cfRule>
    <cfRule type="containsBlanks" dxfId="393" priority="63">
      <formula>LEN(TRIM(H31))=0</formula>
    </cfRule>
  </conditionalFormatting>
  <conditionalFormatting sqref="H31:H35">
    <cfRule type="containsText" dxfId="392" priority="61" operator="containsText" text="libre">
      <formula>NOT(ISERROR(SEARCH("libre",H31)))</formula>
    </cfRule>
  </conditionalFormatting>
  <conditionalFormatting sqref="H19:H23">
    <cfRule type="containsText" dxfId="391" priority="68" operator="containsText" text="ntitulé">
      <formula>NOT(ISERROR(SEARCH("ntitulé",H19)))</formula>
    </cfRule>
    <cfRule type="containsBlanks" dxfId="390" priority="69">
      <formula>LEN(TRIM(H19))=0</formula>
    </cfRule>
  </conditionalFormatting>
  <conditionalFormatting sqref="H19:H23">
    <cfRule type="containsText" dxfId="389" priority="67" operator="containsText" text="libre">
      <formula>NOT(ISERROR(SEARCH("libre",H19)))</formula>
    </cfRule>
  </conditionalFormatting>
  <conditionalFormatting sqref="H7:H11">
    <cfRule type="containsText" dxfId="388" priority="74" operator="containsText" text="ntitulé">
      <formula>NOT(ISERROR(SEARCH("ntitulé",H7)))</formula>
    </cfRule>
    <cfRule type="containsBlanks" dxfId="387" priority="75">
      <formula>LEN(TRIM(H7))=0</formula>
    </cfRule>
  </conditionalFormatting>
  <conditionalFormatting sqref="H7:H11">
    <cfRule type="containsText" dxfId="386" priority="73" operator="containsText" text="libre">
      <formula>NOT(ISERROR(SEARCH("libre",H7)))</formula>
    </cfRule>
  </conditionalFormatting>
  <conditionalFormatting sqref="H13:H17">
    <cfRule type="containsText" dxfId="385" priority="71" operator="containsText" text="ntitulé">
      <formula>NOT(ISERROR(SEARCH("ntitulé",H13)))</formula>
    </cfRule>
    <cfRule type="containsBlanks" dxfId="384" priority="72">
      <formula>LEN(TRIM(H13))=0</formula>
    </cfRule>
  </conditionalFormatting>
  <conditionalFormatting sqref="H13:H17">
    <cfRule type="containsText" dxfId="383" priority="70" operator="containsText" text="libre">
      <formula>NOT(ISERROR(SEARCH("libre",H13)))</formula>
    </cfRule>
  </conditionalFormatting>
  <conditionalFormatting sqref="I25:I29">
    <cfRule type="containsText" dxfId="382" priority="50" operator="containsText" text="ntitulé">
      <formula>NOT(ISERROR(SEARCH("ntitulé",I25)))</formula>
    </cfRule>
    <cfRule type="containsBlanks" dxfId="381" priority="51">
      <formula>LEN(TRIM(I25))=0</formula>
    </cfRule>
  </conditionalFormatting>
  <conditionalFormatting sqref="I25:I29">
    <cfRule type="containsText" dxfId="380" priority="49" operator="containsText" text="libre">
      <formula>NOT(ISERROR(SEARCH("libre",I25)))</formula>
    </cfRule>
  </conditionalFormatting>
  <conditionalFormatting sqref="I31:I35">
    <cfRule type="containsText" dxfId="379" priority="47" operator="containsText" text="ntitulé">
      <formula>NOT(ISERROR(SEARCH("ntitulé",I31)))</formula>
    </cfRule>
    <cfRule type="containsBlanks" dxfId="378" priority="48">
      <formula>LEN(TRIM(I31))=0</formula>
    </cfRule>
  </conditionalFormatting>
  <conditionalFormatting sqref="I31:I35">
    <cfRule type="containsText" dxfId="377" priority="46" operator="containsText" text="libre">
      <formula>NOT(ISERROR(SEARCH("libre",I31)))</formula>
    </cfRule>
  </conditionalFormatting>
  <conditionalFormatting sqref="I19:I23">
    <cfRule type="containsText" dxfId="376" priority="53" operator="containsText" text="ntitulé">
      <formula>NOT(ISERROR(SEARCH("ntitulé",I19)))</formula>
    </cfRule>
    <cfRule type="containsBlanks" dxfId="375" priority="54">
      <formula>LEN(TRIM(I19))=0</formula>
    </cfRule>
  </conditionalFormatting>
  <conditionalFormatting sqref="I19:I23">
    <cfRule type="containsText" dxfId="374" priority="52" operator="containsText" text="libre">
      <formula>NOT(ISERROR(SEARCH("libre",I19)))</formula>
    </cfRule>
  </conditionalFormatting>
  <conditionalFormatting sqref="I7:I11">
    <cfRule type="containsText" dxfId="373" priority="59" operator="containsText" text="ntitulé">
      <formula>NOT(ISERROR(SEARCH("ntitulé",I7)))</formula>
    </cfRule>
    <cfRule type="containsBlanks" dxfId="372" priority="60">
      <formula>LEN(TRIM(I7))=0</formula>
    </cfRule>
  </conditionalFormatting>
  <conditionalFormatting sqref="I7:I11">
    <cfRule type="containsText" dxfId="371" priority="58" operator="containsText" text="libre">
      <formula>NOT(ISERROR(SEARCH("libre",I7)))</formula>
    </cfRule>
  </conditionalFormatting>
  <conditionalFormatting sqref="I13:I17">
    <cfRule type="containsText" dxfId="370" priority="56" operator="containsText" text="ntitulé">
      <formula>NOT(ISERROR(SEARCH("ntitulé",I13)))</formula>
    </cfRule>
    <cfRule type="containsBlanks" dxfId="369" priority="57">
      <formula>LEN(TRIM(I13))=0</formula>
    </cfRule>
  </conditionalFormatting>
  <conditionalFormatting sqref="I13:I17">
    <cfRule type="containsText" dxfId="368" priority="55" operator="containsText" text="libre">
      <formula>NOT(ISERROR(SEARCH("libre",I13)))</formula>
    </cfRule>
  </conditionalFormatting>
  <conditionalFormatting sqref="J25:J29">
    <cfRule type="containsText" dxfId="367" priority="35" operator="containsText" text="ntitulé">
      <formula>NOT(ISERROR(SEARCH("ntitulé",J25)))</formula>
    </cfRule>
    <cfRule type="containsBlanks" dxfId="366" priority="36">
      <formula>LEN(TRIM(J25))=0</formula>
    </cfRule>
  </conditionalFormatting>
  <conditionalFormatting sqref="J25:J29">
    <cfRule type="containsText" dxfId="365" priority="34" operator="containsText" text="libre">
      <formula>NOT(ISERROR(SEARCH("libre",J25)))</formula>
    </cfRule>
  </conditionalFormatting>
  <conditionalFormatting sqref="J31:J35">
    <cfRule type="containsText" dxfId="364" priority="32" operator="containsText" text="ntitulé">
      <formula>NOT(ISERROR(SEARCH("ntitulé",J31)))</formula>
    </cfRule>
    <cfRule type="containsBlanks" dxfId="363" priority="33">
      <formula>LEN(TRIM(J31))=0</formula>
    </cfRule>
  </conditionalFormatting>
  <conditionalFormatting sqref="J31:J35">
    <cfRule type="containsText" dxfId="362" priority="31" operator="containsText" text="libre">
      <formula>NOT(ISERROR(SEARCH("libre",J31)))</formula>
    </cfRule>
  </conditionalFormatting>
  <conditionalFormatting sqref="J19:J23">
    <cfRule type="containsText" dxfId="361" priority="38" operator="containsText" text="ntitulé">
      <formula>NOT(ISERROR(SEARCH("ntitulé",J19)))</formula>
    </cfRule>
    <cfRule type="containsBlanks" dxfId="360" priority="39">
      <formula>LEN(TRIM(J19))=0</formula>
    </cfRule>
  </conditionalFormatting>
  <conditionalFormatting sqref="J19:J23">
    <cfRule type="containsText" dxfId="359" priority="37" operator="containsText" text="libre">
      <formula>NOT(ISERROR(SEARCH("libre",J19)))</formula>
    </cfRule>
  </conditionalFormatting>
  <conditionalFormatting sqref="J7:J11">
    <cfRule type="containsText" dxfId="358" priority="44" operator="containsText" text="ntitulé">
      <formula>NOT(ISERROR(SEARCH("ntitulé",J7)))</formula>
    </cfRule>
    <cfRule type="containsBlanks" dxfId="357" priority="45">
      <formula>LEN(TRIM(J7))=0</formula>
    </cfRule>
  </conditionalFormatting>
  <conditionalFormatting sqref="J7:J11">
    <cfRule type="containsText" dxfId="356" priority="43" operator="containsText" text="libre">
      <formula>NOT(ISERROR(SEARCH("libre",J7)))</formula>
    </cfRule>
  </conditionalFormatting>
  <conditionalFormatting sqref="J13:J17">
    <cfRule type="containsText" dxfId="355" priority="41" operator="containsText" text="ntitulé">
      <formula>NOT(ISERROR(SEARCH("ntitulé",J13)))</formula>
    </cfRule>
    <cfRule type="containsBlanks" dxfId="354" priority="42">
      <formula>LEN(TRIM(J13))=0</formula>
    </cfRule>
  </conditionalFormatting>
  <conditionalFormatting sqref="J13:J17">
    <cfRule type="containsText" dxfId="353" priority="40" operator="containsText" text="libre">
      <formula>NOT(ISERROR(SEARCH("libre",J13)))</formula>
    </cfRule>
  </conditionalFormatting>
  <conditionalFormatting sqref="K25:K29">
    <cfRule type="containsText" dxfId="352" priority="20" operator="containsText" text="ntitulé">
      <formula>NOT(ISERROR(SEARCH("ntitulé",K25)))</formula>
    </cfRule>
    <cfRule type="containsBlanks" dxfId="351" priority="21">
      <formula>LEN(TRIM(K25))=0</formula>
    </cfRule>
  </conditionalFormatting>
  <conditionalFormatting sqref="K25:K29">
    <cfRule type="containsText" dxfId="350" priority="19" operator="containsText" text="libre">
      <formula>NOT(ISERROR(SEARCH("libre",K25)))</formula>
    </cfRule>
  </conditionalFormatting>
  <conditionalFormatting sqref="K31:K35">
    <cfRule type="containsText" dxfId="349" priority="17" operator="containsText" text="ntitulé">
      <formula>NOT(ISERROR(SEARCH("ntitulé",K31)))</formula>
    </cfRule>
    <cfRule type="containsBlanks" dxfId="348" priority="18">
      <formula>LEN(TRIM(K31))=0</formula>
    </cfRule>
  </conditionalFormatting>
  <conditionalFormatting sqref="K31:K35">
    <cfRule type="containsText" dxfId="347" priority="16" operator="containsText" text="libre">
      <formula>NOT(ISERROR(SEARCH("libre",K31)))</formula>
    </cfRule>
  </conditionalFormatting>
  <conditionalFormatting sqref="K19:K23">
    <cfRule type="containsText" dxfId="346" priority="23" operator="containsText" text="ntitulé">
      <formula>NOT(ISERROR(SEARCH("ntitulé",K19)))</formula>
    </cfRule>
    <cfRule type="containsBlanks" dxfId="345" priority="24">
      <formula>LEN(TRIM(K19))=0</formula>
    </cfRule>
  </conditionalFormatting>
  <conditionalFormatting sqref="K19:K23">
    <cfRule type="containsText" dxfId="344" priority="22" operator="containsText" text="libre">
      <formula>NOT(ISERROR(SEARCH("libre",K19)))</formula>
    </cfRule>
  </conditionalFormatting>
  <conditionalFormatting sqref="K7:K11">
    <cfRule type="containsText" dxfId="343" priority="29" operator="containsText" text="ntitulé">
      <formula>NOT(ISERROR(SEARCH("ntitulé",K7)))</formula>
    </cfRule>
    <cfRule type="containsBlanks" dxfId="342" priority="30">
      <formula>LEN(TRIM(K7))=0</formula>
    </cfRule>
  </conditionalFormatting>
  <conditionalFormatting sqref="K7:K11">
    <cfRule type="containsText" dxfId="341" priority="28" operator="containsText" text="libre">
      <formula>NOT(ISERROR(SEARCH("libre",K7)))</formula>
    </cfRule>
  </conditionalFormatting>
  <conditionalFormatting sqref="K13:K17">
    <cfRule type="containsText" dxfId="340" priority="26" operator="containsText" text="ntitulé">
      <formula>NOT(ISERROR(SEARCH("ntitulé",K13)))</formula>
    </cfRule>
    <cfRule type="containsBlanks" dxfId="339" priority="27">
      <formula>LEN(TRIM(K13))=0</formula>
    </cfRule>
  </conditionalFormatting>
  <conditionalFormatting sqref="K13:K17">
    <cfRule type="containsText" dxfId="338" priority="25" operator="containsText" text="libre">
      <formula>NOT(ISERROR(SEARCH("libre",K13)))</formula>
    </cfRule>
  </conditionalFormatting>
  <conditionalFormatting sqref="B25:B29">
    <cfRule type="containsText" dxfId="337" priority="5" operator="containsText" text="ntitulé">
      <formula>NOT(ISERROR(SEARCH("ntitulé",B25)))</formula>
    </cfRule>
    <cfRule type="containsBlanks" dxfId="336" priority="6">
      <formula>LEN(TRIM(B25))=0</formula>
    </cfRule>
  </conditionalFormatting>
  <conditionalFormatting sqref="B25:B29">
    <cfRule type="containsText" dxfId="335" priority="4" operator="containsText" text="libre">
      <formula>NOT(ISERROR(SEARCH("libre",B25)))</formula>
    </cfRule>
  </conditionalFormatting>
  <conditionalFormatting sqref="B31:B35">
    <cfRule type="containsText" dxfId="334" priority="2" operator="containsText" text="ntitulé">
      <formula>NOT(ISERROR(SEARCH("ntitulé",B31)))</formula>
    </cfRule>
    <cfRule type="containsBlanks" dxfId="333" priority="3">
      <formula>LEN(TRIM(B31))=0</formula>
    </cfRule>
  </conditionalFormatting>
  <conditionalFormatting sqref="B31:B35">
    <cfRule type="containsText" dxfId="332" priority="1" operator="containsText" text="libre">
      <formula>NOT(ISERROR(SEARCH("libre",B31)))</formula>
    </cfRule>
  </conditionalFormatting>
  <conditionalFormatting sqref="B19:B23">
    <cfRule type="containsText" dxfId="331" priority="8" operator="containsText" text="ntitulé">
      <formula>NOT(ISERROR(SEARCH("ntitulé",B19)))</formula>
    </cfRule>
    <cfRule type="containsBlanks" dxfId="330" priority="9">
      <formula>LEN(TRIM(B19))=0</formula>
    </cfRule>
  </conditionalFormatting>
  <conditionalFormatting sqref="B19:B23">
    <cfRule type="containsText" dxfId="329" priority="7" operator="containsText" text="libre">
      <formula>NOT(ISERROR(SEARCH("libre",B19)))</formula>
    </cfRule>
  </conditionalFormatting>
  <conditionalFormatting sqref="B7:B11">
    <cfRule type="containsText" dxfId="328" priority="14" operator="containsText" text="ntitulé">
      <formula>NOT(ISERROR(SEARCH("ntitulé",B7)))</formula>
    </cfRule>
    <cfRule type="containsBlanks" dxfId="327" priority="15">
      <formula>LEN(TRIM(B7))=0</formula>
    </cfRule>
  </conditionalFormatting>
  <conditionalFormatting sqref="B7:B11">
    <cfRule type="containsText" dxfId="326" priority="13" operator="containsText" text="libre">
      <formula>NOT(ISERROR(SEARCH("libre",B7)))</formula>
    </cfRule>
  </conditionalFormatting>
  <conditionalFormatting sqref="B13:B17">
    <cfRule type="containsText" dxfId="325" priority="11" operator="containsText" text="ntitulé">
      <formula>NOT(ISERROR(SEARCH("ntitulé",B13)))</formula>
    </cfRule>
    <cfRule type="containsBlanks" dxfId="324" priority="12">
      <formula>LEN(TRIM(B13))=0</formula>
    </cfRule>
  </conditionalFormatting>
  <conditionalFormatting sqref="B13:B17">
    <cfRule type="containsText" dxfId="323" priority="10" operator="containsText" text="libre">
      <formula>NOT(ISERROR(SEARCH("libre",B13)))</formula>
    </cfRule>
  </conditionalFormatting>
  <hyperlinks>
    <hyperlink ref="A1" location="TAB00!A1" display="TAB00!A1" xr:uid="{00000000-0004-0000-2400-000000000000}"/>
    <hyperlink ref="A2" location="'TAB5'!A1" display="Retour TAB5" xr:uid="{71269D31-4ED7-48B0-BF9F-4883DF6B863F}"/>
  </hyperlinks>
  <pageMargins left="0.7" right="0.7" top="0.75" bottom="0.75" header="0.3" footer="0.3"/>
  <pageSetup paperSize="9" scale="88"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K44"/>
  <sheetViews>
    <sheetView zoomScaleNormal="100" workbookViewId="0">
      <selection activeCell="A3" sqref="A3"/>
    </sheetView>
  </sheetViews>
  <sheetFormatPr baseColWidth="10" defaultColWidth="14.6640625" defaultRowHeight="13.5" x14ac:dyDescent="0.3"/>
  <cols>
    <col min="1" max="1" width="25.6640625" style="73" customWidth="1"/>
    <col min="2" max="12" width="15" style="73" customWidth="1"/>
    <col min="13" max="13" width="21.5" style="73" bestFit="1" customWidth="1"/>
    <col min="14" max="16384" width="14.6640625" style="73"/>
  </cols>
  <sheetData>
    <row r="1" spans="1:37" x14ac:dyDescent="0.3">
      <c r="A1" s="256" t="s">
        <v>64</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row>
    <row r="3" spans="1:37" s="258" customFormat="1" ht="22.15" customHeight="1" x14ac:dyDescent="0.35">
      <c r="A3" s="80" t="str">
        <f>TAB00!B70&amp;" : "&amp;TAB00!C70</f>
        <v>TAB6 : Soldes régulatoires déjà affectés</v>
      </c>
      <c r="B3" s="257"/>
      <c r="C3" s="257"/>
      <c r="D3" s="257"/>
      <c r="E3" s="257"/>
      <c r="F3" s="257"/>
      <c r="G3" s="257"/>
      <c r="H3" s="257"/>
      <c r="I3" s="257"/>
      <c r="J3" s="257"/>
      <c r="K3" s="257"/>
      <c r="L3" s="257"/>
    </row>
    <row r="4" spans="1:37" s="258" customFormat="1" x14ac:dyDescent="0.3"/>
    <row r="5" spans="1:37" s="258" customFormat="1" x14ac:dyDescent="0.3"/>
    <row r="6" spans="1:37" s="258" customFormat="1" x14ac:dyDescent="0.3">
      <c r="A6" s="543" t="s">
        <v>201</v>
      </c>
      <c r="B6" s="543"/>
      <c r="C6" s="543"/>
      <c r="D6" s="543"/>
      <c r="E6" s="543"/>
      <c r="F6" s="543"/>
      <c r="G6" s="543"/>
      <c r="H6" s="543"/>
      <c r="I6" s="543"/>
      <c r="J6" s="543"/>
      <c r="K6" s="543"/>
      <c r="L6" s="543"/>
    </row>
    <row r="7" spans="1:37" s="258" customFormat="1" x14ac:dyDescent="0.3"/>
    <row r="8" spans="1:37" s="259" customFormat="1" x14ac:dyDescent="0.3">
      <c r="B8" s="425"/>
      <c r="C8" s="260">
        <v>2015</v>
      </c>
      <c r="D8" s="260">
        <v>2016</v>
      </c>
      <c r="E8" s="260">
        <v>2017</v>
      </c>
      <c r="F8" s="260">
        <v>2018</v>
      </c>
      <c r="G8" s="260">
        <v>2019</v>
      </c>
      <c r="H8" s="260">
        <v>2020</v>
      </c>
      <c r="I8" s="260">
        <v>2021</v>
      </c>
      <c r="J8" s="260" t="s">
        <v>569</v>
      </c>
      <c r="K8" s="260" t="s">
        <v>572</v>
      </c>
      <c r="L8" s="419" t="s">
        <v>13</v>
      </c>
    </row>
    <row r="9" spans="1:37" s="259" customFormat="1" x14ac:dyDescent="0.3">
      <c r="A9" s="261" t="s">
        <v>227</v>
      </c>
      <c r="B9" s="425"/>
      <c r="C9" s="262"/>
      <c r="D9" s="262"/>
      <c r="E9" s="262"/>
      <c r="F9" s="262"/>
      <c r="G9" s="262"/>
      <c r="H9" s="262"/>
      <c r="I9" s="262"/>
      <c r="J9" s="262"/>
      <c r="K9" s="262"/>
      <c r="L9" s="262">
        <f>SUM(C9:K9)</f>
        <v>0</v>
      </c>
    </row>
    <row r="10" spans="1:37" s="259" customFormat="1" x14ac:dyDescent="0.3">
      <c r="A10" s="261" t="s">
        <v>571</v>
      </c>
      <c r="B10" s="425"/>
      <c r="C10" s="262"/>
      <c r="D10" s="262"/>
      <c r="E10" s="262"/>
      <c r="F10" s="262"/>
      <c r="G10" s="417"/>
      <c r="H10" s="417"/>
      <c r="I10" s="417"/>
      <c r="J10" s="417"/>
      <c r="K10" s="417"/>
      <c r="L10" s="262">
        <f>SUM(C10:K10)</f>
        <v>0</v>
      </c>
    </row>
    <row r="11" spans="1:37" s="259" customFormat="1" ht="27" customHeight="1" x14ac:dyDescent="0.3">
      <c r="A11" s="263" t="s">
        <v>61</v>
      </c>
      <c r="B11" s="264">
        <f t="shared" ref="B11:I11" si="0">SUM(B9:B10)</f>
        <v>0</v>
      </c>
      <c r="C11" s="264">
        <f t="shared" si="0"/>
        <v>0</v>
      </c>
      <c r="D11" s="264">
        <f t="shared" si="0"/>
        <v>0</v>
      </c>
      <c r="E11" s="264">
        <f t="shared" si="0"/>
        <v>0</v>
      </c>
      <c r="F11" s="264">
        <f t="shared" si="0"/>
        <v>0</v>
      </c>
      <c r="G11" s="264">
        <f t="shared" si="0"/>
        <v>0</v>
      </c>
      <c r="H11" s="264">
        <f t="shared" si="0"/>
        <v>0</v>
      </c>
      <c r="I11" s="264">
        <f t="shared" si="0"/>
        <v>0</v>
      </c>
      <c r="J11" s="264">
        <f t="shared" ref="J11:K11" si="1">SUM(J9:J10)</f>
        <v>0</v>
      </c>
      <c r="K11" s="264">
        <f t="shared" si="1"/>
        <v>0</v>
      </c>
      <c r="L11" s="264">
        <f>SUM(L9:L10)</f>
        <v>0</v>
      </c>
    </row>
    <row r="12" spans="1:37" s="259" customFormat="1" ht="35.25" customHeight="1" x14ac:dyDescent="0.3">
      <c r="A12" s="265" t="s">
        <v>573</v>
      </c>
      <c r="B12" s="425"/>
      <c r="C12" s="262"/>
      <c r="D12" s="262"/>
      <c r="E12" s="262"/>
      <c r="F12" s="262"/>
      <c r="G12" s="262"/>
      <c r="H12" s="262"/>
      <c r="I12" s="262"/>
      <c r="J12" s="262"/>
      <c r="K12" s="262"/>
    </row>
    <row r="13" spans="1:37" s="259" customFormat="1" ht="35.25" customHeight="1" x14ac:dyDescent="0.3">
      <c r="A13" s="265" t="s">
        <v>574</v>
      </c>
      <c r="B13" s="425"/>
      <c r="C13" s="262"/>
      <c r="D13" s="262"/>
      <c r="E13" s="262"/>
      <c r="F13" s="262"/>
      <c r="G13" s="262"/>
      <c r="H13" s="262"/>
      <c r="I13" s="262"/>
      <c r="J13" s="262"/>
      <c r="K13" s="262"/>
    </row>
    <row r="14" spans="1:37" s="258" customFormat="1" ht="15" customHeight="1" x14ac:dyDescent="0.3">
      <c r="A14" s="544" t="s">
        <v>363</v>
      </c>
      <c r="B14" s="544"/>
      <c r="C14" s="544"/>
      <c r="D14" s="544"/>
      <c r="E14" s="544"/>
      <c r="F14" s="544"/>
      <c r="G14" s="544"/>
      <c r="H14" s="544"/>
      <c r="I14" s="266"/>
      <c r="J14" s="267"/>
      <c r="K14" s="267"/>
    </row>
    <row r="15" spans="1:37" s="258" customFormat="1" x14ac:dyDescent="0.3">
      <c r="A15" s="268"/>
      <c r="B15" s="269"/>
      <c r="C15" s="269"/>
      <c r="D15" s="269"/>
      <c r="E15" s="269"/>
      <c r="F15" s="269"/>
      <c r="G15" s="266"/>
      <c r="H15" s="266"/>
      <c r="I15" s="269"/>
      <c r="J15" s="267"/>
      <c r="K15" s="267"/>
    </row>
    <row r="16" spans="1:37" s="258" customFormat="1" x14ac:dyDescent="0.3">
      <c r="A16" s="268"/>
      <c r="B16" s="269"/>
      <c r="C16" s="269"/>
      <c r="D16" s="269"/>
      <c r="E16" s="269"/>
      <c r="F16" s="269"/>
      <c r="G16" s="266"/>
      <c r="H16" s="266"/>
      <c r="I16" s="269"/>
      <c r="J16" s="267"/>
      <c r="K16" s="267"/>
    </row>
    <row r="17" spans="1:12" s="258" customFormat="1" x14ac:dyDescent="0.3">
      <c r="A17" s="268"/>
      <c r="B17" s="547" t="s">
        <v>566</v>
      </c>
      <c r="C17" s="548"/>
      <c r="D17" s="548"/>
      <c r="E17" s="548"/>
      <c r="F17" s="548"/>
      <c r="G17" s="548"/>
      <c r="H17" s="548"/>
      <c r="I17" s="548"/>
      <c r="J17" s="548"/>
      <c r="K17" s="548"/>
      <c r="L17" s="549"/>
    </row>
    <row r="18" spans="1:12" s="258" customFormat="1" x14ac:dyDescent="0.3">
      <c r="A18" s="76"/>
      <c r="B18" s="260"/>
      <c r="C18" s="260">
        <v>2015</v>
      </c>
      <c r="D18" s="260">
        <v>2016</v>
      </c>
      <c r="E18" s="260">
        <v>2017</v>
      </c>
      <c r="F18" s="260">
        <v>2018</v>
      </c>
      <c r="G18" s="260">
        <v>2019</v>
      </c>
      <c r="H18" s="260">
        <v>2020</v>
      </c>
      <c r="I18" s="260">
        <v>2021</v>
      </c>
      <c r="J18" s="260" t="s">
        <v>569</v>
      </c>
      <c r="K18" s="260" t="s">
        <v>572</v>
      </c>
      <c r="L18" s="424"/>
    </row>
    <row r="19" spans="1:12" s="258" customFormat="1" x14ac:dyDescent="0.3">
      <c r="A19" s="545" t="s">
        <v>567</v>
      </c>
      <c r="B19" s="418">
        <v>2016</v>
      </c>
      <c r="C19" s="421"/>
      <c r="D19" s="421"/>
      <c r="E19" s="421"/>
      <c r="F19" s="421"/>
      <c r="G19" s="421"/>
      <c r="H19" s="421"/>
      <c r="I19" s="421"/>
      <c r="J19" s="421"/>
      <c r="K19" s="421"/>
      <c r="L19" s="422">
        <f>SUM(C19:K19)</f>
        <v>0</v>
      </c>
    </row>
    <row r="20" spans="1:12" s="258" customFormat="1" x14ac:dyDescent="0.3">
      <c r="A20" s="546"/>
      <c r="B20" s="418">
        <v>2017</v>
      </c>
      <c r="C20" s="420"/>
      <c r="D20" s="421"/>
      <c r="E20" s="421"/>
      <c r="F20" s="421"/>
      <c r="G20" s="421"/>
      <c r="H20" s="421"/>
      <c r="I20" s="421"/>
      <c r="J20" s="421"/>
      <c r="K20" s="421"/>
      <c r="L20" s="422">
        <f t="shared" ref="L20:L31" si="2">SUM(C20:K20)</f>
        <v>0</v>
      </c>
    </row>
    <row r="21" spans="1:12" s="258" customFormat="1" x14ac:dyDescent="0.3">
      <c r="A21" s="546"/>
      <c r="B21" s="418">
        <v>2018</v>
      </c>
      <c r="C21" s="420"/>
      <c r="D21" s="420"/>
      <c r="E21" s="421"/>
      <c r="F21" s="421"/>
      <c r="G21" s="421"/>
      <c r="H21" s="421"/>
      <c r="I21" s="421"/>
      <c r="J21" s="421"/>
      <c r="K21" s="421"/>
      <c r="L21" s="422">
        <f t="shared" si="2"/>
        <v>0</v>
      </c>
    </row>
    <row r="22" spans="1:12" s="258" customFormat="1" x14ac:dyDescent="0.3">
      <c r="A22" s="546"/>
      <c r="B22" s="418">
        <v>2019</v>
      </c>
      <c r="C22" s="420"/>
      <c r="D22" s="420"/>
      <c r="E22" s="420"/>
      <c r="F22" s="421"/>
      <c r="G22" s="421"/>
      <c r="H22" s="421"/>
      <c r="I22" s="421"/>
      <c r="J22" s="421"/>
      <c r="K22" s="421"/>
      <c r="L22" s="422">
        <f t="shared" si="2"/>
        <v>0</v>
      </c>
    </row>
    <row r="23" spans="1:12" s="258" customFormat="1" x14ac:dyDescent="0.3">
      <c r="A23" s="546"/>
      <c r="B23" s="418">
        <v>2020</v>
      </c>
      <c r="C23" s="420"/>
      <c r="D23" s="420"/>
      <c r="E23" s="420"/>
      <c r="F23" s="420"/>
      <c r="G23" s="421"/>
      <c r="H23" s="421"/>
      <c r="I23" s="421"/>
      <c r="J23" s="421"/>
      <c r="K23" s="421"/>
      <c r="L23" s="422">
        <f t="shared" si="2"/>
        <v>0</v>
      </c>
    </row>
    <row r="24" spans="1:12" s="258" customFormat="1" x14ac:dyDescent="0.3">
      <c r="A24" s="546"/>
      <c r="B24" s="418">
        <v>2021</v>
      </c>
      <c r="C24" s="420"/>
      <c r="D24" s="420"/>
      <c r="E24" s="420"/>
      <c r="F24" s="420"/>
      <c r="G24" s="420"/>
      <c r="H24" s="421"/>
      <c r="I24" s="421"/>
      <c r="J24" s="421"/>
      <c r="K24" s="420"/>
      <c r="L24" s="422">
        <f t="shared" si="2"/>
        <v>0</v>
      </c>
    </row>
    <row r="25" spans="1:12" s="258" customFormat="1" x14ac:dyDescent="0.3">
      <c r="A25" s="546"/>
      <c r="B25" s="418">
        <v>2022</v>
      </c>
      <c r="C25" s="420"/>
      <c r="D25" s="420"/>
      <c r="E25" s="420"/>
      <c r="F25" s="420"/>
      <c r="G25" s="420"/>
      <c r="H25" s="420"/>
      <c r="I25" s="421"/>
      <c r="J25" s="420"/>
      <c r="K25" s="420"/>
      <c r="L25" s="422">
        <f t="shared" si="2"/>
        <v>0</v>
      </c>
    </row>
    <row r="26" spans="1:12" s="258" customFormat="1" x14ac:dyDescent="0.3">
      <c r="A26" s="546"/>
      <c r="B26" s="418">
        <v>2023</v>
      </c>
      <c r="C26" s="420"/>
      <c r="D26" s="420"/>
      <c r="E26" s="420"/>
      <c r="F26" s="420"/>
      <c r="G26" s="420"/>
      <c r="H26" s="420"/>
      <c r="I26" s="420"/>
      <c r="J26" s="420"/>
      <c r="K26" s="420"/>
      <c r="L26" s="422">
        <f t="shared" si="2"/>
        <v>0</v>
      </c>
    </row>
    <row r="27" spans="1:12" s="258" customFormat="1" x14ac:dyDescent="0.3">
      <c r="A27" s="546"/>
      <c r="B27" s="418">
        <v>2024</v>
      </c>
      <c r="C27" s="420"/>
      <c r="D27" s="420"/>
      <c r="E27" s="420"/>
      <c r="F27" s="420"/>
      <c r="G27" s="420"/>
      <c r="H27" s="420"/>
      <c r="I27" s="420"/>
      <c r="J27" s="420"/>
      <c r="K27" s="420"/>
      <c r="L27" s="422">
        <f>SUM(C27:K27)</f>
        <v>0</v>
      </c>
    </row>
    <row r="28" spans="1:12" s="258" customFormat="1" x14ac:dyDescent="0.3">
      <c r="A28" s="546"/>
      <c r="B28" s="418">
        <v>2025</v>
      </c>
      <c r="C28" s="420"/>
      <c r="D28" s="420"/>
      <c r="E28" s="420"/>
      <c r="F28" s="420"/>
      <c r="G28" s="420"/>
      <c r="H28" s="420"/>
      <c r="I28" s="420"/>
      <c r="J28" s="420"/>
      <c r="K28" s="420"/>
      <c r="L28" s="422">
        <f t="shared" si="2"/>
        <v>0</v>
      </c>
    </row>
    <row r="29" spans="1:12" s="258" customFormat="1" x14ac:dyDescent="0.3">
      <c r="A29" s="546"/>
      <c r="B29" s="418">
        <v>2026</v>
      </c>
      <c r="C29" s="420"/>
      <c r="D29" s="420"/>
      <c r="E29" s="420"/>
      <c r="F29" s="420"/>
      <c r="G29" s="420"/>
      <c r="H29" s="420"/>
      <c r="I29" s="420"/>
      <c r="J29" s="420"/>
      <c r="K29" s="420"/>
      <c r="L29" s="422">
        <f t="shared" si="2"/>
        <v>0</v>
      </c>
    </row>
    <row r="30" spans="1:12" s="258" customFormat="1" x14ac:dyDescent="0.3">
      <c r="A30" s="546"/>
      <c r="B30" s="418">
        <v>2027</v>
      </c>
      <c r="C30" s="420"/>
      <c r="D30" s="420"/>
      <c r="E30" s="420"/>
      <c r="F30" s="420"/>
      <c r="G30" s="420"/>
      <c r="H30" s="420"/>
      <c r="I30" s="420"/>
      <c r="J30" s="420"/>
      <c r="K30" s="420"/>
      <c r="L30" s="422">
        <f t="shared" si="2"/>
        <v>0</v>
      </c>
    </row>
    <row r="31" spans="1:12" s="258" customFormat="1" x14ac:dyDescent="0.3">
      <c r="A31" s="546"/>
      <c r="B31" s="426">
        <v>2028</v>
      </c>
      <c r="C31" s="423"/>
      <c r="D31" s="423"/>
      <c r="E31" s="423"/>
      <c r="F31" s="423"/>
      <c r="G31" s="423"/>
      <c r="H31" s="423"/>
      <c r="I31" s="423"/>
      <c r="J31" s="423"/>
      <c r="K31" s="423"/>
      <c r="L31" s="422">
        <f t="shared" si="2"/>
        <v>0</v>
      </c>
    </row>
    <row r="32" spans="1:12" s="258" customFormat="1" x14ac:dyDescent="0.3">
      <c r="A32" s="427" t="s">
        <v>568</v>
      </c>
      <c r="B32" s="428"/>
      <c r="C32" s="429">
        <f t="shared" ref="C32:L32" si="3">C11+SUM(C20:C31)</f>
        <v>0</v>
      </c>
      <c r="D32" s="429">
        <f t="shared" si="3"/>
        <v>0</v>
      </c>
      <c r="E32" s="429">
        <f t="shared" si="3"/>
        <v>0</v>
      </c>
      <c r="F32" s="429">
        <f t="shared" si="3"/>
        <v>0</v>
      </c>
      <c r="G32" s="429">
        <f t="shared" si="3"/>
        <v>0</v>
      </c>
      <c r="H32" s="429">
        <f t="shared" si="3"/>
        <v>0</v>
      </c>
      <c r="I32" s="429">
        <f t="shared" si="3"/>
        <v>0</v>
      </c>
      <c r="J32" s="429">
        <f t="shared" si="3"/>
        <v>0</v>
      </c>
      <c r="K32" s="429">
        <f t="shared" si="3"/>
        <v>0</v>
      </c>
      <c r="L32" s="430">
        <f t="shared" si="3"/>
        <v>0</v>
      </c>
    </row>
    <row r="33" spans="1:11" s="258" customFormat="1" x14ac:dyDescent="0.3">
      <c r="A33" s="268"/>
      <c r="B33" s="269"/>
      <c r="C33" s="269"/>
      <c r="D33" s="269"/>
      <c r="E33" s="269"/>
      <c r="F33" s="269"/>
      <c r="G33" s="266"/>
      <c r="H33" s="266"/>
      <c r="I33" s="269"/>
      <c r="J33" s="267"/>
      <c r="K33" s="267"/>
    </row>
    <row r="34" spans="1:11" s="258" customFormat="1" x14ac:dyDescent="0.3">
      <c r="A34" s="268"/>
      <c r="B34" s="269"/>
      <c r="C34" s="269"/>
      <c r="D34" s="269"/>
      <c r="E34" s="269"/>
      <c r="F34" s="269"/>
      <c r="G34" s="266"/>
      <c r="H34" s="266"/>
      <c r="I34" s="269"/>
      <c r="J34" s="267"/>
      <c r="K34" s="267"/>
    </row>
    <row r="35" spans="1:11" s="258" customFormat="1" x14ac:dyDescent="0.3">
      <c r="A35" s="268"/>
      <c r="B35" s="269"/>
      <c r="C35" s="269"/>
      <c r="D35" s="269"/>
      <c r="E35" s="269"/>
      <c r="F35" s="269"/>
      <c r="G35" s="266"/>
      <c r="H35" s="266"/>
      <c r="I35" s="269"/>
      <c r="J35" s="267"/>
      <c r="K35" s="267"/>
    </row>
    <row r="36" spans="1:11" s="258" customFormat="1" x14ac:dyDescent="0.3"/>
    <row r="37" spans="1:11" s="258" customFormat="1" x14ac:dyDescent="0.3"/>
    <row r="38" spans="1:11" s="258" customFormat="1" x14ac:dyDescent="0.3"/>
    <row r="39" spans="1:11" s="258" customFormat="1" x14ac:dyDescent="0.3"/>
    <row r="40" spans="1:11" s="258" customFormat="1" x14ac:dyDescent="0.3"/>
    <row r="41" spans="1:11" s="258" customFormat="1" x14ac:dyDescent="0.3"/>
    <row r="42" spans="1:11" s="258" customFormat="1" x14ac:dyDescent="0.3"/>
    <row r="43" spans="1:11" s="258" customFormat="1" x14ac:dyDescent="0.3"/>
    <row r="44" spans="1:11" s="258" customFormat="1" x14ac:dyDescent="0.3"/>
  </sheetData>
  <mergeCells count="4">
    <mergeCell ref="A6:L6"/>
    <mergeCell ref="A14:H14"/>
    <mergeCell ref="A19:A31"/>
    <mergeCell ref="B17:L17"/>
  </mergeCells>
  <conditionalFormatting sqref="C9:I10">
    <cfRule type="containsText" dxfId="322" priority="65" operator="containsText" text="ntitulé">
      <formula>NOT(ISERROR(SEARCH("ntitulé",C9)))</formula>
    </cfRule>
    <cfRule type="containsBlanks" dxfId="321" priority="66">
      <formula>LEN(TRIM(C9))=0</formula>
    </cfRule>
  </conditionalFormatting>
  <conditionalFormatting sqref="C9:I10">
    <cfRule type="containsText" dxfId="320" priority="64" operator="containsText" text="libre">
      <formula>NOT(ISERROR(SEARCH("libre",C9)))</formula>
    </cfRule>
  </conditionalFormatting>
  <conditionalFormatting sqref="C12:I12">
    <cfRule type="containsText" dxfId="319" priority="62" operator="containsText" text="ntitulé">
      <formula>NOT(ISERROR(SEARCH("ntitulé",C12)))</formula>
    </cfRule>
    <cfRule type="containsBlanks" dxfId="318" priority="63">
      <formula>LEN(TRIM(C12))=0</formula>
    </cfRule>
  </conditionalFormatting>
  <conditionalFormatting sqref="C12:I12">
    <cfRule type="containsText" dxfId="317" priority="61" operator="containsText" text="libre">
      <formula>NOT(ISERROR(SEARCH("libre",C12)))</formula>
    </cfRule>
  </conditionalFormatting>
  <conditionalFormatting sqref="I9:I10">
    <cfRule type="containsText" dxfId="316" priority="50" operator="containsText" text="ntitulé">
      <formula>NOT(ISERROR(SEARCH("ntitulé",I9)))</formula>
    </cfRule>
    <cfRule type="containsBlanks" dxfId="315" priority="51">
      <formula>LEN(TRIM(I9))=0</formula>
    </cfRule>
  </conditionalFormatting>
  <conditionalFormatting sqref="I9:I10">
    <cfRule type="containsText" dxfId="314" priority="49" operator="containsText" text="libre">
      <formula>NOT(ISERROR(SEARCH("libre",I9)))</formula>
    </cfRule>
  </conditionalFormatting>
  <conditionalFormatting sqref="I12">
    <cfRule type="containsText" dxfId="313" priority="47" operator="containsText" text="ntitulé">
      <formula>NOT(ISERROR(SEARCH("ntitulé",I12)))</formula>
    </cfRule>
    <cfRule type="containsBlanks" dxfId="312" priority="48">
      <formula>LEN(TRIM(I12))=0</formula>
    </cfRule>
  </conditionalFormatting>
  <conditionalFormatting sqref="I12">
    <cfRule type="containsText" dxfId="311" priority="46" operator="containsText" text="libre">
      <formula>NOT(ISERROR(SEARCH("libre",I12)))</formula>
    </cfRule>
  </conditionalFormatting>
  <conditionalFormatting sqref="J9:K10">
    <cfRule type="containsText" dxfId="310" priority="44" operator="containsText" text="ntitulé">
      <formula>NOT(ISERROR(SEARCH("ntitulé",J9)))</formula>
    </cfRule>
    <cfRule type="containsBlanks" dxfId="309" priority="45">
      <formula>LEN(TRIM(J9))=0</formula>
    </cfRule>
  </conditionalFormatting>
  <conditionalFormatting sqref="J9:K10">
    <cfRule type="containsText" dxfId="308" priority="43" operator="containsText" text="libre">
      <formula>NOT(ISERROR(SEARCH("libre",J9)))</formula>
    </cfRule>
  </conditionalFormatting>
  <conditionalFormatting sqref="J12:K12">
    <cfRule type="containsText" dxfId="307" priority="41" operator="containsText" text="ntitulé">
      <formula>NOT(ISERROR(SEARCH("ntitulé",J12)))</formula>
    </cfRule>
    <cfRule type="containsBlanks" dxfId="306" priority="42">
      <formula>LEN(TRIM(J12))=0</formula>
    </cfRule>
  </conditionalFormatting>
  <conditionalFormatting sqref="J12:K12">
    <cfRule type="containsText" dxfId="305" priority="40" operator="containsText" text="libre">
      <formula>NOT(ISERROR(SEARCH("libre",J12)))</formula>
    </cfRule>
  </conditionalFormatting>
  <conditionalFormatting sqref="C13:I13">
    <cfRule type="containsText" dxfId="304" priority="38" operator="containsText" text="ntitulé">
      <formula>NOT(ISERROR(SEARCH("ntitulé",C13)))</formula>
    </cfRule>
    <cfRule type="containsBlanks" dxfId="303" priority="39">
      <formula>LEN(TRIM(C13))=0</formula>
    </cfRule>
  </conditionalFormatting>
  <conditionalFormatting sqref="C13:I13">
    <cfRule type="containsText" dxfId="302" priority="37" operator="containsText" text="libre">
      <formula>NOT(ISERROR(SEARCH("libre",C13)))</formula>
    </cfRule>
  </conditionalFormatting>
  <conditionalFormatting sqref="I13">
    <cfRule type="containsText" dxfId="301" priority="35" operator="containsText" text="ntitulé">
      <formula>NOT(ISERROR(SEARCH("ntitulé",I13)))</formula>
    </cfRule>
    <cfRule type="containsBlanks" dxfId="300" priority="36">
      <formula>LEN(TRIM(I13))=0</formula>
    </cfRule>
  </conditionalFormatting>
  <conditionalFormatting sqref="I13">
    <cfRule type="containsText" dxfId="299" priority="34" operator="containsText" text="libre">
      <formula>NOT(ISERROR(SEARCH("libre",I13)))</formula>
    </cfRule>
  </conditionalFormatting>
  <conditionalFormatting sqref="J13:K13">
    <cfRule type="containsText" dxfId="298" priority="32" operator="containsText" text="ntitulé">
      <formula>NOT(ISERROR(SEARCH("ntitulé",J13)))</formula>
    </cfRule>
    <cfRule type="containsBlanks" dxfId="297" priority="33">
      <formula>LEN(TRIM(J13))=0</formula>
    </cfRule>
  </conditionalFormatting>
  <conditionalFormatting sqref="J13:K13">
    <cfRule type="containsText" dxfId="296" priority="31" operator="containsText" text="libre">
      <formula>NOT(ISERROR(SEARCH("libre",J13)))</formula>
    </cfRule>
  </conditionalFormatting>
  <conditionalFormatting sqref="D24:G24 D25:H25 C20:C25 D21 D22:E22 D23:F23">
    <cfRule type="containsText" dxfId="295" priority="29" operator="containsText" text="ntitulé">
      <formula>NOT(ISERROR(SEARCH("ntitulé",C20)))</formula>
    </cfRule>
    <cfRule type="containsBlanks" dxfId="294" priority="30">
      <formula>LEN(TRIM(C20))=0</formula>
    </cfRule>
  </conditionalFormatting>
  <conditionalFormatting sqref="D24:G24 D25:H25 C20:C25 D21 D22:E22 D23:F23">
    <cfRule type="containsText" dxfId="293" priority="28" operator="containsText" text="libre">
      <formula>NOT(ISERROR(SEARCH("libre",C20)))</formula>
    </cfRule>
  </conditionalFormatting>
  <conditionalFormatting sqref="I26:K27">
    <cfRule type="containsText" dxfId="292" priority="26" operator="containsText" text="ntitulé">
      <formula>NOT(ISERROR(SEARCH("ntitulé",I26)))</formula>
    </cfRule>
    <cfRule type="containsBlanks" dxfId="291" priority="27">
      <formula>LEN(TRIM(I26))=0</formula>
    </cfRule>
  </conditionalFormatting>
  <conditionalFormatting sqref="I26:K27">
    <cfRule type="containsText" dxfId="290" priority="25" operator="containsText" text="libre">
      <formula>NOT(ISERROR(SEARCH("libre",I26)))</formula>
    </cfRule>
  </conditionalFormatting>
  <conditionalFormatting sqref="C26:H31">
    <cfRule type="containsText" dxfId="289" priority="23" operator="containsText" text="ntitulé">
      <formula>NOT(ISERROR(SEARCH("ntitulé",C26)))</formula>
    </cfRule>
    <cfRule type="containsBlanks" dxfId="288" priority="24">
      <formula>LEN(TRIM(C26))=0</formula>
    </cfRule>
  </conditionalFormatting>
  <conditionalFormatting sqref="C26:H31">
    <cfRule type="containsText" dxfId="287" priority="22" operator="containsText" text="libre">
      <formula>NOT(ISERROR(SEARCH("libre",C26)))</formula>
    </cfRule>
  </conditionalFormatting>
  <conditionalFormatting sqref="I28:K31">
    <cfRule type="containsText" dxfId="286" priority="20" operator="containsText" text="ntitulé">
      <formula>NOT(ISERROR(SEARCH("ntitulé",I28)))</formula>
    </cfRule>
    <cfRule type="containsBlanks" dxfId="285" priority="21">
      <formula>LEN(TRIM(I28))=0</formula>
    </cfRule>
  </conditionalFormatting>
  <conditionalFormatting sqref="I28:K31">
    <cfRule type="containsText" dxfId="284" priority="19" operator="containsText" text="libre">
      <formula>NOT(ISERROR(SEARCH("libre",I28)))</formula>
    </cfRule>
  </conditionalFormatting>
  <conditionalFormatting sqref="J9:J10">
    <cfRule type="containsText" dxfId="283" priority="17" operator="containsText" text="ntitulé">
      <formula>NOT(ISERROR(SEARCH("ntitulé",J9)))</formula>
    </cfRule>
    <cfRule type="containsBlanks" dxfId="282" priority="18">
      <formula>LEN(TRIM(J9))=0</formula>
    </cfRule>
  </conditionalFormatting>
  <conditionalFormatting sqref="J9:J10">
    <cfRule type="containsText" dxfId="281" priority="16" operator="containsText" text="libre">
      <formula>NOT(ISERROR(SEARCH("libre",J9)))</formula>
    </cfRule>
  </conditionalFormatting>
  <conditionalFormatting sqref="J12">
    <cfRule type="containsText" dxfId="280" priority="14" operator="containsText" text="ntitulé">
      <formula>NOT(ISERROR(SEARCH("ntitulé",J12)))</formula>
    </cfRule>
    <cfRule type="containsBlanks" dxfId="279" priority="15">
      <formula>LEN(TRIM(J12))=0</formula>
    </cfRule>
  </conditionalFormatting>
  <conditionalFormatting sqref="J12">
    <cfRule type="containsText" dxfId="278" priority="13" operator="containsText" text="libre">
      <formula>NOT(ISERROR(SEARCH("libre",J12)))</formula>
    </cfRule>
  </conditionalFormatting>
  <conditionalFormatting sqref="J13">
    <cfRule type="containsText" dxfId="277" priority="11" operator="containsText" text="ntitulé">
      <formula>NOT(ISERROR(SEARCH("ntitulé",J13)))</formula>
    </cfRule>
    <cfRule type="containsBlanks" dxfId="276" priority="12">
      <formula>LEN(TRIM(J13))=0</formula>
    </cfRule>
  </conditionalFormatting>
  <conditionalFormatting sqref="J13">
    <cfRule type="containsText" dxfId="275" priority="10" operator="containsText" text="libre">
      <formula>NOT(ISERROR(SEARCH("libre",J13)))</formula>
    </cfRule>
  </conditionalFormatting>
  <conditionalFormatting sqref="L9:L10">
    <cfRule type="containsText" dxfId="274" priority="8" operator="containsText" text="ntitulé">
      <formula>NOT(ISERROR(SEARCH("ntitulé",L9)))</formula>
    </cfRule>
    <cfRule type="containsBlanks" dxfId="273" priority="9">
      <formula>LEN(TRIM(L9))=0</formula>
    </cfRule>
  </conditionalFormatting>
  <conditionalFormatting sqref="L9:L10">
    <cfRule type="containsText" dxfId="272" priority="7" operator="containsText" text="libre">
      <formula>NOT(ISERROR(SEARCH("libre",L9)))</formula>
    </cfRule>
  </conditionalFormatting>
  <conditionalFormatting sqref="J25:K25">
    <cfRule type="containsText" dxfId="271" priority="5" operator="containsText" text="ntitulé">
      <formula>NOT(ISERROR(SEARCH("ntitulé",J25)))</formula>
    </cfRule>
    <cfRule type="containsBlanks" dxfId="270" priority="6">
      <formula>LEN(TRIM(J25))=0</formula>
    </cfRule>
  </conditionalFormatting>
  <conditionalFormatting sqref="J25:K25">
    <cfRule type="containsText" dxfId="269" priority="4" operator="containsText" text="libre">
      <formula>NOT(ISERROR(SEARCH("libre",J25)))</formula>
    </cfRule>
  </conditionalFormatting>
  <conditionalFormatting sqref="K24">
    <cfRule type="containsText" dxfId="268" priority="2" operator="containsText" text="ntitulé">
      <formula>NOT(ISERROR(SEARCH("ntitulé",K24)))</formula>
    </cfRule>
    <cfRule type="containsBlanks" dxfId="267" priority="3">
      <formula>LEN(TRIM(K24))=0</formula>
    </cfRule>
  </conditionalFormatting>
  <conditionalFormatting sqref="K24">
    <cfRule type="containsText" dxfId="266" priority="1" operator="containsText" text="libre">
      <formula>NOT(ISERROR(SEARCH("libre",K24)))</formula>
    </cfRule>
  </conditionalFormatting>
  <hyperlinks>
    <hyperlink ref="A1" location="TAB00!A1" display="Retour page de garde" xr:uid="{00000000-0004-0000-2600-000000000000}"/>
  </hyperlinks>
  <pageMargins left="0.7" right="0.7" top="0.75" bottom="0.75" header="0.3" footer="0.3"/>
  <pageSetup paperSize="9" scale="87" fitToHeight="0" orientation="landscape" r:id="rId1"/>
  <ignoredErrors>
    <ignoredError sqref="L19:L27 L28:L31" formulaRange="1"/>
    <ignoredError sqref="L10" unlocked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Z228"/>
  <sheetViews>
    <sheetView zoomScale="90" zoomScaleNormal="90" workbookViewId="0">
      <selection activeCell="A3" sqref="A3"/>
    </sheetView>
  </sheetViews>
  <sheetFormatPr baseColWidth="10" defaultColWidth="9.1640625" defaultRowHeight="13.5" x14ac:dyDescent="0.3"/>
  <cols>
    <col min="1" max="1" width="45.5" style="57" customWidth="1"/>
    <col min="2" max="2" width="6.5" style="55" bestFit="1" customWidth="1"/>
    <col min="3" max="5" width="15.1640625" style="57" customWidth="1"/>
    <col min="6" max="12" width="15.1640625" style="55" customWidth="1"/>
    <col min="13" max="13" width="0.6640625" style="55" customWidth="1"/>
    <col min="14" max="14" width="10.5" style="55" customWidth="1"/>
    <col min="15" max="15" width="1" style="55" customWidth="1"/>
    <col min="16" max="17" width="8" style="57" customWidth="1"/>
    <col min="18" max="24" width="8" style="55" customWidth="1"/>
    <col min="25" max="16384" width="9.1640625" style="55"/>
  </cols>
  <sheetData>
    <row r="1" spans="1:26" ht="15" x14ac:dyDescent="0.3">
      <c r="A1" s="71" t="s">
        <v>64</v>
      </c>
      <c r="C1" s="112"/>
      <c r="D1" s="112"/>
      <c r="E1" s="112"/>
      <c r="F1" s="112"/>
      <c r="G1" s="112"/>
      <c r="H1" s="112"/>
      <c r="I1" s="112"/>
      <c r="J1" s="112"/>
      <c r="K1" s="112"/>
      <c r="L1" s="112"/>
      <c r="M1" s="112"/>
      <c r="N1" s="112"/>
      <c r="O1" s="112"/>
      <c r="P1" s="112"/>
      <c r="Q1" s="112"/>
      <c r="R1" s="112"/>
      <c r="S1" s="112"/>
      <c r="T1" s="112"/>
      <c r="U1" s="112"/>
      <c r="V1" s="112"/>
      <c r="W1" s="112"/>
      <c r="X1" s="112"/>
      <c r="Y1" s="112"/>
      <c r="Z1" s="112"/>
    </row>
    <row r="3" spans="1:26" ht="22.15" customHeight="1" x14ac:dyDescent="0.35">
      <c r="A3" s="81" t="str">
        <f>TAB00!B71&amp;" : "&amp;TAB00!C71</f>
        <v>TAB7 : Evolution bilancielles</v>
      </c>
      <c r="B3" s="81"/>
      <c r="C3" s="81"/>
      <c r="D3" s="81"/>
      <c r="E3" s="81"/>
      <c r="F3" s="81"/>
      <c r="G3" s="81"/>
      <c r="H3" s="81"/>
      <c r="I3" s="81"/>
      <c r="J3" s="81"/>
      <c r="K3" s="81"/>
      <c r="L3" s="81"/>
      <c r="M3" s="81"/>
      <c r="N3" s="81"/>
      <c r="O3" s="81"/>
      <c r="P3" s="81"/>
      <c r="Q3" s="81"/>
      <c r="R3" s="81"/>
      <c r="S3" s="81"/>
      <c r="T3" s="81"/>
      <c r="U3" s="81"/>
      <c r="V3" s="81"/>
      <c r="W3" s="81"/>
      <c r="X3" s="81"/>
    </row>
    <row r="5" spans="1:26" x14ac:dyDescent="0.3">
      <c r="A5" s="309" t="s">
        <v>408</v>
      </c>
      <c r="B5" s="310"/>
      <c r="C5" s="311"/>
      <c r="D5" s="311"/>
      <c r="E5" s="311"/>
      <c r="F5" s="310"/>
      <c r="G5" s="310"/>
      <c r="H5" s="310"/>
      <c r="I5" s="310"/>
      <c r="J5" s="310"/>
      <c r="K5" s="310"/>
      <c r="L5" s="310"/>
      <c r="M5" s="310"/>
      <c r="N5" s="310"/>
      <c r="O5" s="310"/>
      <c r="P5" s="311"/>
      <c r="Q5" s="311"/>
      <c r="R5" s="310"/>
      <c r="S5" s="310"/>
      <c r="T5" s="310"/>
      <c r="U5" s="310"/>
      <c r="V5" s="310"/>
      <c r="W5" s="310"/>
      <c r="X5" s="310"/>
    </row>
    <row r="7" spans="1:26" ht="14.25" thickBot="1" x14ac:dyDescent="0.35">
      <c r="P7" s="507" t="s">
        <v>445</v>
      </c>
      <c r="Q7" s="507"/>
      <c r="R7" s="507"/>
      <c r="S7" s="507"/>
      <c r="T7" s="507"/>
      <c r="U7" s="507"/>
      <c r="V7" s="507"/>
      <c r="W7" s="507"/>
      <c r="X7" s="508"/>
    </row>
    <row r="8" spans="1:26" ht="40.5" x14ac:dyDescent="0.3">
      <c r="A8" s="302" t="s">
        <v>66</v>
      </c>
      <c r="B8" s="302" t="s">
        <v>88</v>
      </c>
      <c r="C8" s="378" t="s">
        <v>514</v>
      </c>
      <c r="D8" s="378" t="s">
        <v>505</v>
      </c>
      <c r="E8" s="378" t="s">
        <v>513</v>
      </c>
      <c r="F8" s="378" t="s">
        <v>512</v>
      </c>
      <c r="G8" s="378" t="s">
        <v>511</v>
      </c>
      <c r="H8" s="160" t="s">
        <v>494</v>
      </c>
      <c r="I8" s="160" t="s">
        <v>495</v>
      </c>
      <c r="J8" s="160" t="s">
        <v>496</v>
      </c>
      <c r="K8" s="160" t="s">
        <v>497</v>
      </c>
      <c r="L8" s="160" t="s">
        <v>498</v>
      </c>
      <c r="N8" s="270" t="s">
        <v>431</v>
      </c>
      <c r="P8" s="380" t="s">
        <v>446</v>
      </c>
      <c r="Q8" s="378" t="s">
        <v>447</v>
      </c>
      <c r="R8" s="378" t="s">
        <v>503</v>
      </c>
      <c r="S8" s="378" t="s">
        <v>449</v>
      </c>
      <c r="T8" s="378" t="s">
        <v>504</v>
      </c>
      <c r="U8" s="378" t="s">
        <v>460</v>
      </c>
      <c r="V8" s="378" t="s">
        <v>461</v>
      </c>
      <c r="W8" s="378" t="s">
        <v>491</v>
      </c>
      <c r="X8" s="378" t="s">
        <v>463</v>
      </c>
    </row>
    <row r="9" spans="1:26" x14ac:dyDescent="0.3">
      <c r="A9" s="271" t="s">
        <v>67</v>
      </c>
      <c r="B9" s="272" t="s">
        <v>68</v>
      </c>
      <c r="C9" s="89">
        <f t="shared" ref="C9:H9" si="0">SUM(C10:C13)</f>
        <v>0</v>
      </c>
      <c r="D9" s="89">
        <f t="shared" si="0"/>
        <v>0</v>
      </c>
      <c r="E9" s="89">
        <f t="shared" si="0"/>
        <v>0</v>
      </c>
      <c r="F9" s="89">
        <f t="shared" si="0"/>
        <v>0</v>
      </c>
      <c r="G9" s="273">
        <f t="shared" si="0"/>
        <v>0</v>
      </c>
      <c r="H9" s="273">
        <f t="shared" si="0"/>
        <v>0</v>
      </c>
      <c r="I9" s="273">
        <f t="shared" ref="I9:L9" si="1">SUM(I10:I13)</f>
        <v>0</v>
      </c>
      <c r="J9" s="273">
        <f t="shared" si="1"/>
        <v>0</v>
      </c>
      <c r="K9" s="273">
        <f t="shared" si="1"/>
        <v>0</v>
      </c>
      <c r="L9" s="273">
        <f t="shared" si="1"/>
        <v>0</v>
      </c>
      <c r="N9" s="275"/>
      <c r="P9" s="106">
        <f t="shared" ref="P9:Q21" si="2">IFERROR(IF(AND(ROUND(SUM(C9:C9),0)=0,ROUND(SUM(D9:D9),0)&gt;ROUND(SUM(C9:C9),0)),"INF",(ROUND(SUM(D9:D9),0)-ROUND(SUM(C9:C9),0))/ROUND(SUM(C9:C9),0)),0)</f>
        <v>0</v>
      </c>
      <c r="Q9" s="106">
        <f t="shared" si="2"/>
        <v>0</v>
      </c>
      <c r="R9" s="106">
        <f t="shared" ref="R9:R21" si="3">IFERROR(IF(AND(ROUND(SUM(E9),0)=0,ROUND(SUM(F9:F9),0)&gt;ROUND(SUM(E9),0)),"INF",(ROUND(SUM(F9:F9),0)-ROUND(SUM(E9),0))/ROUND(SUM(E9),0)),0)</f>
        <v>0</v>
      </c>
      <c r="S9" s="106">
        <f t="shared" ref="S9:S21" si="4">IFERROR(IF(AND(ROUND(SUM(F9),0)=0,ROUND(SUM(G9:G9),0)&gt;ROUND(SUM(F9),0)),"INF",(ROUND(SUM(G9:G9),0)-ROUND(SUM(F9),0))/ROUND(SUM(F9),0)),0)</f>
        <v>0</v>
      </c>
      <c r="T9" s="106">
        <f t="shared" ref="T9:T21" si="5">IFERROR(IF(AND(ROUND(SUM(G9),0)=0,ROUND(SUM(H9:H9),0)&gt;ROUND(SUM(G9),0)),"INF",(ROUND(SUM(H9:H9),0)-ROUND(SUM(G9),0))/ROUND(SUM(G9),0)),0)</f>
        <v>0</v>
      </c>
      <c r="U9" s="106">
        <f t="shared" ref="U9:U21" si="6">IFERROR(IF(AND(ROUND(SUM(H9),0)=0,ROUND(SUM(I9:I9),0)&gt;ROUND(SUM(H9),0)),"INF",(ROUND(SUM(I9:I9),0)-ROUND(SUM(H9),0))/ROUND(SUM(H9),0)),0)</f>
        <v>0</v>
      </c>
      <c r="V9" s="106">
        <f t="shared" ref="V9:V21" si="7">IFERROR(IF(AND(ROUND(SUM(I9),0)=0,ROUND(SUM(J9:J9),0)&gt;ROUND(SUM(I9),0)),"INF",(ROUND(SUM(J9:J9),0)-ROUND(SUM(I9),0))/ROUND(SUM(I9),0)),0)</f>
        <v>0</v>
      </c>
      <c r="W9" s="106">
        <f t="shared" ref="W9:W21" si="8">IFERROR(IF(AND(ROUND(SUM(J9),0)=0,ROUND(SUM(K9:K9),0)&gt;ROUND(SUM(J9),0)),"INF",(ROUND(SUM(K9:K9),0)-ROUND(SUM(J9),0))/ROUND(SUM(J9),0)),0)</f>
        <v>0</v>
      </c>
      <c r="X9" s="274">
        <f t="shared" ref="X9:X21" si="9">IFERROR(IF(AND(ROUND(SUM(K9),0)=0,ROUND(SUM(L9:L9),0)&gt;ROUND(SUM(K9),0)),"INF",(ROUND(SUM(L9:L9),0)-ROUND(SUM(K9),0))/ROUND(SUM(K9),0)),0)</f>
        <v>0</v>
      </c>
    </row>
    <row r="10" spans="1:26" x14ac:dyDescent="0.3">
      <c r="A10" s="88" t="s">
        <v>69</v>
      </c>
      <c r="B10" s="276">
        <v>20</v>
      </c>
      <c r="C10" s="165"/>
      <c r="D10" s="165"/>
      <c r="E10" s="165"/>
      <c r="F10" s="165"/>
      <c r="G10" s="165"/>
      <c r="H10" s="165"/>
      <c r="I10" s="165"/>
      <c r="J10" s="165"/>
      <c r="K10" s="165"/>
      <c r="L10" s="165"/>
      <c r="N10" s="277"/>
      <c r="P10" s="106">
        <f t="shared" si="2"/>
        <v>0</v>
      </c>
      <c r="Q10" s="106">
        <f t="shared" si="2"/>
        <v>0</v>
      </c>
      <c r="R10" s="106">
        <f t="shared" si="3"/>
        <v>0</v>
      </c>
      <c r="S10" s="106">
        <f t="shared" si="4"/>
        <v>0</v>
      </c>
      <c r="T10" s="106">
        <f t="shared" si="5"/>
        <v>0</v>
      </c>
      <c r="U10" s="106">
        <f t="shared" si="6"/>
        <v>0</v>
      </c>
      <c r="V10" s="106">
        <f t="shared" si="7"/>
        <v>0</v>
      </c>
      <c r="W10" s="106">
        <f t="shared" si="8"/>
        <v>0</v>
      </c>
      <c r="X10" s="274">
        <f t="shared" si="9"/>
        <v>0</v>
      </c>
    </row>
    <row r="11" spans="1:26" ht="13.15" customHeight="1" x14ac:dyDescent="0.3">
      <c r="A11" s="88" t="s">
        <v>70</v>
      </c>
      <c r="B11" s="276">
        <v>21</v>
      </c>
      <c r="C11" s="165"/>
      <c r="D11" s="165"/>
      <c r="E11" s="165"/>
      <c r="F11" s="165"/>
      <c r="G11" s="165"/>
      <c r="H11" s="165"/>
      <c r="I11" s="165"/>
      <c r="J11" s="165"/>
      <c r="K11" s="165"/>
      <c r="L11" s="165"/>
      <c r="N11" s="550" t="s">
        <v>232</v>
      </c>
      <c r="P11" s="106">
        <f t="shared" si="2"/>
        <v>0</v>
      </c>
      <c r="Q11" s="106">
        <f t="shared" si="2"/>
        <v>0</v>
      </c>
      <c r="R11" s="106">
        <f t="shared" si="3"/>
        <v>0</v>
      </c>
      <c r="S11" s="106">
        <f t="shared" si="4"/>
        <v>0</v>
      </c>
      <c r="T11" s="106">
        <f t="shared" si="5"/>
        <v>0</v>
      </c>
      <c r="U11" s="106">
        <f t="shared" si="6"/>
        <v>0</v>
      </c>
      <c r="V11" s="106">
        <f t="shared" si="7"/>
        <v>0</v>
      </c>
      <c r="W11" s="106">
        <f t="shared" si="8"/>
        <v>0</v>
      </c>
      <c r="X11" s="274">
        <f t="shared" si="9"/>
        <v>0</v>
      </c>
    </row>
    <row r="12" spans="1:26" ht="13.15" customHeight="1" x14ac:dyDescent="0.3">
      <c r="A12" s="88" t="s">
        <v>71</v>
      </c>
      <c r="B12" s="276" t="s">
        <v>72</v>
      </c>
      <c r="C12" s="165"/>
      <c r="D12" s="165"/>
      <c r="E12" s="165"/>
      <c r="F12" s="165"/>
      <c r="G12" s="165"/>
      <c r="H12" s="165"/>
      <c r="I12" s="165"/>
      <c r="J12" s="165"/>
      <c r="K12" s="165"/>
      <c r="L12" s="165"/>
      <c r="N12" s="551"/>
      <c r="P12" s="106">
        <f t="shared" si="2"/>
        <v>0</v>
      </c>
      <c r="Q12" s="106">
        <f t="shared" si="2"/>
        <v>0</v>
      </c>
      <c r="R12" s="106">
        <f t="shared" si="3"/>
        <v>0</v>
      </c>
      <c r="S12" s="106">
        <f t="shared" si="4"/>
        <v>0</v>
      </c>
      <c r="T12" s="106">
        <f t="shared" si="5"/>
        <v>0</v>
      </c>
      <c r="U12" s="106">
        <f t="shared" si="6"/>
        <v>0</v>
      </c>
      <c r="V12" s="106">
        <f t="shared" si="7"/>
        <v>0</v>
      </c>
      <c r="W12" s="106">
        <f t="shared" si="8"/>
        <v>0</v>
      </c>
      <c r="X12" s="274">
        <f t="shared" si="9"/>
        <v>0</v>
      </c>
    </row>
    <row r="13" spans="1:26" x14ac:dyDescent="0.3">
      <c r="A13" s="88" t="s">
        <v>73</v>
      </c>
      <c r="B13" s="276">
        <v>28</v>
      </c>
      <c r="C13" s="165"/>
      <c r="D13" s="165"/>
      <c r="E13" s="165"/>
      <c r="F13" s="165"/>
      <c r="G13" s="165"/>
      <c r="H13" s="165"/>
      <c r="I13" s="165"/>
      <c r="J13" s="165"/>
      <c r="K13" s="165"/>
      <c r="L13" s="165"/>
      <c r="N13" s="277"/>
      <c r="P13" s="106">
        <f t="shared" si="2"/>
        <v>0</v>
      </c>
      <c r="Q13" s="106">
        <f t="shared" si="2"/>
        <v>0</v>
      </c>
      <c r="R13" s="106">
        <f t="shared" si="3"/>
        <v>0</v>
      </c>
      <c r="S13" s="106">
        <f t="shared" si="4"/>
        <v>0</v>
      </c>
      <c r="T13" s="106">
        <f t="shared" si="5"/>
        <v>0</v>
      </c>
      <c r="U13" s="106">
        <f t="shared" si="6"/>
        <v>0</v>
      </c>
      <c r="V13" s="106">
        <f t="shared" si="7"/>
        <v>0</v>
      </c>
      <c r="W13" s="106">
        <f t="shared" si="8"/>
        <v>0</v>
      </c>
      <c r="X13" s="274">
        <f t="shared" si="9"/>
        <v>0</v>
      </c>
    </row>
    <row r="14" spans="1:26" x14ac:dyDescent="0.3">
      <c r="A14" s="271" t="s">
        <v>74</v>
      </c>
      <c r="B14" s="272" t="s">
        <v>75</v>
      </c>
      <c r="C14" s="89">
        <f t="shared" ref="C14" si="10">SUM(C15:C20)</f>
        <v>0</v>
      </c>
      <c r="D14" s="89">
        <f t="shared" ref="D14:G14" si="11">SUM(D15:D20)</f>
        <v>0</v>
      </c>
      <c r="E14" s="89">
        <f t="shared" si="11"/>
        <v>0</v>
      </c>
      <c r="F14" s="89">
        <f t="shared" si="11"/>
        <v>0</v>
      </c>
      <c r="G14" s="89">
        <f t="shared" si="11"/>
        <v>0</v>
      </c>
      <c r="H14" s="89">
        <f t="shared" ref="H14:L14" si="12">SUM(H15:H20)</f>
        <v>0</v>
      </c>
      <c r="I14" s="89">
        <f t="shared" si="12"/>
        <v>0</v>
      </c>
      <c r="J14" s="89">
        <f t="shared" si="12"/>
        <v>0</v>
      </c>
      <c r="K14" s="89">
        <f t="shared" si="12"/>
        <v>0</v>
      </c>
      <c r="L14" s="89">
        <f t="shared" si="12"/>
        <v>0</v>
      </c>
      <c r="N14" s="275"/>
      <c r="P14" s="106">
        <f t="shared" si="2"/>
        <v>0</v>
      </c>
      <c r="Q14" s="106">
        <f t="shared" si="2"/>
        <v>0</v>
      </c>
      <c r="R14" s="106">
        <f t="shared" si="3"/>
        <v>0</v>
      </c>
      <c r="S14" s="106">
        <f t="shared" si="4"/>
        <v>0</v>
      </c>
      <c r="T14" s="106">
        <f t="shared" si="5"/>
        <v>0</v>
      </c>
      <c r="U14" s="106">
        <f t="shared" si="6"/>
        <v>0</v>
      </c>
      <c r="V14" s="106">
        <f t="shared" si="7"/>
        <v>0</v>
      </c>
      <c r="W14" s="106">
        <f t="shared" si="8"/>
        <v>0</v>
      </c>
      <c r="X14" s="274">
        <f t="shared" si="9"/>
        <v>0</v>
      </c>
    </row>
    <row r="15" spans="1:26" x14ac:dyDescent="0.3">
      <c r="A15" s="88" t="s">
        <v>76</v>
      </c>
      <c r="B15" s="276">
        <v>29</v>
      </c>
      <c r="C15" s="165"/>
      <c r="D15" s="165"/>
      <c r="E15" s="165"/>
      <c r="F15" s="165"/>
      <c r="G15" s="165"/>
      <c r="H15" s="165"/>
      <c r="I15" s="165"/>
      <c r="J15" s="165"/>
      <c r="K15" s="165"/>
      <c r="L15" s="165"/>
      <c r="N15" s="277"/>
      <c r="P15" s="106">
        <f t="shared" si="2"/>
        <v>0</v>
      </c>
      <c r="Q15" s="106">
        <f t="shared" si="2"/>
        <v>0</v>
      </c>
      <c r="R15" s="106">
        <f t="shared" si="3"/>
        <v>0</v>
      </c>
      <c r="S15" s="106">
        <f t="shared" si="4"/>
        <v>0</v>
      </c>
      <c r="T15" s="106">
        <f t="shared" si="5"/>
        <v>0</v>
      </c>
      <c r="U15" s="106">
        <f t="shared" si="6"/>
        <v>0</v>
      </c>
      <c r="V15" s="106">
        <f t="shared" si="7"/>
        <v>0</v>
      </c>
      <c r="W15" s="106">
        <f t="shared" si="8"/>
        <v>0</v>
      </c>
      <c r="X15" s="274">
        <f t="shared" si="9"/>
        <v>0</v>
      </c>
    </row>
    <row r="16" spans="1:26" x14ac:dyDescent="0.3">
      <c r="A16" s="88" t="s">
        <v>77</v>
      </c>
      <c r="B16" s="276">
        <v>3</v>
      </c>
      <c r="C16" s="165"/>
      <c r="D16" s="165"/>
      <c r="E16" s="165"/>
      <c r="F16" s="165"/>
      <c r="G16" s="165"/>
      <c r="H16" s="165"/>
      <c r="I16" s="165"/>
      <c r="J16" s="165"/>
      <c r="K16" s="165"/>
      <c r="L16" s="165"/>
      <c r="N16" s="277"/>
      <c r="P16" s="106">
        <f t="shared" si="2"/>
        <v>0</v>
      </c>
      <c r="Q16" s="106">
        <f t="shared" si="2"/>
        <v>0</v>
      </c>
      <c r="R16" s="106">
        <f t="shared" si="3"/>
        <v>0</v>
      </c>
      <c r="S16" s="106">
        <f t="shared" si="4"/>
        <v>0</v>
      </c>
      <c r="T16" s="106">
        <f t="shared" si="5"/>
        <v>0</v>
      </c>
      <c r="U16" s="106">
        <f t="shared" si="6"/>
        <v>0</v>
      </c>
      <c r="V16" s="106">
        <f t="shared" si="7"/>
        <v>0</v>
      </c>
      <c r="W16" s="106">
        <f t="shared" si="8"/>
        <v>0</v>
      </c>
      <c r="X16" s="274">
        <f t="shared" si="9"/>
        <v>0</v>
      </c>
    </row>
    <row r="17" spans="1:24" ht="15" x14ac:dyDescent="0.3">
      <c r="A17" s="88" t="s">
        <v>78</v>
      </c>
      <c r="B17" s="276" t="s">
        <v>79</v>
      </c>
      <c r="C17" s="165"/>
      <c r="D17" s="165"/>
      <c r="E17" s="165"/>
      <c r="F17" s="165"/>
      <c r="G17" s="165"/>
      <c r="H17" s="165"/>
      <c r="I17" s="165"/>
      <c r="J17" s="165"/>
      <c r="K17" s="165"/>
      <c r="L17" s="165"/>
      <c r="N17" s="278" t="s">
        <v>584</v>
      </c>
      <c r="P17" s="106">
        <f t="shared" si="2"/>
        <v>0</v>
      </c>
      <c r="Q17" s="106">
        <f t="shared" si="2"/>
        <v>0</v>
      </c>
      <c r="R17" s="106">
        <f t="shared" si="3"/>
        <v>0</v>
      </c>
      <c r="S17" s="106">
        <f t="shared" si="4"/>
        <v>0</v>
      </c>
      <c r="T17" s="106">
        <f t="shared" si="5"/>
        <v>0</v>
      </c>
      <c r="U17" s="106">
        <f t="shared" si="6"/>
        <v>0</v>
      </c>
      <c r="V17" s="106">
        <f t="shared" si="7"/>
        <v>0</v>
      </c>
      <c r="W17" s="106">
        <f t="shared" si="8"/>
        <v>0</v>
      </c>
      <c r="X17" s="274">
        <f t="shared" si="9"/>
        <v>0</v>
      </c>
    </row>
    <row r="18" spans="1:24" x14ac:dyDescent="0.3">
      <c r="A18" s="88" t="s">
        <v>429</v>
      </c>
      <c r="B18" s="276" t="s">
        <v>80</v>
      </c>
      <c r="C18" s="165"/>
      <c r="D18" s="165"/>
      <c r="E18" s="165"/>
      <c r="F18" s="165"/>
      <c r="G18" s="165"/>
      <c r="H18" s="165"/>
      <c r="I18" s="165"/>
      <c r="J18" s="165"/>
      <c r="K18" s="165"/>
      <c r="L18" s="165"/>
      <c r="N18" s="277"/>
      <c r="P18" s="106">
        <f t="shared" si="2"/>
        <v>0</v>
      </c>
      <c r="Q18" s="106">
        <f t="shared" si="2"/>
        <v>0</v>
      </c>
      <c r="R18" s="106">
        <f t="shared" si="3"/>
        <v>0</v>
      </c>
      <c r="S18" s="106">
        <f t="shared" si="4"/>
        <v>0</v>
      </c>
      <c r="T18" s="106">
        <f t="shared" si="5"/>
        <v>0</v>
      </c>
      <c r="U18" s="106">
        <f t="shared" si="6"/>
        <v>0</v>
      </c>
      <c r="V18" s="106">
        <f t="shared" si="7"/>
        <v>0</v>
      </c>
      <c r="W18" s="106">
        <f t="shared" si="8"/>
        <v>0</v>
      </c>
      <c r="X18" s="274">
        <f t="shared" si="9"/>
        <v>0</v>
      </c>
    </row>
    <row r="19" spans="1:24" x14ac:dyDescent="0.3">
      <c r="A19" s="88" t="s">
        <v>81</v>
      </c>
      <c r="B19" s="276" t="s">
        <v>82</v>
      </c>
      <c r="C19" s="165"/>
      <c r="D19" s="165"/>
      <c r="E19" s="165"/>
      <c r="F19" s="165"/>
      <c r="G19" s="165"/>
      <c r="H19" s="165"/>
      <c r="I19" s="165"/>
      <c r="J19" s="165"/>
      <c r="K19" s="165"/>
      <c r="L19" s="165"/>
      <c r="N19" s="277"/>
      <c r="P19" s="106">
        <f t="shared" si="2"/>
        <v>0</v>
      </c>
      <c r="Q19" s="106">
        <f t="shared" si="2"/>
        <v>0</v>
      </c>
      <c r="R19" s="106">
        <f t="shared" si="3"/>
        <v>0</v>
      </c>
      <c r="S19" s="106">
        <f t="shared" si="4"/>
        <v>0</v>
      </c>
      <c r="T19" s="106">
        <f t="shared" si="5"/>
        <v>0</v>
      </c>
      <c r="U19" s="106">
        <f t="shared" si="6"/>
        <v>0</v>
      </c>
      <c r="V19" s="106">
        <f t="shared" si="7"/>
        <v>0</v>
      </c>
      <c r="W19" s="106">
        <f t="shared" si="8"/>
        <v>0</v>
      </c>
      <c r="X19" s="274">
        <f t="shared" si="9"/>
        <v>0</v>
      </c>
    </row>
    <row r="20" spans="1:24" ht="15" x14ac:dyDescent="0.3">
      <c r="A20" s="88" t="s">
        <v>83</v>
      </c>
      <c r="B20" s="276" t="s">
        <v>84</v>
      </c>
      <c r="C20" s="165"/>
      <c r="D20" s="165"/>
      <c r="E20" s="165"/>
      <c r="F20" s="165"/>
      <c r="G20" s="165"/>
      <c r="H20" s="165"/>
      <c r="I20" s="165"/>
      <c r="J20" s="165"/>
      <c r="K20" s="165"/>
      <c r="L20" s="165"/>
      <c r="N20" s="278" t="s">
        <v>585</v>
      </c>
      <c r="P20" s="106">
        <f t="shared" si="2"/>
        <v>0</v>
      </c>
      <c r="Q20" s="106">
        <f t="shared" si="2"/>
        <v>0</v>
      </c>
      <c r="R20" s="106">
        <f t="shared" si="3"/>
        <v>0</v>
      </c>
      <c r="S20" s="106">
        <f t="shared" si="4"/>
        <v>0</v>
      </c>
      <c r="T20" s="106">
        <f t="shared" si="5"/>
        <v>0</v>
      </c>
      <c r="U20" s="106">
        <f t="shared" si="6"/>
        <v>0</v>
      </c>
      <c r="V20" s="106">
        <f t="shared" si="7"/>
        <v>0</v>
      </c>
      <c r="W20" s="106">
        <f t="shared" si="8"/>
        <v>0</v>
      </c>
      <c r="X20" s="274">
        <f t="shared" si="9"/>
        <v>0</v>
      </c>
    </row>
    <row r="21" spans="1:24" ht="14.25" thickBot="1" x14ac:dyDescent="0.35">
      <c r="A21" s="279" t="s">
        <v>85</v>
      </c>
      <c r="B21" s="280" t="s">
        <v>86</v>
      </c>
      <c r="C21" s="281">
        <f t="shared" ref="C21" si="13">SUM(C9,C14)</f>
        <v>0</v>
      </c>
      <c r="D21" s="281">
        <f t="shared" ref="D21:G21" si="14">SUM(D9,D14)</f>
        <v>0</v>
      </c>
      <c r="E21" s="281">
        <f t="shared" si="14"/>
        <v>0</v>
      </c>
      <c r="F21" s="281">
        <f t="shared" si="14"/>
        <v>0</v>
      </c>
      <c r="G21" s="281">
        <f t="shared" si="14"/>
        <v>0</v>
      </c>
      <c r="H21" s="281">
        <f t="shared" ref="H21:L21" si="15">SUM(H9,H14)</f>
        <v>0</v>
      </c>
      <c r="I21" s="281">
        <f t="shared" si="15"/>
        <v>0</v>
      </c>
      <c r="J21" s="281">
        <f t="shared" si="15"/>
        <v>0</v>
      </c>
      <c r="K21" s="281">
        <f t="shared" si="15"/>
        <v>0</v>
      </c>
      <c r="L21" s="281">
        <f t="shared" si="15"/>
        <v>0</v>
      </c>
      <c r="N21" s="284"/>
      <c r="P21" s="282">
        <f t="shared" si="2"/>
        <v>0</v>
      </c>
      <c r="Q21" s="282">
        <f t="shared" si="2"/>
        <v>0</v>
      </c>
      <c r="R21" s="282">
        <f t="shared" si="3"/>
        <v>0</v>
      </c>
      <c r="S21" s="282">
        <f t="shared" si="4"/>
        <v>0</v>
      </c>
      <c r="T21" s="282">
        <f t="shared" si="5"/>
        <v>0</v>
      </c>
      <c r="U21" s="282">
        <f t="shared" si="6"/>
        <v>0</v>
      </c>
      <c r="V21" s="282">
        <f t="shared" si="7"/>
        <v>0</v>
      </c>
      <c r="W21" s="282">
        <f t="shared" si="8"/>
        <v>0</v>
      </c>
      <c r="X21" s="283">
        <f t="shared" si="9"/>
        <v>0</v>
      </c>
    </row>
    <row r="22" spans="1:24" x14ac:dyDescent="0.3">
      <c r="A22" s="88"/>
      <c r="B22" s="88"/>
      <c r="C22" s="112"/>
      <c r="D22" s="112"/>
      <c r="E22" s="112"/>
      <c r="F22" s="112"/>
      <c r="G22" s="112"/>
      <c r="H22" s="112"/>
      <c r="I22" s="112"/>
      <c r="J22" s="112"/>
      <c r="K22" s="112"/>
      <c r="L22" s="112"/>
      <c r="N22" s="112"/>
      <c r="P22" s="112"/>
      <c r="Q22" s="112"/>
      <c r="R22" s="112"/>
      <c r="S22" s="112"/>
      <c r="T22" s="112"/>
      <c r="U22" s="112"/>
      <c r="V22" s="112"/>
      <c r="W22" s="112"/>
      <c r="X22" s="67"/>
    </row>
    <row r="23" spans="1:24" x14ac:dyDescent="0.3">
      <c r="A23" s="88"/>
      <c r="B23" s="88"/>
      <c r="C23" s="112"/>
      <c r="D23" s="112"/>
      <c r="E23" s="112"/>
      <c r="F23" s="112"/>
      <c r="G23" s="112"/>
      <c r="H23" s="112"/>
      <c r="I23" s="112"/>
      <c r="J23" s="112"/>
      <c r="K23" s="112"/>
      <c r="L23" s="112"/>
      <c r="N23" s="112"/>
      <c r="P23" s="507" t="s">
        <v>445</v>
      </c>
      <c r="Q23" s="507"/>
      <c r="R23" s="507"/>
      <c r="S23" s="507"/>
      <c r="T23" s="507"/>
      <c r="U23" s="507"/>
      <c r="V23" s="507"/>
      <c r="W23" s="507"/>
      <c r="X23" s="508"/>
    </row>
    <row r="24" spans="1:24" ht="40.5" x14ac:dyDescent="0.3">
      <c r="A24" s="302" t="s">
        <v>87</v>
      </c>
      <c r="B24" s="302" t="s">
        <v>88</v>
      </c>
      <c r="C24" s="379" t="str">
        <f t="shared" ref="C24" si="16">C8</f>
        <v>REALITE 2019</v>
      </c>
      <c r="D24" s="303" t="str">
        <f t="shared" ref="D24:G24" si="17">D8</f>
        <v>REALITE 2020</v>
      </c>
      <c r="E24" s="303" t="str">
        <f t="shared" si="17"/>
        <v>REALITE 2021</v>
      </c>
      <c r="F24" s="303" t="str">
        <f t="shared" si="17"/>
        <v>MEILLEURE ESTIMATION 2022</v>
      </c>
      <c r="G24" s="303" t="str">
        <f t="shared" si="17"/>
        <v>MEILLEURE ESTIMATION 2023</v>
      </c>
      <c r="H24" s="303" t="str">
        <f t="shared" ref="H24:L24" si="18">H8</f>
        <v>BUDGET 2024</v>
      </c>
      <c r="I24" s="303" t="str">
        <f t="shared" si="18"/>
        <v>BUDGET 2025</v>
      </c>
      <c r="J24" s="303" t="str">
        <f t="shared" si="18"/>
        <v>BUDGET 2026</v>
      </c>
      <c r="K24" s="303" t="str">
        <f t="shared" si="18"/>
        <v>BUDGET 2027</v>
      </c>
      <c r="L24" s="303" t="str">
        <f t="shared" si="18"/>
        <v>BUDGET 2028</v>
      </c>
      <c r="N24" s="285" t="str">
        <f>N8</f>
        <v>Tableau de détail</v>
      </c>
      <c r="P24" s="380" t="s">
        <v>446</v>
      </c>
      <c r="Q24" s="378" t="s">
        <v>447</v>
      </c>
      <c r="R24" s="378" t="s">
        <v>503</v>
      </c>
      <c r="S24" s="378" t="s">
        <v>449</v>
      </c>
      <c r="T24" s="378" t="s">
        <v>504</v>
      </c>
      <c r="U24" s="378" t="s">
        <v>460</v>
      </c>
      <c r="V24" s="378" t="s">
        <v>461</v>
      </c>
      <c r="W24" s="378" t="s">
        <v>491</v>
      </c>
      <c r="X24" s="378" t="s">
        <v>463</v>
      </c>
    </row>
    <row r="25" spans="1:24" ht="15" x14ac:dyDescent="0.3">
      <c r="A25" s="271" t="s">
        <v>89</v>
      </c>
      <c r="B25" s="272" t="s">
        <v>90</v>
      </c>
      <c r="C25" s="89">
        <f t="shared" ref="C25" si="19">SUM(C26:C31)</f>
        <v>0</v>
      </c>
      <c r="D25" s="89">
        <f t="shared" ref="D25:G25" si="20">SUM(D26:D31)</f>
        <v>0</v>
      </c>
      <c r="E25" s="89">
        <f t="shared" si="20"/>
        <v>0</v>
      </c>
      <c r="F25" s="89">
        <f t="shared" si="20"/>
        <v>0</v>
      </c>
      <c r="G25" s="89">
        <f t="shared" si="20"/>
        <v>0</v>
      </c>
      <c r="H25" s="89">
        <f t="shared" ref="H25:L25" si="21">SUM(H26:H31)</f>
        <v>0</v>
      </c>
      <c r="I25" s="89">
        <f t="shared" si="21"/>
        <v>0</v>
      </c>
      <c r="J25" s="89">
        <f t="shared" si="21"/>
        <v>0</v>
      </c>
      <c r="K25" s="89">
        <f t="shared" si="21"/>
        <v>0</v>
      </c>
      <c r="L25" s="89">
        <f t="shared" si="21"/>
        <v>0</v>
      </c>
      <c r="N25" s="286"/>
      <c r="P25" s="106">
        <f t="shared" ref="P25:Q48" si="22">IFERROR(IF(AND(ROUND(SUM(C25:C25),0)=0,ROUND(SUM(D25:D25),0)&gt;ROUND(SUM(C25:C25),0)),"INF",(ROUND(SUM(D25:D25),0)-ROUND(SUM(C25:C25),0))/ROUND(SUM(C25:C25),0)),0)</f>
        <v>0</v>
      </c>
      <c r="Q25" s="106">
        <f t="shared" si="22"/>
        <v>0</v>
      </c>
      <c r="R25" s="106">
        <f t="shared" ref="R25:R48" si="23">IFERROR(IF(AND(ROUND(SUM(E25),0)=0,ROUND(SUM(F25:F25),0)&gt;ROUND(SUM(E25),0)),"INF",(ROUND(SUM(F25:F25),0)-ROUND(SUM(E25),0))/ROUND(SUM(E25),0)),0)</f>
        <v>0</v>
      </c>
      <c r="S25" s="106">
        <f t="shared" ref="S25:S48" si="24">IFERROR(IF(AND(ROUND(SUM(F25),0)=0,ROUND(SUM(G25:G25),0)&gt;ROUND(SUM(F25),0)),"INF",(ROUND(SUM(G25:G25),0)-ROUND(SUM(F25),0))/ROUND(SUM(F25),0)),0)</f>
        <v>0</v>
      </c>
      <c r="T25" s="106">
        <f t="shared" ref="T25:T48" si="25">IFERROR(IF(AND(ROUND(SUM(G25),0)=0,ROUND(SUM(H25:H25),0)&gt;ROUND(SUM(G25),0)),"INF",(ROUND(SUM(H25:H25),0)-ROUND(SUM(G25),0))/ROUND(SUM(G25),0)),0)</f>
        <v>0</v>
      </c>
      <c r="U25" s="106">
        <f t="shared" ref="U25:U48" si="26">IFERROR(IF(AND(ROUND(SUM(H25),0)=0,ROUND(SUM(I25:I25),0)&gt;ROUND(SUM(H25),0)),"INF",(ROUND(SUM(I25:I25),0)-ROUND(SUM(H25),0))/ROUND(SUM(H25),0)),0)</f>
        <v>0</v>
      </c>
      <c r="V25" s="106">
        <f t="shared" ref="V25:V48" si="27">IFERROR(IF(AND(ROUND(SUM(I25),0)=0,ROUND(SUM(J25:J25),0)&gt;ROUND(SUM(I25),0)),"INF",(ROUND(SUM(J25:J25),0)-ROUND(SUM(I25),0))/ROUND(SUM(I25),0)),0)</f>
        <v>0</v>
      </c>
      <c r="W25" s="106">
        <f t="shared" ref="W25:W48" si="28">IFERROR(IF(AND(ROUND(SUM(J25),0)=0,ROUND(SUM(K25:K25),0)&gt;ROUND(SUM(J25),0)),"INF",(ROUND(SUM(K25:K25),0)-ROUND(SUM(J25),0))/ROUND(SUM(J25),0)),0)</f>
        <v>0</v>
      </c>
      <c r="X25" s="274">
        <f t="shared" ref="X25:X48" si="29">IFERROR(IF(AND(ROUND(SUM(K25),0)=0,ROUND(SUM(L25:L25),0)&gt;ROUND(SUM(K25),0)),"INF",(ROUND(SUM(L25:L25),0)-ROUND(SUM(K25),0))/ROUND(SUM(K25),0)),0)</f>
        <v>0</v>
      </c>
    </row>
    <row r="26" spans="1:24" x14ac:dyDescent="0.3">
      <c r="A26" s="88" t="s">
        <v>91</v>
      </c>
      <c r="B26" s="276">
        <v>10</v>
      </c>
      <c r="C26" s="165"/>
      <c r="D26" s="165"/>
      <c r="E26" s="165"/>
      <c r="F26" s="165"/>
      <c r="G26" s="165"/>
      <c r="H26" s="165"/>
      <c r="I26" s="165"/>
      <c r="J26" s="165"/>
      <c r="K26" s="165"/>
      <c r="L26" s="165"/>
      <c r="N26" s="277"/>
      <c r="P26" s="106">
        <f t="shared" si="22"/>
        <v>0</v>
      </c>
      <c r="Q26" s="106">
        <f t="shared" si="22"/>
        <v>0</v>
      </c>
      <c r="R26" s="106">
        <f t="shared" si="23"/>
        <v>0</v>
      </c>
      <c r="S26" s="106">
        <f t="shared" si="24"/>
        <v>0</v>
      </c>
      <c r="T26" s="106">
        <f t="shared" si="25"/>
        <v>0</v>
      </c>
      <c r="U26" s="106">
        <f t="shared" si="26"/>
        <v>0</v>
      </c>
      <c r="V26" s="106">
        <f t="shared" si="27"/>
        <v>0</v>
      </c>
      <c r="W26" s="106">
        <f t="shared" si="28"/>
        <v>0</v>
      </c>
      <c r="X26" s="274">
        <f t="shared" si="29"/>
        <v>0</v>
      </c>
    </row>
    <row r="27" spans="1:24" x14ac:dyDescent="0.3">
      <c r="A27" s="88" t="s">
        <v>92</v>
      </c>
      <c r="B27" s="276">
        <v>11</v>
      </c>
      <c r="C27" s="165"/>
      <c r="D27" s="165"/>
      <c r="E27" s="165"/>
      <c r="F27" s="165"/>
      <c r="G27" s="165"/>
      <c r="H27" s="165"/>
      <c r="I27" s="165"/>
      <c r="J27" s="165"/>
      <c r="K27" s="165"/>
      <c r="L27" s="165"/>
      <c r="N27" s="277"/>
      <c r="P27" s="106">
        <f t="shared" si="22"/>
        <v>0</v>
      </c>
      <c r="Q27" s="106">
        <f t="shared" si="22"/>
        <v>0</v>
      </c>
      <c r="R27" s="106">
        <f t="shared" si="23"/>
        <v>0</v>
      </c>
      <c r="S27" s="106">
        <f t="shared" si="24"/>
        <v>0</v>
      </c>
      <c r="T27" s="106">
        <f t="shared" si="25"/>
        <v>0</v>
      </c>
      <c r="U27" s="106">
        <f t="shared" si="26"/>
        <v>0</v>
      </c>
      <c r="V27" s="106">
        <f t="shared" si="27"/>
        <v>0</v>
      </c>
      <c r="W27" s="106">
        <f t="shared" si="28"/>
        <v>0</v>
      </c>
      <c r="X27" s="274">
        <f t="shared" si="29"/>
        <v>0</v>
      </c>
    </row>
    <row r="28" spans="1:24" x14ac:dyDescent="0.3">
      <c r="A28" s="88" t="s">
        <v>93</v>
      </c>
      <c r="B28" s="276">
        <v>12</v>
      </c>
      <c r="C28" s="165"/>
      <c r="D28" s="165"/>
      <c r="E28" s="165"/>
      <c r="F28" s="165"/>
      <c r="G28" s="165"/>
      <c r="H28" s="165"/>
      <c r="I28" s="165"/>
      <c r="J28" s="165"/>
      <c r="K28" s="165"/>
      <c r="L28" s="165"/>
      <c r="N28" s="277"/>
      <c r="P28" s="106">
        <f t="shared" si="22"/>
        <v>0</v>
      </c>
      <c r="Q28" s="106">
        <f t="shared" si="22"/>
        <v>0</v>
      </c>
      <c r="R28" s="106">
        <f t="shared" si="23"/>
        <v>0</v>
      </c>
      <c r="S28" s="106">
        <f t="shared" si="24"/>
        <v>0</v>
      </c>
      <c r="T28" s="106">
        <f t="shared" si="25"/>
        <v>0</v>
      </c>
      <c r="U28" s="106">
        <f t="shared" si="26"/>
        <v>0</v>
      </c>
      <c r="V28" s="106">
        <f t="shared" si="27"/>
        <v>0</v>
      </c>
      <c r="W28" s="106">
        <f t="shared" si="28"/>
        <v>0</v>
      </c>
      <c r="X28" s="274">
        <f t="shared" si="29"/>
        <v>0</v>
      </c>
    </row>
    <row r="29" spans="1:24" x14ac:dyDescent="0.3">
      <c r="A29" s="88" t="s">
        <v>94</v>
      </c>
      <c r="B29" s="276">
        <v>13</v>
      </c>
      <c r="C29" s="165"/>
      <c r="D29" s="165"/>
      <c r="E29" s="165"/>
      <c r="F29" s="165"/>
      <c r="G29" s="165"/>
      <c r="H29" s="165"/>
      <c r="I29" s="165"/>
      <c r="J29" s="165"/>
      <c r="K29" s="165"/>
      <c r="L29" s="165"/>
      <c r="N29" s="277"/>
      <c r="P29" s="106">
        <f t="shared" si="22"/>
        <v>0</v>
      </c>
      <c r="Q29" s="106">
        <f t="shared" si="22"/>
        <v>0</v>
      </c>
      <c r="R29" s="106">
        <f t="shared" si="23"/>
        <v>0</v>
      </c>
      <c r="S29" s="106">
        <f t="shared" si="24"/>
        <v>0</v>
      </c>
      <c r="T29" s="106">
        <f t="shared" si="25"/>
        <v>0</v>
      </c>
      <c r="U29" s="106">
        <f t="shared" si="26"/>
        <v>0</v>
      </c>
      <c r="V29" s="106">
        <f t="shared" si="27"/>
        <v>0</v>
      </c>
      <c r="W29" s="106">
        <f t="shared" si="28"/>
        <v>0</v>
      </c>
      <c r="X29" s="274">
        <f t="shared" si="29"/>
        <v>0</v>
      </c>
    </row>
    <row r="30" spans="1:24" x14ac:dyDescent="0.3">
      <c r="A30" s="88" t="s">
        <v>95</v>
      </c>
      <c r="B30" s="276">
        <v>14</v>
      </c>
      <c r="C30" s="165"/>
      <c r="D30" s="165"/>
      <c r="E30" s="165"/>
      <c r="F30" s="165"/>
      <c r="G30" s="165"/>
      <c r="H30" s="165"/>
      <c r="I30" s="165"/>
      <c r="J30" s="165"/>
      <c r="K30" s="165"/>
      <c r="L30" s="165"/>
      <c r="N30" s="277"/>
      <c r="P30" s="106">
        <f t="shared" si="22"/>
        <v>0</v>
      </c>
      <c r="Q30" s="106">
        <f t="shared" si="22"/>
        <v>0</v>
      </c>
      <c r="R30" s="106">
        <f t="shared" si="23"/>
        <v>0</v>
      </c>
      <c r="S30" s="106">
        <f t="shared" si="24"/>
        <v>0</v>
      </c>
      <c r="T30" s="106">
        <f t="shared" si="25"/>
        <v>0</v>
      </c>
      <c r="U30" s="106">
        <f t="shared" si="26"/>
        <v>0</v>
      </c>
      <c r="V30" s="106">
        <f t="shared" si="27"/>
        <v>0</v>
      </c>
      <c r="W30" s="106">
        <f t="shared" si="28"/>
        <v>0</v>
      </c>
      <c r="X30" s="274">
        <f t="shared" si="29"/>
        <v>0</v>
      </c>
    </row>
    <row r="31" spans="1:24" x14ac:dyDescent="0.3">
      <c r="A31" s="88" t="s">
        <v>96</v>
      </c>
      <c r="B31" s="276">
        <v>15</v>
      </c>
      <c r="C31" s="165"/>
      <c r="D31" s="165"/>
      <c r="E31" s="165"/>
      <c r="F31" s="165"/>
      <c r="G31" s="165"/>
      <c r="H31" s="165"/>
      <c r="I31" s="165"/>
      <c r="J31" s="165"/>
      <c r="K31" s="165"/>
      <c r="L31" s="165"/>
      <c r="N31" s="277"/>
      <c r="P31" s="106">
        <f t="shared" si="22"/>
        <v>0</v>
      </c>
      <c r="Q31" s="106">
        <f t="shared" si="22"/>
        <v>0</v>
      </c>
      <c r="R31" s="106">
        <f t="shared" si="23"/>
        <v>0</v>
      </c>
      <c r="S31" s="106">
        <f t="shared" si="24"/>
        <v>0</v>
      </c>
      <c r="T31" s="106">
        <f t="shared" si="25"/>
        <v>0</v>
      </c>
      <c r="U31" s="106">
        <f t="shared" si="26"/>
        <v>0</v>
      </c>
      <c r="V31" s="106">
        <f t="shared" si="27"/>
        <v>0</v>
      </c>
      <c r="W31" s="106">
        <f t="shared" si="28"/>
        <v>0</v>
      </c>
      <c r="X31" s="274">
        <f t="shared" si="29"/>
        <v>0</v>
      </c>
    </row>
    <row r="32" spans="1:24" x14ac:dyDescent="0.3">
      <c r="A32" s="271" t="s">
        <v>97</v>
      </c>
      <c r="B32" s="272">
        <v>16</v>
      </c>
      <c r="C32" s="89">
        <f t="shared" ref="C32:L32" si="30">C33</f>
        <v>0</v>
      </c>
      <c r="D32" s="89">
        <f t="shared" si="30"/>
        <v>0</v>
      </c>
      <c r="E32" s="89">
        <f t="shared" si="30"/>
        <v>0</v>
      </c>
      <c r="F32" s="89">
        <f t="shared" si="30"/>
        <v>0</v>
      </c>
      <c r="G32" s="89">
        <f t="shared" si="30"/>
        <v>0</v>
      </c>
      <c r="H32" s="89">
        <f t="shared" si="30"/>
        <v>0</v>
      </c>
      <c r="I32" s="89">
        <f t="shared" si="30"/>
        <v>0</v>
      </c>
      <c r="J32" s="89">
        <f t="shared" si="30"/>
        <v>0</v>
      </c>
      <c r="K32" s="89">
        <f t="shared" si="30"/>
        <v>0</v>
      </c>
      <c r="L32" s="89">
        <f t="shared" si="30"/>
        <v>0</v>
      </c>
      <c r="N32" s="275"/>
      <c r="P32" s="106">
        <f t="shared" si="22"/>
        <v>0</v>
      </c>
      <c r="Q32" s="106">
        <f t="shared" si="22"/>
        <v>0</v>
      </c>
      <c r="R32" s="106">
        <f t="shared" si="23"/>
        <v>0</v>
      </c>
      <c r="S32" s="106">
        <f t="shared" si="24"/>
        <v>0</v>
      </c>
      <c r="T32" s="106">
        <f t="shared" si="25"/>
        <v>0</v>
      </c>
      <c r="U32" s="106">
        <f t="shared" si="26"/>
        <v>0</v>
      </c>
      <c r="V32" s="106">
        <f t="shared" si="27"/>
        <v>0</v>
      </c>
      <c r="W32" s="106">
        <f t="shared" si="28"/>
        <v>0</v>
      </c>
      <c r="X32" s="274">
        <f t="shared" si="29"/>
        <v>0</v>
      </c>
    </row>
    <row r="33" spans="1:24" ht="15" x14ac:dyDescent="0.3">
      <c r="A33" s="88" t="s">
        <v>98</v>
      </c>
      <c r="B33" s="276">
        <v>16</v>
      </c>
      <c r="C33" s="165"/>
      <c r="D33" s="165"/>
      <c r="E33" s="165"/>
      <c r="F33" s="165"/>
      <c r="G33" s="165"/>
      <c r="H33" s="165"/>
      <c r="I33" s="165"/>
      <c r="J33" s="165"/>
      <c r="K33" s="165"/>
      <c r="L33" s="165"/>
      <c r="N33" s="251"/>
      <c r="P33" s="106">
        <f t="shared" si="22"/>
        <v>0</v>
      </c>
      <c r="Q33" s="106">
        <f t="shared" si="22"/>
        <v>0</v>
      </c>
      <c r="R33" s="106">
        <f t="shared" si="23"/>
        <v>0</v>
      </c>
      <c r="S33" s="106">
        <f t="shared" si="24"/>
        <v>0</v>
      </c>
      <c r="T33" s="106">
        <f t="shared" si="25"/>
        <v>0</v>
      </c>
      <c r="U33" s="106">
        <f t="shared" si="26"/>
        <v>0</v>
      </c>
      <c r="V33" s="106">
        <f t="shared" si="27"/>
        <v>0</v>
      </c>
      <c r="W33" s="106">
        <f t="shared" si="28"/>
        <v>0</v>
      </c>
      <c r="X33" s="274">
        <f t="shared" si="29"/>
        <v>0</v>
      </c>
    </row>
    <row r="34" spans="1:24" x14ac:dyDescent="0.3">
      <c r="A34" s="271" t="s">
        <v>99</v>
      </c>
      <c r="B34" s="272" t="s">
        <v>100</v>
      </c>
      <c r="C34" s="89">
        <f t="shared" ref="C34" si="31">SUM(C35,C40,C47)</f>
        <v>0</v>
      </c>
      <c r="D34" s="89">
        <f t="shared" ref="D34:G34" si="32">SUM(D35,D40,D47)</f>
        <v>0</v>
      </c>
      <c r="E34" s="89">
        <f t="shared" si="32"/>
        <v>0</v>
      </c>
      <c r="F34" s="89">
        <f t="shared" si="32"/>
        <v>0</v>
      </c>
      <c r="G34" s="89">
        <f t="shared" si="32"/>
        <v>0</v>
      </c>
      <c r="H34" s="89">
        <f t="shared" ref="H34:L34" si="33">SUM(H35,H40,H47)</f>
        <v>0</v>
      </c>
      <c r="I34" s="89">
        <f t="shared" si="33"/>
        <v>0</v>
      </c>
      <c r="J34" s="89">
        <f t="shared" si="33"/>
        <v>0</v>
      </c>
      <c r="K34" s="89">
        <f t="shared" si="33"/>
        <v>0</v>
      </c>
      <c r="L34" s="89">
        <f t="shared" si="33"/>
        <v>0</v>
      </c>
      <c r="N34" s="275"/>
      <c r="P34" s="106">
        <f t="shared" si="22"/>
        <v>0</v>
      </c>
      <c r="Q34" s="106">
        <f t="shared" si="22"/>
        <v>0</v>
      </c>
      <c r="R34" s="106">
        <f t="shared" si="23"/>
        <v>0</v>
      </c>
      <c r="S34" s="106">
        <f t="shared" si="24"/>
        <v>0</v>
      </c>
      <c r="T34" s="106">
        <f t="shared" si="25"/>
        <v>0</v>
      </c>
      <c r="U34" s="106">
        <f t="shared" si="26"/>
        <v>0</v>
      </c>
      <c r="V34" s="106">
        <f t="shared" si="27"/>
        <v>0</v>
      </c>
      <c r="W34" s="106">
        <f t="shared" si="28"/>
        <v>0</v>
      </c>
      <c r="X34" s="274">
        <f t="shared" si="29"/>
        <v>0</v>
      </c>
    </row>
    <row r="35" spans="1:24" ht="15" x14ac:dyDescent="0.3">
      <c r="A35" s="290" t="s">
        <v>430</v>
      </c>
      <c r="B35" s="272">
        <v>17</v>
      </c>
      <c r="C35" s="89">
        <f t="shared" ref="C35" si="34">SUM(C36,C39)</f>
        <v>0</v>
      </c>
      <c r="D35" s="89">
        <f t="shared" ref="D35:G35" si="35">SUM(D36,D39)</f>
        <v>0</v>
      </c>
      <c r="E35" s="89">
        <f t="shared" si="35"/>
        <v>0</v>
      </c>
      <c r="F35" s="89">
        <f t="shared" si="35"/>
        <v>0</v>
      </c>
      <c r="G35" s="89">
        <f t="shared" si="35"/>
        <v>0</v>
      </c>
      <c r="H35" s="89">
        <f t="shared" ref="H35:L35" si="36">SUM(H36,H39)</f>
        <v>0</v>
      </c>
      <c r="I35" s="89">
        <f t="shared" si="36"/>
        <v>0</v>
      </c>
      <c r="J35" s="89">
        <f t="shared" si="36"/>
        <v>0</v>
      </c>
      <c r="K35" s="89">
        <f t="shared" si="36"/>
        <v>0</v>
      </c>
      <c r="L35" s="89">
        <f t="shared" si="36"/>
        <v>0</v>
      </c>
      <c r="N35" s="286"/>
      <c r="P35" s="106">
        <f t="shared" si="22"/>
        <v>0</v>
      </c>
      <c r="Q35" s="106">
        <f t="shared" si="22"/>
        <v>0</v>
      </c>
      <c r="R35" s="106">
        <f t="shared" si="23"/>
        <v>0</v>
      </c>
      <c r="S35" s="106">
        <f t="shared" si="24"/>
        <v>0</v>
      </c>
      <c r="T35" s="106">
        <f t="shared" si="25"/>
        <v>0</v>
      </c>
      <c r="U35" s="106">
        <f t="shared" si="26"/>
        <v>0</v>
      </c>
      <c r="V35" s="106">
        <f t="shared" si="27"/>
        <v>0</v>
      </c>
      <c r="W35" s="106">
        <f t="shared" si="28"/>
        <v>0</v>
      </c>
      <c r="X35" s="274">
        <f t="shared" si="29"/>
        <v>0</v>
      </c>
    </row>
    <row r="36" spans="1:24" x14ac:dyDescent="0.3">
      <c r="A36" s="271" t="s">
        <v>101</v>
      </c>
      <c r="B36" s="272" t="s">
        <v>102</v>
      </c>
      <c r="C36" s="89">
        <f>SUM(C37:C38)</f>
        <v>0</v>
      </c>
      <c r="D36" s="89">
        <f>SUM(D37:D38)</f>
        <v>0</v>
      </c>
      <c r="E36" s="89">
        <f t="shared" ref="E36" si="37">SUM(E37:E38)</f>
        <v>0</v>
      </c>
      <c r="F36" s="89">
        <f t="shared" ref="F36:L36" si="38">SUM(F37:F38)</f>
        <v>0</v>
      </c>
      <c r="G36" s="89">
        <f t="shared" si="38"/>
        <v>0</v>
      </c>
      <c r="H36" s="89">
        <f t="shared" si="38"/>
        <v>0</v>
      </c>
      <c r="I36" s="89">
        <f t="shared" si="38"/>
        <v>0</v>
      </c>
      <c r="J36" s="89">
        <f t="shared" si="38"/>
        <v>0</v>
      </c>
      <c r="K36" s="89">
        <f t="shared" si="38"/>
        <v>0</v>
      </c>
      <c r="L36" s="89">
        <f t="shared" si="38"/>
        <v>0</v>
      </c>
      <c r="N36" s="275"/>
      <c r="P36" s="106">
        <f t="shared" si="22"/>
        <v>0</v>
      </c>
      <c r="Q36" s="106">
        <f t="shared" si="22"/>
        <v>0</v>
      </c>
      <c r="R36" s="106">
        <f t="shared" si="23"/>
        <v>0</v>
      </c>
      <c r="S36" s="106">
        <f t="shared" si="24"/>
        <v>0</v>
      </c>
      <c r="T36" s="106">
        <f t="shared" si="25"/>
        <v>0</v>
      </c>
      <c r="U36" s="106">
        <f t="shared" si="26"/>
        <v>0</v>
      </c>
      <c r="V36" s="106">
        <f t="shared" si="27"/>
        <v>0</v>
      </c>
      <c r="W36" s="106">
        <f t="shared" si="28"/>
        <v>0</v>
      </c>
      <c r="X36" s="274">
        <f t="shared" si="29"/>
        <v>0</v>
      </c>
    </row>
    <row r="37" spans="1:24" x14ac:dyDescent="0.3">
      <c r="A37" s="287" t="s">
        <v>103</v>
      </c>
      <c r="B37" s="276"/>
      <c r="C37" s="165"/>
      <c r="D37" s="165"/>
      <c r="E37" s="165"/>
      <c r="F37" s="165"/>
      <c r="G37" s="165"/>
      <c r="H37" s="165"/>
      <c r="I37" s="165"/>
      <c r="J37" s="165"/>
      <c r="K37" s="165"/>
      <c r="L37" s="165"/>
      <c r="N37" s="277"/>
      <c r="P37" s="106">
        <f t="shared" si="22"/>
        <v>0</v>
      </c>
      <c r="Q37" s="106">
        <f t="shared" si="22"/>
        <v>0</v>
      </c>
      <c r="R37" s="106">
        <f t="shared" si="23"/>
        <v>0</v>
      </c>
      <c r="S37" s="106">
        <f t="shared" si="24"/>
        <v>0</v>
      </c>
      <c r="T37" s="106">
        <f t="shared" si="25"/>
        <v>0</v>
      </c>
      <c r="U37" s="106">
        <f t="shared" si="26"/>
        <v>0</v>
      </c>
      <c r="V37" s="106">
        <f t="shared" si="27"/>
        <v>0</v>
      </c>
      <c r="W37" s="106">
        <f t="shared" si="28"/>
        <v>0</v>
      </c>
      <c r="X37" s="274">
        <f t="shared" si="29"/>
        <v>0</v>
      </c>
    </row>
    <row r="38" spans="1:24" x14ac:dyDescent="0.3">
      <c r="A38" s="287" t="s">
        <v>104</v>
      </c>
      <c r="B38" s="276"/>
      <c r="C38" s="165"/>
      <c r="D38" s="165"/>
      <c r="E38" s="165"/>
      <c r="F38" s="165"/>
      <c r="G38" s="165"/>
      <c r="H38" s="165"/>
      <c r="I38" s="165"/>
      <c r="J38" s="165"/>
      <c r="K38" s="165"/>
      <c r="L38" s="165"/>
      <c r="N38" s="277"/>
      <c r="P38" s="106">
        <f t="shared" si="22"/>
        <v>0</v>
      </c>
      <c r="Q38" s="106">
        <f t="shared" si="22"/>
        <v>0</v>
      </c>
      <c r="R38" s="106">
        <f t="shared" si="23"/>
        <v>0</v>
      </c>
      <c r="S38" s="106">
        <f t="shared" si="24"/>
        <v>0</v>
      </c>
      <c r="T38" s="106">
        <f t="shared" si="25"/>
        <v>0</v>
      </c>
      <c r="U38" s="106">
        <f t="shared" si="26"/>
        <v>0</v>
      </c>
      <c r="V38" s="106">
        <f t="shared" si="27"/>
        <v>0</v>
      </c>
      <c r="W38" s="106">
        <f t="shared" si="28"/>
        <v>0</v>
      </c>
      <c r="X38" s="274">
        <f t="shared" si="29"/>
        <v>0</v>
      </c>
    </row>
    <row r="39" spans="1:24" x14ac:dyDescent="0.3">
      <c r="A39" s="287" t="s">
        <v>105</v>
      </c>
      <c r="B39" s="276" t="s">
        <v>106</v>
      </c>
      <c r="C39" s="165"/>
      <c r="D39" s="165"/>
      <c r="E39" s="165"/>
      <c r="F39" s="165"/>
      <c r="G39" s="165"/>
      <c r="H39" s="165"/>
      <c r="I39" s="165"/>
      <c r="J39" s="165"/>
      <c r="K39" s="165"/>
      <c r="L39" s="165"/>
      <c r="N39" s="277"/>
      <c r="P39" s="106">
        <f t="shared" si="22"/>
        <v>0</v>
      </c>
      <c r="Q39" s="106">
        <f t="shared" si="22"/>
        <v>0</v>
      </c>
      <c r="R39" s="106">
        <f t="shared" si="23"/>
        <v>0</v>
      </c>
      <c r="S39" s="106">
        <f t="shared" si="24"/>
        <v>0</v>
      </c>
      <c r="T39" s="106">
        <f t="shared" si="25"/>
        <v>0</v>
      </c>
      <c r="U39" s="106">
        <f t="shared" si="26"/>
        <v>0</v>
      </c>
      <c r="V39" s="106">
        <f t="shared" si="27"/>
        <v>0</v>
      </c>
      <c r="W39" s="106">
        <f t="shared" si="28"/>
        <v>0</v>
      </c>
      <c r="X39" s="274">
        <f t="shared" si="29"/>
        <v>0</v>
      </c>
    </row>
    <row r="40" spans="1:24" x14ac:dyDescent="0.3">
      <c r="A40" s="271" t="s">
        <v>107</v>
      </c>
      <c r="B40" s="272" t="s">
        <v>108</v>
      </c>
      <c r="C40" s="89">
        <f t="shared" ref="C40" si="39">SUM(C41:C46)</f>
        <v>0</v>
      </c>
      <c r="D40" s="89">
        <f t="shared" ref="D40:G40" si="40">SUM(D41:D46)</f>
        <v>0</v>
      </c>
      <c r="E40" s="89">
        <f t="shared" si="40"/>
        <v>0</v>
      </c>
      <c r="F40" s="89">
        <f t="shared" si="40"/>
        <v>0</v>
      </c>
      <c r="G40" s="89">
        <f t="shared" si="40"/>
        <v>0</v>
      </c>
      <c r="H40" s="89">
        <f t="shared" ref="H40:L40" si="41">SUM(H41:H46)</f>
        <v>0</v>
      </c>
      <c r="I40" s="89">
        <f t="shared" si="41"/>
        <v>0</v>
      </c>
      <c r="J40" s="89">
        <f t="shared" si="41"/>
        <v>0</v>
      </c>
      <c r="K40" s="89">
        <f t="shared" si="41"/>
        <v>0</v>
      </c>
      <c r="L40" s="89">
        <f t="shared" si="41"/>
        <v>0</v>
      </c>
      <c r="N40" s="275"/>
      <c r="P40" s="106">
        <f t="shared" si="22"/>
        <v>0</v>
      </c>
      <c r="Q40" s="106">
        <f t="shared" si="22"/>
        <v>0</v>
      </c>
      <c r="R40" s="106">
        <f t="shared" si="23"/>
        <v>0</v>
      </c>
      <c r="S40" s="106">
        <f t="shared" si="24"/>
        <v>0</v>
      </c>
      <c r="T40" s="106">
        <f t="shared" si="25"/>
        <v>0</v>
      </c>
      <c r="U40" s="106">
        <f t="shared" si="26"/>
        <v>0</v>
      </c>
      <c r="V40" s="106">
        <f t="shared" si="27"/>
        <v>0</v>
      </c>
      <c r="W40" s="106">
        <f t="shared" si="28"/>
        <v>0</v>
      </c>
      <c r="X40" s="274">
        <f t="shared" si="29"/>
        <v>0</v>
      </c>
    </row>
    <row r="41" spans="1:24" x14ac:dyDescent="0.3">
      <c r="A41" s="287" t="s">
        <v>109</v>
      </c>
      <c r="B41" s="276">
        <v>42</v>
      </c>
      <c r="C41" s="165"/>
      <c r="D41" s="165"/>
      <c r="E41" s="165"/>
      <c r="F41" s="165"/>
      <c r="G41" s="165"/>
      <c r="H41" s="165"/>
      <c r="I41" s="165"/>
      <c r="J41" s="165"/>
      <c r="K41" s="165"/>
      <c r="L41" s="165"/>
      <c r="N41" s="277"/>
      <c r="P41" s="106">
        <f t="shared" si="22"/>
        <v>0</v>
      </c>
      <c r="Q41" s="106">
        <f t="shared" si="22"/>
        <v>0</v>
      </c>
      <c r="R41" s="106">
        <f t="shared" si="23"/>
        <v>0</v>
      </c>
      <c r="S41" s="106">
        <f t="shared" si="24"/>
        <v>0</v>
      </c>
      <c r="T41" s="106">
        <f t="shared" si="25"/>
        <v>0</v>
      </c>
      <c r="U41" s="106">
        <f t="shared" si="26"/>
        <v>0</v>
      </c>
      <c r="V41" s="106">
        <f t="shared" si="27"/>
        <v>0</v>
      </c>
      <c r="W41" s="106">
        <f t="shared" si="28"/>
        <v>0</v>
      </c>
      <c r="X41" s="274">
        <f t="shared" si="29"/>
        <v>0</v>
      </c>
    </row>
    <row r="42" spans="1:24" x14ac:dyDescent="0.3">
      <c r="A42" s="287" t="s">
        <v>110</v>
      </c>
      <c r="B42" s="276">
        <v>43</v>
      </c>
      <c r="C42" s="165"/>
      <c r="D42" s="165"/>
      <c r="E42" s="165"/>
      <c r="F42" s="165"/>
      <c r="G42" s="165"/>
      <c r="H42" s="165"/>
      <c r="I42" s="165"/>
      <c r="J42" s="165"/>
      <c r="K42" s="165"/>
      <c r="L42" s="165"/>
      <c r="N42" s="277"/>
      <c r="P42" s="106">
        <f t="shared" si="22"/>
        <v>0</v>
      </c>
      <c r="Q42" s="106">
        <f t="shared" si="22"/>
        <v>0</v>
      </c>
      <c r="R42" s="106">
        <f t="shared" si="23"/>
        <v>0</v>
      </c>
      <c r="S42" s="106">
        <f t="shared" si="24"/>
        <v>0</v>
      </c>
      <c r="T42" s="106">
        <f t="shared" si="25"/>
        <v>0</v>
      </c>
      <c r="U42" s="106">
        <f t="shared" si="26"/>
        <v>0</v>
      </c>
      <c r="V42" s="106">
        <f t="shared" si="27"/>
        <v>0</v>
      </c>
      <c r="W42" s="106">
        <f t="shared" si="28"/>
        <v>0</v>
      </c>
      <c r="X42" s="274">
        <f t="shared" si="29"/>
        <v>0</v>
      </c>
    </row>
    <row r="43" spans="1:24" x14ac:dyDescent="0.3">
      <c r="A43" s="287" t="s">
        <v>111</v>
      </c>
      <c r="B43" s="276">
        <v>44</v>
      </c>
      <c r="C43" s="165"/>
      <c r="D43" s="165"/>
      <c r="E43" s="165"/>
      <c r="F43" s="165"/>
      <c r="G43" s="165"/>
      <c r="H43" s="165"/>
      <c r="I43" s="165"/>
      <c r="J43" s="165"/>
      <c r="K43" s="165"/>
      <c r="L43" s="165"/>
      <c r="N43" s="277"/>
      <c r="P43" s="106">
        <f t="shared" si="22"/>
        <v>0</v>
      </c>
      <c r="Q43" s="106">
        <f t="shared" si="22"/>
        <v>0</v>
      </c>
      <c r="R43" s="106">
        <f t="shared" si="23"/>
        <v>0</v>
      </c>
      <c r="S43" s="106">
        <f t="shared" si="24"/>
        <v>0</v>
      </c>
      <c r="T43" s="106">
        <f t="shared" si="25"/>
        <v>0</v>
      </c>
      <c r="U43" s="106">
        <f t="shared" si="26"/>
        <v>0</v>
      </c>
      <c r="V43" s="106">
        <f t="shared" si="27"/>
        <v>0</v>
      </c>
      <c r="W43" s="106">
        <f t="shared" si="28"/>
        <v>0</v>
      </c>
      <c r="X43" s="274">
        <f t="shared" si="29"/>
        <v>0</v>
      </c>
    </row>
    <row r="44" spans="1:24" x14ac:dyDescent="0.3">
      <c r="A44" s="287" t="s">
        <v>112</v>
      </c>
      <c r="B44" s="276">
        <v>46</v>
      </c>
      <c r="C44" s="165"/>
      <c r="D44" s="165"/>
      <c r="E44" s="165"/>
      <c r="F44" s="165"/>
      <c r="G44" s="165"/>
      <c r="H44" s="165"/>
      <c r="I44" s="165"/>
      <c r="J44" s="165"/>
      <c r="K44" s="165"/>
      <c r="L44" s="165"/>
      <c r="N44" s="277"/>
      <c r="P44" s="106">
        <f t="shared" si="22"/>
        <v>0</v>
      </c>
      <c r="Q44" s="106">
        <f t="shared" si="22"/>
        <v>0</v>
      </c>
      <c r="R44" s="106">
        <f t="shared" si="23"/>
        <v>0</v>
      </c>
      <c r="S44" s="106">
        <f t="shared" si="24"/>
        <v>0</v>
      </c>
      <c r="T44" s="106">
        <f t="shared" si="25"/>
        <v>0</v>
      </c>
      <c r="U44" s="106">
        <f t="shared" si="26"/>
        <v>0</v>
      </c>
      <c r="V44" s="106">
        <f t="shared" si="27"/>
        <v>0</v>
      </c>
      <c r="W44" s="106">
        <f t="shared" si="28"/>
        <v>0</v>
      </c>
      <c r="X44" s="274">
        <f t="shared" si="29"/>
        <v>0</v>
      </c>
    </row>
    <row r="45" spans="1:24" x14ac:dyDescent="0.3">
      <c r="A45" s="287" t="s">
        <v>113</v>
      </c>
      <c r="B45" s="276">
        <v>45</v>
      </c>
      <c r="C45" s="165"/>
      <c r="D45" s="165"/>
      <c r="E45" s="165"/>
      <c r="F45" s="165"/>
      <c r="G45" s="165"/>
      <c r="H45" s="165"/>
      <c r="I45" s="165"/>
      <c r="J45" s="165"/>
      <c r="K45" s="165"/>
      <c r="L45" s="165"/>
      <c r="N45" s="277"/>
      <c r="P45" s="106">
        <f t="shared" si="22"/>
        <v>0</v>
      </c>
      <c r="Q45" s="106">
        <f t="shared" si="22"/>
        <v>0</v>
      </c>
      <c r="R45" s="106">
        <f t="shared" si="23"/>
        <v>0</v>
      </c>
      <c r="S45" s="106">
        <f t="shared" si="24"/>
        <v>0</v>
      </c>
      <c r="T45" s="106">
        <f t="shared" si="25"/>
        <v>0</v>
      </c>
      <c r="U45" s="106">
        <f t="shared" si="26"/>
        <v>0</v>
      </c>
      <c r="V45" s="106">
        <f t="shared" si="27"/>
        <v>0</v>
      </c>
      <c r="W45" s="106">
        <f t="shared" si="28"/>
        <v>0</v>
      </c>
      <c r="X45" s="274">
        <f t="shared" si="29"/>
        <v>0</v>
      </c>
    </row>
    <row r="46" spans="1:24" x14ac:dyDescent="0.3">
      <c r="A46" s="287" t="s">
        <v>114</v>
      </c>
      <c r="B46" s="276" t="s">
        <v>115</v>
      </c>
      <c r="C46" s="165"/>
      <c r="D46" s="165"/>
      <c r="E46" s="165"/>
      <c r="F46" s="165"/>
      <c r="G46" s="165"/>
      <c r="H46" s="165"/>
      <c r="I46" s="165"/>
      <c r="J46" s="165"/>
      <c r="K46" s="165"/>
      <c r="L46" s="165"/>
      <c r="N46" s="277"/>
      <c r="P46" s="106">
        <f t="shared" si="22"/>
        <v>0</v>
      </c>
      <c r="Q46" s="106">
        <f t="shared" si="22"/>
        <v>0</v>
      </c>
      <c r="R46" s="106">
        <f t="shared" si="23"/>
        <v>0</v>
      </c>
      <c r="S46" s="106">
        <f t="shared" si="24"/>
        <v>0</v>
      </c>
      <c r="T46" s="106">
        <f t="shared" si="25"/>
        <v>0</v>
      </c>
      <c r="U46" s="106">
        <f t="shared" si="26"/>
        <v>0</v>
      </c>
      <c r="V46" s="106">
        <f t="shared" si="27"/>
        <v>0</v>
      </c>
      <c r="W46" s="106">
        <f t="shared" si="28"/>
        <v>0</v>
      </c>
      <c r="X46" s="274">
        <f t="shared" si="29"/>
        <v>0</v>
      </c>
    </row>
    <row r="47" spans="1:24" ht="15" x14ac:dyDescent="0.3">
      <c r="A47" s="341" t="s">
        <v>83</v>
      </c>
      <c r="B47" s="342" t="s">
        <v>116</v>
      </c>
      <c r="C47" s="221"/>
      <c r="D47" s="221"/>
      <c r="E47" s="221"/>
      <c r="F47" s="221"/>
      <c r="G47" s="221"/>
      <c r="H47" s="221"/>
      <c r="I47" s="221"/>
      <c r="J47" s="221"/>
      <c r="K47" s="221"/>
      <c r="L47" s="221"/>
      <c r="N47" s="251"/>
      <c r="P47" s="106">
        <f t="shared" si="22"/>
        <v>0</v>
      </c>
      <c r="Q47" s="106">
        <f t="shared" si="22"/>
        <v>0</v>
      </c>
      <c r="R47" s="106">
        <f t="shared" si="23"/>
        <v>0</v>
      </c>
      <c r="S47" s="106">
        <f t="shared" si="24"/>
        <v>0</v>
      </c>
      <c r="T47" s="106">
        <f t="shared" si="25"/>
        <v>0</v>
      </c>
      <c r="U47" s="106">
        <f t="shared" si="26"/>
        <v>0</v>
      </c>
      <c r="V47" s="106">
        <f t="shared" si="27"/>
        <v>0</v>
      </c>
      <c r="W47" s="106">
        <f t="shared" si="28"/>
        <v>0</v>
      </c>
      <c r="X47" s="274">
        <f t="shared" si="29"/>
        <v>0</v>
      </c>
    </row>
    <row r="48" spans="1:24" x14ac:dyDescent="0.3">
      <c r="A48" s="279" t="s">
        <v>117</v>
      </c>
      <c r="B48" s="280" t="s">
        <v>118</v>
      </c>
      <c r="C48" s="66">
        <f t="shared" ref="C48" si="42">SUM(C25,C32,C35,C40,C47)</f>
        <v>0</v>
      </c>
      <c r="D48" s="66">
        <f t="shared" ref="D48:L48" si="43">SUM(D25,D32,D35,D40,D47)</f>
        <v>0</v>
      </c>
      <c r="E48" s="66">
        <f t="shared" si="43"/>
        <v>0</v>
      </c>
      <c r="F48" s="66">
        <f t="shared" si="43"/>
        <v>0</v>
      </c>
      <c r="G48" s="66">
        <f t="shared" si="43"/>
        <v>0</v>
      </c>
      <c r="H48" s="66">
        <f t="shared" si="43"/>
        <v>0</v>
      </c>
      <c r="I48" s="66">
        <f t="shared" si="43"/>
        <v>0</v>
      </c>
      <c r="J48" s="66">
        <f t="shared" si="43"/>
        <v>0</v>
      </c>
      <c r="K48" s="66">
        <f t="shared" si="43"/>
        <v>0</v>
      </c>
      <c r="L48" s="66">
        <f t="shared" si="43"/>
        <v>0</v>
      </c>
      <c r="N48" s="284"/>
      <c r="P48" s="288">
        <f t="shared" si="22"/>
        <v>0</v>
      </c>
      <c r="Q48" s="288">
        <f t="shared" si="22"/>
        <v>0</v>
      </c>
      <c r="R48" s="288">
        <f t="shared" si="23"/>
        <v>0</v>
      </c>
      <c r="S48" s="288">
        <f t="shared" si="24"/>
        <v>0</v>
      </c>
      <c r="T48" s="288">
        <f t="shared" si="25"/>
        <v>0</v>
      </c>
      <c r="U48" s="288">
        <f t="shared" si="26"/>
        <v>0</v>
      </c>
      <c r="V48" s="288">
        <f t="shared" si="27"/>
        <v>0</v>
      </c>
      <c r="W48" s="288">
        <f t="shared" si="28"/>
        <v>0</v>
      </c>
      <c r="X48" s="288">
        <f t="shared" si="29"/>
        <v>0</v>
      </c>
    </row>
    <row r="49" spans="1:24" x14ac:dyDescent="0.3">
      <c r="A49" s="289"/>
    </row>
    <row r="50" spans="1:24" x14ac:dyDescent="0.3">
      <c r="A50" s="309" t="s">
        <v>432</v>
      </c>
      <c r="B50" s="310"/>
      <c r="C50" s="311"/>
      <c r="D50" s="311"/>
      <c r="E50" s="311"/>
      <c r="F50" s="310"/>
      <c r="G50" s="310"/>
      <c r="H50" s="310"/>
      <c r="I50" s="310"/>
      <c r="J50" s="310"/>
      <c r="K50" s="310"/>
      <c r="L50" s="310"/>
      <c r="M50" s="310"/>
      <c r="N50" s="310"/>
      <c r="O50" s="310"/>
      <c r="P50" s="311"/>
      <c r="Q50" s="311"/>
      <c r="R50" s="310"/>
      <c r="S50" s="310"/>
      <c r="T50" s="310"/>
      <c r="U50" s="310"/>
      <c r="V50" s="310"/>
      <c r="W50" s="310"/>
      <c r="X50" s="310"/>
    </row>
    <row r="52" spans="1:24" x14ac:dyDescent="0.3">
      <c r="P52" s="507" t="s">
        <v>445</v>
      </c>
      <c r="Q52" s="507"/>
      <c r="R52" s="507"/>
      <c r="S52" s="507"/>
      <c r="T52" s="507"/>
      <c r="U52" s="507"/>
      <c r="V52" s="507"/>
      <c r="W52" s="507"/>
      <c r="X52" s="508"/>
    </row>
    <row r="53" spans="1:24" ht="40.5" x14ac:dyDescent="0.3">
      <c r="A53" s="302" t="s">
        <v>66</v>
      </c>
      <c r="B53" s="302" t="s">
        <v>88</v>
      </c>
      <c r="C53" s="378" t="s">
        <v>514</v>
      </c>
      <c r="D53" s="378" t="s">
        <v>505</v>
      </c>
      <c r="E53" s="378" t="s">
        <v>513</v>
      </c>
      <c r="F53" s="378" t="s">
        <v>512</v>
      </c>
      <c r="G53" s="378" t="s">
        <v>511</v>
      </c>
      <c r="H53" s="160" t="s">
        <v>494</v>
      </c>
      <c r="I53" s="160" t="s">
        <v>495</v>
      </c>
      <c r="J53" s="160" t="s">
        <v>496</v>
      </c>
      <c r="K53" s="160" t="s">
        <v>497</v>
      </c>
      <c r="L53" s="160" t="s">
        <v>498</v>
      </c>
      <c r="P53" s="380" t="s">
        <v>446</v>
      </c>
      <c r="Q53" s="378" t="s">
        <v>447</v>
      </c>
      <c r="R53" s="378" t="s">
        <v>503</v>
      </c>
      <c r="S53" s="378" t="s">
        <v>449</v>
      </c>
      <c r="T53" s="378" t="s">
        <v>504</v>
      </c>
      <c r="U53" s="378" t="s">
        <v>460</v>
      </c>
      <c r="V53" s="378" t="s">
        <v>461</v>
      </c>
      <c r="W53" s="378" t="s">
        <v>491</v>
      </c>
      <c r="X53" s="378" t="s">
        <v>463</v>
      </c>
    </row>
    <row r="54" spans="1:24" x14ac:dyDescent="0.3">
      <c r="A54" s="271" t="s">
        <v>67</v>
      </c>
      <c r="B54" s="272" t="s">
        <v>68</v>
      </c>
      <c r="C54" s="89">
        <f t="shared" ref="C54:H54" si="44">SUM(C55:C58)</f>
        <v>0</v>
      </c>
      <c r="D54" s="89">
        <f t="shared" si="44"/>
        <v>0</v>
      </c>
      <c r="E54" s="89">
        <f t="shared" si="44"/>
        <v>0</v>
      </c>
      <c r="F54" s="89">
        <f t="shared" si="44"/>
        <v>0</v>
      </c>
      <c r="G54" s="273">
        <f t="shared" si="44"/>
        <v>0</v>
      </c>
      <c r="H54" s="273">
        <f t="shared" si="44"/>
        <v>0</v>
      </c>
      <c r="I54" s="273">
        <f t="shared" ref="I54" si="45">SUM(I55:I58)</f>
        <v>0</v>
      </c>
      <c r="J54" s="273">
        <f t="shared" ref="J54" si="46">SUM(J55:J58)</f>
        <v>0</v>
      </c>
      <c r="K54" s="273">
        <f t="shared" ref="K54" si="47">SUM(K55:K58)</f>
        <v>0</v>
      </c>
      <c r="L54" s="273">
        <f t="shared" ref="L54" si="48">SUM(L55:L58)</f>
        <v>0</v>
      </c>
      <c r="P54" s="106">
        <f t="shared" ref="P54:Q66" si="49">IFERROR(IF(AND(ROUND(SUM(C54:C54),0)=0,ROUND(SUM(D54:D54),0)&gt;ROUND(SUM(C54:C54),0)),"INF",(ROUND(SUM(D54:D54),0)-ROUND(SUM(C54:C54),0))/ROUND(SUM(C54:C54),0)),0)</f>
        <v>0</v>
      </c>
      <c r="Q54" s="106">
        <f t="shared" si="49"/>
        <v>0</v>
      </c>
      <c r="R54" s="106">
        <f t="shared" ref="R54:R66" si="50">IFERROR(IF(AND(ROUND(SUM(E54),0)=0,ROUND(SUM(F54:F54),0)&gt;ROUND(SUM(E54),0)),"INF",(ROUND(SUM(F54:F54),0)-ROUND(SUM(E54),0))/ROUND(SUM(E54),0)),0)</f>
        <v>0</v>
      </c>
      <c r="S54" s="106">
        <f t="shared" ref="S54:S66" si="51">IFERROR(IF(AND(ROUND(SUM(F54),0)=0,ROUND(SUM(G54:G54),0)&gt;ROUND(SUM(F54),0)),"INF",(ROUND(SUM(G54:G54),0)-ROUND(SUM(F54),0))/ROUND(SUM(F54),0)),0)</f>
        <v>0</v>
      </c>
      <c r="T54" s="106">
        <f t="shared" ref="T54:T66" si="52">IFERROR(IF(AND(ROUND(SUM(G54),0)=0,ROUND(SUM(H54:H54),0)&gt;ROUND(SUM(G54),0)),"INF",(ROUND(SUM(H54:H54),0)-ROUND(SUM(G54),0))/ROUND(SUM(G54),0)),0)</f>
        <v>0</v>
      </c>
      <c r="U54" s="106">
        <f t="shared" ref="U54:U66" si="53">IFERROR(IF(AND(ROUND(SUM(H54),0)=0,ROUND(SUM(I54:I54),0)&gt;ROUND(SUM(H54),0)),"INF",(ROUND(SUM(I54:I54),0)-ROUND(SUM(H54),0))/ROUND(SUM(H54),0)),0)</f>
        <v>0</v>
      </c>
      <c r="V54" s="106">
        <f t="shared" ref="V54:V66" si="54">IFERROR(IF(AND(ROUND(SUM(I54),0)=0,ROUND(SUM(J54:J54),0)&gt;ROUND(SUM(I54),0)),"INF",(ROUND(SUM(J54:J54),0)-ROUND(SUM(I54),0))/ROUND(SUM(I54),0)),0)</f>
        <v>0</v>
      </c>
      <c r="W54" s="106">
        <f t="shared" ref="W54:W66" si="55">IFERROR(IF(AND(ROUND(SUM(J54),0)=0,ROUND(SUM(K54:K54),0)&gt;ROUND(SUM(J54),0)),"INF",(ROUND(SUM(K54:K54),0)-ROUND(SUM(J54),0))/ROUND(SUM(J54),0)),0)</f>
        <v>0</v>
      </c>
      <c r="X54" s="274">
        <f t="shared" ref="X54:X66" si="56">IFERROR(IF(AND(ROUND(SUM(K54),0)=0,ROUND(SUM(L54:L54),0)&gt;ROUND(SUM(K54),0)),"INF",(ROUND(SUM(L54:L54),0)-ROUND(SUM(K54),0))/ROUND(SUM(K54),0)),0)</f>
        <v>0</v>
      </c>
    </row>
    <row r="55" spans="1:24" x14ac:dyDescent="0.3">
      <c r="A55" s="88" t="s">
        <v>69</v>
      </c>
      <c r="B55" s="276">
        <v>20</v>
      </c>
      <c r="C55" s="165"/>
      <c r="D55" s="165"/>
      <c r="E55" s="165"/>
      <c r="F55" s="165"/>
      <c r="G55" s="165"/>
      <c r="H55" s="165"/>
      <c r="I55" s="165"/>
      <c r="J55" s="165"/>
      <c r="K55" s="165"/>
      <c r="L55" s="165"/>
      <c r="P55" s="106">
        <f t="shared" si="49"/>
        <v>0</v>
      </c>
      <c r="Q55" s="106">
        <f t="shared" si="49"/>
        <v>0</v>
      </c>
      <c r="R55" s="106">
        <f t="shared" si="50"/>
        <v>0</v>
      </c>
      <c r="S55" s="106">
        <f t="shared" si="51"/>
        <v>0</v>
      </c>
      <c r="T55" s="106">
        <f t="shared" si="52"/>
        <v>0</v>
      </c>
      <c r="U55" s="106">
        <f t="shared" si="53"/>
        <v>0</v>
      </c>
      <c r="V55" s="106">
        <f t="shared" si="54"/>
        <v>0</v>
      </c>
      <c r="W55" s="106">
        <f t="shared" si="55"/>
        <v>0</v>
      </c>
      <c r="X55" s="274">
        <f t="shared" si="56"/>
        <v>0</v>
      </c>
    </row>
    <row r="56" spans="1:24" x14ac:dyDescent="0.3">
      <c r="A56" s="88" t="s">
        <v>70</v>
      </c>
      <c r="B56" s="276">
        <v>21</v>
      </c>
      <c r="C56" s="165"/>
      <c r="D56" s="165"/>
      <c r="E56" s="165"/>
      <c r="F56" s="165"/>
      <c r="G56" s="165"/>
      <c r="H56" s="165"/>
      <c r="I56" s="165"/>
      <c r="J56" s="165"/>
      <c r="K56" s="165"/>
      <c r="L56" s="165"/>
      <c r="P56" s="106">
        <f t="shared" si="49"/>
        <v>0</v>
      </c>
      <c r="Q56" s="106">
        <f t="shared" si="49"/>
        <v>0</v>
      </c>
      <c r="R56" s="106">
        <f t="shared" si="50"/>
        <v>0</v>
      </c>
      <c r="S56" s="106">
        <f t="shared" si="51"/>
        <v>0</v>
      </c>
      <c r="T56" s="106">
        <f t="shared" si="52"/>
        <v>0</v>
      </c>
      <c r="U56" s="106">
        <f t="shared" si="53"/>
        <v>0</v>
      </c>
      <c r="V56" s="106">
        <f t="shared" si="54"/>
        <v>0</v>
      </c>
      <c r="W56" s="106">
        <f t="shared" si="55"/>
        <v>0</v>
      </c>
      <c r="X56" s="274">
        <f t="shared" si="56"/>
        <v>0</v>
      </c>
    </row>
    <row r="57" spans="1:24" x14ac:dyDescent="0.3">
      <c r="A57" s="88" t="s">
        <v>71</v>
      </c>
      <c r="B57" s="276" t="s">
        <v>72</v>
      </c>
      <c r="C57" s="165"/>
      <c r="D57" s="165"/>
      <c r="E57" s="165"/>
      <c r="F57" s="165"/>
      <c r="G57" s="165"/>
      <c r="H57" s="165"/>
      <c r="I57" s="165"/>
      <c r="J57" s="165"/>
      <c r="K57" s="165"/>
      <c r="L57" s="165"/>
      <c r="P57" s="106">
        <f t="shared" si="49"/>
        <v>0</v>
      </c>
      <c r="Q57" s="106">
        <f t="shared" si="49"/>
        <v>0</v>
      </c>
      <c r="R57" s="106">
        <f t="shared" si="50"/>
        <v>0</v>
      </c>
      <c r="S57" s="106">
        <f t="shared" si="51"/>
        <v>0</v>
      </c>
      <c r="T57" s="106">
        <f t="shared" si="52"/>
        <v>0</v>
      </c>
      <c r="U57" s="106">
        <f t="shared" si="53"/>
        <v>0</v>
      </c>
      <c r="V57" s="106">
        <f t="shared" si="54"/>
        <v>0</v>
      </c>
      <c r="W57" s="106">
        <f t="shared" si="55"/>
        <v>0</v>
      </c>
      <c r="X57" s="274">
        <f t="shared" si="56"/>
        <v>0</v>
      </c>
    </row>
    <row r="58" spans="1:24" x14ac:dyDescent="0.3">
      <c r="A58" s="88" t="s">
        <v>73</v>
      </c>
      <c r="B58" s="276">
        <v>28</v>
      </c>
      <c r="C58" s="165"/>
      <c r="D58" s="165"/>
      <c r="E58" s="165"/>
      <c r="F58" s="165"/>
      <c r="G58" s="165"/>
      <c r="H58" s="165"/>
      <c r="I58" s="165"/>
      <c r="J58" s="165"/>
      <c r="K58" s="165"/>
      <c r="L58" s="165"/>
      <c r="P58" s="106">
        <f t="shared" si="49"/>
        <v>0</v>
      </c>
      <c r="Q58" s="106">
        <f t="shared" si="49"/>
        <v>0</v>
      </c>
      <c r="R58" s="106">
        <f t="shared" si="50"/>
        <v>0</v>
      </c>
      <c r="S58" s="106">
        <f t="shared" si="51"/>
        <v>0</v>
      </c>
      <c r="T58" s="106">
        <f t="shared" si="52"/>
        <v>0</v>
      </c>
      <c r="U58" s="106">
        <f t="shared" si="53"/>
        <v>0</v>
      </c>
      <c r="V58" s="106">
        <f t="shared" si="54"/>
        <v>0</v>
      </c>
      <c r="W58" s="106">
        <f t="shared" si="55"/>
        <v>0</v>
      </c>
      <c r="X58" s="274">
        <f t="shared" si="56"/>
        <v>0</v>
      </c>
    </row>
    <row r="59" spans="1:24" x14ac:dyDescent="0.3">
      <c r="A59" s="271" t="s">
        <v>74</v>
      </c>
      <c r="B59" s="272" t="s">
        <v>75</v>
      </c>
      <c r="C59" s="89">
        <f t="shared" ref="C59" si="57">SUM(C60:C65)</f>
        <v>0</v>
      </c>
      <c r="D59" s="89">
        <f t="shared" ref="D59:E59" si="58">SUM(D60:D65)</f>
        <v>0</v>
      </c>
      <c r="E59" s="89">
        <f t="shared" si="58"/>
        <v>0</v>
      </c>
      <c r="F59" s="89">
        <f t="shared" ref="F59" si="59">SUM(F60:F65)</f>
        <v>0</v>
      </c>
      <c r="G59" s="89">
        <f t="shared" ref="G59" si="60">SUM(G60:G65)</f>
        <v>0</v>
      </c>
      <c r="H59" s="89">
        <f t="shared" ref="H59" si="61">SUM(H60:H65)</f>
        <v>0</v>
      </c>
      <c r="I59" s="89">
        <f t="shared" ref="I59" si="62">SUM(I60:I65)</f>
        <v>0</v>
      </c>
      <c r="J59" s="89">
        <f t="shared" ref="J59" si="63">SUM(J60:J65)</f>
        <v>0</v>
      </c>
      <c r="K59" s="89">
        <f t="shared" ref="K59" si="64">SUM(K60:K65)</f>
        <v>0</v>
      </c>
      <c r="L59" s="89">
        <f t="shared" ref="L59" si="65">SUM(L60:L65)</f>
        <v>0</v>
      </c>
      <c r="P59" s="106">
        <f t="shared" si="49"/>
        <v>0</v>
      </c>
      <c r="Q59" s="106">
        <f t="shared" si="49"/>
        <v>0</v>
      </c>
      <c r="R59" s="106">
        <f t="shared" si="50"/>
        <v>0</v>
      </c>
      <c r="S59" s="106">
        <f t="shared" si="51"/>
        <v>0</v>
      </c>
      <c r="T59" s="106">
        <f t="shared" si="52"/>
        <v>0</v>
      </c>
      <c r="U59" s="106">
        <f t="shared" si="53"/>
        <v>0</v>
      </c>
      <c r="V59" s="106">
        <f t="shared" si="54"/>
        <v>0</v>
      </c>
      <c r="W59" s="106">
        <f t="shared" si="55"/>
        <v>0</v>
      </c>
      <c r="X59" s="274">
        <f t="shared" si="56"/>
        <v>0</v>
      </c>
    </row>
    <row r="60" spans="1:24" x14ac:dyDescent="0.3">
      <c r="A60" s="88" t="s">
        <v>76</v>
      </c>
      <c r="B60" s="276">
        <v>29</v>
      </c>
      <c r="C60" s="165"/>
      <c r="D60" s="165"/>
      <c r="E60" s="165"/>
      <c r="F60" s="165"/>
      <c r="G60" s="165"/>
      <c r="H60" s="165"/>
      <c r="I60" s="165"/>
      <c r="J60" s="165"/>
      <c r="K60" s="165"/>
      <c r="L60" s="165"/>
      <c r="P60" s="106">
        <f t="shared" si="49"/>
        <v>0</v>
      </c>
      <c r="Q60" s="106">
        <f t="shared" si="49"/>
        <v>0</v>
      </c>
      <c r="R60" s="106">
        <f t="shared" si="50"/>
        <v>0</v>
      </c>
      <c r="S60" s="106">
        <f t="shared" si="51"/>
        <v>0</v>
      </c>
      <c r="T60" s="106">
        <f t="shared" si="52"/>
        <v>0</v>
      </c>
      <c r="U60" s="106">
        <f t="shared" si="53"/>
        <v>0</v>
      </c>
      <c r="V60" s="106">
        <f t="shared" si="54"/>
        <v>0</v>
      </c>
      <c r="W60" s="106">
        <f t="shared" si="55"/>
        <v>0</v>
      </c>
      <c r="X60" s="274">
        <f t="shared" si="56"/>
        <v>0</v>
      </c>
    </row>
    <row r="61" spans="1:24" x14ac:dyDescent="0.3">
      <c r="A61" s="88" t="s">
        <v>77</v>
      </c>
      <c r="B61" s="276">
        <v>3</v>
      </c>
      <c r="C61" s="165"/>
      <c r="D61" s="165"/>
      <c r="E61" s="165"/>
      <c r="F61" s="165"/>
      <c r="G61" s="165"/>
      <c r="H61" s="165"/>
      <c r="I61" s="165"/>
      <c r="J61" s="165"/>
      <c r="K61" s="165"/>
      <c r="L61" s="165"/>
      <c r="P61" s="106">
        <f t="shared" si="49"/>
        <v>0</v>
      </c>
      <c r="Q61" s="106">
        <f t="shared" si="49"/>
        <v>0</v>
      </c>
      <c r="R61" s="106">
        <f t="shared" si="50"/>
        <v>0</v>
      </c>
      <c r="S61" s="106">
        <f t="shared" si="51"/>
        <v>0</v>
      </c>
      <c r="T61" s="106">
        <f t="shared" si="52"/>
        <v>0</v>
      </c>
      <c r="U61" s="106">
        <f t="shared" si="53"/>
        <v>0</v>
      </c>
      <c r="V61" s="106">
        <f t="shared" si="54"/>
        <v>0</v>
      </c>
      <c r="W61" s="106">
        <f t="shared" si="55"/>
        <v>0</v>
      </c>
      <c r="X61" s="274">
        <f t="shared" si="56"/>
        <v>0</v>
      </c>
    </row>
    <row r="62" spans="1:24" x14ac:dyDescent="0.3">
      <c r="A62" s="88" t="s">
        <v>78</v>
      </c>
      <c r="B62" s="276" t="s">
        <v>79</v>
      </c>
      <c r="C62" s="165"/>
      <c r="D62" s="165"/>
      <c r="E62" s="165"/>
      <c r="F62" s="165"/>
      <c r="G62" s="165"/>
      <c r="H62" s="165"/>
      <c r="I62" s="165"/>
      <c r="J62" s="165"/>
      <c r="K62" s="165"/>
      <c r="L62" s="165"/>
      <c r="P62" s="106">
        <f t="shared" si="49"/>
        <v>0</v>
      </c>
      <c r="Q62" s="106">
        <f t="shared" si="49"/>
        <v>0</v>
      </c>
      <c r="R62" s="106">
        <f t="shared" si="50"/>
        <v>0</v>
      </c>
      <c r="S62" s="106">
        <f t="shared" si="51"/>
        <v>0</v>
      </c>
      <c r="T62" s="106">
        <f t="shared" si="52"/>
        <v>0</v>
      </c>
      <c r="U62" s="106">
        <f t="shared" si="53"/>
        <v>0</v>
      </c>
      <c r="V62" s="106">
        <f t="shared" si="54"/>
        <v>0</v>
      </c>
      <c r="W62" s="106">
        <f t="shared" si="55"/>
        <v>0</v>
      </c>
      <c r="X62" s="274">
        <f t="shared" si="56"/>
        <v>0</v>
      </c>
    </row>
    <row r="63" spans="1:24" x14ac:dyDescent="0.3">
      <c r="A63" s="88" t="s">
        <v>429</v>
      </c>
      <c r="B63" s="276" t="s">
        <v>80</v>
      </c>
      <c r="C63" s="165"/>
      <c r="D63" s="165"/>
      <c r="E63" s="165"/>
      <c r="F63" s="165"/>
      <c r="G63" s="165"/>
      <c r="H63" s="165"/>
      <c r="I63" s="165"/>
      <c r="J63" s="165"/>
      <c r="K63" s="165"/>
      <c r="L63" s="165"/>
      <c r="P63" s="106">
        <f t="shared" si="49"/>
        <v>0</v>
      </c>
      <c r="Q63" s="106">
        <f t="shared" si="49"/>
        <v>0</v>
      </c>
      <c r="R63" s="106">
        <f t="shared" si="50"/>
        <v>0</v>
      </c>
      <c r="S63" s="106">
        <f t="shared" si="51"/>
        <v>0</v>
      </c>
      <c r="T63" s="106">
        <f t="shared" si="52"/>
        <v>0</v>
      </c>
      <c r="U63" s="106">
        <f t="shared" si="53"/>
        <v>0</v>
      </c>
      <c r="V63" s="106">
        <f t="shared" si="54"/>
        <v>0</v>
      </c>
      <c r="W63" s="106">
        <f t="shared" si="55"/>
        <v>0</v>
      </c>
      <c r="X63" s="274">
        <f t="shared" si="56"/>
        <v>0</v>
      </c>
    </row>
    <row r="64" spans="1:24" x14ac:dyDescent="0.3">
      <c r="A64" s="88" t="s">
        <v>81</v>
      </c>
      <c r="B64" s="276" t="s">
        <v>82</v>
      </c>
      <c r="C64" s="165"/>
      <c r="D64" s="165"/>
      <c r="E64" s="165"/>
      <c r="F64" s="165"/>
      <c r="G64" s="165"/>
      <c r="H64" s="165"/>
      <c r="I64" s="165"/>
      <c r="J64" s="165"/>
      <c r="K64" s="165"/>
      <c r="L64" s="165"/>
      <c r="P64" s="106">
        <f t="shared" si="49"/>
        <v>0</v>
      </c>
      <c r="Q64" s="106">
        <f t="shared" si="49"/>
        <v>0</v>
      </c>
      <c r="R64" s="106">
        <f t="shared" si="50"/>
        <v>0</v>
      </c>
      <c r="S64" s="106">
        <f t="shared" si="51"/>
        <v>0</v>
      </c>
      <c r="T64" s="106">
        <f t="shared" si="52"/>
        <v>0</v>
      </c>
      <c r="U64" s="106">
        <f t="shared" si="53"/>
        <v>0</v>
      </c>
      <c r="V64" s="106">
        <f t="shared" si="54"/>
        <v>0</v>
      </c>
      <c r="W64" s="106">
        <f t="shared" si="55"/>
        <v>0</v>
      </c>
      <c r="X64" s="274">
        <f t="shared" si="56"/>
        <v>0</v>
      </c>
    </row>
    <row r="65" spans="1:24" x14ac:dyDescent="0.3">
      <c r="A65" s="88" t="s">
        <v>83</v>
      </c>
      <c r="B65" s="276" t="s">
        <v>84</v>
      </c>
      <c r="C65" s="165"/>
      <c r="D65" s="165"/>
      <c r="E65" s="165"/>
      <c r="F65" s="165"/>
      <c r="G65" s="165"/>
      <c r="H65" s="165"/>
      <c r="I65" s="165"/>
      <c r="J65" s="165"/>
      <c r="K65" s="165"/>
      <c r="L65" s="165"/>
      <c r="P65" s="106">
        <f t="shared" si="49"/>
        <v>0</v>
      </c>
      <c r="Q65" s="106">
        <f t="shared" si="49"/>
        <v>0</v>
      </c>
      <c r="R65" s="106">
        <f t="shared" si="50"/>
        <v>0</v>
      </c>
      <c r="S65" s="106">
        <f t="shared" si="51"/>
        <v>0</v>
      </c>
      <c r="T65" s="106">
        <f t="shared" si="52"/>
        <v>0</v>
      </c>
      <c r="U65" s="106">
        <f t="shared" si="53"/>
        <v>0</v>
      </c>
      <c r="V65" s="106">
        <f t="shared" si="54"/>
        <v>0</v>
      </c>
      <c r="W65" s="106">
        <f t="shared" si="55"/>
        <v>0</v>
      </c>
      <c r="X65" s="274">
        <f t="shared" si="56"/>
        <v>0</v>
      </c>
    </row>
    <row r="66" spans="1:24" ht="14.25" thickBot="1" x14ac:dyDescent="0.35">
      <c r="A66" s="279" t="s">
        <v>85</v>
      </c>
      <c r="B66" s="280" t="s">
        <v>86</v>
      </c>
      <c r="C66" s="281">
        <f t="shared" ref="C66" si="66">SUM(C54,C59)</f>
        <v>0</v>
      </c>
      <c r="D66" s="281">
        <f t="shared" ref="D66:E66" si="67">SUM(D54,D59)</f>
        <v>0</v>
      </c>
      <c r="E66" s="281">
        <f t="shared" si="67"/>
        <v>0</v>
      </c>
      <c r="F66" s="281">
        <f t="shared" ref="F66" si="68">SUM(F54,F59)</f>
        <v>0</v>
      </c>
      <c r="G66" s="281">
        <f t="shared" ref="G66" si="69">SUM(G54,G59)</f>
        <v>0</v>
      </c>
      <c r="H66" s="281">
        <f t="shared" ref="H66" si="70">SUM(H54,H59)</f>
        <v>0</v>
      </c>
      <c r="I66" s="281">
        <f t="shared" ref="I66" si="71">SUM(I54,I59)</f>
        <v>0</v>
      </c>
      <c r="J66" s="281">
        <f t="shared" ref="J66" si="72">SUM(J54,J59)</f>
        <v>0</v>
      </c>
      <c r="K66" s="281">
        <f t="shared" ref="K66" si="73">SUM(K54,K59)</f>
        <v>0</v>
      </c>
      <c r="L66" s="281">
        <f t="shared" ref="L66" si="74">SUM(L54,L59)</f>
        <v>0</v>
      </c>
      <c r="P66" s="282">
        <f t="shared" si="49"/>
        <v>0</v>
      </c>
      <c r="Q66" s="282">
        <f t="shared" si="49"/>
        <v>0</v>
      </c>
      <c r="R66" s="282">
        <f t="shared" si="50"/>
        <v>0</v>
      </c>
      <c r="S66" s="282">
        <f t="shared" si="51"/>
        <v>0</v>
      </c>
      <c r="T66" s="282">
        <f t="shared" si="52"/>
        <v>0</v>
      </c>
      <c r="U66" s="282">
        <f t="shared" si="53"/>
        <v>0</v>
      </c>
      <c r="V66" s="282">
        <f t="shared" si="54"/>
        <v>0</v>
      </c>
      <c r="W66" s="282">
        <f t="shared" si="55"/>
        <v>0</v>
      </c>
      <c r="X66" s="283">
        <f t="shared" si="56"/>
        <v>0</v>
      </c>
    </row>
    <row r="67" spans="1:24" x14ac:dyDescent="0.3">
      <c r="A67" s="88"/>
      <c r="B67" s="88"/>
      <c r="C67" s="112"/>
      <c r="D67" s="112"/>
      <c r="E67" s="112"/>
      <c r="F67" s="112"/>
      <c r="G67" s="112"/>
      <c r="H67" s="112"/>
      <c r="I67" s="112"/>
      <c r="J67" s="112"/>
      <c r="K67" s="112"/>
      <c r="L67" s="112"/>
      <c r="P67" s="112"/>
      <c r="Q67" s="112"/>
      <c r="R67" s="112"/>
      <c r="S67" s="112"/>
      <c r="T67" s="112"/>
      <c r="U67" s="112"/>
      <c r="V67" s="112"/>
      <c r="W67" s="112"/>
      <c r="X67" s="67"/>
    </row>
    <row r="68" spans="1:24" x14ac:dyDescent="0.3">
      <c r="A68" s="88"/>
      <c r="B68" s="88"/>
      <c r="C68" s="112"/>
      <c r="D68" s="112"/>
      <c r="E68" s="112"/>
      <c r="F68" s="112"/>
      <c r="G68" s="112"/>
      <c r="H68" s="112"/>
      <c r="I68" s="112"/>
      <c r="J68" s="112"/>
      <c r="K68" s="112"/>
      <c r="L68" s="112"/>
      <c r="P68" s="507" t="s">
        <v>445</v>
      </c>
      <c r="Q68" s="507"/>
      <c r="R68" s="507"/>
      <c r="S68" s="507"/>
      <c r="T68" s="507"/>
      <c r="U68" s="507"/>
      <c r="V68" s="507"/>
      <c r="W68" s="507"/>
      <c r="X68" s="508"/>
    </row>
    <row r="69" spans="1:24" ht="40.5" x14ac:dyDescent="0.3">
      <c r="A69" s="302" t="s">
        <v>87</v>
      </c>
      <c r="B69" s="302" t="s">
        <v>88</v>
      </c>
      <c r="C69" s="379" t="str">
        <f t="shared" ref="C69" si="75">C53</f>
        <v>REALITE 2019</v>
      </c>
      <c r="D69" s="303" t="str">
        <f t="shared" ref="D69:E69" si="76">D53</f>
        <v>REALITE 2020</v>
      </c>
      <c r="E69" s="303" t="str">
        <f t="shared" si="76"/>
        <v>REALITE 2021</v>
      </c>
      <c r="F69" s="303" t="str">
        <f t="shared" ref="F69" si="77">F53</f>
        <v>MEILLEURE ESTIMATION 2022</v>
      </c>
      <c r="G69" s="303" t="str">
        <f t="shared" ref="G69" si="78">G53</f>
        <v>MEILLEURE ESTIMATION 2023</v>
      </c>
      <c r="H69" s="303" t="str">
        <f t="shared" ref="H69" si="79">H53</f>
        <v>BUDGET 2024</v>
      </c>
      <c r="I69" s="303" t="str">
        <f t="shared" ref="I69" si="80">I53</f>
        <v>BUDGET 2025</v>
      </c>
      <c r="J69" s="303" t="str">
        <f t="shared" ref="J69" si="81">J53</f>
        <v>BUDGET 2026</v>
      </c>
      <c r="K69" s="303" t="str">
        <f t="shared" ref="K69" si="82">K53</f>
        <v>BUDGET 2027</v>
      </c>
      <c r="L69" s="303" t="str">
        <f t="shared" ref="L69" si="83">L53</f>
        <v>BUDGET 2028</v>
      </c>
      <c r="P69" s="380" t="s">
        <v>446</v>
      </c>
      <c r="Q69" s="378" t="s">
        <v>447</v>
      </c>
      <c r="R69" s="378" t="s">
        <v>503</v>
      </c>
      <c r="S69" s="378" t="s">
        <v>449</v>
      </c>
      <c r="T69" s="378" t="s">
        <v>504</v>
      </c>
      <c r="U69" s="378" t="s">
        <v>460</v>
      </c>
      <c r="V69" s="378" t="s">
        <v>461</v>
      </c>
      <c r="W69" s="378" t="s">
        <v>491</v>
      </c>
      <c r="X69" s="378" t="s">
        <v>463</v>
      </c>
    </row>
    <row r="70" spans="1:24" x14ac:dyDescent="0.3">
      <c r="A70" s="271" t="s">
        <v>89</v>
      </c>
      <c r="B70" s="272" t="s">
        <v>90</v>
      </c>
      <c r="C70" s="89">
        <f t="shared" ref="C70" si="84">SUM(C71:C76)</f>
        <v>0</v>
      </c>
      <c r="D70" s="89">
        <f t="shared" ref="D70:E70" si="85">SUM(D71:D76)</f>
        <v>0</v>
      </c>
      <c r="E70" s="89">
        <f t="shared" si="85"/>
        <v>0</v>
      </c>
      <c r="F70" s="89">
        <f t="shared" ref="F70" si="86">SUM(F71:F76)</f>
        <v>0</v>
      </c>
      <c r="G70" s="89">
        <f t="shared" ref="G70" si="87">SUM(G71:G76)</f>
        <v>0</v>
      </c>
      <c r="H70" s="89">
        <f t="shared" ref="H70" si="88">SUM(H71:H76)</f>
        <v>0</v>
      </c>
      <c r="I70" s="89">
        <f t="shared" ref="I70" si="89">SUM(I71:I76)</f>
        <v>0</v>
      </c>
      <c r="J70" s="89">
        <f t="shared" ref="J70" si="90">SUM(J71:J76)</f>
        <v>0</v>
      </c>
      <c r="K70" s="89">
        <f t="shared" ref="K70" si="91">SUM(K71:K76)</f>
        <v>0</v>
      </c>
      <c r="L70" s="89">
        <f t="shared" ref="L70" si="92">SUM(L71:L76)</f>
        <v>0</v>
      </c>
      <c r="P70" s="106">
        <f t="shared" ref="P70:Q93" si="93">IFERROR(IF(AND(ROUND(SUM(C70:C70),0)=0,ROUND(SUM(D70:D70),0)&gt;ROUND(SUM(C70:C70),0)),"INF",(ROUND(SUM(D70:D70),0)-ROUND(SUM(C70:C70),0))/ROUND(SUM(C70:C70),0)),0)</f>
        <v>0</v>
      </c>
      <c r="Q70" s="106">
        <f t="shared" si="93"/>
        <v>0</v>
      </c>
      <c r="R70" s="106">
        <f t="shared" ref="R70:R93" si="94">IFERROR(IF(AND(ROUND(SUM(E70),0)=0,ROUND(SUM(F70:F70),0)&gt;ROUND(SUM(E70),0)),"INF",(ROUND(SUM(F70:F70),0)-ROUND(SUM(E70),0))/ROUND(SUM(E70),0)),0)</f>
        <v>0</v>
      </c>
      <c r="S70" s="106">
        <f t="shared" ref="S70:S93" si="95">IFERROR(IF(AND(ROUND(SUM(F70),0)=0,ROUND(SUM(G70:G70),0)&gt;ROUND(SUM(F70),0)),"INF",(ROUND(SUM(G70:G70),0)-ROUND(SUM(F70),0))/ROUND(SUM(F70),0)),0)</f>
        <v>0</v>
      </c>
      <c r="T70" s="106">
        <f t="shared" ref="T70:T93" si="96">IFERROR(IF(AND(ROUND(SUM(G70),0)=0,ROUND(SUM(H70:H70),0)&gt;ROUND(SUM(G70),0)),"INF",(ROUND(SUM(H70:H70),0)-ROUND(SUM(G70),0))/ROUND(SUM(G70),0)),0)</f>
        <v>0</v>
      </c>
      <c r="U70" s="106">
        <f t="shared" ref="U70:U93" si="97">IFERROR(IF(AND(ROUND(SUM(H70),0)=0,ROUND(SUM(I70:I70),0)&gt;ROUND(SUM(H70),0)),"INF",(ROUND(SUM(I70:I70),0)-ROUND(SUM(H70),0))/ROUND(SUM(H70),0)),0)</f>
        <v>0</v>
      </c>
      <c r="V70" s="106">
        <f t="shared" ref="V70:V93" si="98">IFERROR(IF(AND(ROUND(SUM(I70),0)=0,ROUND(SUM(J70:J70),0)&gt;ROUND(SUM(I70),0)),"INF",(ROUND(SUM(J70:J70),0)-ROUND(SUM(I70),0))/ROUND(SUM(I70),0)),0)</f>
        <v>0</v>
      </c>
      <c r="W70" s="106">
        <f t="shared" ref="W70:W93" si="99">IFERROR(IF(AND(ROUND(SUM(J70),0)=0,ROUND(SUM(K70:K70),0)&gt;ROUND(SUM(J70),0)),"INF",(ROUND(SUM(K70:K70),0)-ROUND(SUM(J70),0))/ROUND(SUM(J70),0)),0)</f>
        <v>0</v>
      </c>
      <c r="X70" s="274">
        <f t="shared" ref="X70:X93" si="100">IFERROR(IF(AND(ROUND(SUM(K70),0)=0,ROUND(SUM(L70:L70),0)&gt;ROUND(SUM(K70),0)),"INF",(ROUND(SUM(L70:L70),0)-ROUND(SUM(K70),0))/ROUND(SUM(K70),0)),0)</f>
        <v>0</v>
      </c>
    </row>
    <row r="71" spans="1:24" x14ac:dyDescent="0.3">
      <c r="A71" s="88" t="s">
        <v>91</v>
      </c>
      <c r="B71" s="276">
        <v>10</v>
      </c>
      <c r="C71" s="165"/>
      <c r="D71" s="165"/>
      <c r="E71" s="165"/>
      <c r="F71" s="165"/>
      <c r="G71" s="165"/>
      <c r="H71" s="165"/>
      <c r="I71" s="165"/>
      <c r="J71" s="165"/>
      <c r="K71" s="165"/>
      <c r="L71" s="165"/>
      <c r="P71" s="106">
        <f t="shared" si="93"/>
        <v>0</v>
      </c>
      <c r="Q71" s="106">
        <f t="shared" si="93"/>
        <v>0</v>
      </c>
      <c r="R71" s="106">
        <f t="shared" si="94"/>
        <v>0</v>
      </c>
      <c r="S71" s="106">
        <f t="shared" si="95"/>
        <v>0</v>
      </c>
      <c r="T71" s="106">
        <f t="shared" si="96"/>
        <v>0</v>
      </c>
      <c r="U71" s="106">
        <f t="shared" si="97"/>
        <v>0</v>
      </c>
      <c r="V71" s="106">
        <f t="shared" si="98"/>
        <v>0</v>
      </c>
      <c r="W71" s="106">
        <f t="shared" si="99"/>
        <v>0</v>
      </c>
      <c r="X71" s="274">
        <f t="shared" si="100"/>
        <v>0</v>
      </c>
    </row>
    <row r="72" spans="1:24" x14ac:dyDescent="0.3">
      <c r="A72" s="88" t="s">
        <v>92</v>
      </c>
      <c r="B72" s="276">
        <v>11</v>
      </c>
      <c r="C72" s="165"/>
      <c r="D72" s="165"/>
      <c r="E72" s="165"/>
      <c r="F72" s="165"/>
      <c r="G72" s="165"/>
      <c r="H72" s="165"/>
      <c r="I72" s="165"/>
      <c r="J72" s="165"/>
      <c r="K72" s="165"/>
      <c r="L72" s="165"/>
      <c r="P72" s="106">
        <f t="shared" si="93"/>
        <v>0</v>
      </c>
      <c r="Q72" s="106">
        <f t="shared" si="93"/>
        <v>0</v>
      </c>
      <c r="R72" s="106">
        <f t="shared" si="94"/>
        <v>0</v>
      </c>
      <c r="S72" s="106">
        <f t="shared" si="95"/>
        <v>0</v>
      </c>
      <c r="T72" s="106">
        <f t="shared" si="96"/>
        <v>0</v>
      </c>
      <c r="U72" s="106">
        <f t="shared" si="97"/>
        <v>0</v>
      </c>
      <c r="V72" s="106">
        <f t="shared" si="98"/>
        <v>0</v>
      </c>
      <c r="W72" s="106">
        <f t="shared" si="99"/>
        <v>0</v>
      </c>
      <c r="X72" s="274">
        <f t="shared" si="100"/>
        <v>0</v>
      </c>
    </row>
    <row r="73" spans="1:24" x14ac:dyDescent="0.3">
      <c r="A73" s="88" t="s">
        <v>93</v>
      </c>
      <c r="B73" s="276">
        <v>12</v>
      </c>
      <c r="C73" s="165"/>
      <c r="D73" s="165"/>
      <c r="E73" s="165"/>
      <c r="F73" s="165"/>
      <c r="G73" s="165"/>
      <c r="H73" s="165"/>
      <c r="I73" s="165"/>
      <c r="J73" s="165"/>
      <c r="K73" s="165"/>
      <c r="L73" s="165"/>
      <c r="P73" s="106">
        <f t="shared" si="93"/>
        <v>0</v>
      </c>
      <c r="Q73" s="106">
        <f t="shared" si="93"/>
        <v>0</v>
      </c>
      <c r="R73" s="106">
        <f t="shared" si="94"/>
        <v>0</v>
      </c>
      <c r="S73" s="106">
        <f t="shared" si="95"/>
        <v>0</v>
      </c>
      <c r="T73" s="106">
        <f t="shared" si="96"/>
        <v>0</v>
      </c>
      <c r="U73" s="106">
        <f t="shared" si="97"/>
        <v>0</v>
      </c>
      <c r="V73" s="106">
        <f t="shared" si="98"/>
        <v>0</v>
      </c>
      <c r="W73" s="106">
        <f t="shared" si="99"/>
        <v>0</v>
      </c>
      <c r="X73" s="274">
        <f t="shared" si="100"/>
        <v>0</v>
      </c>
    </row>
    <row r="74" spans="1:24" x14ac:dyDescent="0.3">
      <c r="A74" s="88" t="s">
        <v>94</v>
      </c>
      <c r="B74" s="276">
        <v>13</v>
      </c>
      <c r="C74" s="165"/>
      <c r="D74" s="165"/>
      <c r="E74" s="165"/>
      <c r="F74" s="165"/>
      <c r="G74" s="165"/>
      <c r="H74" s="165"/>
      <c r="I74" s="165"/>
      <c r="J74" s="165"/>
      <c r="K74" s="165"/>
      <c r="L74" s="165"/>
      <c r="P74" s="106">
        <f t="shared" si="93"/>
        <v>0</v>
      </c>
      <c r="Q74" s="106">
        <f t="shared" si="93"/>
        <v>0</v>
      </c>
      <c r="R74" s="106">
        <f t="shared" si="94"/>
        <v>0</v>
      </c>
      <c r="S74" s="106">
        <f t="shared" si="95"/>
        <v>0</v>
      </c>
      <c r="T74" s="106">
        <f t="shared" si="96"/>
        <v>0</v>
      </c>
      <c r="U74" s="106">
        <f t="shared" si="97"/>
        <v>0</v>
      </c>
      <c r="V74" s="106">
        <f t="shared" si="98"/>
        <v>0</v>
      </c>
      <c r="W74" s="106">
        <f t="shared" si="99"/>
        <v>0</v>
      </c>
      <c r="X74" s="274">
        <f t="shared" si="100"/>
        <v>0</v>
      </c>
    </row>
    <row r="75" spans="1:24" x14ac:dyDescent="0.3">
      <c r="A75" s="88" t="s">
        <v>95</v>
      </c>
      <c r="B75" s="276">
        <v>14</v>
      </c>
      <c r="C75" s="165"/>
      <c r="D75" s="165"/>
      <c r="E75" s="165"/>
      <c r="F75" s="165"/>
      <c r="G75" s="165"/>
      <c r="H75" s="165"/>
      <c r="I75" s="165"/>
      <c r="J75" s="165"/>
      <c r="K75" s="165"/>
      <c r="L75" s="165"/>
      <c r="P75" s="106">
        <f t="shared" si="93"/>
        <v>0</v>
      </c>
      <c r="Q75" s="106">
        <f t="shared" si="93"/>
        <v>0</v>
      </c>
      <c r="R75" s="106">
        <f t="shared" si="94"/>
        <v>0</v>
      </c>
      <c r="S75" s="106">
        <f t="shared" si="95"/>
        <v>0</v>
      </c>
      <c r="T75" s="106">
        <f t="shared" si="96"/>
        <v>0</v>
      </c>
      <c r="U75" s="106">
        <f t="shared" si="97"/>
        <v>0</v>
      </c>
      <c r="V75" s="106">
        <f t="shared" si="98"/>
        <v>0</v>
      </c>
      <c r="W75" s="106">
        <f t="shared" si="99"/>
        <v>0</v>
      </c>
      <c r="X75" s="274">
        <f t="shared" si="100"/>
        <v>0</v>
      </c>
    </row>
    <row r="76" spans="1:24" x14ac:dyDescent="0.3">
      <c r="A76" s="88" t="s">
        <v>96</v>
      </c>
      <c r="B76" s="276">
        <v>15</v>
      </c>
      <c r="C76" s="165"/>
      <c r="D76" s="165"/>
      <c r="E76" s="165"/>
      <c r="F76" s="165"/>
      <c r="G76" s="165"/>
      <c r="H76" s="165"/>
      <c r="I76" s="165"/>
      <c r="J76" s="165"/>
      <c r="K76" s="165"/>
      <c r="L76" s="165"/>
      <c r="P76" s="106">
        <f t="shared" si="93"/>
        <v>0</v>
      </c>
      <c r="Q76" s="106">
        <f t="shared" si="93"/>
        <v>0</v>
      </c>
      <c r="R76" s="106">
        <f t="shared" si="94"/>
        <v>0</v>
      </c>
      <c r="S76" s="106">
        <f t="shared" si="95"/>
        <v>0</v>
      </c>
      <c r="T76" s="106">
        <f t="shared" si="96"/>
        <v>0</v>
      </c>
      <c r="U76" s="106">
        <f t="shared" si="97"/>
        <v>0</v>
      </c>
      <c r="V76" s="106">
        <f t="shared" si="98"/>
        <v>0</v>
      </c>
      <c r="W76" s="106">
        <f t="shared" si="99"/>
        <v>0</v>
      </c>
      <c r="X76" s="274">
        <f t="shared" si="100"/>
        <v>0</v>
      </c>
    </row>
    <row r="77" spans="1:24" x14ac:dyDescent="0.3">
      <c r="A77" s="271" t="s">
        <v>97</v>
      </c>
      <c r="B77" s="272">
        <v>16</v>
      </c>
      <c r="C77" s="89">
        <f t="shared" ref="C77:L77" si="101">C78</f>
        <v>0</v>
      </c>
      <c r="D77" s="89">
        <f t="shared" si="101"/>
        <v>0</v>
      </c>
      <c r="E77" s="89">
        <f t="shared" si="101"/>
        <v>0</v>
      </c>
      <c r="F77" s="89">
        <f t="shared" si="101"/>
        <v>0</v>
      </c>
      <c r="G77" s="89">
        <f t="shared" si="101"/>
        <v>0</v>
      </c>
      <c r="H77" s="89">
        <f t="shared" si="101"/>
        <v>0</v>
      </c>
      <c r="I77" s="89">
        <f t="shared" si="101"/>
        <v>0</v>
      </c>
      <c r="J77" s="89">
        <f t="shared" si="101"/>
        <v>0</v>
      </c>
      <c r="K77" s="89">
        <f t="shared" si="101"/>
        <v>0</v>
      </c>
      <c r="L77" s="89">
        <f t="shared" si="101"/>
        <v>0</v>
      </c>
      <c r="P77" s="106">
        <f t="shared" si="93"/>
        <v>0</v>
      </c>
      <c r="Q77" s="106">
        <f t="shared" si="93"/>
        <v>0</v>
      </c>
      <c r="R77" s="106">
        <f t="shared" si="94"/>
        <v>0</v>
      </c>
      <c r="S77" s="106">
        <f t="shared" si="95"/>
        <v>0</v>
      </c>
      <c r="T77" s="106">
        <f t="shared" si="96"/>
        <v>0</v>
      </c>
      <c r="U77" s="106">
        <f t="shared" si="97"/>
        <v>0</v>
      </c>
      <c r="V77" s="106">
        <f t="shared" si="98"/>
        <v>0</v>
      </c>
      <c r="W77" s="106">
        <f t="shared" si="99"/>
        <v>0</v>
      </c>
      <c r="X77" s="274">
        <f t="shared" si="100"/>
        <v>0</v>
      </c>
    </row>
    <row r="78" spans="1:24" x14ac:dyDescent="0.3">
      <c r="A78" s="88" t="s">
        <v>98</v>
      </c>
      <c r="B78" s="276">
        <v>16</v>
      </c>
      <c r="C78" s="165"/>
      <c r="D78" s="165"/>
      <c r="E78" s="165"/>
      <c r="F78" s="165"/>
      <c r="G78" s="165"/>
      <c r="H78" s="165"/>
      <c r="I78" s="165"/>
      <c r="J78" s="165"/>
      <c r="K78" s="165"/>
      <c r="L78" s="165"/>
      <c r="P78" s="106">
        <f t="shared" si="93"/>
        <v>0</v>
      </c>
      <c r="Q78" s="106">
        <f t="shared" si="93"/>
        <v>0</v>
      </c>
      <c r="R78" s="106">
        <f t="shared" si="94"/>
        <v>0</v>
      </c>
      <c r="S78" s="106">
        <f t="shared" si="95"/>
        <v>0</v>
      </c>
      <c r="T78" s="106">
        <f t="shared" si="96"/>
        <v>0</v>
      </c>
      <c r="U78" s="106">
        <f t="shared" si="97"/>
        <v>0</v>
      </c>
      <c r="V78" s="106">
        <f t="shared" si="98"/>
        <v>0</v>
      </c>
      <c r="W78" s="106">
        <f t="shared" si="99"/>
        <v>0</v>
      </c>
      <c r="X78" s="274">
        <f t="shared" si="100"/>
        <v>0</v>
      </c>
    </row>
    <row r="79" spans="1:24" x14ac:dyDescent="0.3">
      <c r="A79" s="271" t="s">
        <v>99</v>
      </c>
      <c r="B79" s="272" t="s">
        <v>100</v>
      </c>
      <c r="C79" s="89">
        <f t="shared" ref="C79" si="102">SUM(C80,C85,C92)</f>
        <v>0</v>
      </c>
      <c r="D79" s="89">
        <f t="shared" ref="D79:E79" si="103">SUM(D80,D85,D92)</f>
        <v>0</v>
      </c>
      <c r="E79" s="89">
        <f t="shared" si="103"/>
        <v>0</v>
      </c>
      <c r="F79" s="89">
        <f t="shared" ref="F79" si="104">SUM(F80,F85,F92)</f>
        <v>0</v>
      </c>
      <c r="G79" s="89">
        <f t="shared" ref="G79" si="105">SUM(G80,G85,G92)</f>
        <v>0</v>
      </c>
      <c r="H79" s="89">
        <f t="shared" ref="H79" si="106">SUM(H80,H85,H92)</f>
        <v>0</v>
      </c>
      <c r="I79" s="89">
        <f t="shared" ref="I79" si="107">SUM(I80,I85,I92)</f>
        <v>0</v>
      </c>
      <c r="J79" s="89">
        <f t="shared" ref="J79" si="108">SUM(J80,J85,J92)</f>
        <v>0</v>
      </c>
      <c r="K79" s="89">
        <f t="shared" ref="K79" si="109">SUM(K80,K85,K92)</f>
        <v>0</v>
      </c>
      <c r="L79" s="89">
        <f t="shared" ref="L79" si="110">SUM(L80,L85,L92)</f>
        <v>0</v>
      </c>
      <c r="P79" s="106">
        <f t="shared" si="93"/>
        <v>0</v>
      </c>
      <c r="Q79" s="106">
        <f t="shared" si="93"/>
        <v>0</v>
      </c>
      <c r="R79" s="106">
        <f t="shared" si="94"/>
        <v>0</v>
      </c>
      <c r="S79" s="106">
        <f t="shared" si="95"/>
        <v>0</v>
      </c>
      <c r="T79" s="106">
        <f t="shared" si="96"/>
        <v>0</v>
      </c>
      <c r="U79" s="106">
        <f t="shared" si="97"/>
        <v>0</v>
      </c>
      <c r="V79" s="106">
        <f t="shared" si="98"/>
        <v>0</v>
      </c>
      <c r="W79" s="106">
        <f t="shared" si="99"/>
        <v>0</v>
      </c>
      <c r="X79" s="274">
        <f t="shared" si="100"/>
        <v>0</v>
      </c>
    </row>
    <row r="80" spans="1:24" x14ac:dyDescent="0.3">
      <c r="A80" s="271" t="s">
        <v>430</v>
      </c>
      <c r="B80" s="272">
        <v>17</v>
      </c>
      <c r="C80" s="89">
        <f t="shared" ref="C80" si="111">SUM(C81,C84)</f>
        <v>0</v>
      </c>
      <c r="D80" s="89">
        <f t="shared" ref="D80:E80" si="112">SUM(D81,D84)</f>
        <v>0</v>
      </c>
      <c r="E80" s="89">
        <f t="shared" si="112"/>
        <v>0</v>
      </c>
      <c r="F80" s="89">
        <f t="shared" ref="F80" si="113">SUM(F81,F84)</f>
        <v>0</v>
      </c>
      <c r="G80" s="89">
        <f t="shared" ref="G80" si="114">SUM(G81,G84)</f>
        <v>0</v>
      </c>
      <c r="H80" s="89">
        <f t="shared" ref="H80" si="115">SUM(H81,H84)</f>
        <v>0</v>
      </c>
      <c r="I80" s="89">
        <f t="shared" ref="I80" si="116">SUM(I81,I84)</f>
        <v>0</v>
      </c>
      <c r="J80" s="89">
        <f t="shared" ref="J80" si="117">SUM(J81,J84)</f>
        <v>0</v>
      </c>
      <c r="K80" s="89">
        <f t="shared" ref="K80" si="118">SUM(K81,K84)</f>
        <v>0</v>
      </c>
      <c r="L80" s="89">
        <f t="shared" ref="L80" si="119">SUM(L81,L84)</f>
        <v>0</v>
      </c>
      <c r="P80" s="106">
        <f t="shared" si="93"/>
        <v>0</v>
      </c>
      <c r="Q80" s="106">
        <f t="shared" si="93"/>
        <v>0</v>
      </c>
      <c r="R80" s="106">
        <f t="shared" si="94"/>
        <v>0</v>
      </c>
      <c r="S80" s="106">
        <f t="shared" si="95"/>
        <v>0</v>
      </c>
      <c r="T80" s="106">
        <f t="shared" si="96"/>
        <v>0</v>
      </c>
      <c r="U80" s="106">
        <f t="shared" si="97"/>
        <v>0</v>
      </c>
      <c r="V80" s="106">
        <f t="shared" si="98"/>
        <v>0</v>
      </c>
      <c r="W80" s="106">
        <f t="shared" si="99"/>
        <v>0</v>
      </c>
      <c r="X80" s="274">
        <f t="shared" si="100"/>
        <v>0</v>
      </c>
    </row>
    <row r="81" spans="1:24" x14ac:dyDescent="0.3">
      <c r="A81" s="271" t="s">
        <v>101</v>
      </c>
      <c r="B81" s="272" t="s">
        <v>102</v>
      </c>
      <c r="C81" s="89">
        <f t="shared" ref="C81" si="120">SUM(C82:C83)</f>
        <v>0</v>
      </c>
      <c r="D81" s="89">
        <f t="shared" ref="D81:E81" si="121">SUM(D82:D83)</f>
        <v>0</v>
      </c>
      <c r="E81" s="89">
        <f t="shared" si="121"/>
        <v>0</v>
      </c>
      <c r="F81" s="89">
        <f t="shared" ref="F81:L81" si="122">SUM(F82:F83)</f>
        <v>0</v>
      </c>
      <c r="G81" s="89">
        <f t="shared" si="122"/>
        <v>0</v>
      </c>
      <c r="H81" s="89">
        <f t="shared" si="122"/>
        <v>0</v>
      </c>
      <c r="I81" s="89">
        <f t="shared" si="122"/>
        <v>0</v>
      </c>
      <c r="J81" s="89">
        <f t="shared" si="122"/>
        <v>0</v>
      </c>
      <c r="K81" s="89">
        <f t="shared" si="122"/>
        <v>0</v>
      </c>
      <c r="L81" s="89">
        <f t="shared" si="122"/>
        <v>0</v>
      </c>
      <c r="P81" s="106">
        <f t="shared" si="93"/>
        <v>0</v>
      </c>
      <c r="Q81" s="106">
        <f t="shared" si="93"/>
        <v>0</v>
      </c>
      <c r="R81" s="106">
        <f t="shared" si="94"/>
        <v>0</v>
      </c>
      <c r="S81" s="106">
        <f t="shared" si="95"/>
        <v>0</v>
      </c>
      <c r="T81" s="106">
        <f t="shared" si="96"/>
        <v>0</v>
      </c>
      <c r="U81" s="106">
        <f t="shared" si="97"/>
        <v>0</v>
      </c>
      <c r="V81" s="106">
        <f t="shared" si="98"/>
        <v>0</v>
      </c>
      <c r="W81" s="106">
        <f t="shared" si="99"/>
        <v>0</v>
      </c>
      <c r="X81" s="274">
        <f t="shared" si="100"/>
        <v>0</v>
      </c>
    </row>
    <row r="82" spans="1:24" x14ac:dyDescent="0.3">
      <c r="A82" s="287" t="s">
        <v>103</v>
      </c>
      <c r="B82" s="276"/>
      <c r="C82" s="165"/>
      <c r="D82" s="165"/>
      <c r="E82" s="165"/>
      <c r="F82" s="165"/>
      <c r="G82" s="165"/>
      <c r="H82" s="165"/>
      <c r="I82" s="165"/>
      <c r="J82" s="165"/>
      <c r="K82" s="165"/>
      <c r="L82" s="165"/>
      <c r="P82" s="106">
        <f t="shared" si="93"/>
        <v>0</v>
      </c>
      <c r="Q82" s="106">
        <f t="shared" si="93"/>
        <v>0</v>
      </c>
      <c r="R82" s="106">
        <f t="shared" si="94"/>
        <v>0</v>
      </c>
      <c r="S82" s="106">
        <f t="shared" si="95"/>
        <v>0</v>
      </c>
      <c r="T82" s="106">
        <f t="shared" si="96"/>
        <v>0</v>
      </c>
      <c r="U82" s="106">
        <f t="shared" si="97"/>
        <v>0</v>
      </c>
      <c r="V82" s="106">
        <f t="shared" si="98"/>
        <v>0</v>
      </c>
      <c r="W82" s="106">
        <f t="shared" si="99"/>
        <v>0</v>
      </c>
      <c r="X82" s="274">
        <f t="shared" si="100"/>
        <v>0</v>
      </c>
    </row>
    <row r="83" spans="1:24" x14ac:dyDescent="0.3">
      <c r="A83" s="287" t="s">
        <v>104</v>
      </c>
      <c r="B83" s="276"/>
      <c r="C83" s="165"/>
      <c r="D83" s="165"/>
      <c r="E83" s="165"/>
      <c r="F83" s="165"/>
      <c r="G83" s="165"/>
      <c r="H83" s="165"/>
      <c r="I83" s="165"/>
      <c r="J83" s="165"/>
      <c r="K83" s="165"/>
      <c r="L83" s="165"/>
      <c r="P83" s="106">
        <f t="shared" si="93"/>
        <v>0</v>
      </c>
      <c r="Q83" s="106">
        <f t="shared" si="93"/>
        <v>0</v>
      </c>
      <c r="R83" s="106">
        <f t="shared" si="94"/>
        <v>0</v>
      </c>
      <c r="S83" s="106">
        <f t="shared" si="95"/>
        <v>0</v>
      </c>
      <c r="T83" s="106">
        <f t="shared" si="96"/>
        <v>0</v>
      </c>
      <c r="U83" s="106">
        <f t="shared" si="97"/>
        <v>0</v>
      </c>
      <c r="V83" s="106">
        <f t="shared" si="98"/>
        <v>0</v>
      </c>
      <c r="W83" s="106">
        <f t="shared" si="99"/>
        <v>0</v>
      </c>
      <c r="X83" s="274">
        <f t="shared" si="100"/>
        <v>0</v>
      </c>
    </row>
    <row r="84" spans="1:24" x14ac:dyDescent="0.3">
      <c r="A84" s="287" t="s">
        <v>105</v>
      </c>
      <c r="B84" s="276" t="s">
        <v>106</v>
      </c>
      <c r="C84" s="165"/>
      <c r="D84" s="165"/>
      <c r="E84" s="165"/>
      <c r="F84" s="165"/>
      <c r="G84" s="165"/>
      <c r="H84" s="165"/>
      <c r="I84" s="165"/>
      <c r="J84" s="165"/>
      <c r="K84" s="165"/>
      <c r="L84" s="165"/>
      <c r="P84" s="106">
        <f t="shared" si="93"/>
        <v>0</v>
      </c>
      <c r="Q84" s="106">
        <f t="shared" si="93"/>
        <v>0</v>
      </c>
      <c r="R84" s="106">
        <f t="shared" si="94"/>
        <v>0</v>
      </c>
      <c r="S84" s="106">
        <f t="shared" si="95"/>
        <v>0</v>
      </c>
      <c r="T84" s="106">
        <f t="shared" si="96"/>
        <v>0</v>
      </c>
      <c r="U84" s="106">
        <f t="shared" si="97"/>
        <v>0</v>
      </c>
      <c r="V84" s="106">
        <f t="shared" si="98"/>
        <v>0</v>
      </c>
      <c r="W84" s="106">
        <f t="shared" si="99"/>
        <v>0</v>
      </c>
      <c r="X84" s="274">
        <f t="shared" si="100"/>
        <v>0</v>
      </c>
    </row>
    <row r="85" spans="1:24" x14ac:dyDescent="0.3">
      <c r="A85" s="271" t="s">
        <v>107</v>
      </c>
      <c r="B85" s="272" t="s">
        <v>108</v>
      </c>
      <c r="C85" s="89">
        <f t="shared" ref="C85" si="123">SUM(C86:C91)</f>
        <v>0</v>
      </c>
      <c r="D85" s="89">
        <f t="shared" ref="D85:E85" si="124">SUM(D86:D91)</f>
        <v>0</v>
      </c>
      <c r="E85" s="89">
        <f t="shared" si="124"/>
        <v>0</v>
      </c>
      <c r="F85" s="89">
        <f t="shared" ref="F85" si="125">SUM(F86:F91)</f>
        <v>0</v>
      </c>
      <c r="G85" s="89">
        <f t="shared" ref="G85" si="126">SUM(G86:G91)</f>
        <v>0</v>
      </c>
      <c r="H85" s="89">
        <f t="shared" ref="H85" si="127">SUM(H86:H91)</f>
        <v>0</v>
      </c>
      <c r="I85" s="89">
        <f t="shared" ref="I85" si="128">SUM(I86:I91)</f>
        <v>0</v>
      </c>
      <c r="J85" s="89">
        <f t="shared" ref="J85" si="129">SUM(J86:J91)</f>
        <v>0</v>
      </c>
      <c r="K85" s="89">
        <f t="shared" ref="K85" si="130">SUM(K86:K91)</f>
        <v>0</v>
      </c>
      <c r="L85" s="89">
        <f t="shared" ref="L85" si="131">SUM(L86:L91)</f>
        <v>0</v>
      </c>
      <c r="P85" s="106">
        <f t="shared" si="93"/>
        <v>0</v>
      </c>
      <c r="Q85" s="106">
        <f t="shared" si="93"/>
        <v>0</v>
      </c>
      <c r="R85" s="106">
        <f t="shared" si="94"/>
        <v>0</v>
      </c>
      <c r="S85" s="106">
        <f t="shared" si="95"/>
        <v>0</v>
      </c>
      <c r="T85" s="106">
        <f t="shared" si="96"/>
        <v>0</v>
      </c>
      <c r="U85" s="106">
        <f t="shared" si="97"/>
        <v>0</v>
      </c>
      <c r="V85" s="106">
        <f t="shared" si="98"/>
        <v>0</v>
      </c>
      <c r="W85" s="106">
        <f t="shared" si="99"/>
        <v>0</v>
      </c>
      <c r="X85" s="274">
        <f t="shared" si="100"/>
        <v>0</v>
      </c>
    </row>
    <row r="86" spans="1:24" x14ac:dyDescent="0.3">
      <c r="A86" s="287" t="s">
        <v>109</v>
      </c>
      <c r="B86" s="276">
        <v>42</v>
      </c>
      <c r="C86" s="165"/>
      <c r="D86" s="165"/>
      <c r="E86" s="165"/>
      <c r="F86" s="165"/>
      <c r="G86" s="165"/>
      <c r="H86" s="165"/>
      <c r="I86" s="165"/>
      <c r="J86" s="165"/>
      <c r="K86" s="165"/>
      <c r="L86" s="165"/>
      <c r="P86" s="106">
        <f t="shared" si="93"/>
        <v>0</v>
      </c>
      <c r="Q86" s="106">
        <f t="shared" si="93"/>
        <v>0</v>
      </c>
      <c r="R86" s="106">
        <f t="shared" si="94"/>
        <v>0</v>
      </c>
      <c r="S86" s="106">
        <f t="shared" si="95"/>
        <v>0</v>
      </c>
      <c r="T86" s="106">
        <f t="shared" si="96"/>
        <v>0</v>
      </c>
      <c r="U86" s="106">
        <f t="shared" si="97"/>
        <v>0</v>
      </c>
      <c r="V86" s="106">
        <f t="shared" si="98"/>
        <v>0</v>
      </c>
      <c r="W86" s="106">
        <f t="shared" si="99"/>
        <v>0</v>
      </c>
      <c r="X86" s="274">
        <f t="shared" si="100"/>
        <v>0</v>
      </c>
    </row>
    <row r="87" spans="1:24" x14ac:dyDescent="0.3">
      <c r="A87" s="287" t="s">
        <v>110</v>
      </c>
      <c r="B87" s="276">
        <v>43</v>
      </c>
      <c r="C87" s="165"/>
      <c r="D87" s="165"/>
      <c r="E87" s="165"/>
      <c r="F87" s="165"/>
      <c r="G87" s="165"/>
      <c r="H87" s="165"/>
      <c r="I87" s="165"/>
      <c r="J87" s="165"/>
      <c r="K87" s="165"/>
      <c r="L87" s="165"/>
      <c r="P87" s="106">
        <f t="shared" si="93"/>
        <v>0</v>
      </c>
      <c r="Q87" s="106">
        <f t="shared" si="93"/>
        <v>0</v>
      </c>
      <c r="R87" s="106">
        <f t="shared" si="94"/>
        <v>0</v>
      </c>
      <c r="S87" s="106">
        <f t="shared" si="95"/>
        <v>0</v>
      </c>
      <c r="T87" s="106">
        <f t="shared" si="96"/>
        <v>0</v>
      </c>
      <c r="U87" s="106">
        <f t="shared" si="97"/>
        <v>0</v>
      </c>
      <c r="V87" s="106">
        <f t="shared" si="98"/>
        <v>0</v>
      </c>
      <c r="W87" s="106">
        <f t="shared" si="99"/>
        <v>0</v>
      </c>
      <c r="X87" s="274">
        <f t="shared" si="100"/>
        <v>0</v>
      </c>
    </row>
    <row r="88" spans="1:24" x14ac:dyDescent="0.3">
      <c r="A88" s="287" t="s">
        <v>111</v>
      </c>
      <c r="B88" s="276">
        <v>44</v>
      </c>
      <c r="C88" s="165"/>
      <c r="D88" s="165"/>
      <c r="E88" s="165"/>
      <c r="F88" s="165"/>
      <c r="G88" s="165"/>
      <c r="H88" s="165"/>
      <c r="I88" s="165"/>
      <c r="J88" s="165"/>
      <c r="K88" s="165"/>
      <c r="L88" s="165"/>
      <c r="P88" s="106">
        <f t="shared" si="93"/>
        <v>0</v>
      </c>
      <c r="Q88" s="106">
        <f t="shared" si="93"/>
        <v>0</v>
      </c>
      <c r="R88" s="106">
        <f t="shared" si="94"/>
        <v>0</v>
      </c>
      <c r="S88" s="106">
        <f t="shared" si="95"/>
        <v>0</v>
      </c>
      <c r="T88" s="106">
        <f t="shared" si="96"/>
        <v>0</v>
      </c>
      <c r="U88" s="106">
        <f t="shared" si="97"/>
        <v>0</v>
      </c>
      <c r="V88" s="106">
        <f t="shared" si="98"/>
        <v>0</v>
      </c>
      <c r="W88" s="106">
        <f t="shared" si="99"/>
        <v>0</v>
      </c>
      <c r="X88" s="274">
        <f t="shared" si="100"/>
        <v>0</v>
      </c>
    </row>
    <row r="89" spans="1:24" x14ac:dyDescent="0.3">
      <c r="A89" s="287" t="s">
        <v>112</v>
      </c>
      <c r="B89" s="276">
        <v>46</v>
      </c>
      <c r="C89" s="165"/>
      <c r="D89" s="165"/>
      <c r="E89" s="165"/>
      <c r="F89" s="165"/>
      <c r="G89" s="165"/>
      <c r="H89" s="165"/>
      <c r="I89" s="165"/>
      <c r="J89" s="165"/>
      <c r="K89" s="165"/>
      <c r="L89" s="165"/>
      <c r="P89" s="106">
        <f t="shared" si="93"/>
        <v>0</v>
      </c>
      <c r="Q89" s="106">
        <f t="shared" si="93"/>
        <v>0</v>
      </c>
      <c r="R89" s="106">
        <f t="shared" si="94"/>
        <v>0</v>
      </c>
      <c r="S89" s="106">
        <f t="shared" si="95"/>
        <v>0</v>
      </c>
      <c r="T89" s="106">
        <f t="shared" si="96"/>
        <v>0</v>
      </c>
      <c r="U89" s="106">
        <f t="shared" si="97"/>
        <v>0</v>
      </c>
      <c r="V89" s="106">
        <f t="shared" si="98"/>
        <v>0</v>
      </c>
      <c r="W89" s="106">
        <f t="shared" si="99"/>
        <v>0</v>
      </c>
      <c r="X89" s="274">
        <f t="shared" si="100"/>
        <v>0</v>
      </c>
    </row>
    <row r="90" spans="1:24" x14ac:dyDescent="0.3">
      <c r="A90" s="287" t="s">
        <v>113</v>
      </c>
      <c r="B90" s="276">
        <v>45</v>
      </c>
      <c r="C90" s="165"/>
      <c r="D90" s="165"/>
      <c r="E90" s="165"/>
      <c r="F90" s="165"/>
      <c r="G90" s="165"/>
      <c r="H90" s="165"/>
      <c r="I90" s="165"/>
      <c r="J90" s="165"/>
      <c r="K90" s="165"/>
      <c r="L90" s="165"/>
      <c r="P90" s="106">
        <f t="shared" si="93"/>
        <v>0</v>
      </c>
      <c r="Q90" s="106">
        <f t="shared" si="93"/>
        <v>0</v>
      </c>
      <c r="R90" s="106">
        <f t="shared" si="94"/>
        <v>0</v>
      </c>
      <c r="S90" s="106">
        <f t="shared" si="95"/>
        <v>0</v>
      </c>
      <c r="T90" s="106">
        <f t="shared" si="96"/>
        <v>0</v>
      </c>
      <c r="U90" s="106">
        <f t="shared" si="97"/>
        <v>0</v>
      </c>
      <c r="V90" s="106">
        <f t="shared" si="98"/>
        <v>0</v>
      </c>
      <c r="W90" s="106">
        <f t="shared" si="99"/>
        <v>0</v>
      </c>
      <c r="X90" s="274">
        <f t="shared" si="100"/>
        <v>0</v>
      </c>
    </row>
    <row r="91" spans="1:24" x14ac:dyDescent="0.3">
      <c r="A91" s="287" t="s">
        <v>114</v>
      </c>
      <c r="B91" s="276" t="s">
        <v>115</v>
      </c>
      <c r="C91" s="165"/>
      <c r="D91" s="165"/>
      <c r="E91" s="165"/>
      <c r="F91" s="165"/>
      <c r="G91" s="165"/>
      <c r="H91" s="165"/>
      <c r="I91" s="165"/>
      <c r="J91" s="165"/>
      <c r="K91" s="165"/>
      <c r="L91" s="165"/>
      <c r="P91" s="106">
        <f t="shared" si="93"/>
        <v>0</v>
      </c>
      <c r="Q91" s="106">
        <f t="shared" si="93"/>
        <v>0</v>
      </c>
      <c r="R91" s="106">
        <f t="shared" si="94"/>
        <v>0</v>
      </c>
      <c r="S91" s="106">
        <f t="shared" si="95"/>
        <v>0</v>
      </c>
      <c r="T91" s="106">
        <f t="shared" si="96"/>
        <v>0</v>
      </c>
      <c r="U91" s="106">
        <f t="shared" si="97"/>
        <v>0</v>
      </c>
      <c r="V91" s="106">
        <f t="shared" si="98"/>
        <v>0</v>
      </c>
      <c r="W91" s="106">
        <f t="shared" si="99"/>
        <v>0</v>
      </c>
      <c r="X91" s="274">
        <f t="shared" si="100"/>
        <v>0</v>
      </c>
    </row>
    <row r="92" spans="1:24" x14ac:dyDescent="0.3">
      <c r="A92" s="341" t="s">
        <v>83</v>
      </c>
      <c r="B92" s="342" t="s">
        <v>116</v>
      </c>
      <c r="C92" s="221"/>
      <c r="D92" s="221"/>
      <c r="E92" s="221"/>
      <c r="F92" s="221"/>
      <c r="G92" s="221"/>
      <c r="H92" s="221"/>
      <c r="I92" s="221"/>
      <c r="J92" s="221"/>
      <c r="K92" s="221"/>
      <c r="L92" s="221"/>
      <c r="P92" s="106">
        <f t="shared" si="93"/>
        <v>0</v>
      </c>
      <c r="Q92" s="106">
        <f t="shared" si="93"/>
        <v>0</v>
      </c>
      <c r="R92" s="106">
        <f t="shared" si="94"/>
        <v>0</v>
      </c>
      <c r="S92" s="106">
        <f t="shared" si="95"/>
        <v>0</v>
      </c>
      <c r="T92" s="106">
        <f t="shared" si="96"/>
        <v>0</v>
      </c>
      <c r="U92" s="106">
        <f t="shared" si="97"/>
        <v>0</v>
      </c>
      <c r="V92" s="106">
        <f t="shared" si="98"/>
        <v>0</v>
      </c>
      <c r="W92" s="106">
        <f t="shared" si="99"/>
        <v>0</v>
      </c>
      <c r="X92" s="274">
        <f t="shared" si="100"/>
        <v>0</v>
      </c>
    </row>
    <row r="93" spans="1:24" x14ac:dyDescent="0.3">
      <c r="A93" s="279" t="s">
        <v>117</v>
      </c>
      <c r="B93" s="280" t="s">
        <v>118</v>
      </c>
      <c r="C93" s="66">
        <f t="shared" ref="C93" si="132">SUM(C70,C77,C80,C85,C92)</f>
        <v>0</v>
      </c>
      <c r="D93" s="66">
        <f t="shared" ref="D93:L93" si="133">SUM(D70,D77,D80,D85,D92)</f>
        <v>0</v>
      </c>
      <c r="E93" s="66">
        <f t="shared" si="133"/>
        <v>0</v>
      </c>
      <c r="F93" s="66">
        <f t="shared" si="133"/>
        <v>0</v>
      </c>
      <c r="G93" s="66">
        <f t="shared" si="133"/>
        <v>0</v>
      </c>
      <c r="H93" s="66">
        <f t="shared" si="133"/>
        <v>0</v>
      </c>
      <c r="I93" s="66">
        <f t="shared" si="133"/>
        <v>0</v>
      </c>
      <c r="J93" s="66">
        <f t="shared" si="133"/>
        <v>0</v>
      </c>
      <c r="K93" s="66">
        <f t="shared" si="133"/>
        <v>0</v>
      </c>
      <c r="L93" s="66">
        <f t="shared" si="133"/>
        <v>0</v>
      </c>
      <c r="P93" s="288">
        <f t="shared" si="93"/>
        <v>0</v>
      </c>
      <c r="Q93" s="288">
        <f t="shared" si="93"/>
        <v>0</v>
      </c>
      <c r="R93" s="288">
        <f t="shared" si="94"/>
        <v>0</v>
      </c>
      <c r="S93" s="288">
        <f t="shared" si="95"/>
        <v>0</v>
      </c>
      <c r="T93" s="288">
        <f t="shared" si="96"/>
        <v>0</v>
      </c>
      <c r="U93" s="288">
        <f t="shared" si="97"/>
        <v>0</v>
      </c>
      <c r="V93" s="288">
        <f t="shared" si="98"/>
        <v>0</v>
      </c>
      <c r="W93" s="288">
        <f t="shared" si="99"/>
        <v>0</v>
      </c>
      <c r="X93" s="288">
        <f t="shared" si="100"/>
        <v>0</v>
      </c>
    </row>
    <row r="95" spans="1:24" x14ac:dyDescent="0.3">
      <c r="A95" s="309" t="s">
        <v>409</v>
      </c>
      <c r="B95" s="310"/>
      <c r="C95" s="311"/>
      <c r="D95" s="311"/>
      <c r="E95" s="311"/>
      <c r="F95" s="310"/>
      <c r="G95" s="310"/>
      <c r="H95" s="310"/>
      <c r="I95" s="310"/>
      <c r="J95" s="310"/>
      <c r="K95" s="310"/>
      <c r="L95" s="310"/>
      <c r="M95" s="310"/>
      <c r="N95" s="310"/>
      <c r="O95" s="310"/>
      <c r="P95" s="310"/>
      <c r="Q95" s="310"/>
      <c r="R95" s="310"/>
      <c r="S95" s="310"/>
      <c r="T95" s="310"/>
      <c r="U95" s="310"/>
      <c r="V95" s="310"/>
      <c r="W95" s="310"/>
      <c r="X95" s="310"/>
    </row>
    <row r="97" spans="1:24" x14ac:dyDescent="0.3">
      <c r="P97" s="507" t="s">
        <v>445</v>
      </c>
      <c r="Q97" s="507"/>
      <c r="R97" s="507"/>
      <c r="S97" s="507"/>
      <c r="T97" s="507"/>
      <c r="U97" s="507"/>
      <c r="V97" s="507"/>
      <c r="W97" s="507"/>
      <c r="X97" s="508"/>
    </row>
    <row r="98" spans="1:24" ht="40.5" x14ac:dyDescent="0.3">
      <c r="A98" s="302" t="s">
        <v>66</v>
      </c>
      <c r="B98" s="302" t="s">
        <v>88</v>
      </c>
      <c r="C98" s="378" t="s">
        <v>514</v>
      </c>
      <c r="D98" s="378" t="s">
        <v>505</v>
      </c>
      <c r="E98" s="378" t="s">
        <v>513</v>
      </c>
      <c r="F98" s="378" t="s">
        <v>512</v>
      </c>
      <c r="G98" s="378" t="s">
        <v>511</v>
      </c>
      <c r="H98" s="160" t="s">
        <v>494</v>
      </c>
      <c r="I98" s="160" t="s">
        <v>495</v>
      </c>
      <c r="J98" s="160" t="s">
        <v>496</v>
      </c>
      <c r="K98" s="160" t="s">
        <v>497</v>
      </c>
      <c r="L98" s="160" t="s">
        <v>498</v>
      </c>
      <c r="P98" s="380" t="s">
        <v>446</v>
      </c>
      <c r="Q98" s="378" t="s">
        <v>447</v>
      </c>
      <c r="R98" s="378" t="s">
        <v>503</v>
      </c>
      <c r="S98" s="378" t="s">
        <v>449</v>
      </c>
      <c r="T98" s="378" t="s">
        <v>504</v>
      </c>
      <c r="U98" s="378" t="s">
        <v>460</v>
      </c>
      <c r="V98" s="378" t="s">
        <v>461</v>
      </c>
      <c r="W98" s="378" t="s">
        <v>491</v>
      </c>
      <c r="X98" s="378" t="s">
        <v>463</v>
      </c>
    </row>
    <row r="99" spans="1:24" x14ac:dyDescent="0.3">
      <c r="A99" s="271" t="s">
        <v>67</v>
      </c>
      <c r="B99" s="272" t="s">
        <v>68</v>
      </c>
      <c r="C99" s="89">
        <f t="shared" ref="C99:H99" si="134">SUM(C100:C103)</f>
        <v>0</v>
      </c>
      <c r="D99" s="89">
        <f t="shared" si="134"/>
        <v>0</v>
      </c>
      <c r="E99" s="89">
        <f t="shared" si="134"/>
        <v>0</v>
      </c>
      <c r="F99" s="89">
        <f t="shared" si="134"/>
        <v>0</v>
      </c>
      <c r="G99" s="273">
        <f t="shared" si="134"/>
        <v>0</v>
      </c>
      <c r="H99" s="273">
        <f t="shared" si="134"/>
        <v>0</v>
      </c>
      <c r="I99" s="273">
        <f t="shared" ref="I99" si="135">SUM(I100:I103)</f>
        <v>0</v>
      </c>
      <c r="J99" s="273">
        <f t="shared" ref="J99" si="136">SUM(J100:J103)</f>
        <v>0</v>
      </c>
      <c r="K99" s="273">
        <f t="shared" ref="K99" si="137">SUM(K100:K103)</f>
        <v>0</v>
      </c>
      <c r="L99" s="273">
        <f t="shared" ref="L99" si="138">SUM(L100:L103)</f>
        <v>0</v>
      </c>
      <c r="P99" s="106">
        <f t="shared" ref="P99:Q111" si="139">IFERROR(IF(AND(ROUND(SUM(C99:C99),0)=0,ROUND(SUM(D99:D99),0)&gt;ROUND(SUM(C99:C99),0)),"INF",(ROUND(SUM(D99:D99),0)-ROUND(SUM(C99:C99),0))/ROUND(SUM(C99:C99),0)),0)</f>
        <v>0</v>
      </c>
      <c r="Q99" s="106">
        <f t="shared" si="139"/>
        <v>0</v>
      </c>
      <c r="R99" s="106">
        <f t="shared" ref="R99:R111" si="140">IFERROR(IF(AND(ROUND(SUM(E99),0)=0,ROUND(SUM(F99:F99),0)&gt;ROUND(SUM(E99),0)),"INF",(ROUND(SUM(F99:F99),0)-ROUND(SUM(E99),0))/ROUND(SUM(E99),0)),0)</f>
        <v>0</v>
      </c>
      <c r="S99" s="106">
        <f t="shared" ref="S99:S111" si="141">IFERROR(IF(AND(ROUND(SUM(F99),0)=0,ROUND(SUM(G99:G99),0)&gt;ROUND(SUM(F99),0)),"INF",(ROUND(SUM(G99:G99),0)-ROUND(SUM(F99),0))/ROUND(SUM(F99),0)),0)</f>
        <v>0</v>
      </c>
      <c r="T99" s="106">
        <f t="shared" ref="T99:T111" si="142">IFERROR(IF(AND(ROUND(SUM(G99),0)=0,ROUND(SUM(H99:H99),0)&gt;ROUND(SUM(G99),0)),"INF",(ROUND(SUM(H99:H99),0)-ROUND(SUM(G99),0))/ROUND(SUM(G99),0)),0)</f>
        <v>0</v>
      </c>
      <c r="U99" s="106">
        <f t="shared" ref="U99:U111" si="143">IFERROR(IF(AND(ROUND(SUM(H99),0)=0,ROUND(SUM(I99:I99),0)&gt;ROUND(SUM(H99),0)),"INF",(ROUND(SUM(I99:I99),0)-ROUND(SUM(H99),0))/ROUND(SUM(H99),0)),0)</f>
        <v>0</v>
      </c>
      <c r="V99" s="106">
        <f t="shared" ref="V99:V111" si="144">IFERROR(IF(AND(ROUND(SUM(I99),0)=0,ROUND(SUM(J99:J99),0)&gt;ROUND(SUM(I99),0)),"INF",(ROUND(SUM(J99:J99),0)-ROUND(SUM(I99),0))/ROUND(SUM(I99),0)),0)</f>
        <v>0</v>
      </c>
      <c r="W99" s="106">
        <f t="shared" ref="W99:W111" si="145">IFERROR(IF(AND(ROUND(SUM(J99),0)=0,ROUND(SUM(K99:K99),0)&gt;ROUND(SUM(J99),0)),"INF",(ROUND(SUM(K99:K99),0)-ROUND(SUM(J99),0))/ROUND(SUM(J99),0)),0)</f>
        <v>0</v>
      </c>
      <c r="X99" s="274">
        <f t="shared" ref="X99:X111" si="146">IFERROR(IF(AND(ROUND(SUM(K99),0)=0,ROUND(SUM(L99:L99),0)&gt;ROUND(SUM(K99),0)),"INF",(ROUND(SUM(L99:L99),0)-ROUND(SUM(K99),0))/ROUND(SUM(K99),0)),0)</f>
        <v>0</v>
      </c>
    </row>
    <row r="100" spans="1:24" x14ac:dyDescent="0.3">
      <c r="A100" s="88" t="s">
        <v>69</v>
      </c>
      <c r="B100" s="276">
        <v>20</v>
      </c>
      <c r="C100" s="165"/>
      <c r="D100" s="165"/>
      <c r="E100" s="165"/>
      <c r="F100" s="165"/>
      <c r="G100" s="165"/>
      <c r="H100" s="165"/>
      <c r="I100" s="165"/>
      <c r="J100" s="165"/>
      <c r="K100" s="165"/>
      <c r="L100" s="165"/>
      <c r="P100" s="106">
        <f t="shared" si="139"/>
        <v>0</v>
      </c>
      <c r="Q100" s="106">
        <f t="shared" si="139"/>
        <v>0</v>
      </c>
      <c r="R100" s="106">
        <f t="shared" si="140"/>
        <v>0</v>
      </c>
      <c r="S100" s="106">
        <f t="shared" si="141"/>
        <v>0</v>
      </c>
      <c r="T100" s="106">
        <f t="shared" si="142"/>
        <v>0</v>
      </c>
      <c r="U100" s="106">
        <f t="shared" si="143"/>
        <v>0</v>
      </c>
      <c r="V100" s="106">
        <f t="shared" si="144"/>
        <v>0</v>
      </c>
      <c r="W100" s="106">
        <f t="shared" si="145"/>
        <v>0</v>
      </c>
      <c r="X100" s="274">
        <f t="shared" si="146"/>
        <v>0</v>
      </c>
    </row>
    <row r="101" spans="1:24" x14ac:dyDescent="0.3">
      <c r="A101" s="88" t="s">
        <v>70</v>
      </c>
      <c r="B101" s="276">
        <v>21</v>
      </c>
      <c r="C101" s="165"/>
      <c r="D101" s="165"/>
      <c r="E101" s="165"/>
      <c r="F101" s="165"/>
      <c r="G101" s="165"/>
      <c r="H101" s="165"/>
      <c r="I101" s="165"/>
      <c r="J101" s="165"/>
      <c r="K101" s="165"/>
      <c r="L101" s="165"/>
      <c r="P101" s="106">
        <f t="shared" si="139"/>
        <v>0</v>
      </c>
      <c r="Q101" s="106">
        <f t="shared" si="139"/>
        <v>0</v>
      </c>
      <c r="R101" s="106">
        <f t="shared" si="140"/>
        <v>0</v>
      </c>
      <c r="S101" s="106">
        <f t="shared" si="141"/>
        <v>0</v>
      </c>
      <c r="T101" s="106">
        <f t="shared" si="142"/>
        <v>0</v>
      </c>
      <c r="U101" s="106">
        <f t="shared" si="143"/>
        <v>0</v>
      </c>
      <c r="V101" s="106">
        <f t="shared" si="144"/>
        <v>0</v>
      </c>
      <c r="W101" s="106">
        <f t="shared" si="145"/>
        <v>0</v>
      </c>
      <c r="X101" s="274">
        <f t="shared" si="146"/>
        <v>0</v>
      </c>
    </row>
    <row r="102" spans="1:24" x14ac:dyDescent="0.3">
      <c r="A102" s="88" t="s">
        <v>71</v>
      </c>
      <c r="B102" s="276" t="s">
        <v>72</v>
      </c>
      <c r="C102" s="165"/>
      <c r="D102" s="165"/>
      <c r="E102" s="165"/>
      <c r="F102" s="165"/>
      <c r="G102" s="165"/>
      <c r="H102" s="165"/>
      <c r="I102" s="165"/>
      <c r="J102" s="165"/>
      <c r="K102" s="165"/>
      <c r="L102" s="165"/>
      <c r="P102" s="106">
        <f t="shared" si="139"/>
        <v>0</v>
      </c>
      <c r="Q102" s="106">
        <f t="shared" si="139"/>
        <v>0</v>
      </c>
      <c r="R102" s="106">
        <f t="shared" si="140"/>
        <v>0</v>
      </c>
      <c r="S102" s="106">
        <f t="shared" si="141"/>
        <v>0</v>
      </c>
      <c r="T102" s="106">
        <f t="shared" si="142"/>
        <v>0</v>
      </c>
      <c r="U102" s="106">
        <f t="shared" si="143"/>
        <v>0</v>
      </c>
      <c r="V102" s="106">
        <f t="shared" si="144"/>
        <v>0</v>
      </c>
      <c r="W102" s="106">
        <f t="shared" si="145"/>
        <v>0</v>
      </c>
      <c r="X102" s="274">
        <f t="shared" si="146"/>
        <v>0</v>
      </c>
    </row>
    <row r="103" spans="1:24" x14ac:dyDescent="0.3">
      <c r="A103" s="88" t="s">
        <v>73</v>
      </c>
      <c r="B103" s="276">
        <v>28</v>
      </c>
      <c r="C103" s="165"/>
      <c r="D103" s="165"/>
      <c r="E103" s="165"/>
      <c r="F103" s="165"/>
      <c r="G103" s="165"/>
      <c r="H103" s="165"/>
      <c r="I103" s="165"/>
      <c r="J103" s="165"/>
      <c r="K103" s="165"/>
      <c r="L103" s="165"/>
      <c r="P103" s="106">
        <f t="shared" si="139"/>
        <v>0</v>
      </c>
      <c r="Q103" s="106">
        <f t="shared" si="139"/>
        <v>0</v>
      </c>
      <c r="R103" s="106">
        <f t="shared" si="140"/>
        <v>0</v>
      </c>
      <c r="S103" s="106">
        <f t="shared" si="141"/>
        <v>0</v>
      </c>
      <c r="T103" s="106">
        <f t="shared" si="142"/>
        <v>0</v>
      </c>
      <c r="U103" s="106">
        <f t="shared" si="143"/>
        <v>0</v>
      </c>
      <c r="V103" s="106">
        <f t="shared" si="144"/>
        <v>0</v>
      </c>
      <c r="W103" s="106">
        <f t="shared" si="145"/>
        <v>0</v>
      </c>
      <c r="X103" s="274">
        <f t="shared" si="146"/>
        <v>0</v>
      </c>
    </row>
    <row r="104" spans="1:24" x14ac:dyDescent="0.3">
      <c r="A104" s="271" t="s">
        <v>74</v>
      </c>
      <c r="B104" s="272" t="s">
        <v>75</v>
      </c>
      <c r="C104" s="89">
        <f t="shared" ref="C104" si="147">SUM(C105:C110)</f>
        <v>0</v>
      </c>
      <c r="D104" s="89">
        <f t="shared" ref="D104:E104" si="148">SUM(D105:D110)</f>
        <v>0</v>
      </c>
      <c r="E104" s="89">
        <f t="shared" si="148"/>
        <v>0</v>
      </c>
      <c r="F104" s="89">
        <f t="shared" ref="F104" si="149">SUM(F105:F110)</f>
        <v>0</v>
      </c>
      <c r="G104" s="89">
        <f t="shared" ref="G104" si="150">SUM(G105:G110)</f>
        <v>0</v>
      </c>
      <c r="H104" s="89">
        <f t="shared" ref="H104" si="151">SUM(H105:H110)</f>
        <v>0</v>
      </c>
      <c r="I104" s="89">
        <f t="shared" ref="I104" si="152">SUM(I105:I110)</f>
        <v>0</v>
      </c>
      <c r="J104" s="89">
        <f t="shared" ref="J104" si="153">SUM(J105:J110)</f>
        <v>0</v>
      </c>
      <c r="K104" s="89">
        <f t="shared" ref="K104" si="154">SUM(K105:K110)</f>
        <v>0</v>
      </c>
      <c r="L104" s="89">
        <f t="shared" ref="L104" si="155">SUM(L105:L110)</f>
        <v>0</v>
      </c>
      <c r="P104" s="106">
        <f t="shared" si="139"/>
        <v>0</v>
      </c>
      <c r="Q104" s="106">
        <f t="shared" si="139"/>
        <v>0</v>
      </c>
      <c r="R104" s="106">
        <f t="shared" si="140"/>
        <v>0</v>
      </c>
      <c r="S104" s="106">
        <f t="shared" si="141"/>
        <v>0</v>
      </c>
      <c r="T104" s="106">
        <f t="shared" si="142"/>
        <v>0</v>
      </c>
      <c r="U104" s="106">
        <f t="shared" si="143"/>
        <v>0</v>
      </c>
      <c r="V104" s="106">
        <f t="shared" si="144"/>
        <v>0</v>
      </c>
      <c r="W104" s="106">
        <f t="shared" si="145"/>
        <v>0</v>
      </c>
      <c r="X104" s="274">
        <f t="shared" si="146"/>
        <v>0</v>
      </c>
    </row>
    <row r="105" spans="1:24" x14ac:dyDescent="0.3">
      <c r="A105" s="88" t="s">
        <v>76</v>
      </c>
      <c r="B105" s="276">
        <v>29</v>
      </c>
      <c r="C105" s="165"/>
      <c r="D105" s="165"/>
      <c r="E105" s="165"/>
      <c r="F105" s="165"/>
      <c r="G105" s="165"/>
      <c r="H105" s="165"/>
      <c r="I105" s="165"/>
      <c r="J105" s="165"/>
      <c r="K105" s="165"/>
      <c r="L105" s="165"/>
      <c r="P105" s="106">
        <f t="shared" si="139"/>
        <v>0</v>
      </c>
      <c r="Q105" s="106">
        <f t="shared" si="139"/>
        <v>0</v>
      </c>
      <c r="R105" s="106">
        <f t="shared" si="140"/>
        <v>0</v>
      </c>
      <c r="S105" s="106">
        <f t="shared" si="141"/>
        <v>0</v>
      </c>
      <c r="T105" s="106">
        <f t="shared" si="142"/>
        <v>0</v>
      </c>
      <c r="U105" s="106">
        <f t="shared" si="143"/>
        <v>0</v>
      </c>
      <c r="V105" s="106">
        <f t="shared" si="144"/>
        <v>0</v>
      </c>
      <c r="W105" s="106">
        <f t="shared" si="145"/>
        <v>0</v>
      </c>
      <c r="X105" s="274">
        <f t="shared" si="146"/>
        <v>0</v>
      </c>
    </row>
    <row r="106" spans="1:24" x14ac:dyDescent="0.3">
      <c r="A106" s="88" t="s">
        <v>77</v>
      </c>
      <c r="B106" s="276">
        <v>3</v>
      </c>
      <c r="C106" s="165"/>
      <c r="D106" s="165"/>
      <c r="E106" s="165"/>
      <c r="F106" s="165"/>
      <c r="G106" s="165"/>
      <c r="H106" s="165"/>
      <c r="I106" s="165"/>
      <c r="J106" s="165"/>
      <c r="K106" s="165"/>
      <c r="L106" s="165"/>
      <c r="P106" s="106">
        <f t="shared" si="139"/>
        <v>0</v>
      </c>
      <c r="Q106" s="106">
        <f t="shared" si="139"/>
        <v>0</v>
      </c>
      <c r="R106" s="106">
        <f t="shared" si="140"/>
        <v>0</v>
      </c>
      <c r="S106" s="106">
        <f t="shared" si="141"/>
        <v>0</v>
      </c>
      <c r="T106" s="106">
        <f t="shared" si="142"/>
        <v>0</v>
      </c>
      <c r="U106" s="106">
        <f t="shared" si="143"/>
        <v>0</v>
      </c>
      <c r="V106" s="106">
        <f t="shared" si="144"/>
        <v>0</v>
      </c>
      <c r="W106" s="106">
        <f t="shared" si="145"/>
        <v>0</v>
      </c>
      <c r="X106" s="274">
        <f t="shared" si="146"/>
        <v>0</v>
      </c>
    </row>
    <row r="107" spans="1:24" x14ac:dyDescent="0.3">
      <c r="A107" s="88" t="s">
        <v>78</v>
      </c>
      <c r="B107" s="276" t="s">
        <v>79</v>
      </c>
      <c r="C107" s="165"/>
      <c r="D107" s="165"/>
      <c r="E107" s="165"/>
      <c r="F107" s="165"/>
      <c r="G107" s="165"/>
      <c r="H107" s="165"/>
      <c r="I107" s="165"/>
      <c r="J107" s="165"/>
      <c r="K107" s="165"/>
      <c r="L107" s="165"/>
      <c r="P107" s="106">
        <f t="shared" si="139"/>
        <v>0</v>
      </c>
      <c r="Q107" s="106">
        <f t="shared" si="139"/>
        <v>0</v>
      </c>
      <c r="R107" s="106">
        <f t="shared" si="140"/>
        <v>0</v>
      </c>
      <c r="S107" s="106">
        <f t="shared" si="141"/>
        <v>0</v>
      </c>
      <c r="T107" s="106">
        <f t="shared" si="142"/>
        <v>0</v>
      </c>
      <c r="U107" s="106">
        <f t="shared" si="143"/>
        <v>0</v>
      </c>
      <c r="V107" s="106">
        <f t="shared" si="144"/>
        <v>0</v>
      </c>
      <c r="W107" s="106">
        <f t="shared" si="145"/>
        <v>0</v>
      </c>
      <c r="X107" s="274">
        <f t="shared" si="146"/>
        <v>0</v>
      </c>
    </row>
    <row r="108" spans="1:24" x14ac:dyDescent="0.3">
      <c r="A108" s="88" t="s">
        <v>429</v>
      </c>
      <c r="B108" s="276" t="s">
        <v>80</v>
      </c>
      <c r="C108" s="165"/>
      <c r="D108" s="165"/>
      <c r="E108" s="165"/>
      <c r="F108" s="165"/>
      <c r="G108" s="165"/>
      <c r="H108" s="165"/>
      <c r="I108" s="165"/>
      <c r="J108" s="165"/>
      <c r="K108" s="165"/>
      <c r="L108" s="165"/>
      <c r="P108" s="106">
        <f t="shared" si="139"/>
        <v>0</v>
      </c>
      <c r="Q108" s="106">
        <f t="shared" si="139"/>
        <v>0</v>
      </c>
      <c r="R108" s="106">
        <f t="shared" si="140"/>
        <v>0</v>
      </c>
      <c r="S108" s="106">
        <f t="shared" si="141"/>
        <v>0</v>
      </c>
      <c r="T108" s="106">
        <f t="shared" si="142"/>
        <v>0</v>
      </c>
      <c r="U108" s="106">
        <f t="shared" si="143"/>
        <v>0</v>
      </c>
      <c r="V108" s="106">
        <f t="shared" si="144"/>
        <v>0</v>
      </c>
      <c r="W108" s="106">
        <f t="shared" si="145"/>
        <v>0</v>
      </c>
      <c r="X108" s="274">
        <f t="shared" si="146"/>
        <v>0</v>
      </c>
    </row>
    <row r="109" spans="1:24" x14ac:dyDescent="0.3">
      <c r="A109" s="88" t="s">
        <v>81</v>
      </c>
      <c r="B109" s="276" t="s">
        <v>82</v>
      </c>
      <c r="C109" s="165"/>
      <c r="D109" s="165"/>
      <c r="E109" s="165"/>
      <c r="F109" s="165"/>
      <c r="G109" s="165"/>
      <c r="H109" s="165"/>
      <c r="I109" s="165"/>
      <c r="J109" s="165"/>
      <c r="K109" s="165"/>
      <c r="L109" s="165"/>
      <c r="P109" s="106">
        <f t="shared" si="139"/>
        <v>0</v>
      </c>
      <c r="Q109" s="106">
        <f t="shared" si="139"/>
        <v>0</v>
      </c>
      <c r="R109" s="106">
        <f t="shared" si="140"/>
        <v>0</v>
      </c>
      <c r="S109" s="106">
        <f t="shared" si="141"/>
        <v>0</v>
      </c>
      <c r="T109" s="106">
        <f t="shared" si="142"/>
        <v>0</v>
      </c>
      <c r="U109" s="106">
        <f t="shared" si="143"/>
        <v>0</v>
      </c>
      <c r="V109" s="106">
        <f t="shared" si="144"/>
        <v>0</v>
      </c>
      <c r="W109" s="106">
        <f t="shared" si="145"/>
        <v>0</v>
      </c>
      <c r="X109" s="274">
        <f t="shared" si="146"/>
        <v>0</v>
      </c>
    </row>
    <row r="110" spans="1:24" x14ac:dyDescent="0.3">
      <c r="A110" s="88" t="s">
        <v>83</v>
      </c>
      <c r="B110" s="276" t="s">
        <v>84</v>
      </c>
      <c r="C110" s="165"/>
      <c r="D110" s="165"/>
      <c r="E110" s="165"/>
      <c r="F110" s="165"/>
      <c r="G110" s="165"/>
      <c r="H110" s="165"/>
      <c r="I110" s="165"/>
      <c r="J110" s="165"/>
      <c r="K110" s="165"/>
      <c r="L110" s="165"/>
      <c r="P110" s="106">
        <f t="shared" si="139"/>
        <v>0</v>
      </c>
      <c r="Q110" s="106">
        <f t="shared" si="139"/>
        <v>0</v>
      </c>
      <c r="R110" s="106">
        <f t="shared" si="140"/>
        <v>0</v>
      </c>
      <c r="S110" s="106">
        <f t="shared" si="141"/>
        <v>0</v>
      </c>
      <c r="T110" s="106">
        <f t="shared" si="142"/>
        <v>0</v>
      </c>
      <c r="U110" s="106">
        <f t="shared" si="143"/>
        <v>0</v>
      </c>
      <c r="V110" s="106">
        <f t="shared" si="144"/>
        <v>0</v>
      </c>
      <c r="W110" s="106">
        <f t="shared" si="145"/>
        <v>0</v>
      </c>
      <c r="X110" s="274">
        <f t="shared" si="146"/>
        <v>0</v>
      </c>
    </row>
    <row r="111" spans="1:24" ht="14.25" thickBot="1" x14ac:dyDescent="0.35">
      <c r="A111" s="279" t="s">
        <v>85</v>
      </c>
      <c r="B111" s="280" t="s">
        <v>86</v>
      </c>
      <c r="C111" s="281">
        <f t="shared" ref="C111" si="156">SUM(C99,C104)</f>
        <v>0</v>
      </c>
      <c r="D111" s="281">
        <f t="shared" ref="D111:E111" si="157">SUM(D99,D104)</f>
        <v>0</v>
      </c>
      <c r="E111" s="281">
        <f t="shared" si="157"/>
        <v>0</v>
      </c>
      <c r="F111" s="281">
        <f t="shared" ref="F111" si="158">SUM(F99,F104)</f>
        <v>0</v>
      </c>
      <c r="G111" s="281">
        <f t="shared" ref="G111" si="159">SUM(G99,G104)</f>
        <v>0</v>
      </c>
      <c r="H111" s="281">
        <f t="shared" ref="H111" si="160">SUM(H99,H104)</f>
        <v>0</v>
      </c>
      <c r="I111" s="281">
        <f t="shared" ref="I111" si="161">SUM(I99,I104)</f>
        <v>0</v>
      </c>
      <c r="J111" s="281">
        <f t="shared" ref="J111" si="162">SUM(J99,J104)</f>
        <v>0</v>
      </c>
      <c r="K111" s="281">
        <f t="shared" ref="K111" si="163">SUM(K99,K104)</f>
        <v>0</v>
      </c>
      <c r="L111" s="281">
        <f t="shared" ref="L111" si="164">SUM(L99,L104)</f>
        <v>0</v>
      </c>
      <c r="P111" s="282">
        <f t="shared" si="139"/>
        <v>0</v>
      </c>
      <c r="Q111" s="282">
        <f t="shared" si="139"/>
        <v>0</v>
      </c>
      <c r="R111" s="282">
        <f t="shared" si="140"/>
        <v>0</v>
      </c>
      <c r="S111" s="282">
        <f t="shared" si="141"/>
        <v>0</v>
      </c>
      <c r="T111" s="282">
        <f t="shared" si="142"/>
        <v>0</v>
      </c>
      <c r="U111" s="282">
        <f t="shared" si="143"/>
        <v>0</v>
      </c>
      <c r="V111" s="282">
        <f t="shared" si="144"/>
        <v>0</v>
      </c>
      <c r="W111" s="282">
        <f t="shared" si="145"/>
        <v>0</v>
      </c>
      <c r="X111" s="283">
        <f t="shared" si="146"/>
        <v>0</v>
      </c>
    </row>
    <row r="112" spans="1:24" x14ac:dyDescent="0.3">
      <c r="A112" s="88"/>
      <c r="B112" s="88"/>
      <c r="C112" s="112"/>
      <c r="D112" s="112"/>
      <c r="E112" s="112"/>
      <c r="F112" s="112"/>
      <c r="G112" s="112"/>
      <c r="H112" s="112"/>
      <c r="I112" s="112"/>
      <c r="J112" s="112"/>
      <c r="K112" s="112"/>
      <c r="L112" s="112"/>
      <c r="P112" s="112"/>
      <c r="Q112" s="112"/>
      <c r="R112" s="112"/>
      <c r="S112" s="112"/>
      <c r="T112" s="112"/>
      <c r="U112" s="112"/>
      <c r="V112" s="112"/>
      <c r="W112" s="112"/>
      <c r="X112" s="67"/>
    </row>
    <row r="113" spans="1:24" x14ac:dyDescent="0.3">
      <c r="A113" s="88"/>
      <c r="B113" s="88"/>
      <c r="C113" s="112"/>
      <c r="D113" s="112"/>
      <c r="E113" s="112"/>
      <c r="F113" s="112"/>
      <c r="G113" s="112"/>
      <c r="H113" s="112"/>
      <c r="I113" s="112"/>
      <c r="J113" s="112"/>
      <c r="K113" s="112"/>
      <c r="L113" s="112"/>
      <c r="P113" s="507" t="s">
        <v>445</v>
      </c>
      <c r="Q113" s="507"/>
      <c r="R113" s="507"/>
      <c r="S113" s="507"/>
      <c r="T113" s="507"/>
      <c r="U113" s="507"/>
      <c r="V113" s="507"/>
      <c r="W113" s="507"/>
      <c r="X113" s="508"/>
    </row>
    <row r="114" spans="1:24" ht="40.5" x14ac:dyDescent="0.3">
      <c r="A114" s="302" t="s">
        <v>87</v>
      </c>
      <c r="B114" s="302" t="s">
        <v>88</v>
      </c>
      <c r="C114" s="379" t="str">
        <f t="shared" ref="C114" si="165">C98</f>
        <v>REALITE 2019</v>
      </c>
      <c r="D114" s="303" t="str">
        <f t="shared" ref="D114:E114" si="166">D98</f>
        <v>REALITE 2020</v>
      </c>
      <c r="E114" s="303" t="str">
        <f t="shared" si="166"/>
        <v>REALITE 2021</v>
      </c>
      <c r="F114" s="303" t="str">
        <f t="shared" ref="F114" si="167">F98</f>
        <v>MEILLEURE ESTIMATION 2022</v>
      </c>
      <c r="G114" s="303" t="str">
        <f t="shared" ref="G114" si="168">G98</f>
        <v>MEILLEURE ESTIMATION 2023</v>
      </c>
      <c r="H114" s="303" t="str">
        <f t="shared" ref="H114" si="169">H98</f>
        <v>BUDGET 2024</v>
      </c>
      <c r="I114" s="303" t="str">
        <f t="shared" ref="I114" si="170">I98</f>
        <v>BUDGET 2025</v>
      </c>
      <c r="J114" s="303" t="str">
        <f t="shared" ref="J114" si="171">J98</f>
        <v>BUDGET 2026</v>
      </c>
      <c r="K114" s="303" t="str">
        <f t="shared" ref="K114" si="172">K98</f>
        <v>BUDGET 2027</v>
      </c>
      <c r="L114" s="303" t="str">
        <f t="shared" ref="L114" si="173">L98</f>
        <v>BUDGET 2028</v>
      </c>
      <c r="P114" s="380" t="s">
        <v>446</v>
      </c>
      <c r="Q114" s="378" t="s">
        <v>447</v>
      </c>
      <c r="R114" s="378" t="s">
        <v>503</v>
      </c>
      <c r="S114" s="378" t="s">
        <v>449</v>
      </c>
      <c r="T114" s="378" t="s">
        <v>504</v>
      </c>
      <c r="U114" s="378" t="s">
        <v>460</v>
      </c>
      <c r="V114" s="378" t="s">
        <v>461</v>
      </c>
      <c r="W114" s="378" t="s">
        <v>491</v>
      </c>
      <c r="X114" s="378" t="s">
        <v>463</v>
      </c>
    </row>
    <row r="115" spans="1:24" x14ac:dyDescent="0.3">
      <c r="A115" s="271" t="s">
        <v>89</v>
      </c>
      <c r="B115" s="272" t="s">
        <v>90</v>
      </c>
      <c r="C115" s="89">
        <f t="shared" ref="C115" si="174">SUM(C116:C121)</f>
        <v>0</v>
      </c>
      <c r="D115" s="89">
        <f t="shared" ref="D115:E115" si="175">SUM(D116:D121)</f>
        <v>0</v>
      </c>
      <c r="E115" s="89">
        <f t="shared" si="175"/>
        <v>0</v>
      </c>
      <c r="F115" s="89">
        <f t="shared" ref="F115" si="176">SUM(F116:F121)</f>
        <v>0</v>
      </c>
      <c r="G115" s="89">
        <f t="shared" ref="G115" si="177">SUM(G116:G121)</f>
        <v>0</v>
      </c>
      <c r="H115" s="89">
        <f t="shared" ref="H115" si="178">SUM(H116:H121)</f>
        <v>0</v>
      </c>
      <c r="I115" s="89">
        <f t="shared" ref="I115" si="179">SUM(I116:I121)</f>
        <v>0</v>
      </c>
      <c r="J115" s="89">
        <f t="shared" ref="J115" si="180">SUM(J116:J121)</f>
        <v>0</v>
      </c>
      <c r="K115" s="89">
        <f t="shared" ref="K115" si="181">SUM(K116:K121)</f>
        <v>0</v>
      </c>
      <c r="L115" s="89">
        <f t="shared" ref="L115" si="182">SUM(L116:L121)</f>
        <v>0</v>
      </c>
      <c r="P115" s="106">
        <f t="shared" ref="P115:Q138" si="183">IFERROR(IF(AND(ROUND(SUM(C115:C115),0)=0,ROUND(SUM(D115:D115),0)&gt;ROUND(SUM(C115:C115),0)),"INF",(ROUND(SUM(D115:D115),0)-ROUND(SUM(C115:C115),0))/ROUND(SUM(C115:C115),0)),0)</f>
        <v>0</v>
      </c>
      <c r="Q115" s="106">
        <f t="shared" si="183"/>
        <v>0</v>
      </c>
      <c r="R115" s="106">
        <f t="shared" ref="R115:R138" si="184">IFERROR(IF(AND(ROUND(SUM(E115),0)=0,ROUND(SUM(F115:F115),0)&gt;ROUND(SUM(E115),0)),"INF",(ROUND(SUM(F115:F115),0)-ROUND(SUM(E115),0))/ROUND(SUM(E115),0)),0)</f>
        <v>0</v>
      </c>
      <c r="S115" s="106">
        <f t="shared" ref="S115:S138" si="185">IFERROR(IF(AND(ROUND(SUM(F115),0)=0,ROUND(SUM(G115:G115),0)&gt;ROUND(SUM(F115),0)),"INF",(ROUND(SUM(G115:G115),0)-ROUND(SUM(F115),0))/ROUND(SUM(F115),0)),0)</f>
        <v>0</v>
      </c>
      <c r="T115" s="106">
        <f t="shared" ref="T115:T138" si="186">IFERROR(IF(AND(ROUND(SUM(G115),0)=0,ROUND(SUM(H115:H115),0)&gt;ROUND(SUM(G115),0)),"INF",(ROUND(SUM(H115:H115),0)-ROUND(SUM(G115),0))/ROUND(SUM(G115),0)),0)</f>
        <v>0</v>
      </c>
      <c r="U115" s="106">
        <f t="shared" ref="U115:U138" si="187">IFERROR(IF(AND(ROUND(SUM(H115),0)=0,ROUND(SUM(I115:I115),0)&gt;ROUND(SUM(H115),0)),"INF",(ROUND(SUM(I115:I115),0)-ROUND(SUM(H115),0))/ROUND(SUM(H115),0)),0)</f>
        <v>0</v>
      </c>
      <c r="V115" s="106">
        <f t="shared" ref="V115:V138" si="188">IFERROR(IF(AND(ROUND(SUM(I115),0)=0,ROUND(SUM(J115:J115),0)&gt;ROUND(SUM(I115),0)),"INF",(ROUND(SUM(J115:J115),0)-ROUND(SUM(I115),0))/ROUND(SUM(I115),0)),0)</f>
        <v>0</v>
      </c>
      <c r="W115" s="106">
        <f t="shared" ref="W115:W138" si="189">IFERROR(IF(AND(ROUND(SUM(J115),0)=0,ROUND(SUM(K115:K115),0)&gt;ROUND(SUM(J115),0)),"INF",(ROUND(SUM(K115:K115),0)-ROUND(SUM(J115),0))/ROUND(SUM(J115),0)),0)</f>
        <v>0</v>
      </c>
      <c r="X115" s="274">
        <f t="shared" ref="X115:X138" si="190">IFERROR(IF(AND(ROUND(SUM(K115),0)=0,ROUND(SUM(L115:L115),0)&gt;ROUND(SUM(K115),0)),"INF",(ROUND(SUM(L115:L115),0)-ROUND(SUM(K115),0))/ROUND(SUM(K115),0)),0)</f>
        <v>0</v>
      </c>
    </row>
    <row r="116" spans="1:24" x14ac:dyDescent="0.3">
      <c r="A116" s="88" t="s">
        <v>91</v>
      </c>
      <c r="B116" s="276">
        <v>10</v>
      </c>
      <c r="C116" s="165"/>
      <c r="D116" s="165"/>
      <c r="E116" s="165"/>
      <c r="F116" s="165"/>
      <c r="G116" s="165"/>
      <c r="H116" s="165"/>
      <c r="I116" s="165"/>
      <c r="J116" s="165"/>
      <c r="K116" s="165"/>
      <c r="L116" s="165"/>
      <c r="P116" s="106">
        <f t="shared" si="183"/>
        <v>0</v>
      </c>
      <c r="Q116" s="106">
        <f t="shared" si="183"/>
        <v>0</v>
      </c>
      <c r="R116" s="106">
        <f t="shared" si="184"/>
        <v>0</v>
      </c>
      <c r="S116" s="106">
        <f t="shared" si="185"/>
        <v>0</v>
      </c>
      <c r="T116" s="106">
        <f t="shared" si="186"/>
        <v>0</v>
      </c>
      <c r="U116" s="106">
        <f t="shared" si="187"/>
        <v>0</v>
      </c>
      <c r="V116" s="106">
        <f t="shared" si="188"/>
        <v>0</v>
      </c>
      <c r="W116" s="106">
        <f t="shared" si="189"/>
        <v>0</v>
      </c>
      <c r="X116" s="274">
        <f t="shared" si="190"/>
        <v>0</v>
      </c>
    </row>
    <row r="117" spans="1:24" x14ac:dyDescent="0.3">
      <c r="A117" s="88" t="s">
        <v>92</v>
      </c>
      <c r="B117" s="276">
        <v>11</v>
      </c>
      <c r="C117" s="165"/>
      <c r="D117" s="165"/>
      <c r="E117" s="165"/>
      <c r="F117" s="165"/>
      <c r="G117" s="165"/>
      <c r="H117" s="165"/>
      <c r="I117" s="165"/>
      <c r="J117" s="165"/>
      <c r="K117" s="165"/>
      <c r="L117" s="165"/>
      <c r="P117" s="106">
        <f t="shared" si="183"/>
        <v>0</v>
      </c>
      <c r="Q117" s="106">
        <f t="shared" si="183"/>
        <v>0</v>
      </c>
      <c r="R117" s="106">
        <f t="shared" si="184"/>
        <v>0</v>
      </c>
      <c r="S117" s="106">
        <f t="shared" si="185"/>
        <v>0</v>
      </c>
      <c r="T117" s="106">
        <f t="shared" si="186"/>
        <v>0</v>
      </c>
      <c r="U117" s="106">
        <f t="shared" si="187"/>
        <v>0</v>
      </c>
      <c r="V117" s="106">
        <f t="shared" si="188"/>
        <v>0</v>
      </c>
      <c r="W117" s="106">
        <f t="shared" si="189"/>
        <v>0</v>
      </c>
      <c r="X117" s="274">
        <f t="shared" si="190"/>
        <v>0</v>
      </c>
    </row>
    <row r="118" spans="1:24" x14ac:dyDescent="0.3">
      <c r="A118" s="88" t="s">
        <v>93</v>
      </c>
      <c r="B118" s="276">
        <v>12</v>
      </c>
      <c r="C118" s="165"/>
      <c r="D118" s="165"/>
      <c r="E118" s="165"/>
      <c r="F118" s="165"/>
      <c r="G118" s="165"/>
      <c r="H118" s="165"/>
      <c r="I118" s="165"/>
      <c r="J118" s="165"/>
      <c r="K118" s="165"/>
      <c r="L118" s="165"/>
      <c r="P118" s="106">
        <f t="shared" si="183"/>
        <v>0</v>
      </c>
      <c r="Q118" s="106">
        <f t="shared" si="183"/>
        <v>0</v>
      </c>
      <c r="R118" s="106">
        <f t="shared" si="184"/>
        <v>0</v>
      </c>
      <c r="S118" s="106">
        <f t="shared" si="185"/>
        <v>0</v>
      </c>
      <c r="T118" s="106">
        <f t="shared" si="186"/>
        <v>0</v>
      </c>
      <c r="U118" s="106">
        <f t="shared" si="187"/>
        <v>0</v>
      </c>
      <c r="V118" s="106">
        <f t="shared" si="188"/>
        <v>0</v>
      </c>
      <c r="W118" s="106">
        <f t="shared" si="189"/>
        <v>0</v>
      </c>
      <c r="X118" s="274">
        <f t="shared" si="190"/>
        <v>0</v>
      </c>
    </row>
    <row r="119" spans="1:24" x14ac:dyDescent="0.3">
      <c r="A119" s="88" t="s">
        <v>94</v>
      </c>
      <c r="B119" s="276">
        <v>13</v>
      </c>
      <c r="C119" s="165"/>
      <c r="D119" s="165"/>
      <c r="E119" s="165"/>
      <c r="F119" s="165"/>
      <c r="G119" s="165"/>
      <c r="H119" s="165"/>
      <c r="I119" s="165"/>
      <c r="J119" s="165"/>
      <c r="K119" s="165"/>
      <c r="L119" s="165"/>
      <c r="P119" s="106">
        <f t="shared" si="183"/>
        <v>0</v>
      </c>
      <c r="Q119" s="106">
        <f t="shared" si="183"/>
        <v>0</v>
      </c>
      <c r="R119" s="106">
        <f t="shared" si="184"/>
        <v>0</v>
      </c>
      <c r="S119" s="106">
        <f t="shared" si="185"/>
        <v>0</v>
      </c>
      <c r="T119" s="106">
        <f t="shared" si="186"/>
        <v>0</v>
      </c>
      <c r="U119" s="106">
        <f t="shared" si="187"/>
        <v>0</v>
      </c>
      <c r="V119" s="106">
        <f t="shared" si="188"/>
        <v>0</v>
      </c>
      <c r="W119" s="106">
        <f t="shared" si="189"/>
        <v>0</v>
      </c>
      <c r="X119" s="274">
        <f t="shared" si="190"/>
        <v>0</v>
      </c>
    </row>
    <row r="120" spans="1:24" x14ac:dyDescent="0.3">
      <c r="A120" s="88" t="s">
        <v>95</v>
      </c>
      <c r="B120" s="276">
        <v>14</v>
      </c>
      <c r="C120" s="165"/>
      <c r="D120" s="165"/>
      <c r="E120" s="165"/>
      <c r="F120" s="165"/>
      <c r="G120" s="165"/>
      <c r="H120" s="165"/>
      <c r="I120" s="165"/>
      <c r="J120" s="165"/>
      <c r="K120" s="165"/>
      <c r="L120" s="165"/>
      <c r="P120" s="106">
        <f t="shared" si="183"/>
        <v>0</v>
      </c>
      <c r="Q120" s="106">
        <f t="shared" si="183"/>
        <v>0</v>
      </c>
      <c r="R120" s="106">
        <f t="shared" si="184"/>
        <v>0</v>
      </c>
      <c r="S120" s="106">
        <f t="shared" si="185"/>
        <v>0</v>
      </c>
      <c r="T120" s="106">
        <f t="shared" si="186"/>
        <v>0</v>
      </c>
      <c r="U120" s="106">
        <f t="shared" si="187"/>
        <v>0</v>
      </c>
      <c r="V120" s="106">
        <f t="shared" si="188"/>
        <v>0</v>
      </c>
      <c r="W120" s="106">
        <f t="shared" si="189"/>
        <v>0</v>
      </c>
      <c r="X120" s="274">
        <f t="shared" si="190"/>
        <v>0</v>
      </c>
    </row>
    <row r="121" spans="1:24" x14ac:dyDescent="0.3">
      <c r="A121" s="88" t="s">
        <v>96</v>
      </c>
      <c r="B121" s="276">
        <v>15</v>
      </c>
      <c r="C121" s="165"/>
      <c r="D121" s="165"/>
      <c r="E121" s="165"/>
      <c r="F121" s="165"/>
      <c r="G121" s="165"/>
      <c r="H121" s="165"/>
      <c r="I121" s="165"/>
      <c r="J121" s="165"/>
      <c r="K121" s="165"/>
      <c r="L121" s="165"/>
      <c r="P121" s="106">
        <f t="shared" si="183"/>
        <v>0</v>
      </c>
      <c r="Q121" s="106">
        <f t="shared" si="183"/>
        <v>0</v>
      </c>
      <c r="R121" s="106">
        <f t="shared" si="184"/>
        <v>0</v>
      </c>
      <c r="S121" s="106">
        <f t="shared" si="185"/>
        <v>0</v>
      </c>
      <c r="T121" s="106">
        <f t="shared" si="186"/>
        <v>0</v>
      </c>
      <c r="U121" s="106">
        <f t="shared" si="187"/>
        <v>0</v>
      </c>
      <c r="V121" s="106">
        <f t="shared" si="188"/>
        <v>0</v>
      </c>
      <c r="W121" s="106">
        <f t="shared" si="189"/>
        <v>0</v>
      </c>
      <c r="X121" s="274">
        <f t="shared" si="190"/>
        <v>0</v>
      </c>
    </row>
    <row r="122" spans="1:24" x14ac:dyDescent="0.3">
      <c r="A122" s="271" t="s">
        <v>97</v>
      </c>
      <c r="B122" s="272">
        <v>16</v>
      </c>
      <c r="C122" s="89">
        <f t="shared" ref="C122:L122" si="191">C123</f>
        <v>0</v>
      </c>
      <c r="D122" s="89">
        <f t="shared" si="191"/>
        <v>0</v>
      </c>
      <c r="E122" s="89">
        <f t="shared" si="191"/>
        <v>0</v>
      </c>
      <c r="F122" s="89">
        <f t="shared" si="191"/>
        <v>0</v>
      </c>
      <c r="G122" s="89">
        <f t="shared" si="191"/>
        <v>0</v>
      </c>
      <c r="H122" s="89">
        <f t="shared" si="191"/>
        <v>0</v>
      </c>
      <c r="I122" s="89">
        <f t="shared" si="191"/>
        <v>0</v>
      </c>
      <c r="J122" s="89">
        <f t="shared" si="191"/>
        <v>0</v>
      </c>
      <c r="K122" s="89">
        <f t="shared" si="191"/>
        <v>0</v>
      </c>
      <c r="L122" s="89">
        <f t="shared" si="191"/>
        <v>0</v>
      </c>
      <c r="P122" s="106">
        <f t="shared" si="183"/>
        <v>0</v>
      </c>
      <c r="Q122" s="106">
        <f t="shared" si="183"/>
        <v>0</v>
      </c>
      <c r="R122" s="106">
        <f t="shared" si="184"/>
        <v>0</v>
      </c>
      <c r="S122" s="106">
        <f t="shared" si="185"/>
        <v>0</v>
      </c>
      <c r="T122" s="106">
        <f t="shared" si="186"/>
        <v>0</v>
      </c>
      <c r="U122" s="106">
        <f t="shared" si="187"/>
        <v>0</v>
      </c>
      <c r="V122" s="106">
        <f t="shared" si="188"/>
        <v>0</v>
      </c>
      <c r="W122" s="106">
        <f t="shared" si="189"/>
        <v>0</v>
      </c>
      <c r="X122" s="274">
        <f t="shared" si="190"/>
        <v>0</v>
      </c>
    </row>
    <row r="123" spans="1:24" x14ac:dyDescent="0.3">
      <c r="A123" s="88" t="s">
        <v>98</v>
      </c>
      <c r="B123" s="276">
        <v>16</v>
      </c>
      <c r="C123" s="165"/>
      <c r="D123" s="165"/>
      <c r="E123" s="165"/>
      <c r="F123" s="165"/>
      <c r="G123" s="165"/>
      <c r="H123" s="165"/>
      <c r="I123" s="165"/>
      <c r="J123" s="165"/>
      <c r="K123" s="165"/>
      <c r="L123" s="165"/>
      <c r="P123" s="106">
        <f t="shared" si="183"/>
        <v>0</v>
      </c>
      <c r="Q123" s="106">
        <f t="shared" si="183"/>
        <v>0</v>
      </c>
      <c r="R123" s="106">
        <f t="shared" si="184"/>
        <v>0</v>
      </c>
      <c r="S123" s="106">
        <f t="shared" si="185"/>
        <v>0</v>
      </c>
      <c r="T123" s="106">
        <f t="shared" si="186"/>
        <v>0</v>
      </c>
      <c r="U123" s="106">
        <f t="shared" si="187"/>
        <v>0</v>
      </c>
      <c r="V123" s="106">
        <f t="shared" si="188"/>
        <v>0</v>
      </c>
      <c r="W123" s="106">
        <f t="shared" si="189"/>
        <v>0</v>
      </c>
      <c r="X123" s="274">
        <f t="shared" si="190"/>
        <v>0</v>
      </c>
    </row>
    <row r="124" spans="1:24" x14ac:dyDescent="0.3">
      <c r="A124" s="271" t="s">
        <v>99</v>
      </c>
      <c r="B124" s="272" t="s">
        <v>100</v>
      </c>
      <c r="C124" s="89">
        <f t="shared" ref="C124" si="192">SUM(C125,C130,C137)</f>
        <v>0</v>
      </c>
      <c r="D124" s="89">
        <f t="shared" ref="D124:E124" si="193">SUM(D125,D130,D137)</f>
        <v>0</v>
      </c>
      <c r="E124" s="89">
        <f t="shared" si="193"/>
        <v>0</v>
      </c>
      <c r="F124" s="89">
        <f t="shared" ref="F124" si="194">SUM(F125,F130,F137)</f>
        <v>0</v>
      </c>
      <c r="G124" s="89">
        <f t="shared" ref="G124" si="195">SUM(G125,G130,G137)</f>
        <v>0</v>
      </c>
      <c r="H124" s="89">
        <f t="shared" ref="H124" si="196">SUM(H125,H130,H137)</f>
        <v>0</v>
      </c>
      <c r="I124" s="89">
        <f t="shared" ref="I124" si="197">SUM(I125,I130,I137)</f>
        <v>0</v>
      </c>
      <c r="J124" s="89">
        <f t="shared" ref="J124" si="198">SUM(J125,J130,J137)</f>
        <v>0</v>
      </c>
      <c r="K124" s="89">
        <f t="shared" ref="K124" si="199">SUM(K125,K130,K137)</f>
        <v>0</v>
      </c>
      <c r="L124" s="89">
        <f t="shared" ref="L124" si="200">SUM(L125,L130,L137)</f>
        <v>0</v>
      </c>
      <c r="P124" s="106">
        <f t="shared" si="183"/>
        <v>0</v>
      </c>
      <c r="Q124" s="106">
        <f t="shared" si="183"/>
        <v>0</v>
      </c>
      <c r="R124" s="106">
        <f t="shared" si="184"/>
        <v>0</v>
      </c>
      <c r="S124" s="106">
        <f t="shared" si="185"/>
        <v>0</v>
      </c>
      <c r="T124" s="106">
        <f t="shared" si="186"/>
        <v>0</v>
      </c>
      <c r="U124" s="106">
        <f t="shared" si="187"/>
        <v>0</v>
      </c>
      <c r="V124" s="106">
        <f t="shared" si="188"/>
        <v>0</v>
      </c>
      <c r="W124" s="106">
        <f t="shared" si="189"/>
        <v>0</v>
      </c>
      <c r="X124" s="274">
        <f t="shared" si="190"/>
        <v>0</v>
      </c>
    </row>
    <row r="125" spans="1:24" x14ac:dyDescent="0.3">
      <c r="A125" s="271" t="s">
        <v>430</v>
      </c>
      <c r="B125" s="272">
        <v>17</v>
      </c>
      <c r="C125" s="89">
        <f t="shared" ref="C125" si="201">SUM(C126,C129)</f>
        <v>0</v>
      </c>
      <c r="D125" s="89">
        <f t="shared" ref="D125:E125" si="202">SUM(D126,D129)</f>
        <v>0</v>
      </c>
      <c r="E125" s="89">
        <f t="shared" si="202"/>
        <v>0</v>
      </c>
      <c r="F125" s="89">
        <f t="shared" ref="F125" si="203">SUM(F126,F129)</f>
        <v>0</v>
      </c>
      <c r="G125" s="89">
        <f t="shared" ref="G125" si="204">SUM(G126,G129)</f>
        <v>0</v>
      </c>
      <c r="H125" s="89">
        <f t="shared" ref="H125" si="205">SUM(H126,H129)</f>
        <v>0</v>
      </c>
      <c r="I125" s="89">
        <f t="shared" ref="I125" si="206">SUM(I126,I129)</f>
        <v>0</v>
      </c>
      <c r="J125" s="89">
        <f t="shared" ref="J125" si="207">SUM(J126,J129)</f>
        <v>0</v>
      </c>
      <c r="K125" s="89">
        <f t="shared" ref="K125" si="208">SUM(K126,K129)</f>
        <v>0</v>
      </c>
      <c r="L125" s="89">
        <f t="shared" ref="L125" si="209">SUM(L126,L129)</f>
        <v>0</v>
      </c>
      <c r="P125" s="106">
        <f t="shared" si="183"/>
        <v>0</v>
      </c>
      <c r="Q125" s="106">
        <f t="shared" si="183"/>
        <v>0</v>
      </c>
      <c r="R125" s="106">
        <f t="shared" si="184"/>
        <v>0</v>
      </c>
      <c r="S125" s="106">
        <f t="shared" si="185"/>
        <v>0</v>
      </c>
      <c r="T125" s="106">
        <f t="shared" si="186"/>
        <v>0</v>
      </c>
      <c r="U125" s="106">
        <f t="shared" si="187"/>
        <v>0</v>
      </c>
      <c r="V125" s="106">
        <f t="shared" si="188"/>
        <v>0</v>
      </c>
      <c r="W125" s="106">
        <f t="shared" si="189"/>
        <v>0</v>
      </c>
      <c r="X125" s="274">
        <f t="shared" si="190"/>
        <v>0</v>
      </c>
    </row>
    <row r="126" spans="1:24" x14ac:dyDescent="0.3">
      <c r="A126" s="271" t="s">
        <v>101</v>
      </c>
      <c r="B126" s="272" t="s">
        <v>102</v>
      </c>
      <c r="C126" s="89">
        <f t="shared" ref="C126" si="210">SUM(C127:C128)</f>
        <v>0</v>
      </c>
      <c r="D126" s="89">
        <f t="shared" ref="D126:E126" si="211">SUM(D127:D128)</f>
        <v>0</v>
      </c>
      <c r="E126" s="89">
        <f t="shared" si="211"/>
        <v>0</v>
      </c>
      <c r="F126" s="89">
        <f t="shared" ref="F126:L126" si="212">SUM(F127:F128)</f>
        <v>0</v>
      </c>
      <c r="G126" s="89">
        <f t="shared" si="212"/>
        <v>0</v>
      </c>
      <c r="H126" s="89">
        <f t="shared" si="212"/>
        <v>0</v>
      </c>
      <c r="I126" s="89">
        <f t="shared" si="212"/>
        <v>0</v>
      </c>
      <c r="J126" s="89">
        <f t="shared" si="212"/>
        <v>0</v>
      </c>
      <c r="K126" s="89">
        <f t="shared" si="212"/>
        <v>0</v>
      </c>
      <c r="L126" s="89">
        <f t="shared" si="212"/>
        <v>0</v>
      </c>
      <c r="P126" s="106">
        <f t="shared" si="183"/>
        <v>0</v>
      </c>
      <c r="Q126" s="106">
        <f t="shared" si="183"/>
        <v>0</v>
      </c>
      <c r="R126" s="106">
        <f t="shared" si="184"/>
        <v>0</v>
      </c>
      <c r="S126" s="106">
        <f t="shared" si="185"/>
        <v>0</v>
      </c>
      <c r="T126" s="106">
        <f t="shared" si="186"/>
        <v>0</v>
      </c>
      <c r="U126" s="106">
        <f t="shared" si="187"/>
        <v>0</v>
      </c>
      <c r="V126" s="106">
        <f t="shared" si="188"/>
        <v>0</v>
      </c>
      <c r="W126" s="106">
        <f t="shared" si="189"/>
        <v>0</v>
      </c>
      <c r="X126" s="274">
        <f t="shared" si="190"/>
        <v>0</v>
      </c>
    </row>
    <row r="127" spans="1:24" x14ac:dyDescent="0.3">
      <c r="A127" s="287" t="s">
        <v>103</v>
      </c>
      <c r="B127" s="276"/>
      <c r="C127" s="165"/>
      <c r="D127" s="165"/>
      <c r="E127" s="165"/>
      <c r="F127" s="165"/>
      <c r="G127" s="165"/>
      <c r="H127" s="165"/>
      <c r="I127" s="165"/>
      <c r="J127" s="165"/>
      <c r="K127" s="165"/>
      <c r="L127" s="165"/>
      <c r="P127" s="106">
        <f t="shared" si="183"/>
        <v>0</v>
      </c>
      <c r="Q127" s="106">
        <f t="shared" si="183"/>
        <v>0</v>
      </c>
      <c r="R127" s="106">
        <f t="shared" si="184"/>
        <v>0</v>
      </c>
      <c r="S127" s="106">
        <f t="shared" si="185"/>
        <v>0</v>
      </c>
      <c r="T127" s="106">
        <f t="shared" si="186"/>
        <v>0</v>
      </c>
      <c r="U127" s="106">
        <f t="shared" si="187"/>
        <v>0</v>
      </c>
      <c r="V127" s="106">
        <f t="shared" si="188"/>
        <v>0</v>
      </c>
      <c r="W127" s="106">
        <f t="shared" si="189"/>
        <v>0</v>
      </c>
      <c r="X127" s="274">
        <f t="shared" si="190"/>
        <v>0</v>
      </c>
    </row>
    <row r="128" spans="1:24" x14ac:dyDescent="0.3">
      <c r="A128" s="287" t="s">
        <v>104</v>
      </c>
      <c r="B128" s="276"/>
      <c r="C128" s="165"/>
      <c r="D128" s="165"/>
      <c r="E128" s="165"/>
      <c r="F128" s="165"/>
      <c r="G128" s="165"/>
      <c r="H128" s="165"/>
      <c r="I128" s="165"/>
      <c r="J128" s="165"/>
      <c r="K128" s="165"/>
      <c r="L128" s="165"/>
      <c r="P128" s="106">
        <f t="shared" si="183"/>
        <v>0</v>
      </c>
      <c r="Q128" s="106">
        <f t="shared" si="183"/>
        <v>0</v>
      </c>
      <c r="R128" s="106">
        <f t="shared" si="184"/>
        <v>0</v>
      </c>
      <c r="S128" s="106">
        <f t="shared" si="185"/>
        <v>0</v>
      </c>
      <c r="T128" s="106">
        <f t="shared" si="186"/>
        <v>0</v>
      </c>
      <c r="U128" s="106">
        <f t="shared" si="187"/>
        <v>0</v>
      </c>
      <c r="V128" s="106">
        <f t="shared" si="188"/>
        <v>0</v>
      </c>
      <c r="W128" s="106">
        <f t="shared" si="189"/>
        <v>0</v>
      </c>
      <c r="X128" s="274">
        <f t="shared" si="190"/>
        <v>0</v>
      </c>
    </row>
    <row r="129" spans="1:24" x14ac:dyDescent="0.3">
      <c r="A129" s="287" t="s">
        <v>105</v>
      </c>
      <c r="B129" s="276" t="s">
        <v>106</v>
      </c>
      <c r="C129" s="165"/>
      <c r="D129" s="165"/>
      <c r="E129" s="165"/>
      <c r="F129" s="165"/>
      <c r="G129" s="165"/>
      <c r="H129" s="165"/>
      <c r="I129" s="165"/>
      <c r="J129" s="165"/>
      <c r="K129" s="165"/>
      <c r="L129" s="165"/>
      <c r="P129" s="106">
        <f t="shared" si="183"/>
        <v>0</v>
      </c>
      <c r="Q129" s="106">
        <f t="shared" si="183"/>
        <v>0</v>
      </c>
      <c r="R129" s="106">
        <f t="shared" si="184"/>
        <v>0</v>
      </c>
      <c r="S129" s="106">
        <f t="shared" si="185"/>
        <v>0</v>
      </c>
      <c r="T129" s="106">
        <f t="shared" si="186"/>
        <v>0</v>
      </c>
      <c r="U129" s="106">
        <f t="shared" si="187"/>
        <v>0</v>
      </c>
      <c r="V129" s="106">
        <f t="shared" si="188"/>
        <v>0</v>
      </c>
      <c r="W129" s="106">
        <f t="shared" si="189"/>
        <v>0</v>
      </c>
      <c r="X129" s="274">
        <f t="shared" si="190"/>
        <v>0</v>
      </c>
    </row>
    <row r="130" spans="1:24" x14ac:dyDescent="0.3">
      <c r="A130" s="271" t="s">
        <v>107</v>
      </c>
      <c r="B130" s="272" t="s">
        <v>108</v>
      </c>
      <c r="C130" s="89">
        <f t="shared" ref="C130" si="213">SUM(C131:C136)</f>
        <v>0</v>
      </c>
      <c r="D130" s="89">
        <f t="shared" ref="D130:E130" si="214">SUM(D131:D136)</f>
        <v>0</v>
      </c>
      <c r="E130" s="89">
        <f t="shared" si="214"/>
        <v>0</v>
      </c>
      <c r="F130" s="89">
        <f t="shared" ref="F130" si="215">SUM(F131:F136)</f>
        <v>0</v>
      </c>
      <c r="G130" s="89">
        <f t="shared" ref="G130" si="216">SUM(G131:G136)</f>
        <v>0</v>
      </c>
      <c r="H130" s="89">
        <f t="shared" ref="H130" si="217">SUM(H131:H136)</f>
        <v>0</v>
      </c>
      <c r="I130" s="89">
        <f t="shared" ref="I130" si="218">SUM(I131:I136)</f>
        <v>0</v>
      </c>
      <c r="J130" s="89">
        <f t="shared" ref="J130" si="219">SUM(J131:J136)</f>
        <v>0</v>
      </c>
      <c r="K130" s="89">
        <f t="shared" ref="K130" si="220">SUM(K131:K136)</f>
        <v>0</v>
      </c>
      <c r="L130" s="89">
        <f t="shared" ref="L130" si="221">SUM(L131:L136)</f>
        <v>0</v>
      </c>
      <c r="P130" s="106">
        <f t="shared" si="183"/>
        <v>0</v>
      </c>
      <c r="Q130" s="106">
        <f t="shared" si="183"/>
        <v>0</v>
      </c>
      <c r="R130" s="106">
        <f t="shared" si="184"/>
        <v>0</v>
      </c>
      <c r="S130" s="106">
        <f t="shared" si="185"/>
        <v>0</v>
      </c>
      <c r="T130" s="106">
        <f t="shared" si="186"/>
        <v>0</v>
      </c>
      <c r="U130" s="106">
        <f t="shared" si="187"/>
        <v>0</v>
      </c>
      <c r="V130" s="106">
        <f t="shared" si="188"/>
        <v>0</v>
      </c>
      <c r="W130" s="106">
        <f t="shared" si="189"/>
        <v>0</v>
      </c>
      <c r="X130" s="274">
        <f t="shared" si="190"/>
        <v>0</v>
      </c>
    </row>
    <row r="131" spans="1:24" x14ac:dyDescent="0.3">
      <c r="A131" s="287" t="s">
        <v>109</v>
      </c>
      <c r="B131" s="276">
        <v>42</v>
      </c>
      <c r="C131" s="165"/>
      <c r="D131" s="165"/>
      <c r="E131" s="165"/>
      <c r="F131" s="165"/>
      <c r="G131" s="165"/>
      <c r="H131" s="165"/>
      <c r="I131" s="165"/>
      <c r="J131" s="165"/>
      <c r="K131" s="165"/>
      <c r="L131" s="165"/>
      <c r="P131" s="106">
        <f t="shared" si="183"/>
        <v>0</v>
      </c>
      <c r="Q131" s="106">
        <f t="shared" si="183"/>
        <v>0</v>
      </c>
      <c r="R131" s="106">
        <f t="shared" si="184"/>
        <v>0</v>
      </c>
      <c r="S131" s="106">
        <f t="shared" si="185"/>
        <v>0</v>
      </c>
      <c r="T131" s="106">
        <f t="shared" si="186"/>
        <v>0</v>
      </c>
      <c r="U131" s="106">
        <f t="shared" si="187"/>
        <v>0</v>
      </c>
      <c r="V131" s="106">
        <f t="shared" si="188"/>
        <v>0</v>
      </c>
      <c r="W131" s="106">
        <f t="shared" si="189"/>
        <v>0</v>
      </c>
      <c r="X131" s="274">
        <f t="shared" si="190"/>
        <v>0</v>
      </c>
    </row>
    <row r="132" spans="1:24" x14ac:dyDescent="0.3">
      <c r="A132" s="287" t="s">
        <v>110</v>
      </c>
      <c r="B132" s="276">
        <v>43</v>
      </c>
      <c r="C132" s="165"/>
      <c r="D132" s="165"/>
      <c r="E132" s="165"/>
      <c r="F132" s="165"/>
      <c r="G132" s="165"/>
      <c r="H132" s="165"/>
      <c r="I132" s="165"/>
      <c r="J132" s="165"/>
      <c r="K132" s="165"/>
      <c r="L132" s="165"/>
      <c r="P132" s="106">
        <f t="shared" si="183"/>
        <v>0</v>
      </c>
      <c r="Q132" s="106">
        <f t="shared" si="183"/>
        <v>0</v>
      </c>
      <c r="R132" s="106">
        <f t="shared" si="184"/>
        <v>0</v>
      </c>
      <c r="S132" s="106">
        <f t="shared" si="185"/>
        <v>0</v>
      </c>
      <c r="T132" s="106">
        <f t="shared" si="186"/>
        <v>0</v>
      </c>
      <c r="U132" s="106">
        <f t="shared" si="187"/>
        <v>0</v>
      </c>
      <c r="V132" s="106">
        <f t="shared" si="188"/>
        <v>0</v>
      </c>
      <c r="W132" s="106">
        <f t="shared" si="189"/>
        <v>0</v>
      </c>
      <c r="X132" s="274">
        <f t="shared" si="190"/>
        <v>0</v>
      </c>
    </row>
    <row r="133" spans="1:24" x14ac:dyDescent="0.3">
      <c r="A133" s="287" t="s">
        <v>111</v>
      </c>
      <c r="B133" s="276">
        <v>44</v>
      </c>
      <c r="C133" s="165"/>
      <c r="D133" s="165"/>
      <c r="E133" s="165"/>
      <c r="F133" s="165"/>
      <c r="G133" s="165"/>
      <c r="H133" s="165"/>
      <c r="I133" s="165"/>
      <c r="J133" s="165"/>
      <c r="K133" s="165"/>
      <c r="L133" s="165"/>
      <c r="P133" s="106">
        <f t="shared" si="183"/>
        <v>0</v>
      </c>
      <c r="Q133" s="106">
        <f t="shared" si="183"/>
        <v>0</v>
      </c>
      <c r="R133" s="106">
        <f t="shared" si="184"/>
        <v>0</v>
      </c>
      <c r="S133" s="106">
        <f t="shared" si="185"/>
        <v>0</v>
      </c>
      <c r="T133" s="106">
        <f t="shared" si="186"/>
        <v>0</v>
      </c>
      <c r="U133" s="106">
        <f t="shared" si="187"/>
        <v>0</v>
      </c>
      <c r="V133" s="106">
        <f t="shared" si="188"/>
        <v>0</v>
      </c>
      <c r="W133" s="106">
        <f t="shared" si="189"/>
        <v>0</v>
      </c>
      <c r="X133" s="274">
        <f t="shared" si="190"/>
        <v>0</v>
      </c>
    </row>
    <row r="134" spans="1:24" x14ac:dyDescent="0.3">
      <c r="A134" s="287" t="s">
        <v>112</v>
      </c>
      <c r="B134" s="276">
        <v>46</v>
      </c>
      <c r="C134" s="165"/>
      <c r="D134" s="165"/>
      <c r="E134" s="165"/>
      <c r="F134" s="165"/>
      <c r="G134" s="165"/>
      <c r="H134" s="165"/>
      <c r="I134" s="165"/>
      <c r="J134" s="165"/>
      <c r="K134" s="165"/>
      <c r="L134" s="165"/>
      <c r="P134" s="106">
        <f t="shared" si="183"/>
        <v>0</v>
      </c>
      <c r="Q134" s="106">
        <f t="shared" si="183"/>
        <v>0</v>
      </c>
      <c r="R134" s="106">
        <f t="shared" si="184"/>
        <v>0</v>
      </c>
      <c r="S134" s="106">
        <f t="shared" si="185"/>
        <v>0</v>
      </c>
      <c r="T134" s="106">
        <f t="shared" si="186"/>
        <v>0</v>
      </c>
      <c r="U134" s="106">
        <f t="shared" si="187"/>
        <v>0</v>
      </c>
      <c r="V134" s="106">
        <f t="shared" si="188"/>
        <v>0</v>
      </c>
      <c r="W134" s="106">
        <f t="shared" si="189"/>
        <v>0</v>
      </c>
      <c r="X134" s="274">
        <f t="shared" si="190"/>
        <v>0</v>
      </c>
    </row>
    <row r="135" spans="1:24" x14ac:dyDescent="0.3">
      <c r="A135" s="287" t="s">
        <v>113</v>
      </c>
      <c r="B135" s="276">
        <v>45</v>
      </c>
      <c r="C135" s="165"/>
      <c r="D135" s="165"/>
      <c r="E135" s="165"/>
      <c r="F135" s="165"/>
      <c r="G135" s="165"/>
      <c r="H135" s="165"/>
      <c r="I135" s="165"/>
      <c r="J135" s="165"/>
      <c r="K135" s="165"/>
      <c r="L135" s="165"/>
      <c r="P135" s="106">
        <f t="shared" si="183"/>
        <v>0</v>
      </c>
      <c r="Q135" s="106">
        <f t="shared" si="183"/>
        <v>0</v>
      </c>
      <c r="R135" s="106">
        <f t="shared" si="184"/>
        <v>0</v>
      </c>
      <c r="S135" s="106">
        <f t="shared" si="185"/>
        <v>0</v>
      </c>
      <c r="T135" s="106">
        <f t="shared" si="186"/>
        <v>0</v>
      </c>
      <c r="U135" s="106">
        <f t="shared" si="187"/>
        <v>0</v>
      </c>
      <c r="V135" s="106">
        <f t="shared" si="188"/>
        <v>0</v>
      </c>
      <c r="W135" s="106">
        <f t="shared" si="189"/>
        <v>0</v>
      </c>
      <c r="X135" s="274">
        <f t="shared" si="190"/>
        <v>0</v>
      </c>
    </row>
    <row r="136" spans="1:24" x14ac:dyDescent="0.3">
      <c r="A136" s="287" t="s">
        <v>114</v>
      </c>
      <c r="B136" s="276" t="s">
        <v>115</v>
      </c>
      <c r="C136" s="165"/>
      <c r="D136" s="165"/>
      <c r="E136" s="165"/>
      <c r="F136" s="165"/>
      <c r="G136" s="165"/>
      <c r="H136" s="165"/>
      <c r="I136" s="165"/>
      <c r="J136" s="165"/>
      <c r="K136" s="165"/>
      <c r="L136" s="165"/>
      <c r="P136" s="106">
        <f t="shared" si="183"/>
        <v>0</v>
      </c>
      <c r="Q136" s="106">
        <f t="shared" si="183"/>
        <v>0</v>
      </c>
      <c r="R136" s="106">
        <f t="shared" si="184"/>
        <v>0</v>
      </c>
      <c r="S136" s="106">
        <f t="shared" si="185"/>
        <v>0</v>
      </c>
      <c r="T136" s="106">
        <f t="shared" si="186"/>
        <v>0</v>
      </c>
      <c r="U136" s="106">
        <f t="shared" si="187"/>
        <v>0</v>
      </c>
      <c r="V136" s="106">
        <f t="shared" si="188"/>
        <v>0</v>
      </c>
      <c r="W136" s="106">
        <f t="shared" si="189"/>
        <v>0</v>
      </c>
      <c r="X136" s="274">
        <f t="shared" si="190"/>
        <v>0</v>
      </c>
    </row>
    <row r="137" spans="1:24" x14ac:dyDescent="0.3">
      <c r="A137" s="341" t="s">
        <v>83</v>
      </c>
      <c r="B137" s="342" t="s">
        <v>116</v>
      </c>
      <c r="C137" s="221"/>
      <c r="D137" s="221"/>
      <c r="E137" s="221"/>
      <c r="F137" s="221"/>
      <c r="G137" s="221"/>
      <c r="H137" s="221"/>
      <c r="I137" s="221"/>
      <c r="J137" s="221"/>
      <c r="K137" s="221"/>
      <c r="L137" s="221"/>
      <c r="P137" s="106">
        <f t="shared" si="183"/>
        <v>0</v>
      </c>
      <c r="Q137" s="106">
        <f t="shared" si="183"/>
        <v>0</v>
      </c>
      <c r="R137" s="106">
        <f t="shared" si="184"/>
        <v>0</v>
      </c>
      <c r="S137" s="106">
        <f t="shared" si="185"/>
        <v>0</v>
      </c>
      <c r="T137" s="106">
        <f t="shared" si="186"/>
        <v>0</v>
      </c>
      <c r="U137" s="106">
        <f t="shared" si="187"/>
        <v>0</v>
      </c>
      <c r="V137" s="106">
        <f t="shared" si="188"/>
        <v>0</v>
      </c>
      <c r="W137" s="106">
        <f t="shared" si="189"/>
        <v>0</v>
      </c>
      <c r="X137" s="274">
        <f t="shared" si="190"/>
        <v>0</v>
      </c>
    </row>
    <row r="138" spans="1:24" x14ac:dyDescent="0.3">
      <c r="A138" s="279" t="s">
        <v>117</v>
      </c>
      <c r="B138" s="280" t="s">
        <v>118</v>
      </c>
      <c r="C138" s="66">
        <f t="shared" ref="C138" si="222">SUM(C115,C122,C125,C130,C137)</f>
        <v>0</v>
      </c>
      <c r="D138" s="66">
        <f t="shared" ref="D138:L138" si="223">SUM(D115,D122,D125,D130,D137)</f>
        <v>0</v>
      </c>
      <c r="E138" s="66">
        <f t="shared" si="223"/>
        <v>0</v>
      </c>
      <c r="F138" s="66">
        <f t="shared" si="223"/>
        <v>0</v>
      </c>
      <c r="G138" s="66">
        <f t="shared" si="223"/>
        <v>0</v>
      </c>
      <c r="H138" s="66">
        <f t="shared" si="223"/>
        <v>0</v>
      </c>
      <c r="I138" s="66">
        <f t="shared" si="223"/>
        <v>0</v>
      </c>
      <c r="J138" s="66">
        <f t="shared" si="223"/>
        <v>0</v>
      </c>
      <c r="K138" s="66">
        <f t="shared" si="223"/>
        <v>0</v>
      </c>
      <c r="L138" s="66">
        <f t="shared" si="223"/>
        <v>0</v>
      </c>
      <c r="P138" s="288">
        <f t="shared" si="183"/>
        <v>0</v>
      </c>
      <c r="Q138" s="288">
        <f t="shared" si="183"/>
        <v>0</v>
      </c>
      <c r="R138" s="288">
        <f t="shared" si="184"/>
        <v>0</v>
      </c>
      <c r="S138" s="288">
        <f t="shared" si="185"/>
        <v>0</v>
      </c>
      <c r="T138" s="288">
        <f t="shared" si="186"/>
        <v>0</v>
      </c>
      <c r="U138" s="288">
        <f t="shared" si="187"/>
        <v>0</v>
      </c>
      <c r="V138" s="288">
        <f t="shared" si="188"/>
        <v>0</v>
      </c>
      <c r="W138" s="288">
        <f t="shared" si="189"/>
        <v>0</v>
      </c>
      <c r="X138" s="288">
        <f t="shared" si="190"/>
        <v>0</v>
      </c>
    </row>
    <row r="140" spans="1:24" x14ac:dyDescent="0.3">
      <c r="A140" s="309" t="s">
        <v>410</v>
      </c>
      <c r="B140" s="310"/>
      <c r="C140" s="311"/>
      <c r="D140" s="311"/>
      <c r="E140" s="311"/>
      <c r="F140" s="310"/>
      <c r="G140" s="310"/>
      <c r="H140" s="310"/>
      <c r="I140" s="310"/>
      <c r="J140" s="310"/>
      <c r="K140" s="310"/>
      <c r="L140" s="310"/>
      <c r="M140" s="310"/>
      <c r="N140" s="310"/>
      <c r="O140" s="310"/>
      <c r="P140" s="311"/>
      <c r="Q140" s="311"/>
      <c r="R140" s="310"/>
      <c r="S140" s="310"/>
      <c r="T140" s="310"/>
      <c r="U140" s="310"/>
      <c r="V140" s="310"/>
      <c r="W140" s="310"/>
      <c r="X140" s="310"/>
    </row>
    <row r="142" spans="1:24" x14ac:dyDescent="0.3">
      <c r="P142" s="507" t="s">
        <v>445</v>
      </c>
      <c r="Q142" s="507"/>
      <c r="R142" s="507"/>
      <c r="S142" s="507"/>
      <c r="T142" s="507"/>
      <c r="U142" s="507"/>
      <c r="V142" s="507"/>
      <c r="W142" s="507"/>
      <c r="X142" s="508"/>
    </row>
    <row r="143" spans="1:24" ht="40.5" x14ac:dyDescent="0.3">
      <c r="A143" s="302" t="s">
        <v>66</v>
      </c>
      <c r="B143" s="302" t="s">
        <v>88</v>
      </c>
      <c r="C143" s="378" t="s">
        <v>514</v>
      </c>
      <c r="D143" s="378" t="s">
        <v>505</v>
      </c>
      <c r="E143" s="378" t="s">
        <v>513</v>
      </c>
      <c r="F143" s="378" t="s">
        <v>512</v>
      </c>
      <c r="G143" s="378" t="s">
        <v>511</v>
      </c>
      <c r="H143" s="160" t="s">
        <v>494</v>
      </c>
      <c r="I143" s="160" t="s">
        <v>495</v>
      </c>
      <c r="J143" s="160" t="s">
        <v>496</v>
      </c>
      <c r="K143" s="160" t="s">
        <v>497</v>
      </c>
      <c r="L143" s="160" t="s">
        <v>498</v>
      </c>
      <c r="P143" s="380" t="s">
        <v>446</v>
      </c>
      <c r="Q143" s="378" t="s">
        <v>447</v>
      </c>
      <c r="R143" s="378" t="s">
        <v>503</v>
      </c>
      <c r="S143" s="378" t="s">
        <v>449</v>
      </c>
      <c r="T143" s="378" t="s">
        <v>504</v>
      </c>
      <c r="U143" s="378" t="s">
        <v>460</v>
      </c>
      <c r="V143" s="378" t="s">
        <v>461</v>
      </c>
      <c r="W143" s="378" t="s">
        <v>491</v>
      </c>
      <c r="X143" s="378" t="s">
        <v>463</v>
      </c>
    </row>
    <row r="144" spans="1:24" x14ac:dyDescent="0.3">
      <c r="A144" s="271" t="s">
        <v>67</v>
      </c>
      <c r="B144" s="272" t="s">
        <v>68</v>
      </c>
      <c r="C144" s="89">
        <f t="shared" ref="C144:H144" si="224">SUM(C145:C148)</f>
        <v>0</v>
      </c>
      <c r="D144" s="89">
        <f t="shared" si="224"/>
        <v>0</v>
      </c>
      <c r="E144" s="89">
        <f t="shared" si="224"/>
        <v>0</v>
      </c>
      <c r="F144" s="89">
        <f t="shared" si="224"/>
        <v>0</v>
      </c>
      <c r="G144" s="273">
        <f t="shared" si="224"/>
        <v>0</v>
      </c>
      <c r="H144" s="273">
        <f t="shared" si="224"/>
        <v>0</v>
      </c>
      <c r="I144" s="273">
        <f t="shared" ref="I144" si="225">SUM(I145:I148)</f>
        <v>0</v>
      </c>
      <c r="J144" s="273">
        <f t="shared" ref="J144" si="226">SUM(J145:J148)</f>
        <v>0</v>
      </c>
      <c r="K144" s="273">
        <f t="shared" ref="K144" si="227">SUM(K145:K148)</f>
        <v>0</v>
      </c>
      <c r="L144" s="273">
        <f t="shared" ref="L144" si="228">SUM(L145:L148)</f>
        <v>0</v>
      </c>
      <c r="P144" s="106">
        <f t="shared" ref="P144:Q156" si="229">IFERROR(IF(AND(ROUND(SUM(C144:C144),0)=0,ROUND(SUM(D144:D144),0)&gt;ROUND(SUM(C144:C144),0)),"INF",(ROUND(SUM(D144:D144),0)-ROUND(SUM(C144:C144),0))/ROUND(SUM(C144:C144),0)),0)</f>
        <v>0</v>
      </c>
      <c r="Q144" s="106">
        <f t="shared" si="229"/>
        <v>0</v>
      </c>
      <c r="R144" s="106">
        <f t="shared" ref="R144:R156" si="230">IFERROR(IF(AND(ROUND(SUM(E144),0)=0,ROUND(SUM(F144:F144),0)&gt;ROUND(SUM(E144),0)),"INF",(ROUND(SUM(F144:F144),0)-ROUND(SUM(E144),0))/ROUND(SUM(E144),0)),0)</f>
        <v>0</v>
      </c>
      <c r="S144" s="106">
        <f t="shared" ref="S144:S156" si="231">IFERROR(IF(AND(ROUND(SUM(F144),0)=0,ROUND(SUM(G144:G144),0)&gt;ROUND(SUM(F144),0)),"INF",(ROUND(SUM(G144:G144),0)-ROUND(SUM(F144),0))/ROUND(SUM(F144),0)),0)</f>
        <v>0</v>
      </c>
      <c r="T144" s="106">
        <f t="shared" ref="T144:T156" si="232">IFERROR(IF(AND(ROUND(SUM(G144),0)=0,ROUND(SUM(H144:H144),0)&gt;ROUND(SUM(G144),0)),"INF",(ROUND(SUM(H144:H144),0)-ROUND(SUM(G144),0))/ROUND(SUM(G144),0)),0)</f>
        <v>0</v>
      </c>
      <c r="U144" s="106">
        <f t="shared" ref="U144:U156" si="233">IFERROR(IF(AND(ROUND(SUM(H144),0)=0,ROUND(SUM(I144:I144),0)&gt;ROUND(SUM(H144),0)),"INF",(ROUND(SUM(I144:I144),0)-ROUND(SUM(H144),0))/ROUND(SUM(H144),0)),0)</f>
        <v>0</v>
      </c>
      <c r="V144" s="106">
        <f t="shared" ref="V144:V156" si="234">IFERROR(IF(AND(ROUND(SUM(I144),0)=0,ROUND(SUM(J144:J144),0)&gt;ROUND(SUM(I144),0)),"INF",(ROUND(SUM(J144:J144),0)-ROUND(SUM(I144),0))/ROUND(SUM(I144),0)),0)</f>
        <v>0</v>
      </c>
      <c r="W144" s="106">
        <f t="shared" ref="W144:W156" si="235">IFERROR(IF(AND(ROUND(SUM(J144),0)=0,ROUND(SUM(K144:K144),0)&gt;ROUND(SUM(J144),0)),"INF",(ROUND(SUM(K144:K144),0)-ROUND(SUM(J144),0))/ROUND(SUM(J144),0)),0)</f>
        <v>0</v>
      </c>
      <c r="X144" s="274">
        <f t="shared" ref="X144:X156" si="236">IFERROR(IF(AND(ROUND(SUM(K144),0)=0,ROUND(SUM(L144:L144),0)&gt;ROUND(SUM(K144),0)),"INF",(ROUND(SUM(L144:L144),0)-ROUND(SUM(K144),0))/ROUND(SUM(K144),0)),0)</f>
        <v>0</v>
      </c>
    </row>
    <row r="145" spans="1:24" x14ac:dyDescent="0.3">
      <c r="A145" s="88" t="s">
        <v>69</v>
      </c>
      <c r="B145" s="276">
        <v>20</v>
      </c>
      <c r="C145" s="165"/>
      <c r="D145" s="165"/>
      <c r="E145" s="165"/>
      <c r="F145" s="165"/>
      <c r="G145" s="165"/>
      <c r="H145" s="165"/>
      <c r="I145" s="165"/>
      <c r="J145" s="165"/>
      <c r="K145" s="165"/>
      <c r="L145" s="165"/>
      <c r="P145" s="106">
        <f t="shared" si="229"/>
        <v>0</v>
      </c>
      <c r="Q145" s="106">
        <f t="shared" si="229"/>
        <v>0</v>
      </c>
      <c r="R145" s="106">
        <f t="shared" si="230"/>
        <v>0</v>
      </c>
      <c r="S145" s="106">
        <f t="shared" si="231"/>
        <v>0</v>
      </c>
      <c r="T145" s="106">
        <f t="shared" si="232"/>
        <v>0</v>
      </c>
      <c r="U145" s="106">
        <f t="shared" si="233"/>
        <v>0</v>
      </c>
      <c r="V145" s="106">
        <f t="shared" si="234"/>
        <v>0</v>
      </c>
      <c r="W145" s="106">
        <f t="shared" si="235"/>
        <v>0</v>
      </c>
      <c r="X145" s="274">
        <f t="shared" si="236"/>
        <v>0</v>
      </c>
    </row>
    <row r="146" spans="1:24" x14ac:dyDescent="0.3">
      <c r="A146" s="88" t="s">
        <v>70</v>
      </c>
      <c r="B146" s="276">
        <v>21</v>
      </c>
      <c r="C146" s="165"/>
      <c r="D146" s="165"/>
      <c r="E146" s="165"/>
      <c r="F146" s="165"/>
      <c r="G146" s="165"/>
      <c r="H146" s="165"/>
      <c r="I146" s="165"/>
      <c r="J146" s="165"/>
      <c r="K146" s="165"/>
      <c r="L146" s="165"/>
      <c r="P146" s="106">
        <f t="shared" si="229"/>
        <v>0</v>
      </c>
      <c r="Q146" s="106">
        <f t="shared" si="229"/>
        <v>0</v>
      </c>
      <c r="R146" s="106">
        <f t="shared" si="230"/>
        <v>0</v>
      </c>
      <c r="S146" s="106">
        <f t="shared" si="231"/>
        <v>0</v>
      </c>
      <c r="T146" s="106">
        <f t="shared" si="232"/>
        <v>0</v>
      </c>
      <c r="U146" s="106">
        <f t="shared" si="233"/>
        <v>0</v>
      </c>
      <c r="V146" s="106">
        <f t="shared" si="234"/>
        <v>0</v>
      </c>
      <c r="W146" s="106">
        <f t="shared" si="235"/>
        <v>0</v>
      </c>
      <c r="X146" s="274">
        <f t="shared" si="236"/>
        <v>0</v>
      </c>
    </row>
    <row r="147" spans="1:24" x14ac:dyDescent="0.3">
      <c r="A147" s="88" t="s">
        <v>71</v>
      </c>
      <c r="B147" s="276" t="s">
        <v>72</v>
      </c>
      <c r="C147" s="165"/>
      <c r="D147" s="165"/>
      <c r="E147" s="165"/>
      <c r="F147" s="165"/>
      <c r="G147" s="165"/>
      <c r="H147" s="165"/>
      <c r="I147" s="165"/>
      <c r="J147" s="165"/>
      <c r="K147" s="165"/>
      <c r="L147" s="165"/>
      <c r="P147" s="106">
        <f t="shared" si="229"/>
        <v>0</v>
      </c>
      <c r="Q147" s="106">
        <f t="shared" si="229"/>
        <v>0</v>
      </c>
      <c r="R147" s="106">
        <f t="shared" si="230"/>
        <v>0</v>
      </c>
      <c r="S147" s="106">
        <f t="shared" si="231"/>
        <v>0</v>
      </c>
      <c r="T147" s="106">
        <f t="shared" si="232"/>
        <v>0</v>
      </c>
      <c r="U147" s="106">
        <f t="shared" si="233"/>
        <v>0</v>
      </c>
      <c r="V147" s="106">
        <f t="shared" si="234"/>
        <v>0</v>
      </c>
      <c r="W147" s="106">
        <f t="shared" si="235"/>
        <v>0</v>
      </c>
      <c r="X147" s="274">
        <f t="shared" si="236"/>
        <v>0</v>
      </c>
    </row>
    <row r="148" spans="1:24" x14ac:dyDescent="0.3">
      <c r="A148" s="88" t="s">
        <v>73</v>
      </c>
      <c r="B148" s="276">
        <v>28</v>
      </c>
      <c r="C148" s="165"/>
      <c r="D148" s="165"/>
      <c r="E148" s="165"/>
      <c r="F148" s="165"/>
      <c r="G148" s="165"/>
      <c r="H148" s="165"/>
      <c r="I148" s="165"/>
      <c r="J148" s="165"/>
      <c r="K148" s="165"/>
      <c r="L148" s="165"/>
      <c r="P148" s="106">
        <f t="shared" si="229"/>
        <v>0</v>
      </c>
      <c r="Q148" s="106">
        <f t="shared" si="229"/>
        <v>0</v>
      </c>
      <c r="R148" s="106">
        <f t="shared" si="230"/>
        <v>0</v>
      </c>
      <c r="S148" s="106">
        <f t="shared" si="231"/>
        <v>0</v>
      </c>
      <c r="T148" s="106">
        <f t="shared" si="232"/>
        <v>0</v>
      </c>
      <c r="U148" s="106">
        <f t="shared" si="233"/>
        <v>0</v>
      </c>
      <c r="V148" s="106">
        <f t="shared" si="234"/>
        <v>0</v>
      </c>
      <c r="W148" s="106">
        <f t="shared" si="235"/>
        <v>0</v>
      </c>
      <c r="X148" s="274">
        <f t="shared" si="236"/>
        <v>0</v>
      </c>
    </row>
    <row r="149" spans="1:24" x14ac:dyDescent="0.3">
      <c r="A149" s="271" t="s">
        <v>74</v>
      </c>
      <c r="B149" s="272" t="s">
        <v>75</v>
      </c>
      <c r="C149" s="89">
        <f t="shared" ref="C149" si="237">SUM(C150:C155)</f>
        <v>0</v>
      </c>
      <c r="D149" s="89">
        <f t="shared" ref="D149:E149" si="238">SUM(D150:D155)</f>
        <v>0</v>
      </c>
      <c r="E149" s="89">
        <f t="shared" si="238"/>
        <v>0</v>
      </c>
      <c r="F149" s="89">
        <f t="shared" ref="F149" si="239">SUM(F150:F155)</f>
        <v>0</v>
      </c>
      <c r="G149" s="89">
        <f t="shared" ref="G149" si="240">SUM(G150:G155)</f>
        <v>0</v>
      </c>
      <c r="H149" s="89">
        <f t="shared" ref="H149" si="241">SUM(H150:H155)</f>
        <v>0</v>
      </c>
      <c r="I149" s="89">
        <f t="shared" ref="I149" si="242">SUM(I150:I155)</f>
        <v>0</v>
      </c>
      <c r="J149" s="89">
        <f t="shared" ref="J149" si="243">SUM(J150:J155)</f>
        <v>0</v>
      </c>
      <c r="K149" s="89">
        <f t="shared" ref="K149" si="244">SUM(K150:K155)</f>
        <v>0</v>
      </c>
      <c r="L149" s="89">
        <f t="shared" ref="L149" si="245">SUM(L150:L155)</f>
        <v>0</v>
      </c>
      <c r="P149" s="106">
        <f t="shared" si="229"/>
        <v>0</v>
      </c>
      <c r="Q149" s="106">
        <f t="shared" si="229"/>
        <v>0</v>
      </c>
      <c r="R149" s="106">
        <f t="shared" si="230"/>
        <v>0</v>
      </c>
      <c r="S149" s="106">
        <f t="shared" si="231"/>
        <v>0</v>
      </c>
      <c r="T149" s="106">
        <f t="shared" si="232"/>
        <v>0</v>
      </c>
      <c r="U149" s="106">
        <f t="shared" si="233"/>
        <v>0</v>
      </c>
      <c r="V149" s="106">
        <f t="shared" si="234"/>
        <v>0</v>
      </c>
      <c r="W149" s="106">
        <f t="shared" si="235"/>
        <v>0</v>
      </c>
      <c r="X149" s="274">
        <f t="shared" si="236"/>
        <v>0</v>
      </c>
    </row>
    <row r="150" spans="1:24" x14ac:dyDescent="0.3">
      <c r="A150" s="88" t="s">
        <v>76</v>
      </c>
      <c r="B150" s="276">
        <v>29</v>
      </c>
      <c r="C150" s="165"/>
      <c r="D150" s="165"/>
      <c r="E150" s="165"/>
      <c r="F150" s="165"/>
      <c r="G150" s="165"/>
      <c r="H150" s="165"/>
      <c r="I150" s="165"/>
      <c r="J150" s="165"/>
      <c r="K150" s="165"/>
      <c r="L150" s="165"/>
      <c r="P150" s="106">
        <f t="shared" si="229"/>
        <v>0</v>
      </c>
      <c r="Q150" s="106">
        <f t="shared" si="229"/>
        <v>0</v>
      </c>
      <c r="R150" s="106">
        <f t="shared" si="230"/>
        <v>0</v>
      </c>
      <c r="S150" s="106">
        <f t="shared" si="231"/>
        <v>0</v>
      </c>
      <c r="T150" s="106">
        <f t="shared" si="232"/>
        <v>0</v>
      </c>
      <c r="U150" s="106">
        <f t="shared" si="233"/>
        <v>0</v>
      </c>
      <c r="V150" s="106">
        <f t="shared" si="234"/>
        <v>0</v>
      </c>
      <c r="W150" s="106">
        <f t="shared" si="235"/>
        <v>0</v>
      </c>
      <c r="X150" s="274">
        <f t="shared" si="236"/>
        <v>0</v>
      </c>
    </row>
    <row r="151" spans="1:24" x14ac:dyDescent="0.3">
      <c r="A151" s="88" t="s">
        <v>77</v>
      </c>
      <c r="B151" s="276">
        <v>3</v>
      </c>
      <c r="C151" s="165"/>
      <c r="D151" s="165"/>
      <c r="E151" s="165"/>
      <c r="F151" s="165"/>
      <c r="G151" s="165"/>
      <c r="H151" s="165"/>
      <c r="I151" s="165"/>
      <c r="J151" s="165"/>
      <c r="K151" s="165"/>
      <c r="L151" s="165"/>
      <c r="P151" s="106">
        <f t="shared" si="229"/>
        <v>0</v>
      </c>
      <c r="Q151" s="106">
        <f t="shared" si="229"/>
        <v>0</v>
      </c>
      <c r="R151" s="106">
        <f t="shared" si="230"/>
        <v>0</v>
      </c>
      <c r="S151" s="106">
        <f t="shared" si="231"/>
        <v>0</v>
      </c>
      <c r="T151" s="106">
        <f t="shared" si="232"/>
        <v>0</v>
      </c>
      <c r="U151" s="106">
        <f t="shared" si="233"/>
        <v>0</v>
      </c>
      <c r="V151" s="106">
        <f t="shared" si="234"/>
        <v>0</v>
      </c>
      <c r="W151" s="106">
        <f t="shared" si="235"/>
        <v>0</v>
      </c>
      <c r="X151" s="274">
        <f t="shared" si="236"/>
        <v>0</v>
      </c>
    </row>
    <row r="152" spans="1:24" x14ac:dyDescent="0.3">
      <c r="A152" s="88" t="s">
        <v>78</v>
      </c>
      <c r="B152" s="276" t="s">
        <v>79</v>
      </c>
      <c r="C152" s="165"/>
      <c r="D152" s="165"/>
      <c r="E152" s="165"/>
      <c r="F152" s="165"/>
      <c r="G152" s="165"/>
      <c r="H152" s="165"/>
      <c r="I152" s="165"/>
      <c r="J152" s="165"/>
      <c r="K152" s="165"/>
      <c r="L152" s="165"/>
      <c r="P152" s="106">
        <f t="shared" si="229"/>
        <v>0</v>
      </c>
      <c r="Q152" s="106">
        <f t="shared" si="229"/>
        <v>0</v>
      </c>
      <c r="R152" s="106">
        <f t="shared" si="230"/>
        <v>0</v>
      </c>
      <c r="S152" s="106">
        <f t="shared" si="231"/>
        <v>0</v>
      </c>
      <c r="T152" s="106">
        <f t="shared" si="232"/>
        <v>0</v>
      </c>
      <c r="U152" s="106">
        <f t="shared" si="233"/>
        <v>0</v>
      </c>
      <c r="V152" s="106">
        <f t="shared" si="234"/>
        <v>0</v>
      </c>
      <c r="W152" s="106">
        <f t="shared" si="235"/>
        <v>0</v>
      </c>
      <c r="X152" s="274">
        <f t="shared" si="236"/>
        <v>0</v>
      </c>
    </row>
    <row r="153" spans="1:24" x14ac:dyDescent="0.3">
      <c r="A153" s="88" t="s">
        <v>429</v>
      </c>
      <c r="B153" s="276" t="s">
        <v>80</v>
      </c>
      <c r="C153" s="165"/>
      <c r="D153" s="165"/>
      <c r="E153" s="165"/>
      <c r="F153" s="165"/>
      <c r="G153" s="165"/>
      <c r="H153" s="165"/>
      <c r="I153" s="165"/>
      <c r="J153" s="165"/>
      <c r="K153" s="165"/>
      <c r="L153" s="165"/>
      <c r="P153" s="106">
        <f t="shared" si="229"/>
        <v>0</v>
      </c>
      <c r="Q153" s="106">
        <f t="shared" si="229"/>
        <v>0</v>
      </c>
      <c r="R153" s="106">
        <f t="shared" si="230"/>
        <v>0</v>
      </c>
      <c r="S153" s="106">
        <f t="shared" si="231"/>
        <v>0</v>
      </c>
      <c r="T153" s="106">
        <f t="shared" si="232"/>
        <v>0</v>
      </c>
      <c r="U153" s="106">
        <f t="shared" si="233"/>
        <v>0</v>
      </c>
      <c r="V153" s="106">
        <f t="shared" si="234"/>
        <v>0</v>
      </c>
      <c r="W153" s="106">
        <f t="shared" si="235"/>
        <v>0</v>
      </c>
      <c r="X153" s="274">
        <f t="shared" si="236"/>
        <v>0</v>
      </c>
    </row>
    <row r="154" spans="1:24" x14ac:dyDescent="0.3">
      <c r="A154" s="88" t="s">
        <v>81</v>
      </c>
      <c r="B154" s="276" t="s">
        <v>82</v>
      </c>
      <c r="C154" s="165"/>
      <c r="D154" s="165"/>
      <c r="E154" s="165"/>
      <c r="F154" s="165"/>
      <c r="G154" s="165"/>
      <c r="H154" s="165"/>
      <c r="I154" s="165"/>
      <c r="J154" s="165"/>
      <c r="K154" s="165"/>
      <c r="L154" s="165"/>
      <c r="P154" s="106">
        <f t="shared" si="229"/>
        <v>0</v>
      </c>
      <c r="Q154" s="106">
        <f t="shared" si="229"/>
        <v>0</v>
      </c>
      <c r="R154" s="106">
        <f t="shared" si="230"/>
        <v>0</v>
      </c>
      <c r="S154" s="106">
        <f t="shared" si="231"/>
        <v>0</v>
      </c>
      <c r="T154" s="106">
        <f t="shared" si="232"/>
        <v>0</v>
      </c>
      <c r="U154" s="106">
        <f t="shared" si="233"/>
        <v>0</v>
      </c>
      <c r="V154" s="106">
        <f t="shared" si="234"/>
        <v>0</v>
      </c>
      <c r="W154" s="106">
        <f t="shared" si="235"/>
        <v>0</v>
      </c>
      <c r="X154" s="274">
        <f t="shared" si="236"/>
        <v>0</v>
      </c>
    </row>
    <row r="155" spans="1:24" x14ac:dyDescent="0.3">
      <c r="A155" s="88" t="s">
        <v>83</v>
      </c>
      <c r="B155" s="276" t="s">
        <v>84</v>
      </c>
      <c r="C155" s="165"/>
      <c r="D155" s="165"/>
      <c r="E155" s="165"/>
      <c r="F155" s="165"/>
      <c r="G155" s="165"/>
      <c r="H155" s="165"/>
      <c r="I155" s="165"/>
      <c r="J155" s="165"/>
      <c r="K155" s="165"/>
      <c r="L155" s="165"/>
      <c r="P155" s="106">
        <f t="shared" si="229"/>
        <v>0</v>
      </c>
      <c r="Q155" s="106">
        <f t="shared" si="229"/>
        <v>0</v>
      </c>
      <c r="R155" s="106">
        <f t="shared" si="230"/>
        <v>0</v>
      </c>
      <c r="S155" s="106">
        <f t="shared" si="231"/>
        <v>0</v>
      </c>
      <c r="T155" s="106">
        <f t="shared" si="232"/>
        <v>0</v>
      </c>
      <c r="U155" s="106">
        <f t="shared" si="233"/>
        <v>0</v>
      </c>
      <c r="V155" s="106">
        <f t="shared" si="234"/>
        <v>0</v>
      </c>
      <c r="W155" s="106">
        <f t="shared" si="235"/>
        <v>0</v>
      </c>
      <c r="X155" s="274">
        <f t="shared" si="236"/>
        <v>0</v>
      </c>
    </row>
    <row r="156" spans="1:24" ht="14.25" thickBot="1" x14ac:dyDescent="0.35">
      <c r="A156" s="279" t="s">
        <v>85</v>
      </c>
      <c r="B156" s="280" t="s">
        <v>86</v>
      </c>
      <c r="C156" s="281">
        <f t="shared" ref="C156" si="246">SUM(C144,C149)</f>
        <v>0</v>
      </c>
      <c r="D156" s="281">
        <f t="shared" ref="D156:E156" si="247">SUM(D144,D149)</f>
        <v>0</v>
      </c>
      <c r="E156" s="281">
        <f t="shared" si="247"/>
        <v>0</v>
      </c>
      <c r="F156" s="281">
        <f t="shared" ref="F156" si="248">SUM(F144,F149)</f>
        <v>0</v>
      </c>
      <c r="G156" s="281">
        <f t="shared" ref="G156" si="249">SUM(G144,G149)</f>
        <v>0</v>
      </c>
      <c r="H156" s="281">
        <f t="shared" ref="H156" si="250">SUM(H144,H149)</f>
        <v>0</v>
      </c>
      <c r="I156" s="281">
        <f t="shared" ref="I156" si="251">SUM(I144,I149)</f>
        <v>0</v>
      </c>
      <c r="J156" s="281">
        <f t="shared" ref="J156" si="252">SUM(J144,J149)</f>
        <v>0</v>
      </c>
      <c r="K156" s="281">
        <f t="shared" ref="K156" si="253">SUM(K144,K149)</f>
        <v>0</v>
      </c>
      <c r="L156" s="281">
        <f t="shared" ref="L156" si="254">SUM(L144,L149)</f>
        <v>0</v>
      </c>
      <c r="P156" s="282">
        <f t="shared" si="229"/>
        <v>0</v>
      </c>
      <c r="Q156" s="282">
        <f t="shared" si="229"/>
        <v>0</v>
      </c>
      <c r="R156" s="282">
        <f t="shared" si="230"/>
        <v>0</v>
      </c>
      <c r="S156" s="282">
        <f t="shared" si="231"/>
        <v>0</v>
      </c>
      <c r="T156" s="282">
        <f t="shared" si="232"/>
        <v>0</v>
      </c>
      <c r="U156" s="282">
        <f t="shared" si="233"/>
        <v>0</v>
      </c>
      <c r="V156" s="282">
        <f t="shared" si="234"/>
        <v>0</v>
      </c>
      <c r="W156" s="282">
        <f t="shared" si="235"/>
        <v>0</v>
      </c>
      <c r="X156" s="283">
        <f t="shared" si="236"/>
        <v>0</v>
      </c>
    </row>
    <row r="157" spans="1:24" x14ac:dyDescent="0.3">
      <c r="A157" s="88"/>
      <c r="B157" s="88"/>
      <c r="C157" s="112"/>
      <c r="D157" s="112"/>
      <c r="E157" s="112"/>
      <c r="F157" s="112"/>
      <c r="G157" s="112"/>
      <c r="H157" s="112"/>
      <c r="I157" s="112"/>
      <c r="J157" s="112"/>
      <c r="K157" s="112"/>
      <c r="L157" s="112"/>
      <c r="P157" s="112"/>
      <c r="Q157" s="112"/>
      <c r="R157" s="112"/>
      <c r="S157" s="112"/>
      <c r="T157" s="112"/>
      <c r="U157" s="112"/>
      <c r="V157" s="112"/>
      <c r="W157" s="112"/>
      <c r="X157" s="67"/>
    </row>
    <row r="158" spans="1:24" x14ac:dyDescent="0.3">
      <c r="A158" s="88"/>
      <c r="B158" s="88"/>
      <c r="C158" s="112"/>
      <c r="D158" s="112"/>
      <c r="E158" s="112"/>
      <c r="F158" s="112"/>
      <c r="G158" s="112"/>
      <c r="H158" s="112"/>
      <c r="I158" s="112"/>
      <c r="J158" s="112"/>
      <c r="K158" s="112"/>
      <c r="L158" s="112"/>
      <c r="P158" s="507" t="s">
        <v>445</v>
      </c>
      <c r="Q158" s="507"/>
      <c r="R158" s="507"/>
      <c r="S158" s="507"/>
      <c r="T158" s="507"/>
      <c r="U158" s="507"/>
      <c r="V158" s="507"/>
      <c r="W158" s="507"/>
      <c r="X158" s="508"/>
    </row>
    <row r="159" spans="1:24" ht="40.5" x14ac:dyDescent="0.3">
      <c r="A159" s="302" t="s">
        <v>87</v>
      </c>
      <c r="B159" s="302" t="s">
        <v>88</v>
      </c>
      <c r="C159" s="379" t="str">
        <f t="shared" ref="C159" si="255">C143</f>
        <v>REALITE 2019</v>
      </c>
      <c r="D159" s="303" t="str">
        <f t="shared" ref="D159:E159" si="256">D143</f>
        <v>REALITE 2020</v>
      </c>
      <c r="E159" s="303" t="str">
        <f t="shared" si="256"/>
        <v>REALITE 2021</v>
      </c>
      <c r="F159" s="303" t="str">
        <f t="shared" ref="F159" si="257">F143</f>
        <v>MEILLEURE ESTIMATION 2022</v>
      </c>
      <c r="G159" s="303" t="str">
        <f t="shared" ref="G159" si="258">G143</f>
        <v>MEILLEURE ESTIMATION 2023</v>
      </c>
      <c r="H159" s="303" t="str">
        <f t="shared" ref="H159" si="259">H143</f>
        <v>BUDGET 2024</v>
      </c>
      <c r="I159" s="303" t="str">
        <f t="shared" ref="I159" si="260">I143</f>
        <v>BUDGET 2025</v>
      </c>
      <c r="J159" s="303" t="str">
        <f t="shared" ref="J159" si="261">J143</f>
        <v>BUDGET 2026</v>
      </c>
      <c r="K159" s="303" t="str">
        <f t="shared" ref="K159" si="262">K143</f>
        <v>BUDGET 2027</v>
      </c>
      <c r="L159" s="303" t="str">
        <f t="shared" ref="L159" si="263">L143</f>
        <v>BUDGET 2028</v>
      </c>
      <c r="P159" s="380" t="s">
        <v>446</v>
      </c>
      <c r="Q159" s="378" t="s">
        <v>447</v>
      </c>
      <c r="R159" s="378" t="s">
        <v>503</v>
      </c>
      <c r="S159" s="378" t="s">
        <v>449</v>
      </c>
      <c r="T159" s="378" t="s">
        <v>504</v>
      </c>
      <c r="U159" s="378" t="s">
        <v>460</v>
      </c>
      <c r="V159" s="378" t="s">
        <v>461</v>
      </c>
      <c r="W159" s="378" t="s">
        <v>491</v>
      </c>
      <c r="X159" s="378" t="s">
        <v>463</v>
      </c>
    </row>
    <row r="160" spans="1:24" x14ac:dyDescent="0.3">
      <c r="A160" s="271" t="s">
        <v>89</v>
      </c>
      <c r="B160" s="272" t="s">
        <v>90</v>
      </c>
      <c r="C160" s="89">
        <f t="shared" ref="C160" si="264">SUM(C161:C166)</f>
        <v>0</v>
      </c>
      <c r="D160" s="89">
        <f t="shared" ref="D160:E160" si="265">SUM(D161:D166)</f>
        <v>0</v>
      </c>
      <c r="E160" s="89">
        <f t="shared" si="265"/>
        <v>0</v>
      </c>
      <c r="F160" s="89">
        <f t="shared" ref="F160" si="266">SUM(F161:F166)</f>
        <v>0</v>
      </c>
      <c r="G160" s="89">
        <f t="shared" ref="G160" si="267">SUM(G161:G166)</f>
        <v>0</v>
      </c>
      <c r="H160" s="89">
        <f t="shared" ref="H160" si="268">SUM(H161:H166)</f>
        <v>0</v>
      </c>
      <c r="I160" s="89">
        <f t="shared" ref="I160" si="269">SUM(I161:I166)</f>
        <v>0</v>
      </c>
      <c r="J160" s="89">
        <f t="shared" ref="J160" si="270">SUM(J161:J166)</f>
        <v>0</v>
      </c>
      <c r="K160" s="89">
        <f t="shared" ref="K160" si="271">SUM(K161:K166)</f>
        <v>0</v>
      </c>
      <c r="L160" s="89">
        <f t="shared" ref="L160" si="272">SUM(L161:L166)</f>
        <v>0</v>
      </c>
      <c r="P160" s="106">
        <f t="shared" ref="P160:Q183" si="273">IFERROR(IF(AND(ROUND(SUM(C160:C160),0)=0,ROUND(SUM(D160:D160),0)&gt;ROUND(SUM(C160:C160),0)),"INF",(ROUND(SUM(D160:D160),0)-ROUND(SUM(C160:C160),0))/ROUND(SUM(C160:C160),0)),0)</f>
        <v>0</v>
      </c>
      <c r="Q160" s="106">
        <f t="shared" si="273"/>
        <v>0</v>
      </c>
      <c r="R160" s="106">
        <f t="shared" ref="R160:R183" si="274">IFERROR(IF(AND(ROUND(SUM(E160),0)=0,ROUND(SUM(F160:F160),0)&gt;ROUND(SUM(E160),0)),"INF",(ROUND(SUM(F160:F160),0)-ROUND(SUM(E160),0))/ROUND(SUM(E160),0)),0)</f>
        <v>0</v>
      </c>
      <c r="S160" s="106">
        <f t="shared" ref="S160:S183" si="275">IFERROR(IF(AND(ROUND(SUM(F160),0)=0,ROUND(SUM(G160:G160),0)&gt;ROUND(SUM(F160),0)),"INF",(ROUND(SUM(G160:G160),0)-ROUND(SUM(F160),0))/ROUND(SUM(F160),0)),0)</f>
        <v>0</v>
      </c>
      <c r="T160" s="106">
        <f t="shared" ref="T160:T183" si="276">IFERROR(IF(AND(ROUND(SUM(G160),0)=0,ROUND(SUM(H160:H160),0)&gt;ROUND(SUM(G160),0)),"INF",(ROUND(SUM(H160:H160),0)-ROUND(SUM(G160),0))/ROUND(SUM(G160),0)),0)</f>
        <v>0</v>
      </c>
      <c r="U160" s="106">
        <f t="shared" ref="U160:U183" si="277">IFERROR(IF(AND(ROUND(SUM(H160),0)=0,ROUND(SUM(I160:I160),0)&gt;ROUND(SUM(H160),0)),"INF",(ROUND(SUM(I160:I160),0)-ROUND(SUM(H160),0))/ROUND(SUM(H160),0)),0)</f>
        <v>0</v>
      </c>
      <c r="V160" s="106">
        <f t="shared" ref="V160:V183" si="278">IFERROR(IF(AND(ROUND(SUM(I160),0)=0,ROUND(SUM(J160:J160),0)&gt;ROUND(SUM(I160),0)),"INF",(ROUND(SUM(J160:J160),0)-ROUND(SUM(I160),0))/ROUND(SUM(I160),0)),0)</f>
        <v>0</v>
      </c>
      <c r="W160" s="106">
        <f t="shared" ref="W160:W183" si="279">IFERROR(IF(AND(ROUND(SUM(J160),0)=0,ROUND(SUM(K160:K160),0)&gt;ROUND(SUM(J160),0)),"INF",(ROUND(SUM(K160:K160),0)-ROUND(SUM(J160),0))/ROUND(SUM(J160),0)),0)</f>
        <v>0</v>
      </c>
      <c r="X160" s="274">
        <f t="shared" ref="X160:X183" si="280">IFERROR(IF(AND(ROUND(SUM(K160),0)=0,ROUND(SUM(L160:L160),0)&gt;ROUND(SUM(K160),0)),"INF",(ROUND(SUM(L160:L160),0)-ROUND(SUM(K160),0))/ROUND(SUM(K160),0)),0)</f>
        <v>0</v>
      </c>
    </row>
    <row r="161" spans="1:24" x14ac:dyDescent="0.3">
      <c r="A161" s="88" t="s">
        <v>91</v>
      </c>
      <c r="B161" s="276">
        <v>10</v>
      </c>
      <c r="C161" s="165"/>
      <c r="D161" s="165"/>
      <c r="E161" s="165"/>
      <c r="F161" s="165"/>
      <c r="G161" s="165"/>
      <c r="H161" s="165"/>
      <c r="I161" s="165"/>
      <c r="J161" s="165"/>
      <c r="K161" s="165"/>
      <c r="L161" s="165"/>
      <c r="P161" s="106">
        <f t="shared" si="273"/>
        <v>0</v>
      </c>
      <c r="Q161" s="106">
        <f t="shared" si="273"/>
        <v>0</v>
      </c>
      <c r="R161" s="106">
        <f t="shared" si="274"/>
        <v>0</v>
      </c>
      <c r="S161" s="106">
        <f t="shared" si="275"/>
        <v>0</v>
      </c>
      <c r="T161" s="106">
        <f t="shared" si="276"/>
        <v>0</v>
      </c>
      <c r="U161" s="106">
        <f t="shared" si="277"/>
        <v>0</v>
      </c>
      <c r="V161" s="106">
        <f t="shared" si="278"/>
        <v>0</v>
      </c>
      <c r="W161" s="106">
        <f t="shared" si="279"/>
        <v>0</v>
      </c>
      <c r="X161" s="274">
        <f t="shared" si="280"/>
        <v>0</v>
      </c>
    </row>
    <row r="162" spans="1:24" x14ac:dyDescent="0.3">
      <c r="A162" s="88" t="s">
        <v>92</v>
      </c>
      <c r="B162" s="276">
        <v>11</v>
      </c>
      <c r="C162" s="165"/>
      <c r="D162" s="165"/>
      <c r="E162" s="165"/>
      <c r="F162" s="165"/>
      <c r="G162" s="165"/>
      <c r="H162" s="165"/>
      <c r="I162" s="165"/>
      <c r="J162" s="165"/>
      <c r="K162" s="165"/>
      <c r="L162" s="165"/>
      <c r="P162" s="106">
        <f t="shared" si="273"/>
        <v>0</v>
      </c>
      <c r="Q162" s="106">
        <f t="shared" si="273"/>
        <v>0</v>
      </c>
      <c r="R162" s="106">
        <f t="shared" si="274"/>
        <v>0</v>
      </c>
      <c r="S162" s="106">
        <f t="shared" si="275"/>
        <v>0</v>
      </c>
      <c r="T162" s="106">
        <f t="shared" si="276"/>
        <v>0</v>
      </c>
      <c r="U162" s="106">
        <f t="shared" si="277"/>
        <v>0</v>
      </c>
      <c r="V162" s="106">
        <f t="shared" si="278"/>
        <v>0</v>
      </c>
      <c r="W162" s="106">
        <f t="shared" si="279"/>
        <v>0</v>
      </c>
      <c r="X162" s="274">
        <f t="shared" si="280"/>
        <v>0</v>
      </c>
    </row>
    <row r="163" spans="1:24" x14ac:dyDescent="0.3">
      <c r="A163" s="88" t="s">
        <v>93</v>
      </c>
      <c r="B163" s="276">
        <v>12</v>
      </c>
      <c r="C163" s="165"/>
      <c r="D163" s="165"/>
      <c r="E163" s="165"/>
      <c r="F163" s="165"/>
      <c r="G163" s="165"/>
      <c r="H163" s="165"/>
      <c r="I163" s="165"/>
      <c r="J163" s="165"/>
      <c r="K163" s="165"/>
      <c r="L163" s="165"/>
      <c r="P163" s="106">
        <f t="shared" si="273"/>
        <v>0</v>
      </c>
      <c r="Q163" s="106">
        <f t="shared" si="273"/>
        <v>0</v>
      </c>
      <c r="R163" s="106">
        <f t="shared" si="274"/>
        <v>0</v>
      </c>
      <c r="S163" s="106">
        <f t="shared" si="275"/>
        <v>0</v>
      </c>
      <c r="T163" s="106">
        <f t="shared" si="276"/>
        <v>0</v>
      </c>
      <c r="U163" s="106">
        <f t="shared" si="277"/>
        <v>0</v>
      </c>
      <c r="V163" s="106">
        <f t="shared" si="278"/>
        <v>0</v>
      </c>
      <c r="W163" s="106">
        <f t="shared" si="279"/>
        <v>0</v>
      </c>
      <c r="X163" s="274">
        <f t="shared" si="280"/>
        <v>0</v>
      </c>
    </row>
    <row r="164" spans="1:24" x14ac:dyDescent="0.3">
      <c r="A164" s="88" t="s">
        <v>94</v>
      </c>
      <c r="B164" s="276">
        <v>13</v>
      </c>
      <c r="C164" s="165"/>
      <c r="D164" s="165"/>
      <c r="E164" s="165"/>
      <c r="F164" s="165"/>
      <c r="G164" s="165"/>
      <c r="H164" s="165"/>
      <c r="I164" s="165"/>
      <c r="J164" s="165"/>
      <c r="K164" s="165"/>
      <c r="L164" s="165"/>
      <c r="P164" s="106">
        <f t="shared" si="273"/>
        <v>0</v>
      </c>
      <c r="Q164" s="106">
        <f t="shared" si="273"/>
        <v>0</v>
      </c>
      <c r="R164" s="106">
        <f t="shared" si="274"/>
        <v>0</v>
      </c>
      <c r="S164" s="106">
        <f t="shared" si="275"/>
        <v>0</v>
      </c>
      <c r="T164" s="106">
        <f t="shared" si="276"/>
        <v>0</v>
      </c>
      <c r="U164" s="106">
        <f t="shared" si="277"/>
        <v>0</v>
      </c>
      <c r="V164" s="106">
        <f t="shared" si="278"/>
        <v>0</v>
      </c>
      <c r="W164" s="106">
        <f t="shared" si="279"/>
        <v>0</v>
      </c>
      <c r="X164" s="274">
        <f t="shared" si="280"/>
        <v>0</v>
      </c>
    </row>
    <row r="165" spans="1:24" x14ac:dyDescent="0.3">
      <c r="A165" s="88" t="s">
        <v>95</v>
      </c>
      <c r="B165" s="276">
        <v>14</v>
      </c>
      <c r="C165" s="165"/>
      <c r="D165" s="165"/>
      <c r="E165" s="165"/>
      <c r="F165" s="165"/>
      <c r="G165" s="165"/>
      <c r="H165" s="165"/>
      <c r="I165" s="165"/>
      <c r="J165" s="165"/>
      <c r="K165" s="165"/>
      <c r="L165" s="165"/>
      <c r="P165" s="106">
        <f t="shared" si="273"/>
        <v>0</v>
      </c>
      <c r="Q165" s="106">
        <f t="shared" si="273"/>
        <v>0</v>
      </c>
      <c r="R165" s="106">
        <f t="shared" si="274"/>
        <v>0</v>
      </c>
      <c r="S165" s="106">
        <f t="shared" si="275"/>
        <v>0</v>
      </c>
      <c r="T165" s="106">
        <f t="shared" si="276"/>
        <v>0</v>
      </c>
      <c r="U165" s="106">
        <f t="shared" si="277"/>
        <v>0</v>
      </c>
      <c r="V165" s="106">
        <f t="shared" si="278"/>
        <v>0</v>
      </c>
      <c r="W165" s="106">
        <f t="shared" si="279"/>
        <v>0</v>
      </c>
      <c r="X165" s="274">
        <f t="shared" si="280"/>
        <v>0</v>
      </c>
    </row>
    <row r="166" spans="1:24" x14ac:dyDescent="0.3">
      <c r="A166" s="88" t="s">
        <v>96</v>
      </c>
      <c r="B166" s="276">
        <v>15</v>
      </c>
      <c r="C166" s="165"/>
      <c r="D166" s="165"/>
      <c r="E166" s="165"/>
      <c r="F166" s="165"/>
      <c r="G166" s="165"/>
      <c r="H166" s="165"/>
      <c r="I166" s="165"/>
      <c r="J166" s="165"/>
      <c r="K166" s="165"/>
      <c r="L166" s="165"/>
      <c r="P166" s="106">
        <f t="shared" si="273"/>
        <v>0</v>
      </c>
      <c r="Q166" s="106">
        <f t="shared" si="273"/>
        <v>0</v>
      </c>
      <c r="R166" s="106">
        <f t="shared" si="274"/>
        <v>0</v>
      </c>
      <c r="S166" s="106">
        <f t="shared" si="275"/>
        <v>0</v>
      </c>
      <c r="T166" s="106">
        <f t="shared" si="276"/>
        <v>0</v>
      </c>
      <c r="U166" s="106">
        <f t="shared" si="277"/>
        <v>0</v>
      </c>
      <c r="V166" s="106">
        <f t="shared" si="278"/>
        <v>0</v>
      </c>
      <c r="W166" s="106">
        <f t="shared" si="279"/>
        <v>0</v>
      </c>
      <c r="X166" s="274">
        <f t="shared" si="280"/>
        <v>0</v>
      </c>
    </row>
    <row r="167" spans="1:24" x14ac:dyDescent="0.3">
      <c r="A167" s="271" t="s">
        <v>97</v>
      </c>
      <c r="B167" s="272">
        <v>16</v>
      </c>
      <c r="C167" s="89">
        <f t="shared" ref="C167:L167" si="281">C168</f>
        <v>0</v>
      </c>
      <c r="D167" s="89">
        <f t="shared" si="281"/>
        <v>0</v>
      </c>
      <c r="E167" s="89">
        <f t="shared" si="281"/>
        <v>0</v>
      </c>
      <c r="F167" s="89">
        <f t="shared" si="281"/>
        <v>0</v>
      </c>
      <c r="G167" s="89">
        <f t="shared" si="281"/>
        <v>0</v>
      </c>
      <c r="H167" s="89">
        <f t="shared" si="281"/>
        <v>0</v>
      </c>
      <c r="I167" s="89">
        <f t="shared" si="281"/>
        <v>0</v>
      </c>
      <c r="J167" s="89">
        <f t="shared" si="281"/>
        <v>0</v>
      </c>
      <c r="K167" s="89">
        <f t="shared" si="281"/>
        <v>0</v>
      </c>
      <c r="L167" s="89">
        <f t="shared" si="281"/>
        <v>0</v>
      </c>
      <c r="P167" s="106">
        <f t="shared" si="273"/>
        <v>0</v>
      </c>
      <c r="Q167" s="106">
        <f t="shared" si="273"/>
        <v>0</v>
      </c>
      <c r="R167" s="106">
        <f t="shared" si="274"/>
        <v>0</v>
      </c>
      <c r="S167" s="106">
        <f t="shared" si="275"/>
        <v>0</v>
      </c>
      <c r="T167" s="106">
        <f t="shared" si="276"/>
        <v>0</v>
      </c>
      <c r="U167" s="106">
        <f t="shared" si="277"/>
        <v>0</v>
      </c>
      <c r="V167" s="106">
        <f t="shared" si="278"/>
        <v>0</v>
      </c>
      <c r="W167" s="106">
        <f t="shared" si="279"/>
        <v>0</v>
      </c>
      <c r="X167" s="274">
        <f t="shared" si="280"/>
        <v>0</v>
      </c>
    </row>
    <row r="168" spans="1:24" x14ac:dyDescent="0.3">
      <c r="A168" s="88" t="s">
        <v>98</v>
      </c>
      <c r="B168" s="276">
        <v>16</v>
      </c>
      <c r="C168" s="165"/>
      <c r="D168" s="165"/>
      <c r="E168" s="165"/>
      <c r="F168" s="165"/>
      <c r="G168" s="165"/>
      <c r="H168" s="165"/>
      <c r="I168" s="165"/>
      <c r="J168" s="165"/>
      <c r="K168" s="165"/>
      <c r="L168" s="165"/>
      <c r="P168" s="106">
        <f t="shared" si="273"/>
        <v>0</v>
      </c>
      <c r="Q168" s="106">
        <f t="shared" si="273"/>
        <v>0</v>
      </c>
      <c r="R168" s="106">
        <f t="shared" si="274"/>
        <v>0</v>
      </c>
      <c r="S168" s="106">
        <f t="shared" si="275"/>
        <v>0</v>
      </c>
      <c r="T168" s="106">
        <f t="shared" si="276"/>
        <v>0</v>
      </c>
      <c r="U168" s="106">
        <f t="shared" si="277"/>
        <v>0</v>
      </c>
      <c r="V168" s="106">
        <f t="shared" si="278"/>
        <v>0</v>
      </c>
      <c r="W168" s="106">
        <f t="shared" si="279"/>
        <v>0</v>
      </c>
      <c r="X168" s="274">
        <f t="shared" si="280"/>
        <v>0</v>
      </c>
    </row>
    <row r="169" spans="1:24" x14ac:dyDescent="0.3">
      <c r="A169" s="271" t="s">
        <v>99</v>
      </c>
      <c r="B169" s="272" t="s">
        <v>100</v>
      </c>
      <c r="C169" s="89">
        <f t="shared" ref="C169" si="282">SUM(C170,C175,C182)</f>
        <v>0</v>
      </c>
      <c r="D169" s="89">
        <f t="shared" ref="D169:E169" si="283">SUM(D170,D175,D182)</f>
        <v>0</v>
      </c>
      <c r="E169" s="89">
        <f t="shared" si="283"/>
        <v>0</v>
      </c>
      <c r="F169" s="89">
        <f t="shared" ref="F169" si="284">SUM(F170,F175,F182)</f>
        <v>0</v>
      </c>
      <c r="G169" s="89">
        <f t="shared" ref="G169" si="285">SUM(G170,G175,G182)</f>
        <v>0</v>
      </c>
      <c r="H169" s="89">
        <f t="shared" ref="H169" si="286">SUM(H170,H175,H182)</f>
        <v>0</v>
      </c>
      <c r="I169" s="89">
        <f t="shared" ref="I169" si="287">SUM(I170,I175,I182)</f>
        <v>0</v>
      </c>
      <c r="J169" s="89">
        <f t="shared" ref="J169" si="288">SUM(J170,J175,J182)</f>
        <v>0</v>
      </c>
      <c r="K169" s="89">
        <f t="shared" ref="K169" si="289">SUM(K170,K175,K182)</f>
        <v>0</v>
      </c>
      <c r="L169" s="89">
        <f t="shared" ref="L169" si="290">SUM(L170,L175,L182)</f>
        <v>0</v>
      </c>
      <c r="P169" s="106">
        <f t="shared" si="273"/>
        <v>0</v>
      </c>
      <c r="Q169" s="106">
        <f t="shared" si="273"/>
        <v>0</v>
      </c>
      <c r="R169" s="106">
        <f t="shared" si="274"/>
        <v>0</v>
      </c>
      <c r="S169" s="106">
        <f t="shared" si="275"/>
        <v>0</v>
      </c>
      <c r="T169" s="106">
        <f t="shared" si="276"/>
        <v>0</v>
      </c>
      <c r="U169" s="106">
        <f t="shared" si="277"/>
        <v>0</v>
      </c>
      <c r="V169" s="106">
        <f t="shared" si="278"/>
        <v>0</v>
      </c>
      <c r="W169" s="106">
        <f t="shared" si="279"/>
        <v>0</v>
      </c>
      <c r="X169" s="274">
        <f t="shared" si="280"/>
        <v>0</v>
      </c>
    </row>
    <row r="170" spans="1:24" x14ac:dyDescent="0.3">
      <c r="A170" s="271" t="s">
        <v>430</v>
      </c>
      <c r="B170" s="272">
        <v>17</v>
      </c>
      <c r="C170" s="89">
        <f t="shared" ref="C170" si="291">SUM(C171,C174)</f>
        <v>0</v>
      </c>
      <c r="D170" s="89">
        <f t="shared" ref="D170:E170" si="292">SUM(D171,D174)</f>
        <v>0</v>
      </c>
      <c r="E170" s="89">
        <f t="shared" si="292"/>
        <v>0</v>
      </c>
      <c r="F170" s="89">
        <f t="shared" ref="F170" si="293">SUM(F171,F174)</f>
        <v>0</v>
      </c>
      <c r="G170" s="89">
        <f t="shared" ref="G170" si="294">SUM(G171,G174)</f>
        <v>0</v>
      </c>
      <c r="H170" s="89">
        <f t="shared" ref="H170" si="295">SUM(H171,H174)</f>
        <v>0</v>
      </c>
      <c r="I170" s="89">
        <f t="shared" ref="I170" si="296">SUM(I171,I174)</f>
        <v>0</v>
      </c>
      <c r="J170" s="89">
        <f t="shared" ref="J170" si="297">SUM(J171,J174)</f>
        <v>0</v>
      </c>
      <c r="K170" s="89">
        <f t="shared" ref="K170" si="298">SUM(K171,K174)</f>
        <v>0</v>
      </c>
      <c r="L170" s="89">
        <f t="shared" ref="L170" si="299">SUM(L171,L174)</f>
        <v>0</v>
      </c>
      <c r="P170" s="106">
        <f t="shared" si="273"/>
        <v>0</v>
      </c>
      <c r="Q170" s="106">
        <f t="shared" si="273"/>
        <v>0</v>
      </c>
      <c r="R170" s="106">
        <f t="shared" si="274"/>
        <v>0</v>
      </c>
      <c r="S170" s="106">
        <f t="shared" si="275"/>
        <v>0</v>
      </c>
      <c r="T170" s="106">
        <f t="shared" si="276"/>
        <v>0</v>
      </c>
      <c r="U170" s="106">
        <f t="shared" si="277"/>
        <v>0</v>
      </c>
      <c r="V170" s="106">
        <f t="shared" si="278"/>
        <v>0</v>
      </c>
      <c r="W170" s="106">
        <f t="shared" si="279"/>
        <v>0</v>
      </c>
      <c r="X170" s="274">
        <f t="shared" si="280"/>
        <v>0</v>
      </c>
    </row>
    <row r="171" spans="1:24" x14ac:dyDescent="0.3">
      <c r="A171" s="271" t="s">
        <v>101</v>
      </c>
      <c r="B171" s="272" t="s">
        <v>102</v>
      </c>
      <c r="C171" s="89">
        <f t="shared" ref="C171" si="300">SUM(C172:C173)</f>
        <v>0</v>
      </c>
      <c r="D171" s="89">
        <f t="shared" ref="D171:E171" si="301">SUM(D172:D173)</f>
        <v>0</v>
      </c>
      <c r="E171" s="89">
        <f t="shared" si="301"/>
        <v>0</v>
      </c>
      <c r="F171" s="89">
        <f t="shared" ref="F171:L171" si="302">SUM(F172:F173)</f>
        <v>0</v>
      </c>
      <c r="G171" s="89">
        <f t="shared" si="302"/>
        <v>0</v>
      </c>
      <c r="H171" s="89">
        <f t="shared" si="302"/>
        <v>0</v>
      </c>
      <c r="I171" s="89">
        <f t="shared" si="302"/>
        <v>0</v>
      </c>
      <c r="J171" s="89">
        <f t="shared" si="302"/>
        <v>0</v>
      </c>
      <c r="K171" s="89">
        <f t="shared" si="302"/>
        <v>0</v>
      </c>
      <c r="L171" s="89">
        <f t="shared" si="302"/>
        <v>0</v>
      </c>
      <c r="P171" s="106">
        <f t="shared" si="273"/>
        <v>0</v>
      </c>
      <c r="Q171" s="106">
        <f t="shared" si="273"/>
        <v>0</v>
      </c>
      <c r="R171" s="106">
        <f t="shared" si="274"/>
        <v>0</v>
      </c>
      <c r="S171" s="106">
        <f t="shared" si="275"/>
        <v>0</v>
      </c>
      <c r="T171" s="106">
        <f t="shared" si="276"/>
        <v>0</v>
      </c>
      <c r="U171" s="106">
        <f t="shared" si="277"/>
        <v>0</v>
      </c>
      <c r="V171" s="106">
        <f t="shared" si="278"/>
        <v>0</v>
      </c>
      <c r="W171" s="106">
        <f t="shared" si="279"/>
        <v>0</v>
      </c>
      <c r="X171" s="274">
        <f t="shared" si="280"/>
        <v>0</v>
      </c>
    </row>
    <row r="172" spans="1:24" x14ac:dyDescent="0.3">
      <c r="A172" s="287" t="s">
        <v>103</v>
      </c>
      <c r="B172" s="276"/>
      <c r="C172" s="165"/>
      <c r="D172" s="165"/>
      <c r="E172" s="165"/>
      <c r="F172" s="165"/>
      <c r="G172" s="165"/>
      <c r="H172" s="165"/>
      <c r="I172" s="165"/>
      <c r="J172" s="165"/>
      <c r="K172" s="165"/>
      <c r="L172" s="165"/>
      <c r="P172" s="106">
        <f t="shared" si="273"/>
        <v>0</v>
      </c>
      <c r="Q172" s="106">
        <f t="shared" si="273"/>
        <v>0</v>
      </c>
      <c r="R172" s="106">
        <f t="shared" si="274"/>
        <v>0</v>
      </c>
      <c r="S172" s="106">
        <f t="shared" si="275"/>
        <v>0</v>
      </c>
      <c r="T172" s="106">
        <f t="shared" si="276"/>
        <v>0</v>
      </c>
      <c r="U172" s="106">
        <f t="shared" si="277"/>
        <v>0</v>
      </c>
      <c r="V172" s="106">
        <f t="shared" si="278"/>
        <v>0</v>
      </c>
      <c r="W172" s="106">
        <f t="shared" si="279"/>
        <v>0</v>
      </c>
      <c r="X172" s="274">
        <f t="shared" si="280"/>
        <v>0</v>
      </c>
    </row>
    <row r="173" spans="1:24" x14ac:dyDescent="0.3">
      <c r="A173" s="287" t="s">
        <v>104</v>
      </c>
      <c r="B173" s="276"/>
      <c r="C173" s="165"/>
      <c r="D173" s="165"/>
      <c r="E173" s="165"/>
      <c r="F173" s="165"/>
      <c r="G173" s="165"/>
      <c r="H173" s="165"/>
      <c r="I173" s="165"/>
      <c r="J173" s="165"/>
      <c r="K173" s="165"/>
      <c r="L173" s="165"/>
      <c r="P173" s="106">
        <f t="shared" si="273"/>
        <v>0</v>
      </c>
      <c r="Q173" s="106">
        <f t="shared" si="273"/>
        <v>0</v>
      </c>
      <c r="R173" s="106">
        <f t="shared" si="274"/>
        <v>0</v>
      </c>
      <c r="S173" s="106">
        <f t="shared" si="275"/>
        <v>0</v>
      </c>
      <c r="T173" s="106">
        <f t="shared" si="276"/>
        <v>0</v>
      </c>
      <c r="U173" s="106">
        <f t="shared" si="277"/>
        <v>0</v>
      </c>
      <c r="V173" s="106">
        <f t="shared" si="278"/>
        <v>0</v>
      </c>
      <c r="W173" s="106">
        <f t="shared" si="279"/>
        <v>0</v>
      </c>
      <c r="X173" s="274">
        <f t="shared" si="280"/>
        <v>0</v>
      </c>
    </row>
    <row r="174" spans="1:24" x14ac:dyDescent="0.3">
      <c r="A174" s="287" t="s">
        <v>105</v>
      </c>
      <c r="B174" s="276" t="s">
        <v>106</v>
      </c>
      <c r="C174" s="165"/>
      <c r="D174" s="165"/>
      <c r="E174" s="165"/>
      <c r="F174" s="165"/>
      <c r="G174" s="165"/>
      <c r="H174" s="165"/>
      <c r="I174" s="165"/>
      <c r="J174" s="165"/>
      <c r="K174" s="165"/>
      <c r="L174" s="165"/>
      <c r="P174" s="106">
        <f t="shared" si="273"/>
        <v>0</v>
      </c>
      <c r="Q174" s="106">
        <f t="shared" si="273"/>
        <v>0</v>
      </c>
      <c r="R174" s="106">
        <f t="shared" si="274"/>
        <v>0</v>
      </c>
      <c r="S174" s="106">
        <f t="shared" si="275"/>
        <v>0</v>
      </c>
      <c r="T174" s="106">
        <f t="shared" si="276"/>
        <v>0</v>
      </c>
      <c r="U174" s="106">
        <f t="shared" si="277"/>
        <v>0</v>
      </c>
      <c r="V174" s="106">
        <f t="shared" si="278"/>
        <v>0</v>
      </c>
      <c r="W174" s="106">
        <f t="shared" si="279"/>
        <v>0</v>
      </c>
      <c r="X174" s="274">
        <f t="shared" si="280"/>
        <v>0</v>
      </c>
    </row>
    <row r="175" spans="1:24" x14ac:dyDescent="0.3">
      <c r="A175" s="271" t="s">
        <v>107</v>
      </c>
      <c r="B175" s="272" t="s">
        <v>108</v>
      </c>
      <c r="C175" s="89">
        <f t="shared" ref="C175" si="303">SUM(C176:C181)</f>
        <v>0</v>
      </c>
      <c r="D175" s="89">
        <f t="shared" ref="D175:E175" si="304">SUM(D176:D181)</f>
        <v>0</v>
      </c>
      <c r="E175" s="89">
        <f t="shared" si="304"/>
        <v>0</v>
      </c>
      <c r="F175" s="89">
        <f t="shared" ref="F175" si="305">SUM(F176:F181)</f>
        <v>0</v>
      </c>
      <c r="G175" s="89">
        <f t="shared" ref="G175" si="306">SUM(G176:G181)</f>
        <v>0</v>
      </c>
      <c r="H175" s="89">
        <f t="shared" ref="H175" si="307">SUM(H176:H181)</f>
        <v>0</v>
      </c>
      <c r="I175" s="89">
        <f t="shared" ref="I175" si="308">SUM(I176:I181)</f>
        <v>0</v>
      </c>
      <c r="J175" s="89">
        <f t="shared" ref="J175" si="309">SUM(J176:J181)</f>
        <v>0</v>
      </c>
      <c r="K175" s="89">
        <f t="shared" ref="K175" si="310">SUM(K176:K181)</f>
        <v>0</v>
      </c>
      <c r="L175" s="89">
        <f t="shared" ref="L175" si="311">SUM(L176:L181)</f>
        <v>0</v>
      </c>
      <c r="P175" s="106">
        <f t="shared" si="273"/>
        <v>0</v>
      </c>
      <c r="Q175" s="106">
        <f t="shared" si="273"/>
        <v>0</v>
      </c>
      <c r="R175" s="106">
        <f t="shared" si="274"/>
        <v>0</v>
      </c>
      <c r="S175" s="106">
        <f t="shared" si="275"/>
        <v>0</v>
      </c>
      <c r="T175" s="106">
        <f t="shared" si="276"/>
        <v>0</v>
      </c>
      <c r="U175" s="106">
        <f t="shared" si="277"/>
        <v>0</v>
      </c>
      <c r="V175" s="106">
        <f t="shared" si="278"/>
        <v>0</v>
      </c>
      <c r="W175" s="106">
        <f t="shared" si="279"/>
        <v>0</v>
      </c>
      <c r="X175" s="274">
        <f t="shared" si="280"/>
        <v>0</v>
      </c>
    </row>
    <row r="176" spans="1:24" x14ac:dyDescent="0.3">
      <c r="A176" s="287" t="s">
        <v>109</v>
      </c>
      <c r="B176" s="276">
        <v>42</v>
      </c>
      <c r="C176" s="165"/>
      <c r="D176" s="165"/>
      <c r="E176" s="165"/>
      <c r="F176" s="165"/>
      <c r="G176" s="165"/>
      <c r="H176" s="165"/>
      <c r="I176" s="165"/>
      <c r="J176" s="165"/>
      <c r="K176" s="165"/>
      <c r="L176" s="165"/>
      <c r="P176" s="106">
        <f t="shared" si="273"/>
        <v>0</v>
      </c>
      <c r="Q176" s="106">
        <f t="shared" si="273"/>
        <v>0</v>
      </c>
      <c r="R176" s="106">
        <f t="shared" si="274"/>
        <v>0</v>
      </c>
      <c r="S176" s="106">
        <f t="shared" si="275"/>
        <v>0</v>
      </c>
      <c r="T176" s="106">
        <f t="shared" si="276"/>
        <v>0</v>
      </c>
      <c r="U176" s="106">
        <f t="shared" si="277"/>
        <v>0</v>
      </c>
      <c r="V176" s="106">
        <f t="shared" si="278"/>
        <v>0</v>
      </c>
      <c r="W176" s="106">
        <f t="shared" si="279"/>
        <v>0</v>
      </c>
      <c r="X176" s="274">
        <f t="shared" si="280"/>
        <v>0</v>
      </c>
    </row>
    <row r="177" spans="1:24" x14ac:dyDescent="0.3">
      <c r="A177" s="287" t="s">
        <v>110</v>
      </c>
      <c r="B177" s="276">
        <v>43</v>
      </c>
      <c r="C177" s="165"/>
      <c r="D177" s="165"/>
      <c r="E177" s="165"/>
      <c r="F177" s="165"/>
      <c r="G177" s="165"/>
      <c r="H177" s="165"/>
      <c r="I177" s="165"/>
      <c r="J177" s="165"/>
      <c r="K177" s="165"/>
      <c r="L177" s="165"/>
      <c r="P177" s="106">
        <f t="shared" si="273"/>
        <v>0</v>
      </c>
      <c r="Q177" s="106">
        <f t="shared" si="273"/>
        <v>0</v>
      </c>
      <c r="R177" s="106">
        <f t="shared" si="274"/>
        <v>0</v>
      </c>
      <c r="S177" s="106">
        <f t="shared" si="275"/>
        <v>0</v>
      </c>
      <c r="T177" s="106">
        <f t="shared" si="276"/>
        <v>0</v>
      </c>
      <c r="U177" s="106">
        <f t="shared" si="277"/>
        <v>0</v>
      </c>
      <c r="V177" s="106">
        <f t="shared" si="278"/>
        <v>0</v>
      </c>
      <c r="W177" s="106">
        <f t="shared" si="279"/>
        <v>0</v>
      </c>
      <c r="X177" s="274">
        <f t="shared" si="280"/>
        <v>0</v>
      </c>
    </row>
    <row r="178" spans="1:24" x14ac:dyDescent="0.3">
      <c r="A178" s="287" t="s">
        <v>111</v>
      </c>
      <c r="B178" s="276">
        <v>44</v>
      </c>
      <c r="C178" s="165"/>
      <c r="D178" s="165"/>
      <c r="E178" s="165"/>
      <c r="F178" s="165"/>
      <c r="G178" s="165"/>
      <c r="H178" s="165"/>
      <c r="I178" s="165"/>
      <c r="J178" s="165"/>
      <c r="K178" s="165"/>
      <c r="L178" s="165"/>
      <c r="P178" s="106">
        <f t="shared" si="273"/>
        <v>0</v>
      </c>
      <c r="Q178" s="106">
        <f t="shared" si="273"/>
        <v>0</v>
      </c>
      <c r="R178" s="106">
        <f t="shared" si="274"/>
        <v>0</v>
      </c>
      <c r="S178" s="106">
        <f t="shared" si="275"/>
        <v>0</v>
      </c>
      <c r="T178" s="106">
        <f t="shared" si="276"/>
        <v>0</v>
      </c>
      <c r="U178" s="106">
        <f t="shared" si="277"/>
        <v>0</v>
      </c>
      <c r="V178" s="106">
        <f t="shared" si="278"/>
        <v>0</v>
      </c>
      <c r="W178" s="106">
        <f t="shared" si="279"/>
        <v>0</v>
      </c>
      <c r="X178" s="274">
        <f t="shared" si="280"/>
        <v>0</v>
      </c>
    </row>
    <row r="179" spans="1:24" x14ac:dyDescent="0.3">
      <c r="A179" s="287" t="s">
        <v>112</v>
      </c>
      <c r="B179" s="276">
        <v>46</v>
      </c>
      <c r="C179" s="165"/>
      <c r="D179" s="165"/>
      <c r="E179" s="165"/>
      <c r="F179" s="165"/>
      <c r="G179" s="165"/>
      <c r="H179" s="165"/>
      <c r="I179" s="165"/>
      <c r="J179" s="165"/>
      <c r="K179" s="165"/>
      <c r="L179" s="165"/>
      <c r="P179" s="106">
        <f t="shared" si="273"/>
        <v>0</v>
      </c>
      <c r="Q179" s="106">
        <f t="shared" si="273"/>
        <v>0</v>
      </c>
      <c r="R179" s="106">
        <f t="shared" si="274"/>
        <v>0</v>
      </c>
      <c r="S179" s="106">
        <f t="shared" si="275"/>
        <v>0</v>
      </c>
      <c r="T179" s="106">
        <f t="shared" si="276"/>
        <v>0</v>
      </c>
      <c r="U179" s="106">
        <f t="shared" si="277"/>
        <v>0</v>
      </c>
      <c r="V179" s="106">
        <f t="shared" si="278"/>
        <v>0</v>
      </c>
      <c r="W179" s="106">
        <f t="shared" si="279"/>
        <v>0</v>
      </c>
      <c r="X179" s="274">
        <f t="shared" si="280"/>
        <v>0</v>
      </c>
    </row>
    <row r="180" spans="1:24" x14ac:dyDescent="0.3">
      <c r="A180" s="287" t="s">
        <v>113</v>
      </c>
      <c r="B180" s="276">
        <v>45</v>
      </c>
      <c r="C180" s="165"/>
      <c r="D180" s="165"/>
      <c r="E180" s="165"/>
      <c r="F180" s="165"/>
      <c r="G180" s="165"/>
      <c r="H180" s="165"/>
      <c r="I180" s="165"/>
      <c r="J180" s="165"/>
      <c r="K180" s="165"/>
      <c r="L180" s="165"/>
      <c r="P180" s="106">
        <f t="shared" si="273"/>
        <v>0</v>
      </c>
      <c r="Q180" s="106">
        <f t="shared" si="273"/>
        <v>0</v>
      </c>
      <c r="R180" s="106">
        <f t="shared" si="274"/>
        <v>0</v>
      </c>
      <c r="S180" s="106">
        <f t="shared" si="275"/>
        <v>0</v>
      </c>
      <c r="T180" s="106">
        <f t="shared" si="276"/>
        <v>0</v>
      </c>
      <c r="U180" s="106">
        <f t="shared" si="277"/>
        <v>0</v>
      </c>
      <c r="V180" s="106">
        <f t="shared" si="278"/>
        <v>0</v>
      </c>
      <c r="W180" s="106">
        <f t="shared" si="279"/>
        <v>0</v>
      </c>
      <c r="X180" s="274">
        <f t="shared" si="280"/>
        <v>0</v>
      </c>
    </row>
    <row r="181" spans="1:24" x14ac:dyDescent="0.3">
      <c r="A181" s="287" t="s">
        <v>114</v>
      </c>
      <c r="B181" s="276" t="s">
        <v>115</v>
      </c>
      <c r="C181" s="165"/>
      <c r="D181" s="165"/>
      <c r="E181" s="165"/>
      <c r="F181" s="165"/>
      <c r="G181" s="165"/>
      <c r="H181" s="165"/>
      <c r="I181" s="165"/>
      <c r="J181" s="165"/>
      <c r="K181" s="165"/>
      <c r="L181" s="165"/>
      <c r="P181" s="106">
        <f t="shared" si="273"/>
        <v>0</v>
      </c>
      <c r="Q181" s="106">
        <f t="shared" si="273"/>
        <v>0</v>
      </c>
      <c r="R181" s="106">
        <f t="shared" si="274"/>
        <v>0</v>
      </c>
      <c r="S181" s="106">
        <f t="shared" si="275"/>
        <v>0</v>
      </c>
      <c r="T181" s="106">
        <f t="shared" si="276"/>
        <v>0</v>
      </c>
      <c r="U181" s="106">
        <f t="shared" si="277"/>
        <v>0</v>
      </c>
      <c r="V181" s="106">
        <f t="shared" si="278"/>
        <v>0</v>
      </c>
      <c r="W181" s="106">
        <f t="shared" si="279"/>
        <v>0</v>
      </c>
      <c r="X181" s="274">
        <f t="shared" si="280"/>
        <v>0</v>
      </c>
    </row>
    <row r="182" spans="1:24" x14ac:dyDescent="0.3">
      <c r="A182" s="341" t="s">
        <v>83</v>
      </c>
      <c r="B182" s="342" t="s">
        <v>116</v>
      </c>
      <c r="C182" s="221"/>
      <c r="D182" s="221"/>
      <c r="E182" s="221"/>
      <c r="F182" s="221"/>
      <c r="G182" s="221"/>
      <c r="H182" s="221"/>
      <c r="I182" s="221"/>
      <c r="J182" s="221"/>
      <c r="K182" s="221"/>
      <c r="L182" s="221"/>
      <c r="P182" s="106">
        <f t="shared" si="273"/>
        <v>0</v>
      </c>
      <c r="Q182" s="106">
        <f t="shared" si="273"/>
        <v>0</v>
      </c>
      <c r="R182" s="106">
        <f t="shared" si="274"/>
        <v>0</v>
      </c>
      <c r="S182" s="106">
        <f t="shared" si="275"/>
        <v>0</v>
      </c>
      <c r="T182" s="106">
        <f t="shared" si="276"/>
        <v>0</v>
      </c>
      <c r="U182" s="106">
        <f t="shared" si="277"/>
        <v>0</v>
      </c>
      <c r="V182" s="106">
        <f t="shared" si="278"/>
        <v>0</v>
      </c>
      <c r="W182" s="106">
        <f t="shared" si="279"/>
        <v>0</v>
      </c>
      <c r="X182" s="274">
        <f t="shared" si="280"/>
        <v>0</v>
      </c>
    </row>
    <row r="183" spans="1:24" x14ac:dyDescent="0.3">
      <c r="A183" s="279" t="s">
        <v>117</v>
      </c>
      <c r="B183" s="280" t="s">
        <v>118</v>
      </c>
      <c r="C183" s="66">
        <f t="shared" ref="C183" si="312">SUM(C160,C167,C170,C175,C182)</f>
        <v>0</v>
      </c>
      <c r="D183" s="66">
        <f t="shared" ref="D183:L183" si="313">SUM(D160,D167,D170,D175,D182)</f>
        <v>0</v>
      </c>
      <c r="E183" s="66">
        <f t="shared" si="313"/>
        <v>0</v>
      </c>
      <c r="F183" s="66">
        <f t="shared" si="313"/>
        <v>0</v>
      </c>
      <c r="G183" s="66">
        <f t="shared" si="313"/>
        <v>0</v>
      </c>
      <c r="H183" s="66">
        <f t="shared" si="313"/>
        <v>0</v>
      </c>
      <c r="I183" s="66">
        <f t="shared" si="313"/>
        <v>0</v>
      </c>
      <c r="J183" s="66">
        <f t="shared" si="313"/>
        <v>0</v>
      </c>
      <c r="K183" s="66">
        <f t="shared" si="313"/>
        <v>0</v>
      </c>
      <c r="L183" s="66">
        <f t="shared" si="313"/>
        <v>0</v>
      </c>
      <c r="P183" s="288">
        <f t="shared" si="273"/>
        <v>0</v>
      </c>
      <c r="Q183" s="288">
        <f t="shared" si="273"/>
        <v>0</v>
      </c>
      <c r="R183" s="288">
        <f t="shared" si="274"/>
        <v>0</v>
      </c>
      <c r="S183" s="288">
        <f t="shared" si="275"/>
        <v>0</v>
      </c>
      <c r="T183" s="288">
        <f t="shared" si="276"/>
        <v>0</v>
      </c>
      <c r="U183" s="288">
        <f t="shared" si="277"/>
        <v>0</v>
      </c>
      <c r="V183" s="288">
        <f t="shared" si="278"/>
        <v>0</v>
      </c>
      <c r="W183" s="288">
        <f t="shared" si="279"/>
        <v>0</v>
      </c>
      <c r="X183" s="288">
        <f t="shared" si="280"/>
        <v>0</v>
      </c>
    </row>
    <row r="184" spans="1:24" x14ac:dyDescent="0.3">
      <c r="A184" s="312"/>
      <c r="B184" s="313"/>
      <c r="C184" s="314"/>
      <c r="D184" s="314"/>
      <c r="E184" s="314"/>
      <c r="F184" s="314"/>
      <c r="G184" s="314"/>
      <c r="H184" s="314"/>
      <c r="I184" s="314"/>
      <c r="J184" s="314"/>
      <c r="K184" s="314"/>
      <c r="L184" s="314"/>
      <c r="P184" s="315"/>
      <c r="Q184" s="315"/>
      <c r="R184" s="315"/>
      <c r="S184" s="315"/>
      <c r="T184" s="315"/>
      <c r="U184" s="315"/>
      <c r="V184" s="315"/>
      <c r="W184" s="315"/>
      <c r="X184" s="315"/>
    </row>
    <row r="185" spans="1:24" x14ac:dyDescent="0.3">
      <c r="A185" s="309" t="s">
        <v>411</v>
      </c>
      <c r="B185" s="310"/>
      <c r="C185" s="311"/>
      <c r="D185" s="311"/>
      <c r="E185" s="311"/>
      <c r="F185" s="310"/>
      <c r="G185" s="310"/>
      <c r="H185" s="310"/>
      <c r="I185" s="310"/>
      <c r="J185" s="310"/>
      <c r="K185" s="310"/>
      <c r="L185" s="310"/>
      <c r="M185" s="310"/>
      <c r="N185" s="310"/>
      <c r="O185" s="310"/>
      <c r="P185" s="310"/>
      <c r="Q185" s="310"/>
      <c r="R185" s="310"/>
      <c r="S185" s="310"/>
      <c r="T185" s="310"/>
      <c r="U185" s="310"/>
      <c r="V185" s="310"/>
      <c r="W185" s="310"/>
      <c r="X185" s="310"/>
    </row>
    <row r="187" spans="1:24" x14ac:dyDescent="0.3">
      <c r="P187" s="507" t="s">
        <v>445</v>
      </c>
      <c r="Q187" s="507"/>
      <c r="R187" s="507"/>
      <c r="S187" s="507"/>
      <c r="T187" s="507"/>
      <c r="U187" s="507"/>
      <c r="V187" s="507"/>
      <c r="W187" s="507"/>
      <c r="X187" s="508"/>
    </row>
    <row r="188" spans="1:24" ht="40.5" x14ac:dyDescent="0.3">
      <c r="A188" s="302" t="s">
        <v>66</v>
      </c>
      <c r="B188" s="302" t="s">
        <v>88</v>
      </c>
      <c r="C188" s="378" t="s">
        <v>514</v>
      </c>
      <c r="D188" s="378" t="s">
        <v>505</v>
      </c>
      <c r="E188" s="378" t="s">
        <v>513</v>
      </c>
      <c r="F188" s="378" t="s">
        <v>512</v>
      </c>
      <c r="G188" s="378" t="s">
        <v>511</v>
      </c>
      <c r="H188" s="160" t="s">
        <v>494</v>
      </c>
      <c r="I188" s="160" t="s">
        <v>495</v>
      </c>
      <c r="J188" s="160" t="s">
        <v>496</v>
      </c>
      <c r="K188" s="160" t="s">
        <v>497</v>
      </c>
      <c r="L188" s="160" t="s">
        <v>498</v>
      </c>
      <c r="P188" s="380" t="s">
        <v>446</v>
      </c>
      <c r="Q188" s="378" t="s">
        <v>447</v>
      </c>
      <c r="R188" s="378" t="s">
        <v>503</v>
      </c>
      <c r="S188" s="378" t="s">
        <v>449</v>
      </c>
      <c r="T188" s="378" t="s">
        <v>504</v>
      </c>
      <c r="U188" s="378" t="s">
        <v>460</v>
      </c>
      <c r="V188" s="378" t="s">
        <v>461</v>
      </c>
      <c r="W188" s="378" t="s">
        <v>491</v>
      </c>
      <c r="X188" s="378" t="s">
        <v>463</v>
      </c>
    </row>
    <row r="189" spans="1:24" x14ac:dyDescent="0.3">
      <c r="A189" s="271" t="s">
        <v>67</v>
      </c>
      <c r="B189" s="272" t="s">
        <v>68</v>
      </c>
      <c r="C189" s="89">
        <f t="shared" ref="C189" si="314">SUM(C9,C54,C99,C144)</f>
        <v>0</v>
      </c>
      <c r="D189" s="89">
        <f t="shared" ref="D189:L189" si="315">SUM(D9,D54,D99,D144)</f>
        <v>0</v>
      </c>
      <c r="E189" s="89">
        <f t="shared" si="315"/>
        <v>0</v>
      </c>
      <c r="F189" s="89">
        <f t="shared" si="315"/>
        <v>0</v>
      </c>
      <c r="G189" s="89">
        <f t="shared" si="315"/>
        <v>0</v>
      </c>
      <c r="H189" s="89">
        <f t="shared" si="315"/>
        <v>0</v>
      </c>
      <c r="I189" s="89">
        <f t="shared" si="315"/>
        <v>0</v>
      </c>
      <c r="J189" s="89">
        <f t="shared" si="315"/>
        <v>0</v>
      </c>
      <c r="K189" s="89">
        <f t="shared" si="315"/>
        <v>0</v>
      </c>
      <c r="L189" s="89">
        <f t="shared" si="315"/>
        <v>0</v>
      </c>
      <c r="P189" s="106">
        <f t="shared" ref="P189:Q201" si="316">IFERROR(IF(AND(ROUND(SUM(C189:C189),0)=0,ROUND(SUM(D189:D189),0)&gt;ROUND(SUM(C189:C189),0)),"INF",(ROUND(SUM(D189:D189),0)-ROUND(SUM(C189:C189),0))/ROUND(SUM(C189:C189),0)),0)</f>
        <v>0</v>
      </c>
      <c r="Q189" s="106">
        <f t="shared" si="316"/>
        <v>0</v>
      </c>
      <c r="R189" s="106">
        <f t="shared" ref="R189:R201" si="317">IFERROR(IF(AND(ROUND(SUM(E189),0)=0,ROUND(SUM(F189:F189),0)&gt;ROUND(SUM(E189),0)),"INF",(ROUND(SUM(F189:F189),0)-ROUND(SUM(E189),0))/ROUND(SUM(E189),0)),0)</f>
        <v>0</v>
      </c>
      <c r="S189" s="106">
        <f t="shared" ref="S189:S201" si="318">IFERROR(IF(AND(ROUND(SUM(F189),0)=0,ROUND(SUM(G189:G189),0)&gt;ROUND(SUM(F189),0)),"INF",(ROUND(SUM(G189:G189),0)-ROUND(SUM(F189),0))/ROUND(SUM(F189),0)),0)</f>
        <v>0</v>
      </c>
      <c r="T189" s="106">
        <f t="shared" ref="T189:T201" si="319">IFERROR(IF(AND(ROUND(SUM(G189),0)=0,ROUND(SUM(H189:H189),0)&gt;ROUND(SUM(G189),0)),"INF",(ROUND(SUM(H189:H189),0)-ROUND(SUM(G189),0))/ROUND(SUM(G189),0)),0)</f>
        <v>0</v>
      </c>
      <c r="U189" s="106">
        <f t="shared" ref="U189:U201" si="320">IFERROR(IF(AND(ROUND(SUM(H189),0)=0,ROUND(SUM(I189:I189),0)&gt;ROUND(SUM(H189),0)),"INF",(ROUND(SUM(I189:I189),0)-ROUND(SUM(H189),0))/ROUND(SUM(H189),0)),0)</f>
        <v>0</v>
      </c>
      <c r="V189" s="106">
        <f t="shared" ref="V189:V201" si="321">IFERROR(IF(AND(ROUND(SUM(I189),0)=0,ROUND(SUM(J189:J189),0)&gt;ROUND(SUM(I189),0)),"INF",(ROUND(SUM(J189:J189),0)-ROUND(SUM(I189),0))/ROUND(SUM(I189),0)),0)</f>
        <v>0</v>
      </c>
      <c r="W189" s="106">
        <f t="shared" ref="W189:W201" si="322">IFERROR(IF(AND(ROUND(SUM(J189),0)=0,ROUND(SUM(K189:K189),0)&gt;ROUND(SUM(J189),0)),"INF",(ROUND(SUM(K189:K189),0)-ROUND(SUM(J189),0))/ROUND(SUM(J189),0)),0)</f>
        <v>0</v>
      </c>
      <c r="X189" s="274">
        <f t="shared" ref="X189:X201" si="323">IFERROR(IF(AND(ROUND(SUM(K189),0)=0,ROUND(SUM(L189:L189),0)&gt;ROUND(SUM(K189),0)),"INF",(ROUND(SUM(L189:L189),0)-ROUND(SUM(K189),0))/ROUND(SUM(K189),0)),0)</f>
        <v>0</v>
      </c>
    </row>
    <row r="190" spans="1:24" x14ac:dyDescent="0.3">
      <c r="A190" s="88" t="s">
        <v>69</v>
      </c>
      <c r="B190" s="276">
        <v>20</v>
      </c>
      <c r="C190" s="89">
        <f t="shared" ref="C190" si="324">SUM(C10,C55,C100,C145)</f>
        <v>0</v>
      </c>
      <c r="D190" s="89">
        <f t="shared" ref="D190:L190" si="325">SUM(D10,D55,D100,D145)</f>
        <v>0</v>
      </c>
      <c r="E190" s="89">
        <f t="shared" si="325"/>
        <v>0</v>
      </c>
      <c r="F190" s="89">
        <f t="shared" si="325"/>
        <v>0</v>
      </c>
      <c r="G190" s="89">
        <f t="shared" si="325"/>
        <v>0</v>
      </c>
      <c r="H190" s="89">
        <f t="shared" si="325"/>
        <v>0</v>
      </c>
      <c r="I190" s="89">
        <f t="shared" si="325"/>
        <v>0</v>
      </c>
      <c r="J190" s="89">
        <f t="shared" si="325"/>
        <v>0</v>
      </c>
      <c r="K190" s="89">
        <f t="shared" si="325"/>
        <v>0</v>
      </c>
      <c r="L190" s="89">
        <f t="shared" si="325"/>
        <v>0</v>
      </c>
      <c r="P190" s="106">
        <f t="shared" si="316"/>
        <v>0</v>
      </c>
      <c r="Q190" s="106">
        <f t="shared" si="316"/>
        <v>0</v>
      </c>
      <c r="R190" s="106">
        <f t="shared" si="317"/>
        <v>0</v>
      </c>
      <c r="S190" s="106">
        <f t="shared" si="318"/>
        <v>0</v>
      </c>
      <c r="T190" s="106">
        <f t="shared" si="319"/>
        <v>0</v>
      </c>
      <c r="U190" s="106">
        <f t="shared" si="320"/>
        <v>0</v>
      </c>
      <c r="V190" s="106">
        <f t="shared" si="321"/>
        <v>0</v>
      </c>
      <c r="W190" s="106">
        <f t="shared" si="322"/>
        <v>0</v>
      </c>
      <c r="X190" s="274">
        <f t="shared" si="323"/>
        <v>0</v>
      </c>
    </row>
    <row r="191" spans="1:24" x14ac:dyDescent="0.3">
      <c r="A191" s="88" t="s">
        <v>70</v>
      </c>
      <c r="B191" s="276">
        <v>21</v>
      </c>
      <c r="C191" s="89">
        <f t="shared" ref="C191" si="326">SUM(C11,C56,C101,C146)</f>
        <v>0</v>
      </c>
      <c r="D191" s="89">
        <f t="shared" ref="D191:L191" si="327">SUM(D11,D56,D101,D146)</f>
        <v>0</v>
      </c>
      <c r="E191" s="89">
        <f t="shared" si="327"/>
        <v>0</v>
      </c>
      <c r="F191" s="89">
        <f t="shared" si="327"/>
        <v>0</v>
      </c>
      <c r="G191" s="89">
        <f t="shared" si="327"/>
        <v>0</v>
      </c>
      <c r="H191" s="89">
        <f t="shared" si="327"/>
        <v>0</v>
      </c>
      <c r="I191" s="89">
        <f t="shared" si="327"/>
        <v>0</v>
      </c>
      <c r="J191" s="89">
        <f t="shared" si="327"/>
        <v>0</v>
      </c>
      <c r="K191" s="89">
        <f t="shared" si="327"/>
        <v>0</v>
      </c>
      <c r="L191" s="89">
        <f t="shared" si="327"/>
        <v>0</v>
      </c>
      <c r="P191" s="106">
        <f t="shared" si="316"/>
        <v>0</v>
      </c>
      <c r="Q191" s="106">
        <f t="shared" si="316"/>
        <v>0</v>
      </c>
      <c r="R191" s="106">
        <f t="shared" si="317"/>
        <v>0</v>
      </c>
      <c r="S191" s="106">
        <f t="shared" si="318"/>
        <v>0</v>
      </c>
      <c r="T191" s="106">
        <f t="shared" si="319"/>
        <v>0</v>
      </c>
      <c r="U191" s="106">
        <f t="shared" si="320"/>
        <v>0</v>
      </c>
      <c r="V191" s="106">
        <f t="shared" si="321"/>
        <v>0</v>
      </c>
      <c r="W191" s="106">
        <f t="shared" si="322"/>
        <v>0</v>
      </c>
      <c r="X191" s="274">
        <f t="shared" si="323"/>
        <v>0</v>
      </c>
    </row>
    <row r="192" spans="1:24" x14ac:dyDescent="0.3">
      <c r="A192" s="88" t="s">
        <v>71</v>
      </c>
      <c r="B192" s="276" t="s">
        <v>72</v>
      </c>
      <c r="C192" s="89">
        <f t="shared" ref="C192" si="328">SUM(C12,C57,C102,C147)</f>
        <v>0</v>
      </c>
      <c r="D192" s="89">
        <f t="shared" ref="D192:L192" si="329">SUM(D12,D57,D102,D147)</f>
        <v>0</v>
      </c>
      <c r="E192" s="89">
        <f t="shared" si="329"/>
        <v>0</v>
      </c>
      <c r="F192" s="89">
        <f t="shared" si="329"/>
        <v>0</v>
      </c>
      <c r="G192" s="89">
        <f t="shared" si="329"/>
        <v>0</v>
      </c>
      <c r="H192" s="89">
        <f t="shared" si="329"/>
        <v>0</v>
      </c>
      <c r="I192" s="89">
        <f t="shared" si="329"/>
        <v>0</v>
      </c>
      <c r="J192" s="89">
        <f t="shared" si="329"/>
        <v>0</v>
      </c>
      <c r="K192" s="89">
        <f t="shared" si="329"/>
        <v>0</v>
      </c>
      <c r="L192" s="89">
        <f t="shared" si="329"/>
        <v>0</v>
      </c>
      <c r="P192" s="106">
        <f t="shared" si="316"/>
        <v>0</v>
      </c>
      <c r="Q192" s="106">
        <f t="shared" si="316"/>
        <v>0</v>
      </c>
      <c r="R192" s="106">
        <f t="shared" si="317"/>
        <v>0</v>
      </c>
      <c r="S192" s="106">
        <f t="shared" si="318"/>
        <v>0</v>
      </c>
      <c r="T192" s="106">
        <f t="shared" si="319"/>
        <v>0</v>
      </c>
      <c r="U192" s="106">
        <f t="shared" si="320"/>
        <v>0</v>
      </c>
      <c r="V192" s="106">
        <f t="shared" si="321"/>
        <v>0</v>
      </c>
      <c r="W192" s="106">
        <f t="shared" si="322"/>
        <v>0</v>
      </c>
      <c r="X192" s="274">
        <f t="shared" si="323"/>
        <v>0</v>
      </c>
    </row>
    <row r="193" spans="1:24" x14ac:dyDescent="0.3">
      <c r="A193" s="88" t="s">
        <v>73</v>
      </c>
      <c r="B193" s="276">
        <v>28</v>
      </c>
      <c r="C193" s="89">
        <f t="shared" ref="C193" si="330">SUM(C13,C58,C103,C148)</f>
        <v>0</v>
      </c>
      <c r="D193" s="89">
        <f t="shared" ref="D193:L193" si="331">SUM(D13,D58,D103,D148)</f>
        <v>0</v>
      </c>
      <c r="E193" s="89">
        <f t="shared" si="331"/>
        <v>0</v>
      </c>
      <c r="F193" s="89">
        <f t="shared" si="331"/>
        <v>0</v>
      </c>
      <c r="G193" s="89">
        <f t="shared" si="331"/>
        <v>0</v>
      </c>
      <c r="H193" s="89">
        <f t="shared" si="331"/>
        <v>0</v>
      </c>
      <c r="I193" s="89">
        <f t="shared" si="331"/>
        <v>0</v>
      </c>
      <c r="J193" s="89">
        <f t="shared" si="331"/>
        <v>0</v>
      </c>
      <c r="K193" s="89">
        <f t="shared" si="331"/>
        <v>0</v>
      </c>
      <c r="L193" s="89">
        <f t="shared" si="331"/>
        <v>0</v>
      </c>
      <c r="P193" s="106">
        <f t="shared" si="316"/>
        <v>0</v>
      </c>
      <c r="Q193" s="106">
        <f t="shared" si="316"/>
        <v>0</v>
      </c>
      <c r="R193" s="106">
        <f t="shared" si="317"/>
        <v>0</v>
      </c>
      <c r="S193" s="106">
        <f t="shared" si="318"/>
        <v>0</v>
      </c>
      <c r="T193" s="106">
        <f t="shared" si="319"/>
        <v>0</v>
      </c>
      <c r="U193" s="106">
        <f t="shared" si="320"/>
        <v>0</v>
      </c>
      <c r="V193" s="106">
        <f t="shared" si="321"/>
        <v>0</v>
      </c>
      <c r="W193" s="106">
        <f t="shared" si="322"/>
        <v>0</v>
      </c>
      <c r="X193" s="274">
        <f t="shared" si="323"/>
        <v>0</v>
      </c>
    </row>
    <row r="194" spans="1:24" x14ac:dyDescent="0.3">
      <c r="A194" s="271" t="s">
        <v>74</v>
      </c>
      <c r="B194" s="272" t="s">
        <v>75</v>
      </c>
      <c r="C194" s="89">
        <f t="shared" ref="C194" si="332">SUM(C14,C59,C104,C149)</f>
        <v>0</v>
      </c>
      <c r="D194" s="89">
        <f t="shared" ref="D194:L194" si="333">SUM(D14,D59,D104,D149)</f>
        <v>0</v>
      </c>
      <c r="E194" s="89">
        <f t="shared" si="333"/>
        <v>0</v>
      </c>
      <c r="F194" s="89">
        <f t="shared" si="333"/>
        <v>0</v>
      </c>
      <c r="G194" s="89">
        <f t="shared" si="333"/>
        <v>0</v>
      </c>
      <c r="H194" s="89">
        <f t="shared" si="333"/>
        <v>0</v>
      </c>
      <c r="I194" s="89">
        <f t="shared" si="333"/>
        <v>0</v>
      </c>
      <c r="J194" s="89">
        <f t="shared" si="333"/>
        <v>0</v>
      </c>
      <c r="K194" s="89">
        <f t="shared" si="333"/>
        <v>0</v>
      </c>
      <c r="L194" s="89">
        <f t="shared" si="333"/>
        <v>0</v>
      </c>
      <c r="P194" s="106">
        <f t="shared" si="316"/>
        <v>0</v>
      </c>
      <c r="Q194" s="106">
        <f t="shared" si="316"/>
        <v>0</v>
      </c>
      <c r="R194" s="106">
        <f t="shared" si="317"/>
        <v>0</v>
      </c>
      <c r="S194" s="106">
        <f t="shared" si="318"/>
        <v>0</v>
      </c>
      <c r="T194" s="106">
        <f t="shared" si="319"/>
        <v>0</v>
      </c>
      <c r="U194" s="106">
        <f t="shared" si="320"/>
        <v>0</v>
      </c>
      <c r="V194" s="106">
        <f t="shared" si="321"/>
        <v>0</v>
      </c>
      <c r="W194" s="106">
        <f t="shared" si="322"/>
        <v>0</v>
      </c>
      <c r="X194" s="274">
        <f t="shared" si="323"/>
        <v>0</v>
      </c>
    </row>
    <row r="195" spans="1:24" x14ac:dyDescent="0.3">
      <c r="A195" s="88" t="s">
        <v>76</v>
      </c>
      <c r="B195" s="276">
        <v>29</v>
      </c>
      <c r="C195" s="89">
        <f t="shared" ref="C195" si="334">SUM(C15,C60,C105,C150)</f>
        <v>0</v>
      </c>
      <c r="D195" s="89">
        <f t="shared" ref="D195:L195" si="335">SUM(D15,D60,D105,D150)</f>
        <v>0</v>
      </c>
      <c r="E195" s="89">
        <f t="shared" si="335"/>
        <v>0</v>
      </c>
      <c r="F195" s="89">
        <f t="shared" si="335"/>
        <v>0</v>
      </c>
      <c r="G195" s="89">
        <f t="shared" si="335"/>
        <v>0</v>
      </c>
      <c r="H195" s="89">
        <f t="shared" si="335"/>
        <v>0</v>
      </c>
      <c r="I195" s="89">
        <f t="shared" si="335"/>
        <v>0</v>
      </c>
      <c r="J195" s="89">
        <f t="shared" si="335"/>
        <v>0</v>
      </c>
      <c r="K195" s="89">
        <f t="shared" si="335"/>
        <v>0</v>
      </c>
      <c r="L195" s="89">
        <f t="shared" si="335"/>
        <v>0</v>
      </c>
      <c r="P195" s="106">
        <f t="shared" si="316"/>
        <v>0</v>
      </c>
      <c r="Q195" s="106">
        <f t="shared" si="316"/>
        <v>0</v>
      </c>
      <c r="R195" s="106">
        <f t="shared" si="317"/>
        <v>0</v>
      </c>
      <c r="S195" s="106">
        <f t="shared" si="318"/>
        <v>0</v>
      </c>
      <c r="T195" s="106">
        <f t="shared" si="319"/>
        <v>0</v>
      </c>
      <c r="U195" s="106">
        <f t="shared" si="320"/>
        <v>0</v>
      </c>
      <c r="V195" s="106">
        <f t="shared" si="321"/>
        <v>0</v>
      </c>
      <c r="W195" s="106">
        <f t="shared" si="322"/>
        <v>0</v>
      </c>
      <c r="X195" s="274">
        <f t="shared" si="323"/>
        <v>0</v>
      </c>
    </row>
    <row r="196" spans="1:24" x14ac:dyDescent="0.3">
      <c r="A196" s="88" t="s">
        <v>77</v>
      </c>
      <c r="B196" s="276">
        <v>3</v>
      </c>
      <c r="C196" s="89">
        <f t="shared" ref="C196" si="336">SUM(C16,C61,C106,C151)</f>
        <v>0</v>
      </c>
      <c r="D196" s="89">
        <f t="shared" ref="D196:L196" si="337">SUM(D16,D61,D106,D151)</f>
        <v>0</v>
      </c>
      <c r="E196" s="89">
        <f t="shared" si="337"/>
        <v>0</v>
      </c>
      <c r="F196" s="89">
        <f t="shared" si="337"/>
        <v>0</v>
      </c>
      <c r="G196" s="89">
        <f t="shared" si="337"/>
        <v>0</v>
      </c>
      <c r="H196" s="89">
        <f t="shared" si="337"/>
        <v>0</v>
      </c>
      <c r="I196" s="89">
        <f t="shared" si="337"/>
        <v>0</v>
      </c>
      <c r="J196" s="89">
        <f t="shared" si="337"/>
        <v>0</v>
      </c>
      <c r="K196" s="89">
        <f t="shared" si="337"/>
        <v>0</v>
      </c>
      <c r="L196" s="89">
        <f t="shared" si="337"/>
        <v>0</v>
      </c>
      <c r="P196" s="106">
        <f t="shared" si="316"/>
        <v>0</v>
      </c>
      <c r="Q196" s="106">
        <f t="shared" si="316"/>
        <v>0</v>
      </c>
      <c r="R196" s="106">
        <f t="shared" si="317"/>
        <v>0</v>
      </c>
      <c r="S196" s="106">
        <f t="shared" si="318"/>
        <v>0</v>
      </c>
      <c r="T196" s="106">
        <f t="shared" si="319"/>
        <v>0</v>
      </c>
      <c r="U196" s="106">
        <f t="shared" si="320"/>
        <v>0</v>
      </c>
      <c r="V196" s="106">
        <f t="shared" si="321"/>
        <v>0</v>
      </c>
      <c r="W196" s="106">
        <f t="shared" si="322"/>
        <v>0</v>
      </c>
      <c r="X196" s="274">
        <f t="shared" si="323"/>
        <v>0</v>
      </c>
    </row>
    <row r="197" spans="1:24" x14ac:dyDescent="0.3">
      <c r="A197" s="88" t="s">
        <v>78</v>
      </c>
      <c r="B197" s="276" t="s">
        <v>79</v>
      </c>
      <c r="C197" s="89">
        <f t="shared" ref="C197" si="338">SUM(C17,C62,C107,C152)</f>
        <v>0</v>
      </c>
      <c r="D197" s="89">
        <f t="shared" ref="D197:L197" si="339">SUM(D17,D62,D107,D152)</f>
        <v>0</v>
      </c>
      <c r="E197" s="89">
        <f t="shared" si="339"/>
        <v>0</v>
      </c>
      <c r="F197" s="89">
        <f t="shared" si="339"/>
        <v>0</v>
      </c>
      <c r="G197" s="89">
        <f t="shared" si="339"/>
        <v>0</v>
      </c>
      <c r="H197" s="89">
        <f t="shared" si="339"/>
        <v>0</v>
      </c>
      <c r="I197" s="89">
        <f t="shared" si="339"/>
        <v>0</v>
      </c>
      <c r="J197" s="89">
        <f t="shared" si="339"/>
        <v>0</v>
      </c>
      <c r="K197" s="89">
        <f t="shared" si="339"/>
        <v>0</v>
      </c>
      <c r="L197" s="89">
        <f t="shared" si="339"/>
        <v>0</v>
      </c>
      <c r="P197" s="106">
        <f t="shared" si="316"/>
        <v>0</v>
      </c>
      <c r="Q197" s="106">
        <f t="shared" si="316"/>
        <v>0</v>
      </c>
      <c r="R197" s="106">
        <f t="shared" si="317"/>
        <v>0</v>
      </c>
      <c r="S197" s="106">
        <f t="shared" si="318"/>
        <v>0</v>
      </c>
      <c r="T197" s="106">
        <f t="shared" si="319"/>
        <v>0</v>
      </c>
      <c r="U197" s="106">
        <f t="shared" si="320"/>
        <v>0</v>
      </c>
      <c r="V197" s="106">
        <f t="shared" si="321"/>
        <v>0</v>
      </c>
      <c r="W197" s="106">
        <f t="shared" si="322"/>
        <v>0</v>
      </c>
      <c r="X197" s="274">
        <f t="shared" si="323"/>
        <v>0</v>
      </c>
    </row>
    <row r="198" spans="1:24" x14ac:dyDescent="0.3">
      <c r="A198" s="88" t="s">
        <v>429</v>
      </c>
      <c r="B198" s="276" t="s">
        <v>80</v>
      </c>
      <c r="C198" s="89">
        <f t="shared" ref="C198" si="340">SUM(C18,C63,C108,C153)</f>
        <v>0</v>
      </c>
      <c r="D198" s="89">
        <f t="shared" ref="D198:L198" si="341">SUM(D18,D63,D108,D153)</f>
        <v>0</v>
      </c>
      <c r="E198" s="89">
        <f t="shared" si="341"/>
        <v>0</v>
      </c>
      <c r="F198" s="89">
        <f t="shared" si="341"/>
        <v>0</v>
      </c>
      <c r="G198" s="89">
        <f t="shared" si="341"/>
        <v>0</v>
      </c>
      <c r="H198" s="89">
        <f t="shared" si="341"/>
        <v>0</v>
      </c>
      <c r="I198" s="89">
        <f t="shared" si="341"/>
        <v>0</v>
      </c>
      <c r="J198" s="89">
        <f t="shared" si="341"/>
        <v>0</v>
      </c>
      <c r="K198" s="89">
        <f t="shared" si="341"/>
        <v>0</v>
      </c>
      <c r="L198" s="89">
        <f t="shared" si="341"/>
        <v>0</v>
      </c>
      <c r="P198" s="106">
        <f t="shared" si="316"/>
        <v>0</v>
      </c>
      <c r="Q198" s="106">
        <f t="shared" si="316"/>
        <v>0</v>
      </c>
      <c r="R198" s="106">
        <f t="shared" si="317"/>
        <v>0</v>
      </c>
      <c r="S198" s="106">
        <f t="shared" si="318"/>
        <v>0</v>
      </c>
      <c r="T198" s="106">
        <f t="shared" si="319"/>
        <v>0</v>
      </c>
      <c r="U198" s="106">
        <f t="shared" si="320"/>
        <v>0</v>
      </c>
      <c r="V198" s="106">
        <f t="shared" si="321"/>
        <v>0</v>
      </c>
      <c r="W198" s="106">
        <f t="shared" si="322"/>
        <v>0</v>
      </c>
      <c r="X198" s="274">
        <f t="shared" si="323"/>
        <v>0</v>
      </c>
    </row>
    <row r="199" spans="1:24" x14ac:dyDescent="0.3">
      <c r="A199" s="88" t="s">
        <v>81</v>
      </c>
      <c r="B199" s="276" t="s">
        <v>82</v>
      </c>
      <c r="C199" s="89">
        <f t="shared" ref="C199" si="342">SUM(C19,C64,C109,C154)</f>
        <v>0</v>
      </c>
      <c r="D199" s="89">
        <f t="shared" ref="D199:L199" si="343">SUM(D19,D64,D109,D154)</f>
        <v>0</v>
      </c>
      <c r="E199" s="89">
        <f t="shared" si="343"/>
        <v>0</v>
      </c>
      <c r="F199" s="89">
        <f t="shared" si="343"/>
        <v>0</v>
      </c>
      <c r="G199" s="89">
        <f t="shared" si="343"/>
        <v>0</v>
      </c>
      <c r="H199" s="89">
        <f t="shared" si="343"/>
        <v>0</v>
      </c>
      <c r="I199" s="89">
        <f t="shared" si="343"/>
        <v>0</v>
      </c>
      <c r="J199" s="89">
        <f t="shared" si="343"/>
        <v>0</v>
      </c>
      <c r="K199" s="89">
        <f t="shared" si="343"/>
        <v>0</v>
      </c>
      <c r="L199" s="89">
        <f t="shared" si="343"/>
        <v>0</v>
      </c>
      <c r="P199" s="106">
        <f t="shared" si="316"/>
        <v>0</v>
      </c>
      <c r="Q199" s="106">
        <f t="shared" si="316"/>
        <v>0</v>
      </c>
      <c r="R199" s="106">
        <f t="shared" si="317"/>
        <v>0</v>
      </c>
      <c r="S199" s="106">
        <f t="shared" si="318"/>
        <v>0</v>
      </c>
      <c r="T199" s="106">
        <f t="shared" si="319"/>
        <v>0</v>
      </c>
      <c r="U199" s="106">
        <f t="shared" si="320"/>
        <v>0</v>
      </c>
      <c r="V199" s="106">
        <f t="shared" si="321"/>
        <v>0</v>
      </c>
      <c r="W199" s="106">
        <f t="shared" si="322"/>
        <v>0</v>
      </c>
      <c r="X199" s="274">
        <f t="shared" si="323"/>
        <v>0</v>
      </c>
    </row>
    <row r="200" spans="1:24" x14ac:dyDescent="0.3">
      <c r="A200" s="88" t="s">
        <v>83</v>
      </c>
      <c r="B200" s="276" t="s">
        <v>84</v>
      </c>
      <c r="C200" s="89">
        <f t="shared" ref="C200" si="344">SUM(C20,C65,C110,C155)</f>
        <v>0</v>
      </c>
      <c r="D200" s="89">
        <f t="shared" ref="D200:L200" si="345">SUM(D20,D65,D110,D155)</f>
        <v>0</v>
      </c>
      <c r="E200" s="89">
        <f t="shared" si="345"/>
        <v>0</v>
      </c>
      <c r="F200" s="89">
        <f t="shared" si="345"/>
        <v>0</v>
      </c>
      <c r="G200" s="89">
        <f t="shared" si="345"/>
        <v>0</v>
      </c>
      <c r="H200" s="89">
        <f t="shared" si="345"/>
        <v>0</v>
      </c>
      <c r="I200" s="89">
        <f t="shared" si="345"/>
        <v>0</v>
      </c>
      <c r="J200" s="89">
        <f t="shared" si="345"/>
        <v>0</v>
      </c>
      <c r="K200" s="89">
        <f t="shared" si="345"/>
        <v>0</v>
      </c>
      <c r="L200" s="89">
        <f t="shared" si="345"/>
        <v>0</v>
      </c>
      <c r="P200" s="106">
        <f t="shared" si="316"/>
        <v>0</v>
      </c>
      <c r="Q200" s="106">
        <f t="shared" si="316"/>
        <v>0</v>
      </c>
      <c r="R200" s="106">
        <f t="shared" si="317"/>
        <v>0</v>
      </c>
      <c r="S200" s="106">
        <f t="shared" si="318"/>
        <v>0</v>
      </c>
      <c r="T200" s="106">
        <f t="shared" si="319"/>
        <v>0</v>
      </c>
      <c r="U200" s="106">
        <f t="shared" si="320"/>
        <v>0</v>
      </c>
      <c r="V200" s="106">
        <f t="shared" si="321"/>
        <v>0</v>
      </c>
      <c r="W200" s="106">
        <f t="shared" si="322"/>
        <v>0</v>
      </c>
      <c r="X200" s="274">
        <f t="shared" si="323"/>
        <v>0</v>
      </c>
    </row>
    <row r="201" spans="1:24" ht="14.25" thickBot="1" x14ac:dyDescent="0.35">
      <c r="A201" s="279" t="s">
        <v>85</v>
      </c>
      <c r="B201" s="280" t="s">
        <v>86</v>
      </c>
      <c r="C201" s="281">
        <f t="shared" ref="C201" si="346">SUM(C189,C194)</f>
        <v>0</v>
      </c>
      <c r="D201" s="281">
        <f t="shared" ref="D201:E201" si="347">SUM(D189,D194)</f>
        <v>0</v>
      </c>
      <c r="E201" s="281">
        <f t="shared" si="347"/>
        <v>0</v>
      </c>
      <c r="F201" s="281">
        <f t="shared" ref="F201" si="348">SUM(F189,F194)</f>
        <v>0</v>
      </c>
      <c r="G201" s="281">
        <f t="shared" ref="G201" si="349">SUM(G189,G194)</f>
        <v>0</v>
      </c>
      <c r="H201" s="281">
        <f t="shared" ref="H201" si="350">SUM(H189,H194)</f>
        <v>0</v>
      </c>
      <c r="I201" s="281">
        <f t="shared" ref="I201" si="351">SUM(I189,I194)</f>
        <v>0</v>
      </c>
      <c r="J201" s="281">
        <f t="shared" ref="J201" si="352">SUM(J189,J194)</f>
        <v>0</v>
      </c>
      <c r="K201" s="281">
        <f t="shared" ref="K201" si="353">SUM(K189,K194)</f>
        <v>0</v>
      </c>
      <c r="L201" s="281">
        <f t="shared" ref="L201" si="354">SUM(L189,L194)</f>
        <v>0</v>
      </c>
      <c r="P201" s="282">
        <f t="shared" si="316"/>
        <v>0</v>
      </c>
      <c r="Q201" s="282">
        <f t="shared" si="316"/>
        <v>0</v>
      </c>
      <c r="R201" s="282">
        <f t="shared" si="317"/>
        <v>0</v>
      </c>
      <c r="S201" s="282">
        <f t="shared" si="318"/>
        <v>0</v>
      </c>
      <c r="T201" s="282">
        <f t="shared" si="319"/>
        <v>0</v>
      </c>
      <c r="U201" s="282">
        <f t="shared" si="320"/>
        <v>0</v>
      </c>
      <c r="V201" s="282">
        <f t="shared" si="321"/>
        <v>0</v>
      </c>
      <c r="W201" s="282">
        <f t="shared" si="322"/>
        <v>0</v>
      </c>
      <c r="X201" s="283">
        <f t="shared" si="323"/>
        <v>0</v>
      </c>
    </row>
    <row r="202" spans="1:24" x14ac:dyDescent="0.3">
      <c r="A202" s="88"/>
      <c r="B202" s="88"/>
      <c r="C202" s="112"/>
      <c r="D202" s="112"/>
      <c r="E202" s="112"/>
      <c r="F202" s="112"/>
      <c r="G202" s="112"/>
      <c r="H202" s="112"/>
      <c r="I202" s="112"/>
      <c r="J202" s="112"/>
      <c r="K202" s="112"/>
      <c r="L202" s="112"/>
      <c r="P202" s="112"/>
      <c r="Q202" s="112"/>
      <c r="R202" s="112"/>
      <c r="S202" s="112"/>
      <c r="T202" s="112"/>
      <c r="U202" s="112"/>
      <c r="V202" s="112"/>
      <c r="W202" s="112"/>
      <c r="X202" s="67"/>
    </row>
    <row r="203" spans="1:24" x14ac:dyDescent="0.3">
      <c r="A203" s="88"/>
      <c r="B203" s="88"/>
      <c r="C203" s="112"/>
      <c r="D203" s="112"/>
      <c r="E203" s="112"/>
      <c r="F203" s="112"/>
      <c r="G203" s="112"/>
      <c r="H203" s="112"/>
      <c r="I203" s="112"/>
      <c r="J203" s="112"/>
      <c r="K203" s="112"/>
      <c r="L203" s="112"/>
      <c r="P203" s="507" t="s">
        <v>445</v>
      </c>
      <c r="Q203" s="507"/>
      <c r="R203" s="507"/>
      <c r="S203" s="507"/>
      <c r="T203" s="507"/>
      <c r="U203" s="507"/>
      <c r="V203" s="507"/>
      <c r="W203" s="507"/>
      <c r="X203" s="508"/>
    </row>
    <row r="204" spans="1:24" ht="40.5" x14ac:dyDescent="0.3">
      <c r="A204" s="302" t="s">
        <v>87</v>
      </c>
      <c r="B204" s="302" t="s">
        <v>88</v>
      </c>
      <c r="C204" s="379" t="str">
        <f t="shared" ref="C204" si="355">C188</f>
        <v>REALITE 2019</v>
      </c>
      <c r="D204" s="303" t="str">
        <f t="shared" ref="D204:E204" si="356">D188</f>
        <v>REALITE 2020</v>
      </c>
      <c r="E204" s="303" t="str">
        <f t="shared" si="356"/>
        <v>REALITE 2021</v>
      </c>
      <c r="F204" s="303" t="str">
        <f t="shared" ref="F204" si="357">F188</f>
        <v>MEILLEURE ESTIMATION 2022</v>
      </c>
      <c r="G204" s="303" t="str">
        <f t="shared" ref="G204" si="358">G188</f>
        <v>MEILLEURE ESTIMATION 2023</v>
      </c>
      <c r="H204" s="303" t="str">
        <f t="shared" ref="H204" si="359">H188</f>
        <v>BUDGET 2024</v>
      </c>
      <c r="I204" s="303" t="str">
        <f t="shared" ref="I204" si="360">I188</f>
        <v>BUDGET 2025</v>
      </c>
      <c r="J204" s="303" t="str">
        <f t="shared" ref="J204" si="361">J188</f>
        <v>BUDGET 2026</v>
      </c>
      <c r="K204" s="303" t="str">
        <f t="shared" ref="K204" si="362">K188</f>
        <v>BUDGET 2027</v>
      </c>
      <c r="L204" s="303" t="str">
        <f t="shared" ref="L204" si="363">L188</f>
        <v>BUDGET 2028</v>
      </c>
      <c r="P204" s="380" t="s">
        <v>446</v>
      </c>
      <c r="Q204" s="378" t="s">
        <v>447</v>
      </c>
      <c r="R204" s="378" t="s">
        <v>503</v>
      </c>
      <c r="S204" s="378" t="s">
        <v>449</v>
      </c>
      <c r="T204" s="378" t="s">
        <v>504</v>
      </c>
      <c r="U204" s="378" t="s">
        <v>460</v>
      </c>
      <c r="V204" s="378" t="s">
        <v>461</v>
      </c>
      <c r="W204" s="378" t="s">
        <v>491</v>
      </c>
      <c r="X204" s="378" t="s">
        <v>463</v>
      </c>
    </row>
    <row r="205" spans="1:24" x14ac:dyDescent="0.3">
      <c r="A205" s="271" t="s">
        <v>89</v>
      </c>
      <c r="B205" s="272" t="s">
        <v>90</v>
      </c>
      <c r="C205" s="89">
        <f t="shared" ref="C205" si="364">SUM(C25,C70,C115,C160)</f>
        <v>0</v>
      </c>
      <c r="D205" s="89">
        <f t="shared" ref="D205:L205" si="365">SUM(D25,D70,D115,D160)</f>
        <v>0</v>
      </c>
      <c r="E205" s="89">
        <f t="shared" si="365"/>
        <v>0</v>
      </c>
      <c r="F205" s="89">
        <f t="shared" si="365"/>
        <v>0</v>
      </c>
      <c r="G205" s="89">
        <f t="shared" si="365"/>
        <v>0</v>
      </c>
      <c r="H205" s="89">
        <f t="shared" si="365"/>
        <v>0</v>
      </c>
      <c r="I205" s="89">
        <f t="shared" si="365"/>
        <v>0</v>
      </c>
      <c r="J205" s="89">
        <f t="shared" si="365"/>
        <v>0</v>
      </c>
      <c r="K205" s="89">
        <f t="shared" si="365"/>
        <v>0</v>
      </c>
      <c r="L205" s="89">
        <f t="shared" si="365"/>
        <v>0</v>
      </c>
      <c r="P205" s="106">
        <f t="shared" ref="P205:Q228" si="366">IFERROR(IF(AND(ROUND(SUM(C205:C205),0)=0,ROUND(SUM(D205:D205),0)&gt;ROUND(SUM(C205:C205),0)),"INF",(ROUND(SUM(D205:D205),0)-ROUND(SUM(C205:C205),0))/ROUND(SUM(C205:C205),0)),0)</f>
        <v>0</v>
      </c>
      <c r="Q205" s="106">
        <f t="shared" si="366"/>
        <v>0</v>
      </c>
      <c r="R205" s="106">
        <f t="shared" ref="R205:R228" si="367">IFERROR(IF(AND(ROUND(SUM(E205),0)=0,ROUND(SUM(F205:F205),0)&gt;ROUND(SUM(E205),0)),"INF",(ROUND(SUM(F205:F205),0)-ROUND(SUM(E205),0))/ROUND(SUM(E205),0)),0)</f>
        <v>0</v>
      </c>
      <c r="S205" s="106">
        <f t="shared" ref="S205:S228" si="368">IFERROR(IF(AND(ROUND(SUM(F205),0)=0,ROUND(SUM(G205:G205),0)&gt;ROUND(SUM(F205),0)),"INF",(ROUND(SUM(G205:G205),0)-ROUND(SUM(F205),0))/ROUND(SUM(F205),0)),0)</f>
        <v>0</v>
      </c>
      <c r="T205" s="106">
        <f t="shared" ref="T205:T228" si="369">IFERROR(IF(AND(ROUND(SUM(G205),0)=0,ROUND(SUM(H205:H205),0)&gt;ROUND(SUM(G205),0)),"INF",(ROUND(SUM(H205:H205),0)-ROUND(SUM(G205),0))/ROUND(SUM(G205),0)),0)</f>
        <v>0</v>
      </c>
      <c r="U205" s="106">
        <f t="shared" ref="U205:U228" si="370">IFERROR(IF(AND(ROUND(SUM(H205),0)=0,ROUND(SUM(I205:I205),0)&gt;ROUND(SUM(H205),0)),"INF",(ROUND(SUM(I205:I205),0)-ROUND(SUM(H205),0))/ROUND(SUM(H205),0)),0)</f>
        <v>0</v>
      </c>
      <c r="V205" s="106">
        <f t="shared" ref="V205:V228" si="371">IFERROR(IF(AND(ROUND(SUM(I205),0)=0,ROUND(SUM(J205:J205),0)&gt;ROUND(SUM(I205),0)),"INF",(ROUND(SUM(J205:J205),0)-ROUND(SUM(I205),0))/ROUND(SUM(I205),0)),0)</f>
        <v>0</v>
      </c>
      <c r="W205" s="106">
        <f t="shared" ref="W205:W228" si="372">IFERROR(IF(AND(ROUND(SUM(J205),0)=0,ROUND(SUM(K205:K205),0)&gt;ROUND(SUM(J205),0)),"INF",(ROUND(SUM(K205:K205),0)-ROUND(SUM(J205),0))/ROUND(SUM(J205),0)),0)</f>
        <v>0</v>
      </c>
      <c r="X205" s="274">
        <f t="shared" ref="X205:X228" si="373">IFERROR(IF(AND(ROUND(SUM(K205),0)=0,ROUND(SUM(L205:L205),0)&gt;ROUND(SUM(K205),0)),"INF",(ROUND(SUM(L205:L205),0)-ROUND(SUM(K205),0))/ROUND(SUM(K205),0)),0)</f>
        <v>0</v>
      </c>
    </row>
    <row r="206" spans="1:24" x14ac:dyDescent="0.3">
      <c r="A206" s="88" t="s">
        <v>91</v>
      </c>
      <c r="B206" s="276">
        <v>10</v>
      </c>
      <c r="C206" s="89">
        <f t="shared" ref="C206" si="374">SUM(C26,C71,C116,C161)</f>
        <v>0</v>
      </c>
      <c r="D206" s="89">
        <f t="shared" ref="D206:L206" si="375">SUM(D26,D71,D116,D161)</f>
        <v>0</v>
      </c>
      <c r="E206" s="89">
        <f t="shared" si="375"/>
        <v>0</v>
      </c>
      <c r="F206" s="89">
        <f t="shared" si="375"/>
        <v>0</v>
      </c>
      <c r="G206" s="89">
        <f t="shared" si="375"/>
        <v>0</v>
      </c>
      <c r="H206" s="89">
        <f t="shared" si="375"/>
        <v>0</v>
      </c>
      <c r="I206" s="89">
        <f t="shared" si="375"/>
        <v>0</v>
      </c>
      <c r="J206" s="89">
        <f t="shared" si="375"/>
        <v>0</v>
      </c>
      <c r="K206" s="89">
        <f t="shared" si="375"/>
        <v>0</v>
      </c>
      <c r="L206" s="89">
        <f t="shared" si="375"/>
        <v>0</v>
      </c>
      <c r="P206" s="106">
        <f t="shared" si="366"/>
        <v>0</v>
      </c>
      <c r="Q206" s="106">
        <f t="shared" si="366"/>
        <v>0</v>
      </c>
      <c r="R206" s="106">
        <f t="shared" si="367"/>
        <v>0</v>
      </c>
      <c r="S206" s="106">
        <f t="shared" si="368"/>
        <v>0</v>
      </c>
      <c r="T206" s="106">
        <f t="shared" si="369"/>
        <v>0</v>
      </c>
      <c r="U206" s="106">
        <f t="shared" si="370"/>
        <v>0</v>
      </c>
      <c r="V206" s="106">
        <f t="shared" si="371"/>
        <v>0</v>
      </c>
      <c r="W206" s="106">
        <f t="shared" si="372"/>
        <v>0</v>
      </c>
      <c r="X206" s="274">
        <f t="shared" si="373"/>
        <v>0</v>
      </c>
    </row>
    <row r="207" spans="1:24" x14ac:dyDescent="0.3">
      <c r="A207" s="88" t="s">
        <v>92</v>
      </c>
      <c r="B207" s="276">
        <v>11</v>
      </c>
      <c r="C207" s="89">
        <f t="shared" ref="C207" si="376">SUM(C27,C72,C117,C162)</f>
        <v>0</v>
      </c>
      <c r="D207" s="89">
        <f t="shared" ref="D207:L207" si="377">SUM(D27,D72,D117,D162)</f>
        <v>0</v>
      </c>
      <c r="E207" s="89">
        <f t="shared" si="377"/>
        <v>0</v>
      </c>
      <c r="F207" s="89">
        <f t="shared" si="377"/>
        <v>0</v>
      </c>
      <c r="G207" s="89">
        <f t="shared" si="377"/>
        <v>0</v>
      </c>
      <c r="H207" s="89">
        <f t="shared" si="377"/>
        <v>0</v>
      </c>
      <c r="I207" s="89">
        <f t="shared" si="377"/>
        <v>0</v>
      </c>
      <c r="J207" s="89">
        <f t="shared" si="377"/>
        <v>0</v>
      </c>
      <c r="K207" s="89">
        <f t="shared" si="377"/>
        <v>0</v>
      </c>
      <c r="L207" s="89">
        <f t="shared" si="377"/>
        <v>0</v>
      </c>
      <c r="P207" s="106">
        <f t="shared" si="366"/>
        <v>0</v>
      </c>
      <c r="Q207" s="106">
        <f t="shared" si="366"/>
        <v>0</v>
      </c>
      <c r="R207" s="106">
        <f t="shared" si="367"/>
        <v>0</v>
      </c>
      <c r="S207" s="106">
        <f t="shared" si="368"/>
        <v>0</v>
      </c>
      <c r="T207" s="106">
        <f t="shared" si="369"/>
        <v>0</v>
      </c>
      <c r="U207" s="106">
        <f t="shared" si="370"/>
        <v>0</v>
      </c>
      <c r="V207" s="106">
        <f t="shared" si="371"/>
        <v>0</v>
      </c>
      <c r="W207" s="106">
        <f t="shared" si="372"/>
        <v>0</v>
      </c>
      <c r="X207" s="274">
        <f t="shared" si="373"/>
        <v>0</v>
      </c>
    </row>
    <row r="208" spans="1:24" x14ac:dyDescent="0.3">
      <c r="A208" s="88" t="s">
        <v>93</v>
      </c>
      <c r="B208" s="276">
        <v>12</v>
      </c>
      <c r="C208" s="89">
        <f t="shared" ref="C208" si="378">SUM(C28,C73,C118,C163)</f>
        <v>0</v>
      </c>
      <c r="D208" s="89">
        <f t="shared" ref="D208:L208" si="379">SUM(D28,D73,D118,D163)</f>
        <v>0</v>
      </c>
      <c r="E208" s="89">
        <f t="shared" si="379"/>
        <v>0</v>
      </c>
      <c r="F208" s="89">
        <f t="shared" si="379"/>
        <v>0</v>
      </c>
      <c r="G208" s="89">
        <f t="shared" si="379"/>
        <v>0</v>
      </c>
      <c r="H208" s="89">
        <f t="shared" si="379"/>
        <v>0</v>
      </c>
      <c r="I208" s="89">
        <f t="shared" si="379"/>
        <v>0</v>
      </c>
      <c r="J208" s="89">
        <f t="shared" si="379"/>
        <v>0</v>
      </c>
      <c r="K208" s="89">
        <f t="shared" si="379"/>
        <v>0</v>
      </c>
      <c r="L208" s="89">
        <f t="shared" si="379"/>
        <v>0</v>
      </c>
      <c r="P208" s="106">
        <f t="shared" si="366"/>
        <v>0</v>
      </c>
      <c r="Q208" s="106">
        <f t="shared" si="366"/>
        <v>0</v>
      </c>
      <c r="R208" s="106">
        <f t="shared" si="367"/>
        <v>0</v>
      </c>
      <c r="S208" s="106">
        <f t="shared" si="368"/>
        <v>0</v>
      </c>
      <c r="T208" s="106">
        <f t="shared" si="369"/>
        <v>0</v>
      </c>
      <c r="U208" s="106">
        <f t="shared" si="370"/>
        <v>0</v>
      </c>
      <c r="V208" s="106">
        <f t="shared" si="371"/>
        <v>0</v>
      </c>
      <c r="W208" s="106">
        <f t="shared" si="372"/>
        <v>0</v>
      </c>
      <c r="X208" s="274">
        <f t="shared" si="373"/>
        <v>0</v>
      </c>
    </row>
    <row r="209" spans="1:24" x14ac:dyDescent="0.3">
      <c r="A209" s="88" t="s">
        <v>94</v>
      </c>
      <c r="B209" s="276">
        <v>13</v>
      </c>
      <c r="C209" s="89">
        <f t="shared" ref="C209" si="380">SUM(C29,C74,C119,C164)</f>
        <v>0</v>
      </c>
      <c r="D209" s="89">
        <f t="shared" ref="D209:L209" si="381">SUM(D29,D74,D119,D164)</f>
        <v>0</v>
      </c>
      <c r="E209" s="89">
        <f t="shared" si="381"/>
        <v>0</v>
      </c>
      <c r="F209" s="89">
        <f t="shared" si="381"/>
        <v>0</v>
      </c>
      <c r="G209" s="89">
        <f t="shared" si="381"/>
        <v>0</v>
      </c>
      <c r="H209" s="89">
        <f t="shared" si="381"/>
        <v>0</v>
      </c>
      <c r="I209" s="89">
        <f t="shared" si="381"/>
        <v>0</v>
      </c>
      <c r="J209" s="89">
        <f t="shared" si="381"/>
        <v>0</v>
      </c>
      <c r="K209" s="89">
        <f t="shared" si="381"/>
        <v>0</v>
      </c>
      <c r="L209" s="89">
        <f t="shared" si="381"/>
        <v>0</v>
      </c>
      <c r="P209" s="106">
        <f t="shared" si="366"/>
        <v>0</v>
      </c>
      <c r="Q209" s="106">
        <f t="shared" si="366"/>
        <v>0</v>
      </c>
      <c r="R209" s="106">
        <f t="shared" si="367"/>
        <v>0</v>
      </c>
      <c r="S209" s="106">
        <f t="shared" si="368"/>
        <v>0</v>
      </c>
      <c r="T209" s="106">
        <f t="shared" si="369"/>
        <v>0</v>
      </c>
      <c r="U209" s="106">
        <f t="shared" si="370"/>
        <v>0</v>
      </c>
      <c r="V209" s="106">
        <f t="shared" si="371"/>
        <v>0</v>
      </c>
      <c r="W209" s="106">
        <f t="shared" si="372"/>
        <v>0</v>
      </c>
      <c r="X209" s="274">
        <f t="shared" si="373"/>
        <v>0</v>
      </c>
    </row>
    <row r="210" spans="1:24" x14ac:dyDescent="0.3">
      <c r="A210" s="88" t="s">
        <v>95</v>
      </c>
      <c r="B210" s="276">
        <v>14</v>
      </c>
      <c r="C210" s="89">
        <f t="shared" ref="C210" si="382">SUM(C30,C75,C120,C165)</f>
        <v>0</v>
      </c>
      <c r="D210" s="89">
        <f t="shared" ref="D210:L210" si="383">SUM(D30,D75,D120,D165)</f>
        <v>0</v>
      </c>
      <c r="E210" s="89">
        <f t="shared" si="383"/>
        <v>0</v>
      </c>
      <c r="F210" s="89">
        <f t="shared" si="383"/>
        <v>0</v>
      </c>
      <c r="G210" s="89">
        <f t="shared" si="383"/>
        <v>0</v>
      </c>
      <c r="H210" s="89">
        <f t="shared" si="383"/>
        <v>0</v>
      </c>
      <c r="I210" s="89">
        <f t="shared" si="383"/>
        <v>0</v>
      </c>
      <c r="J210" s="89">
        <f t="shared" si="383"/>
        <v>0</v>
      </c>
      <c r="K210" s="89">
        <f t="shared" si="383"/>
        <v>0</v>
      </c>
      <c r="L210" s="89">
        <f t="shared" si="383"/>
        <v>0</v>
      </c>
      <c r="P210" s="106">
        <f t="shared" si="366"/>
        <v>0</v>
      </c>
      <c r="Q210" s="106">
        <f t="shared" si="366"/>
        <v>0</v>
      </c>
      <c r="R210" s="106">
        <f t="shared" si="367"/>
        <v>0</v>
      </c>
      <c r="S210" s="106">
        <f t="shared" si="368"/>
        <v>0</v>
      </c>
      <c r="T210" s="106">
        <f t="shared" si="369"/>
        <v>0</v>
      </c>
      <c r="U210" s="106">
        <f t="shared" si="370"/>
        <v>0</v>
      </c>
      <c r="V210" s="106">
        <f t="shared" si="371"/>
        <v>0</v>
      </c>
      <c r="W210" s="106">
        <f t="shared" si="372"/>
        <v>0</v>
      </c>
      <c r="X210" s="274">
        <f t="shared" si="373"/>
        <v>0</v>
      </c>
    </row>
    <row r="211" spans="1:24" x14ac:dyDescent="0.3">
      <c r="A211" s="88" t="s">
        <v>96</v>
      </c>
      <c r="B211" s="276">
        <v>15</v>
      </c>
      <c r="C211" s="89">
        <f t="shared" ref="C211" si="384">SUM(C31,C76,C121,C166)</f>
        <v>0</v>
      </c>
      <c r="D211" s="89">
        <f t="shared" ref="D211:L211" si="385">SUM(D31,D76,D121,D166)</f>
        <v>0</v>
      </c>
      <c r="E211" s="89">
        <f t="shared" si="385"/>
        <v>0</v>
      </c>
      <c r="F211" s="89">
        <f t="shared" si="385"/>
        <v>0</v>
      </c>
      <c r="G211" s="89">
        <f t="shared" si="385"/>
        <v>0</v>
      </c>
      <c r="H211" s="89">
        <f t="shared" si="385"/>
        <v>0</v>
      </c>
      <c r="I211" s="89">
        <f t="shared" si="385"/>
        <v>0</v>
      </c>
      <c r="J211" s="89">
        <f t="shared" si="385"/>
        <v>0</v>
      </c>
      <c r="K211" s="89">
        <f t="shared" si="385"/>
        <v>0</v>
      </c>
      <c r="L211" s="89">
        <f t="shared" si="385"/>
        <v>0</v>
      </c>
      <c r="P211" s="106">
        <f t="shared" si="366"/>
        <v>0</v>
      </c>
      <c r="Q211" s="106">
        <f t="shared" si="366"/>
        <v>0</v>
      </c>
      <c r="R211" s="106">
        <f t="shared" si="367"/>
        <v>0</v>
      </c>
      <c r="S211" s="106">
        <f t="shared" si="368"/>
        <v>0</v>
      </c>
      <c r="T211" s="106">
        <f t="shared" si="369"/>
        <v>0</v>
      </c>
      <c r="U211" s="106">
        <f t="shared" si="370"/>
        <v>0</v>
      </c>
      <c r="V211" s="106">
        <f t="shared" si="371"/>
        <v>0</v>
      </c>
      <c r="W211" s="106">
        <f t="shared" si="372"/>
        <v>0</v>
      </c>
      <c r="X211" s="274">
        <f t="shared" si="373"/>
        <v>0</v>
      </c>
    </row>
    <row r="212" spans="1:24" x14ac:dyDescent="0.3">
      <c r="A212" s="271" t="s">
        <v>97</v>
      </c>
      <c r="B212" s="272">
        <v>16</v>
      </c>
      <c r="C212" s="89">
        <f t="shared" ref="C212" si="386">SUM(C32,C77,C122,C167)</f>
        <v>0</v>
      </c>
      <c r="D212" s="89">
        <f t="shared" ref="D212:L212" si="387">SUM(D32,D77,D122,D167)</f>
        <v>0</v>
      </c>
      <c r="E212" s="89">
        <f t="shared" si="387"/>
        <v>0</v>
      </c>
      <c r="F212" s="89">
        <f t="shared" si="387"/>
        <v>0</v>
      </c>
      <c r="G212" s="89">
        <f t="shared" si="387"/>
        <v>0</v>
      </c>
      <c r="H212" s="89">
        <f t="shared" si="387"/>
        <v>0</v>
      </c>
      <c r="I212" s="89">
        <f t="shared" si="387"/>
        <v>0</v>
      </c>
      <c r="J212" s="89">
        <f t="shared" si="387"/>
        <v>0</v>
      </c>
      <c r="K212" s="89">
        <f t="shared" si="387"/>
        <v>0</v>
      </c>
      <c r="L212" s="89">
        <f t="shared" si="387"/>
        <v>0</v>
      </c>
      <c r="P212" s="106">
        <f t="shared" si="366"/>
        <v>0</v>
      </c>
      <c r="Q212" s="106">
        <f t="shared" si="366"/>
        <v>0</v>
      </c>
      <c r="R212" s="106">
        <f t="shared" si="367"/>
        <v>0</v>
      </c>
      <c r="S212" s="106">
        <f t="shared" si="368"/>
        <v>0</v>
      </c>
      <c r="T212" s="106">
        <f t="shared" si="369"/>
        <v>0</v>
      </c>
      <c r="U212" s="106">
        <f t="shared" si="370"/>
        <v>0</v>
      </c>
      <c r="V212" s="106">
        <f t="shared" si="371"/>
        <v>0</v>
      </c>
      <c r="W212" s="106">
        <f t="shared" si="372"/>
        <v>0</v>
      </c>
      <c r="X212" s="274">
        <f t="shared" si="373"/>
        <v>0</v>
      </c>
    </row>
    <row r="213" spans="1:24" x14ac:dyDescent="0.3">
      <c r="A213" s="88" t="s">
        <v>98</v>
      </c>
      <c r="B213" s="276">
        <v>16</v>
      </c>
      <c r="C213" s="89">
        <f t="shared" ref="C213" si="388">SUM(C33,C78,C123,C168)</f>
        <v>0</v>
      </c>
      <c r="D213" s="89">
        <f t="shared" ref="D213:L213" si="389">SUM(D33,D78,D123,D168)</f>
        <v>0</v>
      </c>
      <c r="E213" s="89">
        <f t="shared" si="389"/>
        <v>0</v>
      </c>
      <c r="F213" s="89">
        <f t="shared" si="389"/>
        <v>0</v>
      </c>
      <c r="G213" s="89">
        <f t="shared" si="389"/>
        <v>0</v>
      </c>
      <c r="H213" s="89">
        <f t="shared" si="389"/>
        <v>0</v>
      </c>
      <c r="I213" s="89">
        <f t="shared" si="389"/>
        <v>0</v>
      </c>
      <c r="J213" s="89">
        <f t="shared" si="389"/>
        <v>0</v>
      </c>
      <c r="K213" s="89">
        <f t="shared" si="389"/>
        <v>0</v>
      </c>
      <c r="L213" s="89">
        <f t="shared" si="389"/>
        <v>0</v>
      </c>
      <c r="P213" s="106">
        <f t="shared" si="366"/>
        <v>0</v>
      </c>
      <c r="Q213" s="106">
        <f t="shared" si="366"/>
        <v>0</v>
      </c>
      <c r="R213" s="106">
        <f t="shared" si="367"/>
        <v>0</v>
      </c>
      <c r="S213" s="106">
        <f t="shared" si="368"/>
        <v>0</v>
      </c>
      <c r="T213" s="106">
        <f t="shared" si="369"/>
        <v>0</v>
      </c>
      <c r="U213" s="106">
        <f t="shared" si="370"/>
        <v>0</v>
      </c>
      <c r="V213" s="106">
        <f t="shared" si="371"/>
        <v>0</v>
      </c>
      <c r="W213" s="106">
        <f t="shared" si="372"/>
        <v>0</v>
      </c>
      <c r="X213" s="274">
        <f t="shared" si="373"/>
        <v>0</v>
      </c>
    </row>
    <row r="214" spans="1:24" x14ac:dyDescent="0.3">
      <c r="A214" s="271" t="s">
        <v>99</v>
      </c>
      <c r="B214" s="272" t="s">
        <v>100</v>
      </c>
      <c r="C214" s="89">
        <f t="shared" ref="C214" si="390">SUM(C34,C79,C124,C169)</f>
        <v>0</v>
      </c>
      <c r="D214" s="89">
        <f t="shared" ref="D214:L214" si="391">SUM(D34,D79,D124,D169)</f>
        <v>0</v>
      </c>
      <c r="E214" s="89">
        <f t="shared" si="391"/>
        <v>0</v>
      </c>
      <c r="F214" s="89">
        <f t="shared" si="391"/>
        <v>0</v>
      </c>
      <c r="G214" s="89">
        <f t="shared" si="391"/>
        <v>0</v>
      </c>
      <c r="H214" s="89">
        <f t="shared" si="391"/>
        <v>0</v>
      </c>
      <c r="I214" s="89">
        <f t="shared" si="391"/>
        <v>0</v>
      </c>
      <c r="J214" s="89">
        <f t="shared" si="391"/>
        <v>0</v>
      </c>
      <c r="K214" s="89">
        <f t="shared" si="391"/>
        <v>0</v>
      </c>
      <c r="L214" s="89">
        <f t="shared" si="391"/>
        <v>0</v>
      </c>
      <c r="P214" s="106">
        <f t="shared" si="366"/>
        <v>0</v>
      </c>
      <c r="Q214" s="106">
        <f t="shared" si="366"/>
        <v>0</v>
      </c>
      <c r="R214" s="106">
        <f t="shared" si="367"/>
        <v>0</v>
      </c>
      <c r="S214" s="106">
        <f t="shared" si="368"/>
        <v>0</v>
      </c>
      <c r="T214" s="106">
        <f t="shared" si="369"/>
        <v>0</v>
      </c>
      <c r="U214" s="106">
        <f t="shared" si="370"/>
        <v>0</v>
      </c>
      <c r="V214" s="106">
        <f t="shared" si="371"/>
        <v>0</v>
      </c>
      <c r="W214" s="106">
        <f t="shared" si="372"/>
        <v>0</v>
      </c>
      <c r="X214" s="274">
        <f t="shared" si="373"/>
        <v>0</v>
      </c>
    </row>
    <row r="215" spans="1:24" x14ac:dyDescent="0.3">
      <c r="A215" s="271" t="s">
        <v>430</v>
      </c>
      <c r="B215" s="272">
        <v>17</v>
      </c>
      <c r="C215" s="89">
        <f t="shared" ref="C215" si="392">SUM(C35,C80,C125,C170)</f>
        <v>0</v>
      </c>
      <c r="D215" s="89">
        <f t="shared" ref="D215:L215" si="393">SUM(D35,D80,D125,D170)</f>
        <v>0</v>
      </c>
      <c r="E215" s="89">
        <f t="shared" si="393"/>
        <v>0</v>
      </c>
      <c r="F215" s="89">
        <f t="shared" si="393"/>
        <v>0</v>
      </c>
      <c r="G215" s="89">
        <f t="shared" si="393"/>
        <v>0</v>
      </c>
      <c r="H215" s="89">
        <f t="shared" si="393"/>
        <v>0</v>
      </c>
      <c r="I215" s="89">
        <f t="shared" si="393"/>
        <v>0</v>
      </c>
      <c r="J215" s="89">
        <f t="shared" si="393"/>
        <v>0</v>
      </c>
      <c r="K215" s="89">
        <f t="shared" si="393"/>
        <v>0</v>
      </c>
      <c r="L215" s="89">
        <f t="shared" si="393"/>
        <v>0</v>
      </c>
      <c r="P215" s="106">
        <f t="shared" si="366"/>
        <v>0</v>
      </c>
      <c r="Q215" s="106">
        <f t="shared" si="366"/>
        <v>0</v>
      </c>
      <c r="R215" s="106">
        <f t="shared" si="367"/>
        <v>0</v>
      </c>
      <c r="S215" s="106">
        <f t="shared" si="368"/>
        <v>0</v>
      </c>
      <c r="T215" s="106">
        <f t="shared" si="369"/>
        <v>0</v>
      </c>
      <c r="U215" s="106">
        <f t="shared" si="370"/>
        <v>0</v>
      </c>
      <c r="V215" s="106">
        <f t="shared" si="371"/>
        <v>0</v>
      </c>
      <c r="W215" s="106">
        <f t="shared" si="372"/>
        <v>0</v>
      </c>
      <c r="X215" s="274">
        <f t="shared" si="373"/>
        <v>0</v>
      </c>
    </row>
    <row r="216" spans="1:24" x14ac:dyDescent="0.3">
      <c r="A216" s="271" t="s">
        <v>101</v>
      </c>
      <c r="B216" s="272" t="s">
        <v>102</v>
      </c>
      <c r="C216" s="89">
        <f t="shared" ref="C216" si="394">SUM(C217:C218)</f>
        <v>0</v>
      </c>
      <c r="D216" s="89">
        <f t="shared" ref="D216:E216" si="395">SUM(D217:D218)</f>
        <v>0</v>
      </c>
      <c r="E216" s="89">
        <f t="shared" si="395"/>
        <v>0</v>
      </c>
      <c r="F216" s="89">
        <f t="shared" ref="F216:L216" si="396">SUM(F217:F218)</f>
        <v>0</v>
      </c>
      <c r="G216" s="89">
        <f t="shared" si="396"/>
        <v>0</v>
      </c>
      <c r="H216" s="89">
        <f t="shared" si="396"/>
        <v>0</v>
      </c>
      <c r="I216" s="89">
        <f t="shared" si="396"/>
        <v>0</v>
      </c>
      <c r="J216" s="89">
        <f t="shared" si="396"/>
        <v>0</v>
      </c>
      <c r="K216" s="89">
        <f t="shared" si="396"/>
        <v>0</v>
      </c>
      <c r="L216" s="89">
        <f t="shared" si="396"/>
        <v>0</v>
      </c>
      <c r="P216" s="106">
        <f t="shared" si="366"/>
        <v>0</v>
      </c>
      <c r="Q216" s="106">
        <f t="shared" si="366"/>
        <v>0</v>
      </c>
      <c r="R216" s="106">
        <f t="shared" si="367"/>
        <v>0</v>
      </c>
      <c r="S216" s="106">
        <f t="shared" si="368"/>
        <v>0</v>
      </c>
      <c r="T216" s="106">
        <f t="shared" si="369"/>
        <v>0</v>
      </c>
      <c r="U216" s="106">
        <f t="shared" si="370"/>
        <v>0</v>
      </c>
      <c r="V216" s="106">
        <f t="shared" si="371"/>
        <v>0</v>
      </c>
      <c r="W216" s="106">
        <f t="shared" si="372"/>
        <v>0</v>
      </c>
      <c r="X216" s="274">
        <f t="shared" si="373"/>
        <v>0</v>
      </c>
    </row>
    <row r="217" spans="1:24" x14ac:dyDescent="0.3">
      <c r="A217" s="287" t="s">
        <v>103</v>
      </c>
      <c r="B217" s="276"/>
      <c r="C217" s="89">
        <f t="shared" ref="C217" si="397">SUM(C37,C82,C127,C172)</f>
        <v>0</v>
      </c>
      <c r="D217" s="89">
        <f t="shared" ref="D217:L217" si="398">SUM(D37,D82,D127,D172)</f>
        <v>0</v>
      </c>
      <c r="E217" s="89">
        <f t="shared" si="398"/>
        <v>0</v>
      </c>
      <c r="F217" s="89">
        <f t="shared" si="398"/>
        <v>0</v>
      </c>
      <c r="G217" s="89">
        <f t="shared" si="398"/>
        <v>0</v>
      </c>
      <c r="H217" s="89">
        <f t="shared" si="398"/>
        <v>0</v>
      </c>
      <c r="I217" s="89">
        <f t="shared" si="398"/>
        <v>0</v>
      </c>
      <c r="J217" s="89">
        <f t="shared" si="398"/>
        <v>0</v>
      </c>
      <c r="K217" s="89">
        <f t="shared" si="398"/>
        <v>0</v>
      </c>
      <c r="L217" s="89">
        <f t="shared" si="398"/>
        <v>0</v>
      </c>
      <c r="P217" s="106">
        <f t="shared" si="366"/>
        <v>0</v>
      </c>
      <c r="Q217" s="106">
        <f t="shared" si="366"/>
        <v>0</v>
      </c>
      <c r="R217" s="106">
        <f t="shared" si="367"/>
        <v>0</v>
      </c>
      <c r="S217" s="106">
        <f t="shared" si="368"/>
        <v>0</v>
      </c>
      <c r="T217" s="106">
        <f t="shared" si="369"/>
        <v>0</v>
      </c>
      <c r="U217" s="106">
        <f t="shared" si="370"/>
        <v>0</v>
      </c>
      <c r="V217" s="106">
        <f t="shared" si="371"/>
        <v>0</v>
      </c>
      <c r="W217" s="106">
        <f t="shared" si="372"/>
        <v>0</v>
      </c>
      <c r="X217" s="274">
        <f t="shared" si="373"/>
        <v>0</v>
      </c>
    </row>
    <row r="218" spans="1:24" x14ac:dyDescent="0.3">
      <c r="A218" s="287" t="s">
        <v>104</v>
      </c>
      <c r="B218" s="276"/>
      <c r="C218" s="89">
        <f t="shared" ref="C218" si="399">SUM(C38,C83,C128,C173)</f>
        <v>0</v>
      </c>
      <c r="D218" s="89">
        <f t="shared" ref="D218:L218" si="400">SUM(D38,D83,D128,D173)</f>
        <v>0</v>
      </c>
      <c r="E218" s="89">
        <f t="shared" si="400"/>
        <v>0</v>
      </c>
      <c r="F218" s="89">
        <f t="shared" si="400"/>
        <v>0</v>
      </c>
      <c r="G218" s="89">
        <f t="shared" si="400"/>
        <v>0</v>
      </c>
      <c r="H218" s="89">
        <f t="shared" si="400"/>
        <v>0</v>
      </c>
      <c r="I218" s="89">
        <f t="shared" si="400"/>
        <v>0</v>
      </c>
      <c r="J218" s="89">
        <f t="shared" si="400"/>
        <v>0</v>
      </c>
      <c r="K218" s="89">
        <f t="shared" si="400"/>
        <v>0</v>
      </c>
      <c r="L218" s="89">
        <f t="shared" si="400"/>
        <v>0</v>
      </c>
      <c r="P218" s="106">
        <f t="shared" si="366"/>
        <v>0</v>
      </c>
      <c r="Q218" s="106">
        <f t="shared" si="366"/>
        <v>0</v>
      </c>
      <c r="R218" s="106">
        <f t="shared" si="367"/>
        <v>0</v>
      </c>
      <c r="S218" s="106">
        <f t="shared" si="368"/>
        <v>0</v>
      </c>
      <c r="T218" s="106">
        <f t="shared" si="369"/>
        <v>0</v>
      </c>
      <c r="U218" s="106">
        <f t="shared" si="370"/>
        <v>0</v>
      </c>
      <c r="V218" s="106">
        <f t="shared" si="371"/>
        <v>0</v>
      </c>
      <c r="W218" s="106">
        <f t="shared" si="372"/>
        <v>0</v>
      </c>
      <c r="X218" s="274">
        <f t="shared" si="373"/>
        <v>0</v>
      </c>
    </row>
    <row r="219" spans="1:24" x14ac:dyDescent="0.3">
      <c r="A219" s="287" t="s">
        <v>105</v>
      </c>
      <c r="B219" s="276" t="s">
        <v>106</v>
      </c>
      <c r="C219" s="89">
        <f t="shared" ref="C219" si="401">SUM(C39,C84,C129,C174)</f>
        <v>0</v>
      </c>
      <c r="D219" s="89">
        <f t="shared" ref="D219:L219" si="402">SUM(D39,D84,D129,D174)</f>
        <v>0</v>
      </c>
      <c r="E219" s="89">
        <f t="shared" si="402"/>
        <v>0</v>
      </c>
      <c r="F219" s="89">
        <f t="shared" si="402"/>
        <v>0</v>
      </c>
      <c r="G219" s="89">
        <f t="shared" si="402"/>
        <v>0</v>
      </c>
      <c r="H219" s="89">
        <f t="shared" si="402"/>
        <v>0</v>
      </c>
      <c r="I219" s="89">
        <f t="shared" si="402"/>
        <v>0</v>
      </c>
      <c r="J219" s="89">
        <f t="shared" si="402"/>
        <v>0</v>
      </c>
      <c r="K219" s="89">
        <f t="shared" si="402"/>
        <v>0</v>
      </c>
      <c r="L219" s="89">
        <f t="shared" si="402"/>
        <v>0</v>
      </c>
      <c r="P219" s="106">
        <f t="shared" si="366"/>
        <v>0</v>
      </c>
      <c r="Q219" s="106">
        <f t="shared" si="366"/>
        <v>0</v>
      </c>
      <c r="R219" s="106">
        <f t="shared" si="367"/>
        <v>0</v>
      </c>
      <c r="S219" s="106">
        <f t="shared" si="368"/>
        <v>0</v>
      </c>
      <c r="T219" s="106">
        <f t="shared" si="369"/>
        <v>0</v>
      </c>
      <c r="U219" s="106">
        <f t="shared" si="370"/>
        <v>0</v>
      </c>
      <c r="V219" s="106">
        <f t="shared" si="371"/>
        <v>0</v>
      </c>
      <c r="W219" s="106">
        <f t="shared" si="372"/>
        <v>0</v>
      </c>
      <c r="X219" s="274">
        <f t="shared" si="373"/>
        <v>0</v>
      </c>
    </row>
    <row r="220" spans="1:24" x14ac:dyDescent="0.3">
      <c r="A220" s="271" t="s">
        <v>107</v>
      </c>
      <c r="B220" s="272" t="s">
        <v>108</v>
      </c>
      <c r="C220" s="89">
        <f t="shared" ref="C220" si="403">SUM(C40,C85,C130,C175)</f>
        <v>0</v>
      </c>
      <c r="D220" s="89">
        <f t="shared" ref="D220:L220" si="404">SUM(D40,D85,D130,D175)</f>
        <v>0</v>
      </c>
      <c r="E220" s="89">
        <f t="shared" si="404"/>
        <v>0</v>
      </c>
      <c r="F220" s="89">
        <f t="shared" si="404"/>
        <v>0</v>
      </c>
      <c r="G220" s="89">
        <f t="shared" si="404"/>
        <v>0</v>
      </c>
      <c r="H220" s="89">
        <f t="shared" si="404"/>
        <v>0</v>
      </c>
      <c r="I220" s="89">
        <f t="shared" si="404"/>
        <v>0</v>
      </c>
      <c r="J220" s="89">
        <f t="shared" si="404"/>
        <v>0</v>
      </c>
      <c r="K220" s="89">
        <f t="shared" si="404"/>
        <v>0</v>
      </c>
      <c r="L220" s="89">
        <f t="shared" si="404"/>
        <v>0</v>
      </c>
      <c r="P220" s="106">
        <f t="shared" si="366"/>
        <v>0</v>
      </c>
      <c r="Q220" s="106">
        <f t="shared" si="366"/>
        <v>0</v>
      </c>
      <c r="R220" s="106">
        <f t="shared" si="367"/>
        <v>0</v>
      </c>
      <c r="S220" s="106">
        <f t="shared" si="368"/>
        <v>0</v>
      </c>
      <c r="T220" s="106">
        <f t="shared" si="369"/>
        <v>0</v>
      </c>
      <c r="U220" s="106">
        <f t="shared" si="370"/>
        <v>0</v>
      </c>
      <c r="V220" s="106">
        <f t="shared" si="371"/>
        <v>0</v>
      </c>
      <c r="W220" s="106">
        <f t="shared" si="372"/>
        <v>0</v>
      </c>
      <c r="X220" s="274">
        <f t="shared" si="373"/>
        <v>0</v>
      </c>
    </row>
    <row r="221" spans="1:24" x14ac:dyDescent="0.3">
      <c r="A221" s="287" t="s">
        <v>109</v>
      </c>
      <c r="B221" s="276">
        <v>42</v>
      </c>
      <c r="C221" s="89">
        <f t="shared" ref="C221" si="405">SUM(C41,C86,C131,C176)</f>
        <v>0</v>
      </c>
      <c r="D221" s="89">
        <f t="shared" ref="D221:L221" si="406">SUM(D41,D86,D131,D176)</f>
        <v>0</v>
      </c>
      <c r="E221" s="89">
        <f t="shared" si="406"/>
        <v>0</v>
      </c>
      <c r="F221" s="89">
        <f t="shared" si="406"/>
        <v>0</v>
      </c>
      <c r="G221" s="89">
        <f t="shared" si="406"/>
        <v>0</v>
      </c>
      <c r="H221" s="89">
        <f t="shared" si="406"/>
        <v>0</v>
      </c>
      <c r="I221" s="89">
        <f t="shared" si="406"/>
        <v>0</v>
      </c>
      <c r="J221" s="89">
        <f t="shared" si="406"/>
        <v>0</v>
      </c>
      <c r="K221" s="89">
        <f t="shared" si="406"/>
        <v>0</v>
      </c>
      <c r="L221" s="89">
        <f t="shared" si="406"/>
        <v>0</v>
      </c>
      <c r="P221" s="106">
        <f t="shared" si="366"/>
        <v>0</v>
      </c>
      <c r="Q221" s="106">
        <f t="shared" si="366"/>
        <v>0</v>
      </c>
      <c r="R221" s="106">
        <f t="shared" si="367"/>
        <v>0</v>
      </c>
      <c r="S221" s="106">
        <f t="shared" si="368"/>
        <v>0</v>
      </c>
      <c r="T221" s="106">
        <f t="shared" si="369"/>
        <v>0</v>
      </c>
      <c r="U221" s="106">
        <f t="shared" si="370"/>
        <v>0</v>
      </c>
      <c r="V221" s="106">
        <f t="shared" si="371"/>
        <v>0</v>
      </c>
      <c r="W221" s="106">
        <f t="shared" si="372"/>
        <v>0</v>
      </c>
      <c r="X221" s="274">
        <f t="shared" si="373"/>
        <v>0</v>
      </c>
    </row>
    <row r="222" spans="1:24" x14ac:dyDescent="0.3">
      <c r="A222" s="287" t="s">
        <v>110</v>
      </c>
      <c r="B222" s="276">
        <v>43</v>
      </c>
      <c r="C222" s="89">
        <f t="shared" ref="C222" si="407">SUM(C42,C87,C132,C177)</f>
        <v>0</v>
      </c>
      <c r="D222" s="89">
        <f t="shared" ref="D222:L222" si="408">SUM(D42,D87,D132,D177)</f>
        <v>0</v>
      </c>
      <c r="E222" s="89">
        <f t="shared" si="408"/>
        <v>0</v>
      </c>
      <c r="F222" s="89">
        <f t="shared" si="408"/>
        <v>0</v>
      </c>
      <c r="G222" s="89">
        <f t="shared" si="408"/>
        <v>0</v>
      </c>
      <c r="H222" s="89">
        <f t="shared" si="408"/>
        <v>0</v>
      </c>
      <c r="I222" s="89">
        <f t="shared" si="408"/>
        <v>0</v>
      </c>
      <c r="J222" s="89">
        <f t="shared" si="408"/>
        <v>0</v>
      </c>
      <c r="K222" s="89">
        <f t="shared" si="408"/>
        <v>0</v>
      </c>
      <c r="L222" s="89">
        <f t="shared" si="408"/>
        <v>0</v>
      </c>
      <c r="P222" s="106">
        <f t="shared" si="366"/>
        <v>0</v>
      </c>
      <c r="Q222" s="106">
        <f t="shared" si="366"/>
        <v>0</v>
      </c>
      <c r="R222" s="106">
        <f t="shared" si="367"/>
        <v>0</v>
      </c>
      <c r="S222" s="106">
        <f t="shared" si="368"/>
        <v>0</v>
      </c>
      <c r="T222" s="106">
        <f t="shared" si="369"/>
        <v>0</v>
      </c>
      <c r="U222" s="106">
        <f t="shared" si="370"/>
        <v>0</v>
      </c>
      <c r="V222" s="106">
        <f t="shared" si="371"/>
        <v>0</v>
      </c>
      <c r="W222" s="106">
        <f t="shared" si="372"/>
        <v>0</v>
      </c>
      <c r="X222" s="274">
        <f t="shared" si="373"/>
        <v>0</v>
      </c>
    </row>
    <row r="223" spans="1:24" x14ac:dyDescent="0.3">
      <c r="A223" s="287" t="s">
        <v>111</v>
      </c>
      <c r="B223" s="276">
        <v>44</v>
      </c>
      <c r="C223" s="89">
        <f t="shared" ref="C223" si="409">SUM(C43,C88,C133,C178)</f>
        <v>0</v>
      </c>
      <c r="D223" s="89">
        <f t="shared" ref="D223:L223" si="410">SUM(D43,D88,D133,D178)</f>
        <v>0</v>
      </c>
      <c r="E223" s="89">
        <f t="shared" si="410"/>
        <v>0</v>
      </c>
      <c r="F223" s="89">
        <f t="shared" si="410"/>
        <v>0</v>
      </c>
      <c r="G223" s="89">
        <f t="shared" si="410"/>
        <v>0</v>
      </c>
      <c r="H223" s="89">
        <f t="shared" si="410"/>
        <v>0</v>
      </c>
      <c r="I223" s="89">
        <f t="shared" si="410"/>
        <v>0</v>
      </c>
      <c r="J223" s="89">
        <f t="shared" si="410"/>
        <v>0</v>
      </c>
      <c r="K223" s="89">
        <f t="shared" si="410"/>
        <v>0</v>
      </c>
      <c r="L223" s="89">
        <f t="shared" si="410"/>
        <v>0</v>
      </c>
      <c r="P223" s="106">
        <f t="shared" si="366"/>
        <v>0</v>
      </c>
      <c r="Q223" s="106">
        <f t="shared" si="366"/>
        <v>0</v>
      </c>
      <c r="R223" s="106">
        <f t="shared" si="367"/>
        <v>0</v>
      </c>
      <c r="S223" s="106">
        <f t="shared" si="368"/>
        <v>0</v>
      </c>
      <c r="T223" s="106">
        <f t="shared" si="369"/>
        <v>0</v>
      </c>
      <c r="U223" s="106">
        <f t="shared" si="370"/>
        <v>0</v>
      </c>
      <c r="V223" s="106">
        <f t="shared" si="371"/>
        <v>0</v>
      </c>
      <c r="W223" s="106">
        <f t="shared" si="372"/>
        <v>0</v>
      </c>
      <c r="X223" s="274">
        <f t="shared" si="373"/>
        <v>0</v>
      </c>
    </row>
    <row r="224" spans="1:24" x14ac:dyDescent="0.3">
      <c r="A224" s="287" t="s">
        <v>112</v>
      </c>
      <c r="B224" s="276">
        <v>46</v>
      </c>
      <c r="C224" s="89">
        <f t="shared" ref="C224" si="411">SUM(C44,C89,C134,C179)</f>
        <v>0</v>
      </c>
      <c r="D224" s="89">
        <f t="shared" ref="D224:L224" si="412">SUM(D44,D89,D134,D179)</f>
        <v>0</v>
      </c>
      <c r="E224" s="89">
        <f t="shared" si="412"/>
        <v>0</v>
      </c>
      <c r="F224" s="89">
        <f t="shared" si="412"/>
        <v>0</v>
      </c>
      <c r="G224" s="89">
        <f t="shared" si="412"/>
        <v>0</v>
      </c>
      <c r="H224" s="89">
        <f t="shared" si="412"/>
        <v>0</v>
      </c>
      <c r="I224" s="89">
        <f t="shared" si="412"/>
        <v>0</v>
      </c>
      <c r="J224" s="89">
        <f t="shared" si="412"/>
        <v>0</v>
      </c>
      <c r="K224" s="89">
        <f t="shared" si="412"/>
        <v>0</v>
      </c>
      <c r="L224" s="89">
        <f t="shared" si="412"/>
        <v>0</v>
      </c>
      <c r="P224" s="106">
        <f t="shared" si="366"/>
        <v>0</v>
      </c>
      <c r="Q224" s="106">
        <f t="shared" si="366"/>
        <v>0</v>
      </c>
      <c r="R224" s="106">
        <f t="shared" si="367"/>
        <v>0</v>
      </c>
      <c r="S224" s="106">
        <f t="shared" si="368"/>
        <v>0</v>
      </c>
      <c r="T224" s="106">
        <f t="shared" si="369"/>
        <v>0</v>
      </c>
      <c r="U224" s="106">
        <f t="shared" si="370"/>
        <v>0</v>
      </c>
      <c r="V224" s="106">
        <f t="shared" si="371"/>
        <v>0</v>
      </c>
      <c r="W224" s="106">
        <f t="shared" si="372"/>
        <v>0</v>
      </c>
      <c r="X224" s="274">
        <f t="shared" si="373"/>
        <v>0</v>
      </c>
    </row>
    <row r="225" spans="1:24" x14ac:dyDescent="0.3">
      <c r="A225" s="287" t="s">
        <v>113</v>
      </c>
      <c r="B225" s="276">
        <v>45</v>
      </c>
      <c r="C225" s="89">
        <f t="shared" ref="C225" si="413">SUM(C45,C90,C135,C180)</f>
        <v>0</v>
      </c>
      <c r="D225" s="89">
        <f t="shared" ref="D225:L225" si="414">SUM(D45,D90,D135,D180)</f>
        <v>0</v>
      </c>
      <c r="E225" s="89">
        <f t="shared" si="414"/>
        <v>0</v>
      </c>
      <c r="F225" s="89">
        <f t="shared" si="414"/>
        <v>0</v>
      </c>
      <c r="G225" s="89">
        <f t="shared" si="414"/>
        <v>0</v>
      </c>
      <c r="H225" s="89">
        <f t="shared" si="414"/>
        <v>0</v>
      </c>
      <c r="I225" s="89">
        <f t="shared" si="414"/>
        <v>0</v>
      </c>
      <c r="J225" s="89">
        <f t="shared" si="414"/>
        <v>0</v>
      </c>
      <c r="K225" s="89">
        <f t="shared" si="414"/>
        <v>0</v>
      </c>
      <c r="L225" s="89">
        <f t="shared" si="414"/>
        <v>0</v>
      </c>
      <c r="P225" s="106">
        <f t="shared" si="366"/>
        <v>0</v>
      </c>
      <c r="Q225" s="106">
        <f t="shared" si="366"/>
        <v>0</v>
      </c>
      <c r="R225" s="106">
        <f t="shared" si="367"/>
        <v>0</v>
      </c>
      <c r="S225" s="106">
        <f t="shared" si="368"/>
        <v>0</v>
      </c>
      <c r="T225" s="106">
        <f t="shared" si="369"/>
        <v>0</v>
      </c>
      <c r="U225" s="106">
        <f t="shared" si="370"/>
        <v>0</v>
      </c>
      <c r="V225" s="106">
        <f t="shared" si="371"/>
        <v>0</v>
      </c>
      <c r="W225" s="106">
        <f t="shared" si="372"/>
        <v>0</v>
      </c>
      <c r="X225" s="274">
        <f t="shared" si="373"/>
        <v>0</v>
      </c>
    </row>
    <row r="226" spans="1:24" x14ac:dyDescent="0.3">
      <c r="A226" s="287" t="s">
        <v>114</v>
      </c>
      <c r="B226" s="276" t="s">
        <v>115</v>
      </c>
      <c r="C226" s="89">
        <f t="shared" ref="C226" si="415">SUM(C46,C91,C136,C181)</f>
        <v>0</v>
      </c>
      <c r="D226" s="89">
        <f t="shared" ref="D226:L226" si="416">SUM(D46,D91,D136,D181)</f>
        <v>0</v>
      </c>
      <c r="E226" s="89">
        <f t="shared" si="416"/>
        <v>0</v>
      </c>
      <c r="F226" s="89">
        <f t="shared" si="416"/>
        <v>0</v>
      </c>
      <c r="G226" s="89">
        <f t="shared" si="416"/>
        <v>0</v>
      </c>
      <c r="H226" s="89">
        <f t="shared" si="416"/>
        <v>0</v>
      </c>
      <c r="I226" s="89">
        <f t="shared" si="416"/>
        <v>0</v>
      </c>
      <c r="J226" s="89">
        <f t="shared" si="416"/>
        <v>0</v>
      </c>
      <c r="K226" s="89">
        <f t="shared" si="416"/>
        <v>0</v>
      </c>
      <c r="L226" s="89">
        <f t="shared" si="416"/>
        <v>0</v>
      </c>
      <c r="P226" s="106">
        <f t="shared" si="366"/>
        <v>0</v>
      </c>
      <c r="Q226" s="106">
        <f t="shared" si="366"/>
        <v>0</v>
      </c>
      <c r="R226" s="106">
        <f t="shared" si="367"/>
        <v>0</v>
      </c>
      <c r="S226" s="106">
        <f t="shared" si="368"/>
        <v>0</v>
      </c>
      <c r="T226" s="106">
        <f t="shared" si="369"/>
        <v>0</v>
      </c>
      <c r="U226" s="106">
        <f t="shared" si="370"/>
        <v>0</v>
      </c>
      <c r="V226" s="106">
        <f t="shared" si="371"/>
        <v>0</v>
      </c>
      <c r="W226" s="106">
        <f t="shared" si="372"/>
        <v>0</v>
      </c>
      <c r="X226" s="274">
        <f t="shared" si="373"/>
        <v>0</v>
      </c>
    </row>
    <row r="227" spans="1:24" x14ac:dyDescent="0.3">
      <c r="A227" s="341" t="s">
        <v>83</v>
      </c>
      <c r="B227" s="342" t="s">
        <v>116</v>
      </c>
      <c r="C227" s="89">
        <f t="shared" ref="C227" si="417">SUM(C47,C92,C137,C182)</f>
        <v>0</v>
      </c>
      <c r="D227" s="89">
        <f t="shared" ref="D227:L227" si="418">SUM(D47,D92,D137,D182)</f>
        <v>0</v>
      </c>
      <c r="E227" s="89">
        <f t="shared" si="418"/>
        <v>0</v>
      </c>
      <c r="F227" s="89">
        <f t="shared" si="418"/>
        <v>0</v>
      </c>
      <c r="G227" s="89">
        <f t="shared" si="418"/>
        <v>0</v>
      </c>
      <c r="H227" s="89">
        <f t="shared" si="418"/>
        <v>0</v>
      </c>
      <c r="I227" s="89">
        <f t="shared" si="418"/>
        <v>0</v>
      </c>
      <c r="J227" s="89">
        <f t="shared" si="418"/>
        <v>0</v>
      </c>
      <c r="K227" s="89">
        <f t="shared" si="418"/>
        <v>0</v>
      </c>
      <c r="L227" s="89">
        <f t="shared" si="418"/>
        <v>0</v>
      </c>
      <c r="P227" s="106">
        <f t="shared" si="366"/>
        <v>0</v>
      </c>
      <c r="Q227" s="106">
        <f t="shared" si="366"/>
        <v>0</v>
      </c>
      <c r="R227" s="106">
        <f t="shared" si="367"/>
        <v>0</v>
      </c>
      <c r="S227" s="106">
        <f t="shared" si="368"/>
        <v>0</v>
      </c>
      <c r="T227" s="106">
        <f t="shared" si="369"/>
        <v>0</v>
      </c>
      <c r="U227" s="106">
        <f t="shared" si="370"/>
        <v>0</v>
      </c>
      <c r="V227" s="106">
        <f t="shared" si="371"/>
        <v>0</v>
      </c>
      <c r="W227" s="106">
        <f t="shared" si="372"/>
        <v>0</v>
      </c>
      <c r="X227" s="274">
        <f t="shared" si="373"/>
        <v>0</v>
      </c>
    </row>
    <row r="228" spans="1:24" x14ac:dyDescent="0.3">
      <c r="A228" s="279" t="s">
        <v>117</v>
      </c>
      <c r="B228" s="280" t="s">
        <v>118</v>
      </c>
      <c r="C228" s="66">
        <f t="shared" ref="C228" si="419">SUM(C205,C212,C215,C220,C227)</f>
        <v>0</v>
      </c>
      <c r="D228" s="66">
        <f t="shared" ref="D228:L228" si="420">SUM(D205,D212,D215,D220,D227)</f>
        <v>0</v>
      </c>
      <c r="E228" s="66">
        <f t="shared" si="420"/>
        <v>0</v>
      </c>
      <c r="F228" s="66">
        <f t="shared" si="420"/>
        <v>0</v>
      </c>
      <c r="G228" s="66">
        <f t="shared" si="420"/>
        <v>0</v>
      </c>
      <c r="H228" s="66">
        <f t="shared" si="420"/>
        <v>0</v>
      </c>
      <c r="I228" s="66">
        <f t="shared" si="420"/>
        <v>0</v>
      </c>
      <c r="J228" s="66">
        <f t="shared" si="420"/>
        <v>0</v>
      </c>
      <c r="K228" s="66">
        <f t="shared" si="420"/>
        <v>0</v>
      </c>
      <c r="L228" s="66">
        <f t="shared" si="420"/>
        <v>0</v>
      </c>
      <c r="P228" s="288">
        <f t="shared" si="366"/>
        <v>0</v>
      </c>
      <c r="Q228" s="288">
        <f t="shared" si="366"/>
        <v>0</v>
      </c>
      <c r="R228" s="288">
        <f t="shared" si="367"/>
        <v>0</v>
      </c>
      <c r="S228" s="288">
        <f t="shared" si="368"/>
        <v>0</v>
      </c>
      <c r="T228" s="288">
        <f t="shared" si="369"/>
        <v>0</v>
      </c>
      <c r="U228" s="288">
        <f t="shared" si="370"/>
        <v>0</v>
      </c>
      <c r="V228" s="288">
        <f t="shared" si="371"/>
        <v>0</v>
      </c>
      <c r="W228" s="288">
        <f t="shared" si="372"/>
        <v>0</v>
      </c>
      <c r="X228" s="288">
        <f t="shared" si="373"/>
        <v>0</v>
      </c>
    </row>
  </sheetData>
  <mergeCells count="11">
    <mergeCell ref="N11:N12"/>
    <mergeCell ref="P7:X7"/>
    <mergeCell ref="P203:X203"/>
    <mergeCell ref="P187:X187"/>
    <mergeCell ref="P158:X158"/>
    <mergeCell ref="P142:X142"/>
    <mergeCell ref="P113:X113"/>
    <mergeCell ref="P97:X97"/>
    <mergeCell ref="P68:X68"/>
    <mergeCell ref="P52:X52"/>
    <mergeCell ref="P23:X23"/>
  </mergeCells>
  <conditionalFormatting sqref="L82:L84">
    <cfRule type="containsText" dxfId="265" priority="112" operator="containsText" text="libre">
      <formula>NOT(ISERROR(SEARCH("libre",L82)))</formula>
    </cfRule>
  </conditionalFormatting>
  <conditionalFormatting sqref="L41:L47">
    <cfRule type="containsText" dxfId="264" priority="158" operator="containsText" text="ntitulé">
      <formula>NOT(ISERROR(SEARCH("ntitulé",L41)))</formula>
    </cfRule>
    <cfRule type="containsBlanks" dxfId="263" priority="159">
      <formula>LEN(TRIM(L41))=0</formula>
    </cfRule>
  </conditionalFormatting>
  <conditionalFormatting sqref="L41:L47">
    <cfRule type="containsText" dxfId="262" priority="157" operator="containsText" text="libre">
      <formula>NOT(ISERROR(SEARCH("libre",L41)))</formula>
    </cfRule>
  </conditionalFormatting>
  <conditionalFormatting sqref="D60:L65 D55:L58">
    <cfRule type="containsText" dxfId="261" priority="155" operator="containsText" text="ntitulé">
      <formula>NOT(ISERROR(SEARCH("ntitulé",D55)))</formula>
    </cfRule>
    <cfRule type="containsBlanks" dxfId="260" priority="156">
      <formula>LEN(TRIM(D55))=0</formula>
    </cfRule>
  </conditionalFormatting>
  <conditionalFormatting sqref="D60:L65 D55:L58">
    <cfRule type="containsText" dxfId="259" priority="154" operator="containsText" text="libre">
      <formula>NOT(ISERROR(SEARCH("libre",D55)))</formula>
    </cfRule>
  </conditionalFormatting>
  <conditionalFormatting sqref="G86:H92 C86:E92 C82:H84 C78:F78 C71:F76">
    <cfRule type="containsText" dxfId="258" priority="152" operator="containsText" text="ntitulé">
      <formula>NOT(ISERROR(SEARCH("ntitulé",C71)))</formula>
    </cfRule>
    <cfRule type="containsBlanks" dxfId="257" priority="153">
      <formula>LEN(TRIM(C71))=0</formula>
    </cfRule>
  </conditionalFormatting>
  <conditionalFormatting sqref="G86:H92 C86:E92 C82:H84 C78:F78 C71:F76">
    <cfRule type="containsText" dxfId="256" priority="151" operator="containsText" text="libre">
      <formula>NOT(ISERROR(SEARCH("libre",C71)))</formula>
    </cfRule>
  </conditionalFormatting>
  <conditionalFormatting sqref="G78:H78 G71:H76 F86:F92">
    <cfRule type="containsText" dxfId="255" priority="149" operator="containsText" text="ntitulé">
      <formula>NOT(ISERROR(SEARCH("ntitulé",F71)))</formula>
    </cfRule>
    <cfRule type="containsBlanks" dxfId="254" priority="150">
      <formula>LEN(TRIM(F71))=0</formula>
    </cfRule>
  </conditionalFormatting>
  <conditionalFormatting sqref="G78:H78 G71:H76 F86:F92">
    <cfRule type="containsText" dxfId="253" priority="148" operator="containsText" text="libre">
      <formula>NOT(ISERROR(SEARCH("libre",F71)))</formula>
    </cfRule>
  </conditionalFormatting>
  <conditionalFormatting sqref="I71:I76">
    <cfRule type="containsText" dxfId="252" priority="146" operator="containsText" text="ntitulé">
      <formula>NOT(ISERROR(SEARCH("ntitulé",I71)))</formula>
    </cfRule>
    <cfRule type="containsBlanks" dxfId="251" priority="147">
      <formula>LEN(TRIM(I71))=0</formula>
    </cfRule>
  </conditionalFormatting>
  <conditionalFormatting sqref="I71:I76">
    <cfRule type="containsText" dxfId="250" priority="145" operator="containsText" text="libre">
      <formula>NOT(ISERROR(SEARCH("libre",I71)))</formula>
    </cfRule>
  </conditionalFormatting>
  <conditionalFormatting sqref="I78">
    <cfRule type="containsText" dxfId="249" priority="143" operator="containsText" text="ntitulé">
      <formula>NOT(ISERROR(SEARCH("ntitulé",I78)))</formula>
    </cfRule>
    <cfRule type="containsBlanks" dxfId="248" priority="144">
      <formula>LEN(TRIM(I78))=0</formula>
    </cfRule>
  </conditionalFormatting>
  <conditionalFormatting sqref="I78">
    <cfRule type="containsText" dxfId="247" priority="142" operator="containsText" text="libre">
      <formula>NOT(ISERROR(SEARCH("libre",I78)))</formula>
    </cfRule>
  </conditionalFormatting>
  <conditionalFormatting sqref="I82:I84">
    <cfRule type="containsText" dxfId="246" priority="140" operator="containsText" text="ntitulé">
      <formula>NOT(ISERROR(SEARCH("ntitulé",I82)))</formula>
    </cfRule>
    <cfRule type="containsBlanks" dxfId="245" priority="141">
      <formula>LEN(TRIM(I82))=0</formula>
    </cfRule>
  </conditionalFormatting>
  <conditionalFormatting sqref="I82:I84">
    <cfRule type="containsText" dxfId="244" priority="139" operator="containsText" text="libre">
      <formula>NOT(ISERROR(SEARCH("libre",I82)))</formula>
    </cfRule>
  </conditionalFormatting>
  <conditionalFormatting sqref="I86:I92">
    <cfRule type="containsText" dxfId="243" priority="137" operator="containsText" text="ntitulé">
      <formula>NOT(ISERROR(SEARCH("ntitulé",I86)))</formula>
    </cfRule>
    <cfRule type="containsBlanks" dxfId="242" priority="138">
      <formula>LEN(TRIM(I86))=0</formula>
    </cfRule>
  </conditionalFormatting>
  <conditionalFormatting sqref="I86:I92">
    <cfRule type="containsText" dxfId="241" priority="136" operator="containsText" text="libre">
      <formula>NOT(ISERROR(SEARCH("libre",I86)))</formula>
    </cfRule>
  </conditionalFormatting>
  <conditionalFormatting sqref="J86:J92 J82:J84 J78 J71:J76">
    <cfRule type="containsText" dxfId="240" priority="134" operator="containsText" text="ntitulé">
      <formula>NOT(ISERROR(SEARCH("ntitulé",J71)))</formula>
    </cfRule>
    <cfRule type="containsBlanks" dxfId="239" priority="135">
      <formula>LEN(TRIM(J71))=0</formula>
    </cfRule>
  </conditionalFormatting>
  <conditionalFormatting sqref="J86:J92 J82:J84 J78 J71:J76">
    <cfRule type="containsText" dxfId="238" priority="133" operator="containsText" text="libre">
      <formula>NOT(ISERROR(SEARCH("libre",J71)))</formula>
    </cfRule>
  </conditionalFormatting>
  <conditionalFormatting sqref="K71:K76">
    <cfRule type="containsText" dxfId="237" priority="131" operator="containsText" text="ntitulé">
      <formula>NOT(ISERROR(SEARCH("ntitulé",K71)))</formula>
    </cfRule>
    <cfRule type="containsBlanks" dxfId="236" priority="132">
      <formula>LEN(TRIM(K71))=0</formula>
    </cfRule>
  </conditionalFormatting>
  <conditionalFormatting sqref="K71:K76">
    <cfRule type="containsText" dxfId="235" priority="130" operator="containsText" text="libre">
      <formula>NOT(ISERROR(SEARCH("libre",K71)))</formula>
    </cfRule>
  </conditionalFormatting>
  <conditionalFormatting sqref="K78">
    <cfRule type="containsText" dxfId="234" priority="128" operator="containsText" text="ntitulé">
      <formula>NOT(ISERROR(SEARCH("ntitulé",K78)))</formula>
    </cfRule>
    <cfRule type="containsBlanks" dxfId="233" priority="129">
      <formula>LEN(TRIM(K78))=0</formula>
    </cfRule>
  </conditionalFormatting>
  <conditionalFormatting sqref="K78">
    <cfRule type="containsText" dxfId="232" priority="127" operator="containsText" text="libre">
      <formula>NOT(ISERROR(SEARCH("libre",K78)))</formula>
    </cfRule>
  </conditionalFormatting>
  <conditionalFormatting sqref="K82:K84">
    <cfRule type="containsText" dxfId="231" priority="125" operator="containsText" text="ntitulé">
      <formula>NOT(ISERROR(SEARCH("ntitulé",K82)))</formula>
    </cfRule>
    <cfRule type="containsBlanks" dxfId="230" priority="126">
      <formula>LEN(TRIM(K82))=0</formula>
    </cfRule>
  </conditionalFormatting>
  <conditionalFormatting sqref="K82:K84">
    <cfRule type="containsText" dxfId="229" priority="124" operator="containsText" text="libre">
      <formula>NOT(ISERROR(SEARCH("libre",K82)))</formula>
    </cfRule>
  </conditionalFormatting>
  <conditionalFormatting sqref="K86:K92">
    <cfRule type="containsText" dxfId="228" priority="122" operator="containsText" text="ntitulé">
      <formula>NOT(ISERROR(SEARCH("ntitulé",K86)))</formula>
    </cfRule>
    <cfRule type="containsBlanks" dxfId="227" priority="123">
      <formula>LEN(TRIM(K86))=0</formula>
    </cfRule>
  </conditionalFormatting>
  <conditionalFormatting sqref="K86:K92">
    <cfRule type="containsText" dxfId="226" priority="121" operator="containsText" text="libre">
      <formula>NOT(ISERROR(SEARCH("libre",K86)))</formula>
    </cfRule>
  </conditionalFormatting>
  <conditionalFormatting sqref="L71:L76">
    <cfRule type="containsText" dxfId="225" priority="119" operator="containsText" text="ntitulé">
      <formula>NOT(ISERROR(SEARCH("ntitulé",L71)))</formula>
    </cfRule>
    <cfRule type="containsBlanks" dxfId="224" priority="120">
      <formula>LEN(TRIM(L71))=0</formula>
    </cfRule>
  </conditionalFormatting>
  <conditionalFormatting sqref="L71:L76">
    <cfRule type="containsText" dxfId="223" priority="118" operator="containsText" text="libre">
      <formula>NOT(ISERROR(SEARCH("libre",L71)))</formula>
    </cfRule>
  </conditionalFormatting>
  <conditionalFormatting sqref="L78">
    <cfRule type="containsText" dxfId="222" priority="116" operator="containsText" text="ntitulé">
      <formula>NOT(ISERROR(SEARCH("ntitulé",L78)))</formula>
    </cfRule>
    <cfRule type="containsBlanks" dxfId="221" priority="117">
      <formula>LEN(TRIM(L78))=0</formula>
    </cfRule>
  </conditionalFormatting>
  <conditionalFormatting sqref="L78">
    <cfRule type="containsText" dxfId="220" priority="115" operator="containsText" text="libre">
      <formula>NOT(ISERROR(SEARCH("libre",L78)))</formula>
    </cfRule>
  </conditionalFormatting>
  <conditionalFormatting sqref="L82:L84">
    <cfRule type="containsText" dxfId="219" priority="113" operator="containsText" text="ntitulé">
      <formula>NOT(ISERROR(SEARCH("ntitulé",L82)))</formula>
    </cfRule>
    <cfRule type="containsBlanks" dxfId="218" priority="114">
      <formula>LEN(TRIM(L82))=0</formula>
    </cfRule>
  </conditionalFormatting>
  <conditionalFormatting sqref="L127:L129">
    <cfRule type="containsText" dxfId="217" priority="64" operator="containsText" text="libre">
      <formula>NOT(ISERROR(SEARCH("libre",L127)))</formula>
    </cfRule>
  </conditionalFormatting>
  <conditionalFormatting sqref="L86:L92">
    <cfRule type="containsText" dxfId="216" priority="110" operator="containsText" text="ntitulé">
      <formula>NOT(ISERROR(SEARCH("ntitulé",L86)))</formula>
    </cfRule>
    <cfRule type="containsBlanks" dxfId="215" priority="111">
      <formula>LEN(TRIM(L86))=0</formula>
    </cfRule>
  </conditionalFormatting>
  <conditionalFormatting sqref="L86:L92">
    <cfRule type="containsText" dxfId="214" priority="109" operator="containsText" text="libre">
      <formula>NOT(ISERROR(SEARCH("libre",L86)))</formula>
    </cfRule>
  </conditionalFormatting>
  <conditionalFormatting sqref="D105:L110 D100:L103">
    <cfRule type="containsText" dxfId="213" priority="107" operator="containsText" text="ntitulé">
      <formula>NOT(ISERROR(SEARCH("ntitulé",D100)))</formula>
    </cfRule>
    <cfRule type="containsBlanks" dxfId="212" priority="108">
      <formula>LEN(TRIM(D100))=0</formula>
    </cfRule>
  </conditionalFormatting>
  <conditionalFormatting sqref="D105:L110 D100:L103">
    <cfRule type="containsText" dxfId="211" priority="106" operator="containsText" text="libre">
      <formula>NOT(ISERROR(SEARCH("libre",D100)))</formula>
    </cfRule>
  </conditionalFormatting>
  <conditionalFormatting sqref="G131:H137 C131:E137 C127:H129 C123:F123 C116:F121">
    <cfRule type="containsText" dxfId="210" priority="104" operator="containsText" text="ntitulé">
      <formula>NOT(ISERROR(SEARCH("ntitulé",C116)))</formula>
    </cfRule>
    <cfRule type="containsBlanks" dxfId="209" priority="105">
      <formula>LEN(TRIM(C116))=0</formula>
    </cfRule>
  </conditionalFormatting>
  <conditionalFormatting sqref="G131:H137 C131:E137 C127:H129 C123:F123 C116:F121">
    <cfRule type="containsText" dxfId="208" priority="103" operator="containsText" text="libre">
      <formula>NOT(ISERROR(SEARCH("libre",C116)))</formula>
    </cfRule>
  </conditionalFormatting>
  <conditionalFormatting sqref="G123:H123 G116:H121 F131:F137">
    <cfRule type="containsText" dxfId="207" priority="101" operator="containsText" text="ntitulé">
      <formula>NOT(ISERROR(SEARCH("ntitulé",F116)))</formula>
    </cfRule>
    <cfRule type="containsBlanks" dxfId="206" priority="102">
      <formula>LEN(TRIM(F116))=0</formula>
    </cfRule>
  </conditionalFormatting>
  <conditionalFormatting sqref="G123:H123 G116:H121 F131:F137">
    <cfRule type="containsText" dxfId="205" priority="100" operator="containsText" text="libre">
      <formula>NOT(ISERROR(SEARCH("libre",F116)))</formula>
    </cfRule>
  </conditionalFormatting>
  <conditionalFormatting sqref="I116:I121">
    <cfRule type="containsText" dxfId="204" priority="98" operator="containsText" text="ntitulé">
      <formula>NOT(ISERROR(SEARCH("ntitulé",I116)))</formula>
    </cfRule>
    <cfRule type="containsBlanks" dxfId="203" priority="99">
      <formula>LEN(TRIM(I116))=0</formula>
    </cfRule>
  </conditionalFormatting>
  <conditionalFormatting sqref="I116:I121">
    <cfRule type="containsText" dxfId="202" priority="97" operator="containsText" text="libre">
      <formula>NOT(ISERROR(SEARCH("libre",I116)))</formula>
    </cfRule>
  </conditionalFormatting>
  <conditionalFormatting sqref="I123">
    <cfRule type="containsText" dxfId="201" priority="95" operator="containsText" text="ntitulé">
      <formula>NOT(ISERROR(SEARCH("ntitulé",I123)))</formula>
    </cfRule>
    <cfRule type="containsBlanks" dxfId="200" priority="96">
      <formula>LEN(TRIM(I123))=0</formula>
    </cfRule>
  </conditionalFormatting>
  <conditionalFormatting sqref="I123">
    <cfRule type="containsText" dxfId="199" priority="94" operator="containsText" text="libre">
      <formula>NOT(ISERROR(SEARCH("libre",I123)))</formula>
    </cfRule>
  </conditionalFormatting>
  <conditionalFormatting sqref="I127:I129">
    <cfRule type="containsText" dxfId="198" priority="92" operator="containsText" text="ntitulé">
      <formula>NOT(ISERROR(SEARCH("ntitulé",I127)))</formula>
    </cfRule>
    <cfRule type="containsBlanks" dxfId="197" priority="93">
      <formula>LEN(TRIM(I127))=0</formula>
    </cfRule>
  </conditionalFormatting>
  <conditionalFormatting sqref="I127:I129">
    <cfRule type="containsText" dxfId="196" priority="91" operator="containsText" text="libre">
      <formula>NOT(ISERROR(SEARCH("libre",I127)))</formula>
    </cfRule>
  </conditionalFormatting>
  <conditionalFormatting sqref="I131:I137">
    <cfRule type="containsText" dxfId="195" priority="89" operator="containsText" text="ntitulé">
      <formula>NOT(ISERROR(SEARCH("ntitulé",I131)))</formula>
    </cfRule>
    <cfRule type="containsBlanks" dxfId="194" priority="90">
      <formula>LEN(TRIM(I131))=0</formula>
    </cfRule>
  </conditionalFormatting>
  <conditionalFormatting sqref="I131:I137">
    <cfRule type="containsText" dxfId="193" priority="88" operator="containsText" text="libre">
      <formula>NOT(ISERROR(SEARCH("libre",I131)))</formula>
    </cfRule>
  </conditionalFormatting>
  <conditionalFormatting sqref="J131:J137 J127:J129 J123 J116:J121">
    <cfRule type="containsText" dxfId="192" priority="86" operator="containsText" text="ntitulé">
      <formula>NOT(ISERROR(SEARCH("ntitulé",J116)))</formula>
    </cfRule>
    <cfRule type="containsBlanks" dxfId="191" priority="87">
      <formula>LEN(TRIM(J116))=0</formula>
    </cfRule>
  </conditionalFormatting>
  <conditionalFormatting sqref="J131:J137 J127:J129 J123 J116:J121">
    <cfRule type="containsText" dxfId="190" priority="85" operator="containsText" text="libre">
      <formula>NOT(ISERROR(SEARCH("libre",J116)))</formula>
    </cfRule>
  </conditionalFormatting>
  <conditionalFormatting sqref="K116:K121">
    <cfRule type="containsText" dxfId="189" priority="83" operator="containsText" text="ntitulé">
      <formula>NOT(ISERROR(SEARCH("ntitulé",K116)))</formula>
    </cfRule>
    <cfRule type="containsBlanks" dxfId="188" priority="84">
      <formula>LEN(TRIM(K116))=0</formula>
    </cfRule>
  </conditionalFormatting>
  <conditionalFormatting sqref="K116:K121">
    <cfRule type="containsText" dxfId="187" priority="82" operator="containsText" text="libre">
      <formula>NOT(ISERROR(SEARCH("libre",K116)))</formula>
    </cfRule>
  </conditionalFormatting>
  <conditionalFormatting sqref="K123">
    <cfRule type="containsText" dxfId="186" priority="80" operator="containsText" text="ntitulé">
      <formula>NOT(ISERROR(SEARCH("ntitulé",K123)))</formula>
    </cfRule>
    <cfRule type="containsBlanks" dxfId="185" priority="81">
      <formula>LEN(TRIM(K123))=0</formula>
    </cfRule>
  </conditionalFormatting>
  <conditionalFormatting sqref="K123">
    <cfRule type="containsText" dxfId="184" priority="79" operator="containsText" text="libre">
      <formula>NOT(ISERROR(SEARCH("libre",K123)))</formula>
    </cfRule>
  </conditionalFormatting>
  <conditionalFormatting sqref="K127:K129">
    <cfRule type="containsText" dxfId="183" priority="77" operator="containsText" text="ntitulé">
      <formula>NOT(ISERROR(SEARCH("ntitulé",K127)))</formula>
    </cfRule>
    <cfRule type="containsBlanks" dxfId="182" priority="78">
      <formula>LEN(TRIM(K127))=0</formula>
    </cfRule>
  </conditionalFormatting>
  <conditionalFormatting sqref="K127:K129">
    <cfRule type="containsText" dxfId="181" priority="76" operator="containsText" text="libre">
      <formula>NOT(ISERROR(SEARCH("libre",K127)))</formula>
    </cfRule>
  </conditionalFormatting>
  <conditionalFormatting sqref="K131:K137">
    <cfRule type="containsText" dxfId="180" priority="74" operator="containsText" text="ntitulé">
      <formula>NOT(ISERROR(SEARCH("ntitulé",K131)))</formula>
    </cfRule>
    <cfRule type="containsBlanks" dxfId="179" priority="75">
      <formula>LEN(TRIM(K131))=0</formula>
    </cfRule>
  </conditionalFormatting>
  <conditionalFormatting sqref="K131:K137">
    <cfRule type="containsText" dxfId="178" priority="73" operator="containsText" text="libre">
      <formula>NOT(ISERROR(SEARCH("libre",K131)))</formula>
    </cfRule>
  </conditionalFormatting>
  <conditionalFormatting sqref="L116:L121">
    <cfRule type="containsText" dxfId="177" priority="71" operator="containsText" text="ntitulé">
      <formula>NOT(ISERROR(SEARCH("ntitulé",L116)))</formula>
    </cfRule>
    <cfRule type="containsBlanks" dxfId="176" priority="72">
      <formula>LEN(TRIM(L116))=0</formula>
    </cfRule>
  </conditionalFormatting>
  <conditionalFormatting sqref="L116:L121">
    <cfRule type="containsText" dxfId="175" priority="70" operator="containsText" text="libre">
      <formula>NOT(ISERROR(SEARCH("libre",L116)))</formula>
    </cfRule>
  </conditionalFormatting>
  <conditionalFormatting sqref="L123">
    <cfRule type="containsText" dxfId="174" priority="68" operator="containsText" text="ntitulé">
      <formula>NOT(ISERROR(SEARCH("ntitulé",L123)))</formula>
    </cfRule>
    <cfRule type="containsBlanks" dxfId="173" priority="69">
      <formula>LEN(TRIM(L123))=0</formula>
    </cfRule>
  </conditionalFormatting>
  <conditionalFormatting sqref="L123">
    <cfRule type="containsText" dxfId="172" priority="67" operator="containsText" text="libre">
      <formula>NOT(ISERROR(SEARCH("libre",L123)))</formula>
    </cfRule>
  </conditionalFormatting>
  <conditionalFormatting sqref="L127:L129">
    <cfRule type="containsText" dxfId="171" priority="65" operator="containsText" text="ntitulé">
      <formula>NOT(ISERROR(SEARCH("ntitulé",L127)))</formula>
    </cfRule>
    <cfRule type="containsBlanks" dxfId="170" priority="66">
      <formula>LEN(TRIM(L127))=0</formula>
    </cfRule>
  </conditionalFormatting>
  <conditionalFormatting sqref="L172:L174">
    <cfRule type="containsText" dxfId="169" priority="16" operator="containsText" text="libre">
      <formula>NOT(ISERROR(SEARCH("libre",L172)))</formula>
    </cfRule>
  </conditionalFormatting>
  <conditionalFormatting sqref="L131:L137">
    <cfRule type="containsText" dxfId="168" priority="62" operator="containsText" text="ntitulé">
      <formula>NOT(ISERROR(SEARCH("ntitulé",L131)))</formula>
    </cfRule>
    <cfRule type="containsBlanks" dxfId="167" priority="63">
      <formula>LEN(TRIM(L131))=0</formula>
    </cfRule>
  </conditionalFormatting>
  <conditionalFormatting sqref="L131:L137">
    <cfRule type="containsText" dxfId="166" priority="61" operator="containsText" text="libre">
      <formula>NOT(ISERROR(SEARCH("libre",L131)))</formula>
    </cfRule>
  </conditionalFormatting>
  <conditionalFormatting sqref="D150:L155 D145:L148">
    <cfRule type="containsText" dxfId="165" priority="59" operator="containsText" text="ntitulé">
      <formula>NOT(ISERROR(SEARCH("ntitulé",D145)))</formula>
    </cfRule>
    <cfRule type="containsBlanks" dxfId="164" priority="60">
      <formula>LEN(TRIM(D145))=0</formula>
    </cfRule>
  </conditionalFormatting>
  <conditionalFormatting sqref="D150:L155 D145:L148">
    <cfRule type="containsText" dxfId="163" priority="58" operator="containsText" text="libre">
      <formula>NOT(ISERROR(SEARCH("libre",D145)))</formula>
    </cfRule>
  </conditionalFormatting>
  <conditionalFormatting sqref="G176:H182 C176:E182 C172:H174 C168:F168 C161:F166">
    <cfRule type="containsText" dxfId="162" priority="56" operator="containsText" text="ntitulé">
      <formula>NOT(ISERROR(SEARCH("ntitulé",C161)))</formula>
    </cfRule>
    <cfRule type="containsBlanks" dxfId="161" priority="57">
      <formula>LEN(TRIM(C161))=0</formula>
    </cfRule>
  </conditionalFormatting>
  <conditionalFormatting sqref="G176:H182 C176:E182 C172:H174 C168:F168 C161:F166">
    <cfRule type="containsText" dxfId="160" priority="55" operator="containsText" text="libre">
      <formula>NOT(ISERROR(SEARCH("libre",C161)))</formula>
    </cfRule>
  </conditionalFormatting>
  <conditionalFormatting sqref="G168:H168 G161:H166 F176:F182">
    <cfRule type="containsText" dxfId="159" priority="53" operator="containsText" text="ntitulé">
      <formula>NOT(ISERROR(SEARCH("ntitulé",F161)))</formula>
    </cfRule>
    <cfRule type="containsBlanks" dxfId="158" priority="54">
      <formula>LEN(TRIM(F161))=0</formula>
    </cfRule>
  </conditionalFormatting>
  <conditionalFormatting sqref="G168:H168 G161:H166 F176:F182">
    <cfRule type="containsText" dxfId="157" priority="52" operator="containsText" text="libre">
      <formula>NOT(ISERROR(SEARCH("libre",F161)))</formula>
    </cfRule>
  </conditionalFormatting>
  <conditionalFormatting sqref="I161:I166">
    <cfRule type="containsText" dxfId="156" priority="50" operator="containsText" text="ntitulé">
      <formula>NOT(ISERROR(SEARCH("ntitulé",I161)))</formula>
    </cfRule>
    <cfRule type="containsBlanks" dxfId="155" priority="51">
      <formula>LEN(TRIM(I161))=0</formula>
    </cfRule>
  </conditionalFormatting>
  <conditionalFormatting sqref="I161:I166">
    <cfRule type="containsText" dxfId="154" priority="49" operator="containsText" text="libre">
      <formula>NOT(ISERROR(SEARCH("libre",I161)))</formula>
    </cfRule>
  </conditionalFormatting>
  <conditionalFormatting sqref="I168">
    <cfRule type="containsText" dxfId="153" priority="47" operator="containsText" text="ntitulé">
      <formula>NOT(ISERROR(SEARCH("ntitulé",I168)))</formula>
    </cfRule>
    <cfRule type="containsBlanks" dxfId="152" priority="48">
      <formula>LEN(TRIM(I168))=0</formula>
    </cfRule>
  </conditionalFormatting>
  <conditionalFormatting sqref="I168">
    <cfRule type="containsText" dxfId="151" priority="46" operator="containsText" text="libre">
      <formula>NOT(ISERROR(SEARCH("libre",I168)))</formula>
    </cfRule>
  </conditionalFormatting>
  <conditionalFormatting sqref="I172:I174">
    <cfRule type="containsText" dxfId="150" priority="44" operator="containsText" text="ntitulé">
      <formula>NOT(ISERROR(SEARCH("ntitulé",I172)))</formula>
    </cfRule>
    <cfRule type="containsBlanks" dxfId="149" priority="45">
      <formula>LEN(TRIM(I172))=0</formula>
    </cfRule>
  </conditionalFormatting>
  <conditionalFormatting sqref="I172:I174">
    <cfRule type="containsText" dxfId="148" priority="43" operator="containsText" text="libre">
      <formula>NOT(ISERROR(SEARCH("libre",I172)))</formula>
    </cfRule>
  </conditionalFormatting>
  <conditionalFormatting sqref="I176:I182">
    <cfRule type="containsText" dxfId="147" priority="41" operator="containsText" text="ntitulé">
      <formula>NOT(ISERROR(SEARCH("ntitulé",I176)))</formula>
    </cfRule>
    <cfRule type="containsBlanks" dxfId="146" priority="42">
      <formula>LEN(TRIM(I176))=0</formula>
    </cfRule>
  </conditionalFormatting>
  <conditionalFormatting sqref="I176:I182">
    <cfRule type="containsText" dxfId="145" priority="40" operator="containsText" text="libre">
      <formula>NOT(ISERROR(SEARCH("libre",I176)))</formula>
    </cfRule>
  </conditionalFormatting>
  <conditionalFormatting sqref="J176:J182 J172:J174 J168 J161:J166">
    <cfRule type="containsText" dxfId="144" priority="38" operator="containsText" text="ntitulé">
      <formula>NOT(ISERROR(SEARCH("ntitulé",J161)))</formula>
    </cfRule>
    <cfRule type="containsBlanks" dxfId="143" priority="39">
      <formula>LEN(TRIM(J161))=0</formula>
    </cfRule>
  </conditionalFormatting>
  <conditionalFormatting sqref="J176:J182 J172:J174 J168 J161:J166">
    <cfRule type="containsText" dxfId="142" priority="37" operator="containsText" text="libre">
      <formula>NOT(ISERROR(SEARCH("libre",J161)))</formula>
    </cfRule>
  </conditionalFormatting>
  <conditionalFormatting sqref="K161:K166">
    <cfRule type="containsText" dxfId="141" priority="35" operator="containsText" text="ntitulé">
      <formula>NOT(ISERROR(SEARCH("ntitulé",K161)))</formula>
    </cfRule>
    <cfRule type="containsBlanks" dxfId="140" priority="36">
      <formula>LEN(TRIM(K161))=0</formula>
    </cfRule>
  </conditionalFormatting>
  <conditionalFormatting sqref="K161:K166">
    <cfRule type="containsText" dxfId="139" priority="34" operator="containsText" text="libre">
      <formula>NOT(ISERROR(SEARCH("libre",K161)))</formula>
    </cfRule>
  </conditionalFormatting>
  <conditionalFormatting sqref="K168">
    <cfRule type="containsText" dxfId="138" priority="32" operator="containsText" text="ntitulé">
      <formula>NOT(ISERROR(SEARCH("ntitulé",K168)))</formula>
    </cfRule>
    <cfRule type="containsBlanks" dxfId="137" priority="33">
      <formula>LEN(TRIM(K168))=0</formula>
    </cfRule>
  </conditionalFormatting>
  <conditionalFormatting sqref="K168">
    <cfRule type="containsText" dxfId="136" priority="31" operator="containsText" text="libre">
      <formula>NOT(ISERROR(SEARCH("libre",K168)))</formula>
    </cfRule>
  </conditionalFormatting>
  <conditionalFormatting sqref="K172:K174">
    <cfRule type="containsText" dxfId="135" priority="29" operator="containsText" text="ntitulé">
      <formula>NOT(ISERROR(SEARCH("ntitulé",K172)))</formula>
    </cfRule>
    <cfRule type="containsBlanks" dxfId="134" priority="30">
      <formula>LEN(TRIM(K172))=0</formula>
    </cfRule>
  </conditionalFormatting>
  <conditionalFormatting sqref="K172:K174">
    <cfRule type="containsText" dxfId="133" priority="28" operator="containsText" text="libre">
      <formula>NOT(ISERROR(SEARCH("libre",K172)))</formula>
    </cfRule>
  </conditionalFormatting>
  <conditionalFormatting sqref="K176:K182">
    <cfRule type="containsText" dxfId="132" priority="26" operator="containsText" text="ntitulé">
      <formula>NOT(ISERROR(SEARCH("ntitulé",K176)))</formula>
    </cfRule>
    <cfRule type="containsBlanks" dxfId="131" priority="27">
      <formula>LEN(TRIM(K176))=0</formula>
    </cfRule>
  </conditionalFormatting>
  <conditionalFormatting sqref="K176:K182">
    <cfRule type="containsText" dxfId="130" priority="25" operator="containsText" text="libre">
      <formula>NOT(ISERROR(SEARCH("libre",K176)))</formula>
    </cfRule>
  </conditionalFormatting>
  <conditionalFormatting sqref="L161:L166">
    <cfRule type="containsText" dxfId="129" priority="23" operator="containsText" text="ntitulé">
      <formula>NOT(ISERROR(SEARCH("ntitulé",L161)))</formula>
    </cfRule>
    <cfRule type="containsBlanks" dxfId="128" priority="24">
      <formula>LEN(TRIM(L161))=0</formula>
    </cfRule>
  </conditionalFormatting>
  <conditionalFormatting sqref="L161:L166">
    <cfRule type="containsText" dxfId="127" priority="22" operator="containsText" text="libre">
      <formula>NOT(ISERROR(SEARCH("libre",L161)))</formula>
    </cfRule>
  </conditionalFormatting>
  <conditionalFormatting sqref="L168">
    <cfRule type="containsText" dxfId="126" priority="20" operator="containsText" text="ntitulé">
      <formula>NOT(ISERROR(SEARCH("ntitulé",L168)))</formula>
    </cfRule>
    <cfRule type="containsBlanks" dxfId="125" priority="21">
      <formula>LEN(TRIM(L168))=0</formula>
    </cfRule>
  </conditionalFormatting>
  <conditionalFormatting sqref="L168">
    <cfRule type="containsText" dxfId="124" priority="19" operator="containsText" text="libre">
      <formula>NOT(ISERROR(SEARCH("libre",L168)))</formula>
    </cfRule>
  </conditionalFormatting>
  <conditionalFormatting sqref="L172:L174">
    <cfRule type="containsText" dxfId="123" priority="17" operator="containsText" text="ntitulé">
      <formula>NOT(ISERROR(SEARCH("ntitulé",L172)))</formula>
    </cfRule>
    <cfRule type="containsBlanks" dxfId="122" priority="18">
      <formula>LEN(TRIM(L172))=0</formula>
    </cfRule>
  </conditionalFormatting>
  <conditionalFormatting sqref="L176:L182">
    <cfRule type="containsText" dxfId="121" priority="14" operator="containsText" text="ntitulé">
      <formula>NOT(ISERROR(SEARCH("ntitulé",L176)))</formula>
    </cfRule>
    <cfRule type="containsBlanks" dxfId="120" priority="15">
      <formula>LEN(TRIM(L176))=0</formula>
    </cfRule>
  </conditionalFormatting>
  <conditionalFormatting sqref="L176:L182">
    <cfRule type="containsText" dxfId="119" priority="13" operator="containsText" text="libre">
      <formula>NOT(ISERROR(SEARCH("libre",L176)))</formula>
    </cfRule>
  </conditionalFormatting>
  <conditionalFormatting sqref="D15:L20 D10:L13">
    <cfRule type="containsText" dxfId="118" priority="203" operator="containsText" text="ntitulé">
      <formula>NOT(ISERROR(SEARCH("ntitulé",D10)))</formula>
    </cfRule>
    <cfRule type="containsBlanks" dxfId="117" priority="204">
      <formula>LEN(TRIM(D10))=0</formula>
    </cfRule>
  </conditionalFormatting>
  <conditionalFormatting sqref="D15:L20 D10:L13">
    <cfRule type="containsText" dxfId="116" priority="202" operator="containsText" text="libre">
      <formula>NOT(ISERROR(SEARCH("libre",D10)))</formula>
    </cfRule>
  </conditionalFormatting>
  <conditionalFormatting sqref="G41:H47 C41:E47 C37:H39 C33:F33 C26:F31">
    <cfRule type="containsText" dxfId="115" priority="200" operator="containsText" text="ntitulé">
      <formula>NOT(ISERROR(SEARCH("ntitulé",C26)))</formula>
    </cfRule>
    <cfRule type="containsBlanks" dxfId="114" priority="201">
      <formula>LEN(TRIM(C26))=0</formula>
    </cfRule>
  </conditionalFormatting>
  <conditionalFormatting sqref="G41:H47 C41:E47 C37:H39 C33:F33 C26:F31">
    <cfRule type="containsText" dxfId="113" priority="199" operator="containsText" text="libre">
      <formula>NOT(ISERROR(SEARCH("libre",C26)))</formula>
    </cfRule>
  </conditionalFormatting>
  <conditionalFormatting sqref="G33:H33 G26:H31 F41:F47">
    <cfRule type="containsText" dxfId="112" priority="197" operator="containsText" text="ntitulé">
      <formula>NOT(ISERROR(SEARCH("ntitulé",F26)))</formula>
    </cfRule>
    <cfRule type="containsBlanks" dxfId="111" priority="198">
      <formula>LEN(TRIM(F26))=0</formula>
    </cfRule>
  </conditionalFormatting>
  <conditionalFormatting sqref="G33:H33 G26:H31 F41:F47">
    <cfRule type="containsText" dxfId="110" priority="196" operator="containsText" text="libre">
      <formula>NOT(ISERROR(SEARCH("libre",F26)))</formula>
    </cfRule>
  </conditionalFormatting>
  <conditionalFormatting sqref="I26:I31">
    <cfRule type="containsText" dxfId="109" priority="194" operator="containsText" text="ntitulé">
      <formula>NOT(ISERROR(SEARCH("ntitulé",I26)))</formula>
    </cfRule>
    <cfRule type="containsBlanks" dxfId="108" priority="195">
      <formula>LEN(TRIM(I26))=0</formula>
    </cfRule>
  </conditionalFormatting>
  <conditionalFormatting sqref="I26:I31">
    <cfRule type="containsText" dxfId="107" priority="193" operator="containsText" text="libre">
      <formula>NOT(ISERROR(SEARCH("libre",I26)))</formula>
    </cfRule>
  </conditionalFormatting>
  <conditionalFormatting sqref="I33">
    <cfRule type="containsText" dxfId="106" priority="191" operator="containsText" text="ntitulé">
      <formula>NOT(ISERROR(SEARCH("ntitulé",I33)))</formula>
    </cfRule>
    <cfRule type="containsBlanks" dxfId="105" priority="192">
      <formula>LEN(TRIM(I33))=0</formula>
    </cfRule>
  </conditionalFormatting>
  <conditionalFormatting sqref="I33">
    <cfRule type="containsText" dxfId="104" priority="190" operator="containsText" text="libre">
      <formula>NOT(ISERROR(SEARCH("libre",I33)))</formula>
    </cfRule>
  </conditionalFormatting>
  <conditionalFormatting sqref="I37:I39">
    <cfRule type="containsText" dxfId="103" priority="188" operator="containsText" text="ntitulé">
      <formula>NOT(ISERROR(SEARCH("ntitulé",I37)))</formula>
    </cfRule>
    <cfRule type="containsBlanks" dxfId="102" priority="189">
      <formula>LEN(TRIM(I37))=0</formula>
    </cfRule>
  </conditionalFormatting>
  <conditionalFormatting sqref="I37:I39">
    <cfRule type="containsText" dxfId="101" priority="187" operator="containsText" text="libre">
      <formula>NOT(ISERROR(SEARCH("libre",I37)))</formula>
    </cfRule>
  </conditionalFormatting>
  <conditionalFormatting sqref="I41:I47">
    <cfRule type="containsText" dxfId="100" priority="185" operator="containsText" text="ntitulé">
      <formula>NOT(ISERROR(SEARCH("ntitulé",I41)))</formula>
    </cfRule>
    <cfRule type="containsBlanks" dxfId="99" priority="186">
      <formula>LEN(TRIM(I41))=0</formula>
    </cfRule>
  </conditionalFormatting>
  <conditionalFormatting sqref="I41:I47">
    <cfRule type="containsText" dxfId="98" priority="184" operator="containsText" text="libre">
      <formula>NOT(ISERROR(SEARCH("libre",I41)))</formula>
    </cfRule>
  </conditionalFormatting>
  <conditionalFormatting sqref="J41:J47 J37:J39 J33 J26:J31">
    <cfRule type="containsText" dxfId="97" priority="182" operator="containsText" text="ntitulé">
      <formula>NOT(ISERROR(SEARCH("ntitulé",J26)))</formula>
    </cfRule>
    <cfRule type="containsBlanks" dxfId="96" priority="183">
      <formula>LEN(TRIM(J26))=0</formula>
    </cfRule>
  </conditionalFormatting>
  <conditionalFormatting sqref="J41:J47 J37:J39 J33 J26:J31">
    <cfRule type="containsText" dxfId="95" priority="181" operator="containsText" text="libre">
      <formula>NOT(ISERROR(SEARCH("libre",J26)))</formula>
    </cfRule>
  </conditionalFormatting>
  <conditionalFormatting sqref="K26:K31">
    <cfRule type="containsText" dxfId="94" priority="179" operator="containsText" text="ntitulé">
      <formula>NOT(ISERROR(SEARCH("ntitulé",K26)))</formula>
    </cfRule>
    <cfRule type="containsBlanks" dxfId="93" priority="180">
      <formula>LEN(TRIM(K26))=0</formula>
    </cfRule>
  </conditionalFormatting>
  <conditionalFormatting sqref="K26:K31">
    <cfRule type="containsText" dxfId="92" priority="178" operator="containsText" text="libre">
      <formula>NOT(ISERROR(SEARCH("libre",K26)))</formula>
    </cfRule>
  </conditionalFormatting>
  <conditionalFormatting sqref="K33">
    <cfRule type="containsText" dxfId="91" priority="176" operator="containsText" text="ntitulé">
      <formula>NOT(ISERROR(SEARCH("ntitulé",K33)))</formula>
    </cfRule>
    <cfRule type="containsBlanks" dxfId="90" priority="177">
      <formula>LEN(TRIM(K33))=0</formula>
    </cfRule>
  </conditionalFormatting>
  <conditionalFormatting sqref="K33">
    <cfRule type="containsText" dxfId="89" priority="175" operator="containsText" text="libre">
      <formula>NOT(ISERROR(SEARCH("libre",K33)))</formula>
    </cfRule>
  </conditionalFormatting>
  <conditionalFormatting sqref="K37:K39">
    <cfRule type="containsText" dxfId="88" priority="173" operator="containsText" text="ntitulé">
      <formula>NOT(ISERROR(SEARCH("ntitulé",K37)))</formula>
    </cfRule>
    <cfRule type="containsBlanks" dxfId="87" priority="174">
      <formula>LEN(TRIM(K37))=0</formula>
    </cfRule>
  </conditionalFormatting>
  <conditionalFormatting sqref="K37:K39">
    <cfRule type="containsText" dxfId="86" priority="172" operator="containsText" text="libre">
      <formula>NOT(ISERROR(SEARCH("libre",K37)))</formula>
    </cfRule>
  </conditionalFormatting>
  <conditionalFormatting sqref="K41:K47">
    <cfRule type="containsText" dxfId="85" priority="170" operator="containsText" text="ntitulé">
      <formula>NOT(ISERROR(SEARCH("ntitulé",K41)))</formula>
    </cfRule>
    <cfRule type="containsBlanks" dxfId="84" priority="171">
      <formula>LEN(TRIM(K41))=0</formula>
    </cfRule>
  </conditionalFormatting>
  <conditionalFormatting sqref="K41:K47">
    <cfRule type="containsText" dxfId="83" priority="169" operator="containsText" text="libre">
      <formula>NOT(ISERROR(SEARCH("libre",K41)))</formula>
    </cfRule>
  </conditionalFormatting>
  <conditionalFormatting sqref="L26:L31">
    <cfRule type="containsText" dxfId="82" priority="167" operator="containsText" text="ntitulé">
      <formula>NOT(ISERROR(SEARCH("ntitulé",L26)))</formula>
    </cfRule>
    <cfRule type="containsBlanks" dxfId="81" priority="168">
      <formula>LEN(TRIM(L26))=0</formula>
    </cfRule>
  </conditionalFormatting>
  <conditionalFormatting sqref="L26:L31">
    <cfRule type="containsText" dxfId="80" priority="166" operator="containsText" text="libre">
      <formula>NOT(ISERROR(SEARCH("libre",L26)))</formula>
    </cfRule>
  </conditionalFormatting>
  <conditionalFormatting sqref="L33">
    <cfRule type="containsText" dxfId="79" priority="164" operator="containsText" text="ntitulé">
      <formula>NOT(ISERROR(SEARCH("ntitulé",L33)))</formula>
    </cfRule>
    <cfRule type="containsBlanks" dxfId="78" priority="165">
      <formula>LEN(TRIM(L33))=0</formula>
    </cfRule>
  </conditionalFormatting>
  <conditionalFormatting sqref="L33">
    <cfRule type="containsText" dxfId="77" priority="163" operator="containsText" text="libre">
      <formula>NOT(ISERROR(SEARCH("libre",L33)))</formula>
    </cfRule>
  </conditionalFormatting>
  <conditionalFormatting sqref="L37:L39">
    <cfRule type="containsText" dxfId="76" priority="161" operator="containsText" text="ntitulé">
      <formula>NOT(ISERROR(SEARCH("ntitulé",L37)))</formula>
    </cfRule>
    <cfRule type="containsBlanks" dxfId="75" priority="162">
      <formula>LEN(TRIM(L37))=0</formula>
    </cfRule>
  </conditionalFormatting>
  <conditionalFormatting sqref="L37:L39">
    <cfRule type="containsText" dxfId="74" priority="160" operator="containsText" text="libre">
      <formula>NOT(ISERROR(SEARCH("libre",L37)))</formula>
    </cfRule>
  </conditionalFormatting>
  <conditionalFormatting sqref="C60:C65 C55:C58">
    <cfRule type="containsText" dxfId="73" priority="8" operator="containsText" text="ntitulé">
      <formula>NOT(ISERROR(SEARCH("ntitulé",C55)))</formula>
    </cfRule>
    <cfRule type="containsBlanks" dxfId="72" priority="9">
      <formula>LEN(TRIM(C55))=0</formula>
    </cfRule>
  </conditionalFormatting>
  <conditionalFormatting sqref="C60:C65 C55:C58">
    <cfRule type="containsText" dxfId="71" priority="7" operator="containsText" text="libre">
      <formula>NOT(ISERROR(SEARCH("libre",C55)))</formula>
    </cfRule>
  </conditionalFormatting>
  <conditionalFormatting sqref="C105:C110 C100:C103">
    <cfRule type="containsText" dxfId="70" priority="5" operator="containsText" text="ntitulé">
      <formula>NOT(ISERROR(SEARCH("ntitulé",C100)))</formula>
    </cfRule>
    <cfRule type="containsBlanks" dxfId="69" priority="6">
      <formula>LEN(TRIM(C100))=0</formula>
    </cfRule>
  </conditionalFormatting>
  <conditionalFormatting sqref="C105:C110 C100:C103">
    <cfRule type="containsText" dxfId="68" priority="4" operator="containsText" text="libre">
      <formula>NOT(ISERROR(SEARCH("libre",C100)))</formula>
    </cfRule>
  </conditionalFormatting>
  <conditionalFormatting sqref="C150:C155 C145:C148">
    <cfRule type="containsText" dxfId="67" priority="2" operator="containsText" text="ntitulé">
      <formula>NOT(ISERROR(SEARCH("ntitulé",C145)))</formula>
    </cfRule>
    <cfRule type="containsBlanks" dxfId="66" priority="3">
      <formula>LEN(TRIM(C145))=0</formula>
    </cfRule>
  </conditionalFormatting>
  <conditionalFormatting sqref="C150:C155 C145:C148">
    <cfRule type="containsText" dxfId="65" priority="1" operator="containsText" text="libre">
      <formula>NOT(ISERROR(SEARCH("libre",C145)))</formula>
    </cfRule>
  </conditionalFormatting>
  <conditionalFormatting sqref="C15:C20 C10:C13">
    <cfRule type="containsText" dxfId="64" priority="11" operator="containsText" text="ntitulé">
      <formula>NOT(ISERROR(SEARCH("ntitulé",C10)))</formula>
    </cfRule>
    <cfRule type="containsBlanks" dxfId="63" priority="12">
      <formula>LEN(TRIM(C10))=0</formula>
    </cfRule>
  </conditionalFormatting>
  <conditionalFormatting sqref="C15:C20 C10:C13">
    <cfRule type="containsText" dxfId="62" priority="10" operator="containsText" text="libre">
      <formula>NOT(ISERROR(SEARCH("libre",C10)))</formula>
    </cfRule>
  </conditionalFormatting>
  <hyperlinks>
    <hyperlink ref="A1" location="TAB00!A1" display="Retour page de garde" xr:uid="{00000000-0004-0000-2700-000000000000}"/>
    <hyperlink ref="N17" location="TAB7.1!A1" display="TAB7.1" xr:uid="{00000000-0004-0000-2700-000001000000}"/>
    <hyperlink ref="N20" location="TAB7.2!A1" display="TAB7.2" xr:uid="{00000000-0004-0000-2700-000002000000}"/>
    <hyperlink ref="N11:N12" location="'TAB5'!A1" display="TAB5" xr:uid="{00000000-0004-0000-2700-000004000000}"/>
  </hyperlinks>
  <pageMargins left="0.7" right="0.7" top="0.75" bottom="0.75" header="0.3" footer="0.3"/>
  <pageSetup paperSize="9" scale="62" orientation="landscape" verticalDpi="300" r:id="rId1"/>
  <rowBreaks count="4" manualBreakCount="4">
    <brk id="49" max="21" man="1"/>
    <brk id="94" max="21" man="1"/>
    <brk id="139" max="21" man="1"/>
    <brk id="184" max="21" man="1"/>
  </rowBreaks>
  <ignoredErrors>
    <ignoredError sqref="B160" twoDigitTextYear="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23"/>
  <sheetViews>
    <sheetView zoomScaleNormal="100" workbookViewId="0">
      <selection activeCell="A3" sqref="A3"/>
    </sheetView>
  </sheetViews>
  <sheetFormatPr baseColWidth="10" defaultColWidth="9.1640625" defaultRowHeight="13.5" x14ac:dyDescent="0.3"/>
  <cols>
    <col min="1" max="1" width="45.5" style="57" customWidth="1"/>
    <col min="2" max="4" width="14.83203125" style="57" customWidth="1"/>
    <col min="5" max="11" width="14.83203125" style="55" customWidth="1"/>
    <col min="12" max="12" width="2.5" style="55" customWidth="1"/>
    <col min="13" max="14" width="7.6640625" style="57" customWidth="1"/>
    <col min="15" max="22" width="7.6640625" style="55" customWidth="1"/>
    <col min="23" max="16384" width="9.1640625" style="55"/>
  </cols>
  <sheetData>
    <row r="1" spans="1:21" ht="15" x14ac:dyDescent="0.3">
      <c r="A1" s="71" t="s">
        <v>64</v>
      </c>
      <c r="B1" s="55"/>
      <c r="C1" s="55"/>
      <c r="D1" s="112"/>
      <c r="E1" s="112"/>
      <c r="F1" s="112"/>
      <c r="G1" s="112"/>
      <c r="H1" s="112"/>
      <c r="I1" s="112"/>
      <c r="J1" s="112"/>
      <c r="K1" s="112"/>
      <c r="L1" s="112"/>
      <c r="M1" s="112"/>
      <c r="N1" s="112"/>
      <c r="O1" s="112"/>
      <c r="P1" s="112"/>
      <c r="Q1" s="112"/>
      <c r="R1" s="112"/>
      <c r="S1" s="112"/>
      <c r="T1" s="112"/>
      <c r="U1" s="112"/>
    </row>
    <row r="2" spans="1:21" ht="15" x14ac:dyDescent="0.3">
      <c r="A2" s="68" t="s">
        <v>630</v>
      </c>
    </row>
    <row r="3" spans="1:21" ht="22.15" customHeight="1" x14ac:dyDescent="0.35">
      <c r="A3" s="81" t="str">
        <f>TAB00!B72&amp;" : "&amp;TAB00!C72</f>
        <v>TAB7.1 : Détail des créances à un an au plus</v>
      </c>
      <c r="B3" s="81"/>
      <c r="C3" s="81"/>
      <c r="D3" s="81"/>
      <c r="E3" s="81"/>
      <c r="F3" s="81"/>
      <c r="G3" s="81"/>
      <c r="H3" s="81"/>
      <c r="I3" s="81"/>
      <c r="J3" s="81"/>
      <c r="K3" s="81"/>
      <c r="L3" s="81"/>
      <c r="M3" s="81"/>
      <c r="N3" s="81"/>
      <c r="O3" s="81"/>
      <c r="P3" s="81"/>
      <c r="Q3" s="81"/>
      <c r="R3" s="81"/>
      <c r="S3" s="81"/>
      <c r="T3" s="81"/>
      <c r="U3" s="81"/>
    </row>
    <row r="5" spans="1:21" ht="22.15" customHeight="1" x14ac:dyDescent="0.3">
      <c r="L5" s="88"/>
      <c r="M5" s="506" t="s">
        <v>445</v>
      </c>
      <c r="N5" s="507"/>
      <c r="O5" s="507"/>
      <c r="P5" s="507"/>
      <c r="Q5" s="507"/>
      <c r="R5" s="507"/>
      <c r="S5" s="507"/>
      <c r="T5" s="507"/>
      <c r="U5" s="508"/>
    </row>
    <row r="6" spans="1:21" ht="40.5" x14ac:dyDescent="0.3">
      <c r="A6" s="380" t="s">
        <v>66</v>
      </c>
      <c r="B6" s="378" t="s">
        <v>514</v>
      </c>
      <c r="C6" s="378" t="s">
        <v>505</v>
      </c>
      <c r="D6" s="378" t="s">
        <v>513</v>
      </c>
      <c r="E6" s="378" t="s">
        <v>512</v>
      </c>
      <c r="F6" s="378" t="s">
        <v>511</v>
      </c>
      <c r="G6" s="160" t="s">
        <v>494</v>
      </c>
      <c r="H6" s="160" t="s">
        <v>495</v>
      </c>
      <c r="I6" s="160" t="s">
        <v>496</v>
      </c>
      <c r="J6" s="160" t="s">
        <v>497</v>
      </c>
      <c r="K6" s="160" t="s">
        <v>498</v>
      </c>
      <c r="L6" s="88"/>
      <c r="M6" s="380" t="s">
        <v>446</v>
      </c>
      <c r="N6" s="378" t="s">
        <v>447</v>
      </c>
      <c r="O6" s="378" t="s">
        <v>503</v>
      </c>
      <c r="P6" s="378" t="s">
        <v>449</v>
      </c>
      <c r="Q6" s="378" t="s">
        <v>504</v>
      </c>
      <c r="R6" s="378" t="s">
        <v>460</v>
      </c>
      <c r="S6" s="378" t="s">
        <v>461</v>
      </c>
      <c r="T6" s="378" t="s">
        <v>491</v>
      </c>
      <c r="U6" s="378" t="s">
        <v>463</v>
      </c>
    </row>
    <row r="7" spans="1:21" x14ac:dyDescent="0.3">
      <c r="A7" s="289" t="s">
        <v>123</v>
      </c>
      <c r="B7" s="165"/>
      <c r="C7" s="165"/>
      <c r="D7" s="165"/>
      <c r="E7" s="165"/>
      <c r="F7" s="165"/>
      <c r="G7" s="165"/>
      <c r="H7" s="165"/>
      <c r="I7" s="165"/>
      <c r="J7" s="165"/>
      <c r="K7" s="165"/>
      <c r="L7" s="88"/>
      <c r="M7" s="170">
        <f>IFERROR(IF(AND(ROUND(SUM(B7:B7),0)=0,ROUND(SUM(C7:C7),0)&gt;ROUND(SUM(B7:B7),0)),"INF",(ROUND(SUM(C7:C7),0)-ROUND(SUM(B7:B7),0))/ROUND(SUM(B7:B7),0)),0)</f>
        <v>0</v>
      </c>
      <c r="N7" s="170">
        <f t="shared" ref="M7:N21" si="0">IFERROR(IF(AND(ROUND(SUM(C7:C7),0)=0,ROUND(SUM(D7:D7),0)&gt;ROUND(SUM(C7:C7),0)),"INF",(ROUND(SUM(D7:D7),0)-ROUND(SUM(C7:C7),0))/ROUND(SUM(C7:C7),0)),0)</f>
        <v>0</v>
      </c>
      <c r="O7" s="170">
        <f t="shared" ref="O7:O21" si="1">IFERROR(IF(AND(ROUND(SUM(D7),0)=0,ROUND(SUM(E7:E7),0)&gt;ROUND(SUM(D7),0)),"INF",(ROUND(SUM(E7:E7),0)-ROUND(SUM(D7),0))/ROUND(SUM(D7),0)),0)</f>
        <v>0</v>
      </c>
      <c r="P7" s="170">
        <f t="shared" ref="P7:P21" si="2">IFERROR(IF(AND(ROUND(SUM(E7),0)=0,ROUND(SUM(F7:F7),0)&gt;ROUND(SUM(E7),0)),"INF",(ROUND(SUM(F7:F7),0)-ROUND(SUM(E7),0))/ROUND(SUM(E7),0)),0)</f>
        <v>0</v>
      </c>
      <c r="Q7" s="170">
        <f t="shared" ref="Q7:Q21" si="3">IFERROR(IF(AND(ROUND(SUM(F7),0)=0,ROUND(SUM(G7:G7),0)&gt;ROUND(SUM(F7),0)),"INF",(ROUND(SUM(G7:G7),0)-ROUND(SUM(F7),0))/ROUND(SUM(F7),0)),0)</f>
        <v>0</v>
      </c>
      <c r="R7" s="170">
        <f t="shared" ref="R7:R21" si="4">IFERROR(IF(AND(ROUND(SUM(G7),0)=0,ROUND(SUM(H7:H7),0)&gt;ROUND(SUM(G7),0)),"INF",(ROUND(SUM(H7:H7),0)-ROUND(SUM(G7),0))/ROUND(SUM(G7),0)),0)</f>
        <v>0</v>
      </c>
      <c r="S7" s="170">
        <f t="shared" ref="S7:S21" si="5">IFERROR(IF(AND(ROUND(SUM(H7),0)=0,ROUND(SUM(I7:I7),0)&gt;ROUND(SUM(H7),0)),"INF",(ROUND(SUM(I7:I7),0)-ROUND(SUM(H7),0))/ROUND(SUM(H7),0)),0)</f>
        <v>0</v>
      </c>
      <c r="T7" s="170">
        <f t="shared" ref="T7:T21" si="6">IFERROR(IF(AND(ROUND(SUM(I7),0)=0,ROUND(SUM(J7:J7),0)&gt;ROUND(SUM(I7),0)),"INF",(ROUND(SUM(J7:J7),0)-ROUND(SUM(I7),0))/ROUND(SUM(I7),0)),0)</f>
        <v>0</v>
      </c>
      <c r="U7" s="170">
        <f t="shared" ref="U7:U21" si="7">IFERROR(IF(AND(ROUND(SUM(J7),0)=0,ROUND(SUM(K7:K7),0)&gt;ROUND(SUM(J7),0)),"INF",(ROUND(SUM(K7:K7),0)-ROUND(SUM(J7),0))/ROUND(SUM(J7),0)),0)</f>
        <v>0</v>
      </c>
    </row>
    <row r="8" spans="1:21" ht="27" x14ac:dyDescent="0.3">
      <c r="A8" s="289" t="s">
        <v>126</v>
      </c>
      <c r="B8" s="165"/>
      <c r="C8" s="165"/>
      <c r="D8" s="165"/>
      <c r="E8" s="165"/>
      <c r="F8" s="165"/>
      <c r="G8" s="165"/>
      <c r="H8" s="165"/>
      <c r="I8" s="165"/>
      <c r="J8" s="165"/>
      <c r="K8" s="165"/>
      <c r="L8" s="88"/>
      <c r="M8" s="170">
        <f t="shared" si="0"/>
        <v>0</v>
      </c>
      <c r="N8" s="170">
        <f t="shared" si="0"/>
        <v>0</v>
      </c>
      <c r="O8" s="170">
        <f t="shared" si="1"/>
        <v>0</v>
      </c>
      <c r="P8" s="170">
        <f t="shared" si="2"/>
        <v>0</v>
      </c>
      <c r="Q8" s="170">
        <f t="shared" si="3"/>
        <v>0</v>
      </c>
      <c r="R8" s="170">
        <f t="shared" si="4"/>
        <v>0</v>
      </c>
      <c r="S8" s="170">
        <f t="shared" si="5"/>
        <v>0</v>
      </c>
      <c r="T8" s="170">
        <f t="shared" si="6"/>
        <v>0</v>
      </c>
      <c r="U8" s="170">
        <f t="shared" si="7"/>
        <v>0</v>
      </c>
    </row>
    <row r="9" spans="1:21" ht="27" x14ac:dyDescent="0.3">
      <c r="A9" s="289" t="s">
        <v>124</v>
      </c>
      <c r="B9" s="165"/>
      <c r="C9" s="165"/>
      <c r="D9" s="165"/>
      <c r="E9" s="165"/>
      <c r="F9" s="165"/>
      <c r="G9" s="165"/>
      <c r="H9" s="165"/>
      <c r="I9" s="165"/>
      <c r="J9" s="165"/>
      <c r="K9" s="165"/>
      <c r="L9" s="88"/>
      <c r="M9" s="170">
        <f t="shared" si="0"/>
        <v>0</v>
      </c>
      <c r="N9" s="170">
        <f t="shared" si="0"/>
        <v>0</v>
      </c>
      <c r="O9" s="170">
        <f t="shared" si="1"/>
        <v>0</v>
      </c>
      <c r="P9" s="170">
        <f t="shared" si="2"/>
        <v>0</v>
      </c>
      <c r="Q9" s="170">
        <f t="shared" si="3"/>
        <v>0</v>
      </c>
      <c r="R9" s="170">
        <f t="shared" si="4"/>
        <v>0</v>
      </c>
      <c r="S9" s="170">
        <f t="shared" si="5"/>
        <v>0</v>
      </c>
      <c r="T9" s="170">
        <f t="shared" si="6"/>
        <v>0</v>
      </c>
      <c r="U9" s="170">
        <f t="shared" si="7"/>
        <v>0</v>
      </c>
    </row>
    <row r="10" spans="1:21" x14ac:dyDescent="0.3">
      <c r="A10" s="289" t="s">
        <v>131</v>
      </c>
      <c r="B10" s="165"/>
      <c r="C10" s="165"/>
      <c r="D10" s="165"/>
      <c r="E10" s="165"/>
      <c r="F10" s="165"/>
      <c r="G10" s="165"/>
      <c r="H10" s="165"/>
      <c r="I10" s="165"/>
      <c r="J10" s="165"/>
      <c r="K10" s="165"/>
      <c r="L10" s="88"/>
      <c r="M10" s="170">
        <f t="shared" si="0"/>
        <v>0</v>
      </c>
      <c r="N10" s="170">
        <f t="shared" si="0"/>
        <v>0</v>
      </c>
      <c r="O10" s="170">
        <f t="shared" si="1"/>
        <v>0</v>
      </c>
      <c r="P10" s="170">
        <f t="shared" si="2"/>
        <v>0</v>
      </c>
      <c r="Q10" s="170">
        <f t="shared" si="3"/>
        <v>0</v>
      </c>
      <c r="R10" s="170">
        <f t="shared" si="4"/>
        <v>0</v>
      </c>
      <c r="S10" s="170">
        <f t="shared" si="5"/>
        <v>0</v>
      </c>
      <c r="T10" s="170">
        <f t="shared" si="6"/>
        <v>0</v>
      </c>
      <c r="U10" s="170">
        <f t="shared" si="7"/>
        <v>0</v>
      </c>
    </row>
    <row r="11" spans="1:21" ht="27" x14ac:dyDescent="0.3">
      <c r="A11" s="289" t="s">
        <v>132</v>
      </c>
      <c r="B11" s="165"/>
      <c r="C11" s="165"/>
      <c r="D11" s="165"/>
      <c r="E11" s="165"/>
      <c r="F11" s="165"/>
      <c r="G11" s="165"/>
      <c r="H11" s="165"/>
      <c r="I11" s="165"/>
      <c r="J11" s="165"/>
      <c r="K11" s="165"/>
      <c r="L11" s="88"/>
      <c r="M11" s="170">
        <f t="shared" si="0"/>
        <v>0</v>
      </c>
      <c r="N11" s="170">
        <f t="shared" si="0"/>
        <v>0</v>
      </c>
      <c r="O11" s="170">
        <f t="shared" si="1"/>
        <v>0</v>
      </c>
      <c r="P11" s="170">
        <f t="shared" si="2"/>
        <v>0</v>
      </c>
      <c r="Q11" s="170">
        <f t="shared" si="3"/>
        <v>0</v>
      </c>
      <c r="R11" s="170">
        <f t="shared" si="4"/>
        <v>0</v>
      </c>
      <c r="S11" s="170">
        <f t="shared" si="5"/>
        <v>0</v>
      </c>
      <c r="T11" s="170">
        <f t="shared" si="6"/>
        <v>0</v>
      </c>
      <c r="U11" s="170">
        <f t="shared" si="7"/>
        <v>0</v>
      </c>
    </row>
    <row r="12" spans="1:21" ht="24" customHeight="1" x14ac:dyDescent="0.3">
      <c r="A12" s="289" t="s">
        <v>127</v>
      </c>
      <c r="B12" s="165"/>
      <c r="C12" s="165"/>
      <c r="D12" s="165"/>
      <c r="E12" s="165"/>
      <c r="F12" s="165"/>
      <c r="G12" s="165"/>
      <c r="H12" s="165"/>
      <c r="I12" s="165"/>
      <c r="J12" s="165"/>
      <c r="K12" s="165"/>
      <c r="L12" s="88"/>
      <c r="M12" s="170">
        <f t="shared" si="0"/>
        <v>0</v>
      </c>
      <c r="N12" s="170">
        <f t="shared" si="0"/>
        <v>0</v>
      </c>
      <c r="O12" s="170">
        <f t="shared" si="1"/>
        <v>0</v>
      </c>
      <c r="P12" s="170">
        <f t="shared" si="2"/>
        <v>0</v>
      </c>
      <c r="Q12" s="170">
        <f t="shared" si="3"/>
        <v>0</v>
      </c>
      <c r="R12" s="170">
        <f t="shared" si="4"/>
        <v>0</v>
      </c>
      <c r="S12" s="170">
        <f t="shared" si="5"/>
        <v>0</v>
      </c>
      <c r="T12" s="170">
        <f t="shared" si="6"/>
        <v>0</v>
      </c>
      <c r="U12" s="170">
        <f t="shared" si="7"/>
        <v>0</v>
      </c>
    </row>
    <row r="13" spans="1:21" x14ac:dyDescent="0.3">
      <c r="A13" s="289" t="s">
        <v>125</v>
      </c>
      <c r="B13" s="165"/>
      <c r="C13" s="165"/>
      <c r="D13" s="165"/>
      <c r="E13" s="165"/>
      <c r="F13" s="165"/>
      <c r="G13" s="165"/>
      <c r="H13" s="165"/>
      <c r="I13" s="165"/>
      <c r="J13" s="165"/>
      <c r="K13" s="165"/>
      <c r="L13" s="88"/>
      <c r="M13" s="170">
        <f t="shared" si="0"/>
        <v>0</v>
      </c>
      <c r="N13" s="170">
        <f t="shared" si="0"/>
        <v>0</v>
      </c>
      <c r="O13" s="170">
        <f t="shared" si="1"/>
        <v>0</v>
      </c>
      <c r="P13" s="170">
        <f t="shared" si="2"/>
        <v>0</v>
      </c>
      <c r="Q13" s="170">
        <f t="shared" si="3"/>
        <v>0</v>
      </c>
      <c r="R13" s="170">
        <f t="shared" si="4"/>
        <v>0</v>
      </c>
      <c r="S13" s="170">
        <f t="shared" si="5"/>
        <v>0</v>
      </c>
      <c r="T13" s="170">
        <f t="shared" si="6"/>
        <v>0</v>
      </c>
      <c r="U13" s="170">
        <f t="shared" si="7"/>
        <v>0</v>
      </c>
    </row>
    <row r="14" spans="1:21" ht="27" x14ac:dyDescent="0.3">
      <c r="A14" s="289" t="s">
        <v>128</v>
      </c>
      <c r="B14" s="165"/>
      <c r="C14" s="165"/>
      <c r="D14" s="165"/>
      <c r="E14" s="165"/>
      <c r="F14" s="165"/>
      <c r="G14" s="165"/>
      <c r="H14" s="165"/>
      <c r="I14" s="165"/>
      <c r="J14" s="165"/>
      <c r="K14" s="165"/>
      <c r="L14" s="88"/>
      <c r="M14" s="170">
        <f t="shared" si="0"/>
        <v>0</v>
      </c>
      <c r="N14" s="170">
        <f t="shared" si="0"/>
        <v>0</v>
      </c>
      <c r="O14" s="170">
        <f t="shared" si="1"/>
        <v>0</v>
      </c>
      <c r="P14" s="170">
        <f t="shared" si="2"/>
        <v>0</v>
      </c>
      <c r="Q14" s="170">
        <f t="shared" si="3"/>
        <v>0</v>
      </c>
      <c r="R14" s="170">
        <f t="shared" si="4"/>
        <v>0</v>
      </c>
      <c r="S14" s="170">
        <f t="shared" si="5"/>
        <v>0</v>
      </c>
      <c r="T14" s="170">
        <f t="shared" si="6"/>
        <v>0</v>
      </c>
      <c r="U14" s="170">
        <f t="shared" si="7"/>
        <v>0</v>
      </c>
    </row>
    <row r="15" spans="1:21" x14ac:dyDescent="0.3">
      <c r="A15" s="289" t="s">
        <v>129</v>
      </c>
      <c r="B15" s="165"/>
      <c r="C15" s="165"/>
      <c r="D15" s="165"/>
      <c r="E15" s="165"/>
      <c r="F15" s="165"/>
      <c r="G15" s="165"/>
      <c r="H15" s="165"/>
      <c r="I15" s="165"/>
      <c r="J15" s="165"/>
      <c r="K15" s="165"/>
      <c r="L15" s="88"/>
      <c r="M15" s="170">
        <f t="shared" si="0"/>
        <v>0</v>
      </c>
      <c r="N15" s="170">
        <f t="shared" si="0"/>
        <v>0</v>
      </c>
      <c r="O15" s="170">
        <f t="shared" si="1"/>
        <v>0</v>
      </c>
      <c r="P15" s="170">
        <f t="shared" si="2"/>
        <v>0</v>
      </c>
      <c r="Q15" s="170">
        <f t="shared" si="3"/>
        <v>0</v>
      </c>
      <c r="R15" s="170">
        <f t="shared" si="4"/>
        <v>0</v>
      </c>
      <c r="S15" s="170">
        <f t="shared" si="5"/>
        <v>0</v>
      </c>
      <c r="T15" s="170">
        <f t="shared" si="6"/>
        <v>0</v>
      </c>
      <c r="U15" s="170">
        <f t="shared" si="7"/>
        <v>0</v>
      </c>
    </row>
    <row r="16" spans="1:21" x14ac:dyDescent="0.3">
      <c r="A16" s="290" t="s">
        <v>122</v>
      </c>
      <c r="B16" s="89">
        <f>SUM(B7:B15)</f>
        <v>0</v>
      </c>
      <c r="C16" s="89">
        <f>SUM(C7:C15)</f>
        <v>0</v>
      </c>
      <c r="D16" s="89">
        <f>SUM(D7:D15)</f>
        <v>0</v>
      </c>
      <c r="E16" s="89">
        <f>SUM(E7:E15)</f>
        <v>0</v>
      </c>
      <c r="F16" s="273">
        <f>SUM(F7:F15)</f>
        <v>0</v>
      </c>
      <c r="G16" s="273">
        <f t="shared" ref="G16:K16" si="8">SUM(G7:G15)</f>
        <v>0</v>
      </c>
      <c r="H16" s="273">
        <f t="shared" si="8"/>
        <v>0</v>
      </c>
      <c r="I16" s="273">
        <f t="shared" si="8"/>
        <v>0</v>
      </c>
      <c r="J16" s="273">
        <f t="shared" si="8"/>
        <v>0</v>
      </c>
      <c r="K16" s="273">
        <f t="shared" si="8"/>
        <v>0</v>
      </c>
      <c r="L16" s="88"/>
      <c r="M16" s="170">
        <f t="shared" si="0"/>
        <v>0</v>
      </c>
      <c r="N16" s="170">
        <f t="shared" si="0"/>
        <v>0</v>
      </c>
      <c r="O16" s="170">
        <f t="shared" si="1"/>
        <v>0</v>
      </c>
      <c r="P16" s="170">
        <f t="shared" si="2"/>
        <v>0</v>
      </c>
      <c r="Q16" s="170">
        <f t="shared" si="3"/>
        <v>0</v>
      </c>
      <c r="R16" s="170">
        <f t="shared" si="4"/>
        <v>0</v>
      </c>
      <c r="S16" s="170">
        <f t="shared" si="5"/>
        <v>0</v>
      </c>
      <c r="T16" s="170">
        <f t="shared" si="6"/>
        <v>0</v>
      </c>
      <c r="U16" s="170">
        <f t="shared" si="7"/>
        <v>0</v>
      </c>
    </row>
    <row r="17" spans="1:21" x14ac:dyDescent="0.3">
      <c r="A17" s="289" t="s">
        <v>133</v>
      </c>
      <c r="B17" s="165"/>
      <c r="C17" s="165"/>
      <c r="D17" s="165"/>
      <c r="E17" s="165"/>
      <c r="F17" s="165"/>
      <c r="G17" s="165"/>
      <c r="H17" s="165"/>
      <c r="I17" s="165"/>
      <c r="J17" s="165"/>
      <c r="K17" s="165"/>
      <c r="L17" s="88"/>
      <c r="M17" s="170">
        <f t="shared" si="0"/>
        <v>0</v>
      </c>
      <c r="N17" s="170">
        <f t="shared" si="0"/>
        <v>0</v>
      </c>
      <c r="O17" s="170">
        <f t="shared" si="1"/>
        <v>0</v>
      </c>
      <c r="P17" s="170">
        <f t="shared" si="2"/>
        <v>0</v>
      </c>
      <c r="Q17" s="170">
        <f t="shared" si="3"/>
        <v>0</v>
      </c>
      <c r="R17" s="170">
        <f t="shared" si="4"/>
        <v>0</v>
      </c>
      <c r="S17" s="170">
        <f t="shared" si="5"/>
        <v>0</v>
      </c>
      <c r="T17" s="170">
        <f t="shared" si="6"/>
        <v>0</v>
      </c>
      <c r="U17" s="170">
        <f t="shared" si="7"/>
        <v>0</v>
      </c>
    </row>
    <row r="18" spans="1:21" x14ac:dyDescent="0.3">
      <c r="A18" s="289" t="s">
        <v>135</v>
      </c>
      <c r="B18" s="165"/>
      <c r="C18" s="165"/>
      <c r="D18" s="165"/>
      <c r="E18" s="165"/>
      <c r="F18" s="165"/>
      <c r="G18" s="165"/>
      <c r="H18" s="165"/>
      <c r="I18" s="165"/>
      <c r="J18" s="165"/>
      <c r="K18" s="165"/>
      <c r="L18" s="88"/>
      <c r="M18" s="170">
        <f t="shared" si="0"/>
        <v>0</v>
      </c>
      <c r="N18" s="170">
        <f t="shared" si="0"/>
        <v>0</v>
      </c>
      <c r="O18" s="170">
        <f t="shared" si="1"/>
        <v>0</v>
      </c>
      <c r="P18" s="170">
        <f t="shared" si="2"/>
        <v>0</v>
      </c>
      <c r="Q18" s="170">
        <f t="shared" si="3"/>
        <v>0</v>
      </c>
      <c r="R18" s="170">
        <f t="shared" si="4"/>
        <v>0</v>
      </c>
      <c r="S18" s="170">
        <f t="shared" si="5"/>
        <v>0</v>
      </c>
      <c r="T18" s="170">
        <f t="shared" si="6"/>
        <v>0</v>
      </c>
      <c r="U18" s="170">
        <f t="shared" si="7"/>
        <v>0</v>
      </c>
    </row>
    <row r="19" spans="1:21" x14ac:dyDescent="0.3">
      <c r="A19" s="289" t="s">
        <v>134</v>
      </c>
      <c r="B19" s="165"/>
      <c r="C19" s="165"/>
      <c r="D19" s="165"/>
      <c r="E19" s="165"/>
      <c r="F19" s="165"/>
      <c r="G19" s="165"/>
      <c r="H19" s="165"/>
      <c r="I19" s="165"/>
      <c r="J19" s="165"/>
      <c r="K19" s="165"/>
      <c r="L19" s="88"/>
      <c r="M19" s="170">
        <f t="shared" si="0"/>
        <v>0</v>
      </c>
      <c r="N19" s="170">
        <f t="shared" si="0"/>
        <v>0</v>
      </c>
      <c r="O19" s="170">
        <f t="shared" si="1"/>
        <v>0</v>
      </c>
      <c r="P19" s="170">
        <f t="shared" si="2"/>
        <v>0</v>
      </c>
      <c r="Q19" s="170">
        <f t="shared" si="3"/>
        <v>0</v>
      </c>
      <c r="R19" s="170">
        <f t="shared" si="4"/>
        <v>0</v>
      </c>
      <c r="S19" s="170">
        <f t="shared" si="5"/>
        <v>0</v>
      </c>
      <c r="T19" s="170">
        <f t="shared" si="6"/>
        <v>0</v>
      </c>
      <c r="U19" s="170">
        <f t="shared" si="7"/>
        <v>0</v>
      </c>
    </row>
    <row r="20" spans="1:21" x14ac:dyDescent="0.3">
      <c r="A20" s="290" t="s">
        <v>130</v>
      </c>
      <c r="B20" s="89">
        <f>SUM(B17:B19)</f>
        <v>0</v>
      </c>
      <c r="C20" s="89">
        <f>SUM(C17:C19)</f>
        <v>0</v>
      </c>
      <c r="D20" s="89">
        <f>SUM(D17:D19)</f>
        <v>0</v>
      </c>
      <c r="E20" s="89">
        <f>SUM(E17:E19)</f>
        <v>0</v>
      </c>
      <c r="F20" s="89">
        <f>SUM(F17:F19)</f>
        <v>0</v>
      </c>
      <c r="G20" s="89">
        <f t="shared" ref="G20:K20" si="9">SUM(G17:G19)</f>
        <v>0</v>
      </c>
      <c r="H20" s="89">
        <f t="shared" si="9"/>
        <v>0</v>
      </c>
      <c r="I20" s="89">
        <f t="shared" si="9"/>
        <v>0</v>
      </c>
      <c r="J20" s="89">
        <f t="shared" si="9"/>
        <v>0</v>
      </c>
      <c r="K20" s="89">
        <f t="shared" si="9"/>
        <v>0</v>
      </c>
      <c r="L20" s="88"/>
      <c r="M20" s="170">
        <f t="shared" si="0"/>
        <v>0</v>
      </c>
      <c r="N20" s="170">
        <f t="shared" si="0"/>
        <v>0</v>
      </c>
      <c r="O20" s="170">
        <f t="shared" si="1"/>
        <v>0</v>
      </c>
      <c r="P20" s="170">
        <f t="shared" si="2"/>
        <v>0</v>
      </c>
      <c r="Q20" s="170">
        <f t="shared" si="3"/>
        <v>0</v>
      </c>
      <c r="R20" s="170">
        <f t="shared" si="4"/>
        <v>0</v>
      </c>
      <c r="S20" s="170">
        <f t="shared" si="5"/>
        <v>0</v>
      </c>
      <c r="T20" s="170">
        <f t="shared" si="6"/>
        <v>0</v>
      </c>
      <c r="U20" s="170">
        <f t="shared" si="7"/>
        <v>0</v>
      </c>
    </row>
    <row r="21" spans="1:21" x14ac:dyDescent="0.3">
      <c r="A21" s="253" t="s">
        <v>121</v>
      </c>
      <c r="B21" s="291">
        <f>SUM(B16,B20)</f>
        <v>0</v>
      </c>
      <c r="C21" s="291">
        <f>SUM(C16,C20)</f>
        <v>0</v>
      </c>
      <c r="D21" s="291">
        <f>SUM(D16,D20)</f>
        <v>0</v>
      </c>
      <c r="E21" s="291">
        <f>SUM(E16,E20)</f>
        <v>0</v>
      </c>
      <c r="F21" s="291">
        <f>SUM(F16,F20)</f>
        <v>0</v>
      </c>
      <c r="G21" s="291">
        <f t="shared" ref="G21:K21" si="10">SUM(G16,G20)</f>
        <v>0</v>
      </c>
      <c r="H21" s="291">
        <f t="shared" si="10"/>
        <v>0</v>
      </c>
      <c r="I21" s="291">
        <f t="shared" si="10"/>
        <v>0</v>
      </c>
      <c r="J21" s="291">
        <f t="shared" si="10"/>
        <v>0</v>
      </c>
      <c r="K21" s="291">
        <f t="shared" si="10"/>
        <v>0</v>
      </c>
      <c r="L21" s="88"/>
      <c r="M21" s="292">
        <f t="shared" si="0"/>
        <v>0</v>
      </c>
      <c r="N21" s="292">
        <f t="shared" si="0"/>
        <v>0</v>
      </c>
      <c r="O21" s="292">
        <f t="shared" si="1"/>
        <v>0</v>
      </c>
      <c r="P21" s="292">
        <f t="shared" si="2"/>
        <v>0</v>
      </c>
      <c r="Q21" s="292">
        <f t="shared" si="3"/>
        <v>0</v>
      </c>
      <c r="R21" s="292">
        <f t="shared" si="4"/>
        <v>0</v>
      </c>
      <c r="S21" s="292">
        <f t="shared" si="5"/>
        <v>0</v>
      </c>
      <c r="T21" s="292">
        <f t="shared" si="6"/>
        <v>0</v>
      </c>
      <c r="U21" s="293">
        <f t="shared" si="7"/>
        <v>0</v>
      </c>
    </row>
    <row r="22" spans="1:21" ht="27" x14ac:dyDescent="0.3">
      <c r="A22" s="279" t="s">
        <v>626</v>
      </c>
      <c r="B22" s="66">
        <f>'TAB7'!C17</f>
        <v>0</v>
      </c>
      <c r="C22" s="66">
        <f>'TAB7'!D17</f>
        <v>0</v>
      </c>
      <c r="D22" s="66">
        <f>'TAB7'!E17</f>
        <v>0</v>
      </c>
      <c r="E22" s="66">
        <f>'TAB7'!F17</f>
        <v>0</v>
      </c>
      <c r="F22" s="66">
        <f>'TAB7'!G17</f>
        <v>0</v>
      </c>
      <c r="G22" s="66">
        <f>'TAB7'!H17</f>
        <v>0</v>
      </c>
      <c r="H22" s="66">
        <f>'TAB7'!I17</f>
        <v>0</v>
      </c>
      <c r="I22" s="66">
        <f>'TAB7'!J17</f>
        <v>0</v>
      </c>
      <c r="J22" s="66">
        <f>'TAB7'!K17</f>
        <v>0</v>
      </c>
      <c r="K22" s="66">
        <f>'TAB7'!L17</f>
        <v>0</v>
      </c>
      <c r="L22" s="88"/>
    </row>
    <row r="23" spans="1:21" ht="41.25" thickBot="1" x14ac:dyDescent="0.35">
      <c r="A23" s="294" t="s">
        <v>646</v>
      </c>
      <c r="B23" s="295">
        <f t="shared" ref="B23" si="11">B21-B22</f>
        <v>0</v>
      </c>
      <c r="C23" s="295">
        <f t="shared" ref="C23:K23" si="12">C21-C22</f>
        <v>0</v>
      </c>
      <c r="D23" s="295">
        <f t="shared" si="12"/>
        <v>0</v>
      </c>
      <c r="E23" s="295">
        <f t="shared" si="12"/>
        <v>0</v>
      </c>
      <c r="F23" s="295">
        <f t="shared" si="12"/>
        <v>0</v>
      </c>
      <c r="G23" s="295">
        <f t="shared" si="12"/>
        <v>0</v>
      </c>
      <c r="H23" s="295">
        <f t="shared" si="12"/>
        <v>0</v>
      </c>
      <c r="I23" s="295">
        <f t="shared" si="12"/>
        <v>0</v>
      </c>
      <c r="J23" s="295">
        <f t="shared" si="12"/>
        <v>0</v>
      </c>
      <c r="K23" s="295">
        <f t="shared" si="12"/>
        <v>0</v>
      </c>
      <c r="L23" s="88"/>
    </row>
  </sheetData>
  <mergeCells count="1">
    <mergeCell ref="M5:U5"/>
  </mergeCells>
  <phoneticPr fontId="31" type="noConversion"/>
  <conditionalFormatting sqref="C17:K19 C7:K15">
    <cfRule type="containsText" dxfId="61" priority="5" operator="containsText" text="ntitulé">
      <formula>NOT(ISERROR(SEARCH("ntitulé",C7)))</formula>
    </cfRule>
    <cfRule type="containsBlanks" dxfId="60" priority="6">
      <formula>LEN(TRIM(C7))=0</formula>
    </cfRule>
  </conditionalFormatting>
  <conditionalFormatting sqref="C17:K19 C7:K15">
    <cfRule type="containsText" dxfId="59" priority="4" operator="containsText" text="libre">
      <formula>NOT(ISERROR(SEARCH("libre",C7)))</formula>
    </cfRule>
  </conditionalFormatting>
  <conditionalFormatting sqref="B17:B19 B7:B15">
    <cfRule type="containsText" dxfId="58" priority="2" operator="containsText" text="ntitulé">
      <formula>NOT(ISERROR(SEARCH("ntitulé",B7)))</formula>
    </cfRule>
    <cfRule type="containsBlanks" dxfId="57" priority="3">
      <formula>LEN(TRIM(B7))=0</formula>
    </cfRule>
  </conditionalFormatting>
  <conditionalFormatting sqref="B17:B19 B7:B15">
    <cfRule type="containsText" dxfId="56" priority="1" operator="containsText" text="libre">
      <formula>NOT(ISERROR(SEARCH("libre",B7)))</formula>
    </cfRule>
  </conditionalFormatting>
  <hyperlinks>
    <hyperlink ref="A1" location="TAB00!A1" display="Retour page de garde" xr:uid="{00000000-0004-0000-2800-000000000000}"/>
    <hyperlink ref="A2" location="'TAB7'!A1" display="Retour TAB7" xr:uid="{00000000-0004-0000-2800-000001000000}"/>
  </hyperlinks>
  <pageMargins left="0.7" right="0.7" top="0.75" bottom="0.75" header="0.3" footer="0.3"/>
  <pageSetup paperSize="9" scale="66"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D53"/>
  <sheetViews>
    <sheetView zoomScale="90" zoomScaleNormal="90" workbookViewId="0">
      <selection activeCell="A3" sqref="A3"/>
    </sheetView>
  </sheetViews>
  <sheetFormatPr baseColWidth="10" defaultColWidth="9.1640625" defaultRowHeight="13.5" x14ac:dyDescent="0.3"/>
  <cols>
    <col min="1" max="1" width="48.5" style="57" customWidth="1"/>
    <col min="2" max="4" width="14.83203125" style="57" customWidth="1"/>
    <col min="5" max="11" width="14.83203125" style="55" customWidth="1"/>
    <col min="12" max="12" width="3.1640625" style="301" customWidth="1"/>
    <col min="13" max="21" width="8" style="55" customWidth="1"/>
    <col min="22" max="16384" width="9.1640625" style="55"/>
  </cols>
  <sheetData>
    <row r="1" spans="1:30" ht="15" x14ac:dyDescent="0.3">
      <c r="A1" s="71" t="s">
        <v>64</v>
      </c>
      <c r="B1" s="55"/>
      <c r="C1" s="55"/>
      <c r="D1" s="112"/>
      <c r="E1" s="112"/>
      <c r="F1" s="112"/>
      <c r="G1" s="112"/>
      <c r="H1" s="112"/>
      <c r="I1" s="112"/>
      <c r="J1" s="112"/>
      <c r="K1" s="112"/>
      <c r="L1" s="300"/>
      <c r="M1" s="112"/>
      <c r="N1" s="112"/>
      <c r="O1" s="112"/>
      <c r="P1" s="112"/>
      <c r="Q1" s="112"/>
      <c r="R1" s="112"/>
      <c r="S1" s="112"/>
      <c r="T1" s="112"/>
      <c r="U1" s="112"/>
      <c r="V1" s="112"/>
      <c r="W1" s="112"/>
      <c r="X1" s="112"/>
      <c r="Y1" s="112"/>
      <c r="Z1" s="112"/>
      <c r="AA1" s="112"/>
      <c r="AB1" s="112"/>
      <c r="AC1" s="112"/>
      <c r="AD1" s="112"/>
    </row>
    <row r="2" spans="1:30" ht="15" x14ac:dyDescent="0.3">
      <c r="A2" s="68" t="s">
        <v>630</v>
      </c>
      <c r="M2" s="57"/>
      <c r="N2" s="57"/>
    </row>
    <row r="3" spans="1:30" ht="22.15" customHeight="1" x14ac:dyDescent="0.35">
      <c r="A3" s="81" t="str">
        <f>TAB00!B73&amp;" : "&amp;TAB00!C73</f>
        <v>TAB7.2 : Détail des comptes de régularisation</v>
      </c>
      <c r="B3" s="81"/>
      <c r="C3" s="81"/>
      <c r="D3" s="81"/>
      <c r="E3" s="81"/>
      <c r="F3" s="81"/>
      <c r="G3" s="81"/>
      <c r="H3" s="81"/>
      <c r="I3" s="81"/>
      <c r="J3" s="81"/>
      <c r="K3" s="81"/>
      <c r="L3" s="81"/>
      <c r="M3" s="81"/>
      <c r="N3" s="81"/>
      <c r="O3" s="81"/>
      <c r="P3" s="81"/>
      <c r="Q3" s="81"/>
      <c r="R3" s="81"/>
      <c r="S3" s="81"/>
      <c r="T3" s="81"/>
      <c r="U3" s="81"/>
    </row>
    <row r="4" spans="1:30" x14ac:dyDescent="0.3">
      <c r="I4" s="58"/>
    </row>
    <row r="5" spans="1:30" x14ac:dyDescent="0.3">
      <c r="M5" s="506" t="s">
        <v>445</v>
      </c>
      <c r="N5" s="507"/>
      <c r="O5" s="507"/>
      <c r="P5" s="507"/>
      <c r="Q5" s="507"/>
      <c r="R5" s="507"/>
      <c r="S5" s="507"/>
      <c r="T5" s="507"/>
      <c r="U5" s="508"/>
    </row>
    <row r="6" spans="1:30" ht="40.5" x14ac:dyDescent="0.3">
      <c r="A6" s="104" t="s">
        <v>66</v>
      </c>
      <c r="B6" s="378" t="s">
        <v>514</v>
      </c>
      <c r="C6" s="104" t="s">
        <v>505</v>
      </c>
      <c r="D6" s="378" t="s">
        <v>513</v>
      </c>
      <c r="E6" s="378" t="s">
        <v>512</v>
      </c>
      <c r="F6" s="378" t="s">
        <v>511</v>
      </c>
      <c r="G6" s="160" t="s">
        <v>494</v>
      </c>
      <c r="H6" s="160" t="s">
        <v>495</v>
      </c>
      <c r="I6" s="160" t="s">
        <v>496</v>
      </c>
      <c r="J6" s="160" t="s">
        <v>497</v>
      </c>
      <c r="K6" s="160" t="s">
        <v>498</v>
      </c>
      <c r="M6" s="380" t="s">
        <v>446</v>
      </c>
      <c r="N6" s="378" t="s">
        <v>447</v>
      </c>
      <c r="O6" s="378" t="s">
        <v>503</v>
      </c>
      <c r="P6" s="378" t="s">
        <v>449</v>
      </c>
      <c r="Q6" s="378" t="s">
        <v>504</v>
      </c>
      <c r="R6" s="378" t="s">
        <v>460</v>
      </c>
      <c r="S6" s="378" t="s">
        <v>461</v>
      </c>
      <c r="T6" s="378" t="s">
        <v>491</v>
      </c>
      <c r="U6" s="378" t="s">
        <v>463</v>
      </c>
    </row>
    <row r="7" spans="1:30" x14ac:dyDescent="0.3">
      <c r="A7" s="187" t="s">
        <v>25</v>
      </c>
      <c r="B7" s="187"/>
      <c r="C7" s="187"/>
      <c r="D7" s="187"/>
      <c r="E7" s="187"/>
      <c r="F7" s="187"/>
      <c r="G7" s="187"/>
      <c r="H7" s="187"/>
      <c r="I7" s="187"/>
      <c r="J7" s="187"/>
      <c r="K7" s="187"/>
      <c r="M7" s="170">
        <f>IFERROR(IF(AND(ROUND(SUM(B7:B7),0)=0,ROUND(SUM(C7:C7),0)&gt;ROUND(SUM(B7:B7),0)),"INF",(ROUND(SUM(C7:C7),0)-ROUND(SUM(B7:B7),0))/ROUND(SUM(B7:B7),0)),0)</f>
        <v>0</v>
      </c>
      <c r="N7" s="170">
        <f t="shared" ref="M7:N47" si="0">IFERROR(IF(AND(ROUND(SUM(C7:C7),0)=0,ROUND(SUM(D7:D7),0)&gt;ROUND(SUM(C7:C7),0)),"INF",(ROUND(SUM(D7:D7),0)-ROUND(SUM(C7:C7),0))/ROUND(SUM(C7:C7),0)),0)</f>
        <v>0</v>
      </c>
      <c r="O7" s="170">
        <f t="shared" ref="O7:O47" si="1">IFERROR(IF(AND(ROUND(SUM(D7),0)=0,ROUND(SUM(E7:E7),0)&gt;ROUND(SUM(D7),0)),"INF",(ROUND(SUM(E7:E7),0)-ROUND(SUM(D7),0))/ROUND(SUM(D7),0)),0)</f>
        <v>0</v>
      </c>
      <c r="P7" s="170">
        <f t="shared" ref="P7:P47" si="2">IFERROR(IF(AND(ROUND(SUM(E7),0)=0,ROUND(SUM(F7:F7),0)&gt;ROUND(SUM(E7),0)),"INF",(ROUND(SUM(F7:F7),0)-ROUND(SUM(E7),0))/ROUND(SUM(E7),0)),0)</f>
        <v>0</v>
      </c>
      <c r="Q7" s="170">
        <f t="shared" ref="Q7:Q47" si="3">IFERROR(IF(AND(ROUND(SUM(F7),0)=0,ROUND(SUM(G7:G7),0)&gt;ROUND(SUM(F7),0)),"INF",(ROUND(SUM(G7:G7),0)-ROUND(SUM(F7),0))/ROUND(SUM(F7),0)),0)</f>
        <v>0</v>
      </c>
      <c r="R7" s="170">
        <f t="shared" ref="R7:R47" si="4">IFERROR(IF(AND(ROUND(SUM(G7),0)=0,ROUND(SUM(H7:H7),0)&gt;ROUND(SUM(G7),0)),"INF",(ROUND(SUM(H7:H7),0)-ROUND(SUM(G7),0))/ROUND(SUM(G7),0)),0)</f>
        <v>0</v>
      </c>
      <c r="S7" s="170">
        <f t="shared" ref="S7:S47" si="5">IFERROR(IF(AND(ROUND(SUM(H7),0)=0,ROUND(SUM(I7:I7),0)&gt;ROUND(SUM(H7),0)),"INF",(ROUND(SUM(I7:I7),0)-ROUND(SUM(H7),0))/ROUND(SUM(H7),0)),0)</f>
        <v>0</v>
      </c>
      <c r="T7" s="170">
        <f t="shared" ref="T7:T47" si="6">IFERROR(IF(AND(ROUND(SUM(I7),0)=0,ROUND(SUM(J7:J7),0)&gt;ROUND(SUM(I7),0)),"INF",(ROUND(SUM(J7:J7),0)-ROUND(SUM(I7),0))/ROUND(SUM(I7),0)),0)</f>
        <v>0</v>
      </c>
      <c r="U7" s="170">
        <f t="shared" ref="U7:U47" si="7">IFERROR(IF(AND(ROUND(SUM(J7),0)=0,ROUND(SUM(K7:K7),0)&gt;ROUND(SUM(J7),0)),"INF",(ROUND(SUM(K7:K7),0)-ROUND(SUM(J7),0))/ROUND(SUM(J7),0)),0)</f>
        <v>0</v>
      </c>
    </row>
    <row r="8" spans="1:30" x14ac:dyDescent="0.3">
      <c r="A8" s="187" t="s">
        <v>26</v>
      </c>
      <c r="B8" s="187"/>
      <c r="C8" s="187"/>
      <c r="D8" s="187"/>
      <c r="E8" s="187"/>
      <c r="F8" s="187"/>
      <c r="G8" s="187"/>
      <c r="H8" s="187"/>
      <c r="I8" s="187"/>
      <c r="J8" s="187"/>
      <c r="K8" s="187"/>
      <c r="M8" s="170">
        <f t="shared" si="0"/>
        <v>0</v>
      </c>
      <c r="N8" s="170">
        <f t="shared" si="0"/>
        <v>0</v>
      </c>
      <c r="O8" s="170">
        <f t="shared" si="1"/>
        <v>0</v>
      </c>
      <c r="P8" s="170">
        <f t="shared" si="2"/>
        <v>0</v>
      </c>
      <c r="Q8" s="170">
        <f t="shared" si="3"/>
        <v>0</v>
      </c>
      <c r="R8" s="170">
        <f t="shared" si="4"/>
        <v>0</v>
      </c>
      <c r="S8" s="170">
        <f t="shared" si="5"/>
        <v>0</v>
      </c>
      <c r="T8" s="170">
        <f t="shared" si="6"/>
        <v>0</v>
      </c>
      <c r="U8" s="170">
        <f t="shared" si="7"/>
        <v>0</v>
      </c>
    </row>
    <row r="9" spans="1:30" x14ac:dyDescent="0.3">
      <c r="A9" s="187" t="s">
        <v>27</v>
      </c>
      <c r="B9" s="187"/>
      <c r="C9" s="187"/>
      <c r="D9" s="187"/>
      <c r="E9" s="187"/>
      <c r="F9" s="187"/>
      <c r="G9" s="187"/>
      <c r="H9" s="187"/>
      <c r="I9" s="187"/>
      <c r="J9" s="187"/>
      <c r="K9" s="187"/>
      <c r="M9" s="170">
        <f t="shared" si="0"/>
        <v>0</v>
      </c>
      <c r="N9" s="170">
        <f t="shared" si="0"/>
        <v>0</v>
      </c>
      <c r="O9" s="170">
        <f t="shared" si="1"/>
        <v>0</v>
      </c>
      <c r="P9" s="170">
        <f t="shared" si="2"/>
        <v>0</v>
      </c>
      <c r="Q9" s="170">
        <f t="shared" si="3"/>
        <v>0</v>
      </c>
      <c r="R9" s="170">
        <f t="shared" si="4"/>
        <v>0</v>
      </c>
      <c r="S9" s="170">
        <f t="shared" si="5"/>
        <v>0</v>
      </c>
      <c r="T9" s="170">
        <f t="shared" si="6"/>
        <v>0</v>
      </c>
      <c r="U9" s="170">
        <f t="shared" si="7"/>
        <v>0</v>
      </c>
    </row>
    <row r="10" spans="1:30" x14ac:dyDescent="0.3">
      <c r="A10" s="187" t="s">
        <v>28</v>
      </c>
      <c r="B10" s="187"/>
      <c r="C10" s="187"/>
      <c r="D10" s="187"/>
      <c r="E10" s="187"/>
      <c r="F10" s="187"/>
      <c r="G10" s="187"/>
      <c r="H10" s="187"/>
      <c r="I10" s="187"/>
      <c r="J10" s="187"/>
      <c r="K10" s="187"/>
      <c r="M10" s="170">
        <f t="shared" si="0"/>
        <v>0</v>
      </c>
      <c r="N10" s="170">
        <f t="shared" si="0"/>
        <v>0</v>
      </c>
      <c r="O10" s="170">
        <f t="shared" si="1"/>
        <v>0</v>
      </c>
      <c r="P10" s="170">
        <f t="shared" si="2"/>
        <v>0</v>
      </c>
      <c r="Q10" s="170">
        <f t="shared" si="3"/>
        <v>0</v>
      </c>
      <c r="R10" s="170">
        <f t="shared" si="4"/>
        <v>0</v>
      </c>
      <c r="S10" s="170">
        <f t="shared" si="5"/>
        <v>0</v>
      </c>
      <c r="T10" s="170">
        <f t="shared" si="6"/>
        <v>0</v>
      </c>
      <c r="U10" s="170">
        <f t="shared" si="7"/>
        <v>0</v>
      </c>
    </row>
    <row r="11" spans="1:30" x14ac:dyDescent="0.3">
      <c r="A11" s="187" t="s">
        <v>29</v>
      </c>
      <c r="B11" s="187"/>
      <c r="C11" s="187"/>
      <c r="D11" s="187"/>
      <c r="E11" s="187"/>
      <c r="F11" s="187"/>
      <c r="G11" s="187"/>
      <c r="H11" s="187"/>
      <c r="I11" s="187"/>
      <c r="J11" s="187"/>
      <c r="K11" s="187"/>
      <c r="M11" s="170">
        <f t="shared" si="0"/>
        <v>0</v>
      </c>
      <c r="N11" s="170">
        <f t="shared" si="0"/>
        <v>0</v>
      </c>
      <c r="O11" s="170">
        <f t="shared" si="1"/>
        <v>0</v>
      </c>
      <c r="P11" s="170">
        <f t="shared" si="2"/>
        <v>0</v>
      </c>
      <c r="Q11" s="170">
        <f t="shared" si="3"/>
        <v>0</v>
      </c>
      <c r="R11" s="170">
        <f t="shared" si="4"/>
        <v>0</v>
      </c>
      <c r="S11" s="170">
        <f t="shared" si="5"/>
        <v>0</v>
      </c>
      <c r="T11" s="170">
        <f t="shared" si="6"/>
        <v>0</v>
      </c>
      <c r="U11" s="170">
        <f t="shared" si="7"/>
        <v>0</v>
      </c>
    </row>
    <row r="12" spans="1:30" x14ac:dyDescent="0.3">
      <c r="A12" s="187" t="s">
        <v>631</v>
      </c>
      <c r="B12" s="187"/>
      <c r="C12" s="187"/>
      <c r="D12" s="187"/>
      <c r="E12" s="187"/>
      <c r="F12" s="187"/>
      <c r="G12" s="187"/>
      <c r="H12" s="187"/>
      <c r="I12" s="187"/>
      <c r="J12" s="187"/>
      <c r="K12" s="187"/>
      <c r="M12" s="170">
        <f t="shared" si="0"/>
        <v>0</v>
      </c>
      <c r="N12" s="170">
        <f t="shared" si="0"/>
        <v>0</v>
      </c>
      <c r="O12" s="170">
        <f t="shared" si="1"/>
        <v>0</v>
      </c>
      <c r="P12" s="170">
        <f t="shared" si="2"/>
        <v>0</v>
      </c>
      <c r="Q12" s="170">
        <f t="shared" si="3"/>
        <v>0</v>
      </c>
      <c r="R12" s="170">
        <f t="shared" si="4"/>
        <v>0</v>
      </c>
      <c r="S12" s="170">
        <f t="shared" si="5"/>
        <v>0</v>
      </c>
      <c r="T12" s="170">
        <f t="shared" si="6"/>
        <v>0</v>
      </c>
      <c r="U12" s="170">
        <f t="shared" si="7"/>
        <v>0</v>
      </c>
    </row>
    <row r="13" spans="1:30" x14ac:dyDescent="0.3">
      <c r="A13" s="187" t="s">
        <v>632</v>
      </c>
      <c r="B13" s="187"/>
      <c r="C13" s="187"/>
      <c r="D13" s="187"/>
      <c r="E13" s="187"/>
      <c r="F13" s="187"/>
      <c r="G13" s="187"/>
      <c r="H13" s="187"/>
      <c r="I13" s="187"/>
      <c r="J13" s="187"/>
      <c r="K13" s="187"/>
      <c r="M13" s="170">
        <f t="shared" si="0"/>
        <v>0</v>
      </c>
      <c r="N13" s="170">
        <f t="shared" si="0"/>
        <v>0</v>
      </c>
      <c r="O13" s="170">
        <f t="shared" si="1"/>
        <v>0</v>
      </c>
      <c r="P13" s="170">
        <f t="shared" si="2"/>
        <v>0</v>
      </c>
      <c r="Q13" s="170">
        <f t="shared" si="3"/>
        <v>0</v>
      </c>
      <c r="R13" s="170">
        <f t="shared" si="4"/>
        <v>0</v>
      </c>
      <c r="S13" s="170">
        <f t="shared" si="5"/>
        <v>0</v>
      </c>
      <c r="T13" s="170">
        <f t="shared" si="6"/>
        <v>0</v>
      </c>
      <c r="U13" s="170">
        <f t="shared" si="7"/>
        <v>0</v>
      </c>
    </row>
    <row r="14" spans="1:30" x14ac:dyDescent="0.3">
      <c r="A14" s="187" t="s">
        <v>633</v>
      </c>
      <c r="B14" s="187"/>
      <c r="C14" s="187"/>
      <c r="D14" s="187"/>
      <c r="E14" s="187"/>
      <c r="F14" s="187"/>
      <c r="G14" s="187"/>
      <c r="H14" s="187"/>
      <c r="I14" s="187"/>
      <c r="J14" s="187"/>
      <c r="K14" s="187"/>
      <c r="M14" s="170">
        <f t="shared" si="0"/>
        <v>0</v>
      </c>
      <c r="N14" s="170">
        <f t="shared" si="0"/>
        <v>0</v>
      </c>
      <c r="O14" s="170">
        <f t="shared" si="1"/>
        <v>0</v>
      </c>
      <c r="P14" s="170">
        <f t="shared" si="2"/>
        <v>0</v>
      </c>
      <c r="Q14" s="170">
        <f t="shared" si="3"/>
        <v>0</v>
      </c>
      <c r="R14" s="170">
        <f t="shared" si="4"/>
        <v>0</v>
      </c>
      <c r="S14" s="170">
        <f t="shared" si="5"/>
        <v>0</v>
      </c>
      <c r="T14" s="170">
        <f t="shared" si="6"/>
        <v>0</v>
      </c>
      <c r="U14" s="170">
        <f t="shared" si="7"/>
        <v>0</v>
      </c>
    </row>
    <row r="15" spans="1:30" x14ac:dyDescent="0.3">
      <c r="A15" s="187" t="s">
        <v>634</v>
      </c>
      <c r="B15" s="187"/>
      <c r="C15" s="187"/>
      <c r="D15" s="187"/>
      <c r="E15" s="187"/>
      <c r="F15" s="187"/>
      <c r="G15" s="187"/>
      <c r="H15" s="187"/>
      <c r="I15" s="187"/>
      <c r="J15" s="187"/>
      <c r="K15" s="187"/>
      <c r="M15" s="170">
        <f t="shared" si="0"/>
        <v>0</v>
      </c>
      <c r="N15" s="170">
        <f t="shared" si="0"/>
        <v>0</v>
      </c>
      <c r="O15" s="170">
        <f t="shared" si="1"/>
        <v>0</v>
      </c>
      <c r="P15" s="170">
        <f t="shared" si="2"/>
        <v>0</v>
      </c>
      <c r="Q15" s="170">
        <f t="shared" si="3"/>
        <v>0</v>
      </c>
      <c r="R15" s="170">
        <f t="shared" si="4"/>
        <v>0</v>
      </c>
      <c r="S15" s="170">
        <f t="shared" si="5"/>
        <v>0</v>
      </c>
      <c r="T15" s="170">
        <f t="shared" si="6"/>
        <v>0</v>
      </c>
      <c r="U15" s="170">
        <f t="shared" si="7"/>
        <v>0</v>
      </c>
    </row>
    <row r="16" spans="1:30" x14ac:dyDescent="0.3">
      <c r="A16" s="187" t="s">
        <v>635</v>
      </c>
      <c r="B16" s="187"/>
      <c r="C16" s="187"/>
      <c r="D16" s="187"/>
      <c r="E16" s="187"/>
      <c r="F16" s="187"/>
      <c r="G16" s="187"/>
      <c r="H16" s="187"/>
      <c r="I16" s="187"/>
      <c r="J16" s="187"/>
      <c r="K16" s="187"/>
      <c r="M16" s="170">
        <f t="shared" si="0"/>
        <v>0</v>
      </c>
      <c r="N16" s="170">
        <f t="shared" si="0"/>
        <v>0</v>
      </c>
      <c r="O16" s="170">
        <f t="shared" si="1"/>
        <v>0</v>
      </c>
      <c r="P16" s="170">
        <f t="shared" si="2"/>
        <v>0</v>
      </c>
      <c r="Q16" s="170">
        <f t="shared" si="3"/>
        <v>0</v>
      </c>
      <c r="R16" s="170">
        <f t="shared" si="4"/>
        <v>0</v>
      </c>
      <c r="S16" s="170">
        <f t="shared" si="5"/>
        <v>0</v>
      </c>
      <c r="T16" s="170">
        <f t="shared" si="6"/>
        <v>0</v>
      </c>
      <c r="U16" s="170">
        <f t="shared" si="7"/>
        <v>0</v>
      </c>
    </row>
    <row r="17" spans="1:21" x14ac:dyDescent="0.3">
      <c r="A17" s="187" t="s">
        <v>636</v>
      </c>
      <c r="B17" s="187"/>
      <c r="C17" s="187"/>
      <c r="D17" s="187"/>
      <c r="E17" s="187"/>
      <c r="F17" s="187"/>
      <c r="G17" s="187"/>
      <c r="H17" s="187"/>
      <c r="I17" s="187"/>
      <c r="J17" s="187"/>
      <c r="K17" s="187"/>
      <c r="M17" s="170"/>
      <c r="N17" s="170"/>
      <c r="O17" s="170"/>
      <c r="P17" s="170"/>
      <c r="Q17" s="170"/>
      <c r="R17" s="170"/>
      <c r="S17" s="170"/>
      <c r="T17" s="170"/>
      <c r="U17" s="170"/>
    </row>
    <row r="18" spans="1:21" x14ac:dyDescent="0.3">
      <c r="A18" s="187" t="s">
        <v>637</v>
      </c>
      <c r="B18" s="187"/>
      <c r="C18" s="187"/>
      <c r="D18" s="187"/>
      <c r="E18" s="187"/>
      <c r="F18" s="187"/>
      <c r="G18" s="187"/>
      <c r="H18" s="187"/>
      <c r="I18" s="187"/>
      <c r="J18" s="187"/>
      <c r="K18" s="187"/>
      <c r="M18" s="170"/>
      <c r="N18" s="170"/>
      <c r="O18" s="170"/>
      <c r="P18" s="170"/>
      <c r="Q18" s="170"/>
      <c r="R18" s="170"/>
      <c r="S18" s="170"/>
      <c r="T18" s="170"/>
      <c r="U18" s="170"/>
    </row>
    <row r="19" spans="1:21" x14ac:dyDescent="0.3">
      <c r="A19" s="187" t="s">
        <v>638</v>
      </c>
      <c r="B19" s="187"/>
      <c r="C19" s="187"/>
      <c r="D19" s="187"/>
      <c r="E19" s="187"/>
      <c r="F19" s="187"/>
      <c r="G19" s="187"/>
      <c r="H19" s="187"/>
      <c r="I19" s="187"/>
      <c r="J19" s="187"/>
      <c r="K19" s="187"/>
      <c r="M19" s="170"/>
      <c r="N19" s="170"/>
      <c r="O19" s="170"/>
      <c r="P19" s="170"/>
      <c r="Q19" s="170"/>
      <c r="R19" s="170"/>
      <c r="S19" s="170"/>
      <c r="T19" s="170"/>
      <c r="U19" s="170"/>
    </row>
    <row r="20" spans="1:21" x14ac:dyDescent="0.3">
      <c r="A20" s="187" t="s">
        <v>639</v>
      </c>
      <c r="B20" s="187"/>
      <c r="C20" s="187"/>
      <c r="D20" s="187"/>
      <c r="E20" s="187"/>
      <c r="F20" s="187"/>
      <c r="G20" s="187"/>
      <c r="H20" s="187"/>
      <c r="I20" s="187"/>
      <c r="J20" s="187"/>
      <c r="K20" s="187"/>
      <c r="M20" s="170">
        <f t="shared" si="0"/>
        <v>0</v>
      </c>
      <c r="N20" s="170">
        <f t="shared" si="0"/>
        <v>0</v>
      </c>
      <c r="O20" s="170">
        <f t="shared" si="1"/>
        <v>0</v>
      </c>
      <c r="P20" s="170">
        <f t="shared" si="2"/>
        <v>0</v>
      </c>
      <c r="Q20" s="170">
        <f t="shared" si="3"/>
        <v>0</v>
      </c>
      <c r="R20" s="170">
        <f t="shared" si="4"/>
        <v>0</v>
      </c>
      <c r="S20" s="170">
        <f t="shared" si="5"/>
        <v>0</v>
      </c>
      <c r="T20" s="170">
        <f t="shared" si="6"/>
        <v>0</v>
      </c>
      <c r="U20" s="170">
        <f t="shared" si="7"/>
        <v>0</v>
      </c>
    </row>
    <row r="21" spans="1:21" x14ac:dyDescent="0.3">
      <c r="A21" s="187" t="s">
        <v>640</v>
      </c>
      <c r="B21" s="187"/>
      <c r="C21" s="187"/>
      <c r="D21" s="187"/>
      <c r="E21" s="187"/>
      <c r="F21" s="187"/>
      <c r="G21" s="187"/>
      <c r="H21" s="187"/>
      <c r="I21" s="187"/>
      <c r="J21" s="187"/>
      <c r="K21" s="187"/>
      <c r="M21" s="170">
        <f t="shared" si="0"/>
        <v>0</v>
      </c>
      <c r="N21" s="170">
        <f t="shared" si="0"/>
        <v>0</v>
      </c>
      <c r="O21" s="170">
        <f t="shared" si="1"/>
        <v>0</v>
      </c>
      <c r="P21" s="170">
        <f t="shared" si="2"/>
        <v>0</v>
      </c>
      <c r="Q21" s="170">
        <f t="shared" si="3"/>
        <v>0</v>
      </c>
      <c r="R21" s="170">
        <f t="shared" si="4"/>
        <v>0</v>
      </c>
      <c r="S21" s="170">
        <f t="shared" si="5"/>
        <v>0</v>
      </c>
      <c r="T21" s="170">
        <f t="shared" si="6"/>
        <v>0</v>
      </c>
      <c r="U21" s="170">
        <f t="shared" si="7"/>
        <v>0</v>
      </c>
    </row>
    <row r="22" spans="1:21" x14ac:dyDescent="0.3">
      <c r="A22" s="187" t="s">
        <v>641</v>
      </c>
      <c r="B22" s="187"/>
      <c r="C22" s="187"/>
      <c r="D22" s="187"/>
      <c r="E22" s="187"/>
      <c r="F22" s="187"/>
      <c r="G22" s="187"/>
      <c r="H22" s="187"/>
      <c r="I22" s="187"/>
      <c r="J22" s="187"/>
      <c r="K22" s="187"/>
      <c r="M22" s="170">
        <f t="shared" si="0"/>
        <v>0</v>
      </c>
      <c r="N22" s="170">
        <f t="shared" si="0"/>
        <v>0</v>
      </c>
      <c r="O22" s="170">
        <f t="shared" si="1"/>
        <v>0</v>
      </c>
      <c r="P22" s="170">
        <f t="shared" si="2"/>
        <v>0</v>
      </c>
      <c r="Q22" s="170">
        <f t="shared" si="3"/>
        <v>0</v>
      </c>
      <c r="R22" s="170">
        <f t="shared" si="4"/>
        <v>0</v>
      </c>
      <c r="S22" s="170">
        <f t="shared" si="5"/>
        <v>0</v>
      </c>
      <c r="T22" s="170">
        <f t="shared" si="6"/>
        <v>0</v>
      </c>
      <c r="U22" s="170">
        <f t="shared" si="7"/>
        <v>0</v>
      </c>
    </row>
    <row r="23" spans="1:21" x14ac:dyDescent="0.3">
      <c r="A23" s="187" t="s">
        <v>642</v>
      </c>
      <c r="B23" s="187"/>
      <c r="C23" s="187"/>
      <c r="D23" s="187"/>
      <c r="E23" s="187"/>
      <c r="F23" s="187"/>
      <c r="G23" s="187"/>
      <c r="H23" s="187"/>
      <c r="I23" s="187"/>
      <c r="J23" s="187"/>
      <c r="K23" s="187"/>
      <c r="M23" s="170">
        <f t="shared" si="0"/>
        <v>0</v>
      </c>
      <c r="N23" s="170">
        <f t="shared" si="0"/>
        <v>0</v>
      </c>
      <c r="O23" s="170">
        <f t="shared" si="1"/>
        <v>0</v>
      </c>
      <c r="P23" s="170">
        <f t="shared" si="2"/>
        <v>0</v>
      </c>
      <c r="Q23" s="170">
        <f t="shared" si="3"/>
        <v>0</v>
      </c>
      <c r="R23" s="170">
        <f t="shared" si="4"/>
        <v>0</v>
      </c>
      <c r="S23" s="170">
        <f t="shared" si="5"/>
        <v>0</v>
      </c>
      <c r="T23" s="170">
        <f t="shared" si="6"/>
        <v>0</v>
      </c>
      <c r="U23" s="170">
        <f t="shared" si="7"/>
        <v>0</v>
      </c>
    </row>
    <row r="24" spans="1:21" x14ac:dyDescent="0.3">
      <c r="A24" s="187" t="s">
        <v>643</v>
      </c>
      <c r="B24" s="187"/>
      <c r="C24" s="187"/>
      <c r="D24" s="187"/>
      <c r="E24" s="187"/>
      <c r="F24" s="187"/>
      <c r="G24" s="187"/>
      <c r="H24" s="187"/>
      <c r="I24" s="187"/>
      <c r="J24" s="187"/>
      <c r="K24" s="187"/>
      <c r="M24" s="170">
        <f t="shared" si="0"/>
        <v>0</v>
      </c>
      <c r="N24" s="170">
        <f t="shared" si="0"/>
        <v>0</v>
      </c>
      <c r="O24" s="170">
        <f t="shared" si="1"/>
        <v>0</v>
      </c>
      <c r="P24" s="170">
        <f t="shared" si="2"/>
        <v>0</v>
      </c>
      <c r="Q24" s="170">
        <f t="shared" si="3"/>
        <v>0</v>
      </c>
      <c r="R24" s="170">
        <f t="shared" si="4"/>
        <v>0</v>
      </c>
      <c r="S24" s="170">
        <f t="shared" si="5"/>
        <v>0</v>
      </c>
      <c r="T24" s="170">
        <f t="shared" si="6"/>
        <v>0</v>
      </c>
      <c r="U24" s="170">
        <f t="shared" si="7"/>
        <v>0</v>
      </c>
    </row>
    <row r="25" spans="1:21" x14ac:dyDescent="0.3">
      <c r="A25" s="187" t="s">
        <v>644</v>
      </c>
      <c r="B25" s="187"/>
      <c r="C25" s="187"/>
      <c r="D25" s="187"/>
      <c r="E25" s="187"/>
      <c r="F25" s="187"/>
      <c r="G25" s="187"/>
      <c r="H25" s="187"/>
      <c r="I25" s="187"/>
      <c r="J25" s="187"/>
      <c r="K25" s="187"/>
      <c r="M25" s="170">
        <f t="shared" si="0"/>
        <v>0</v>
      </c>
      <c r="N25" s="170">
        <f t="shared" si="0"/>
        <v>0</v>
      </c>
      <c r="O25" s="170">
        <f t="shared" si="1"/>
        <v>0</v>
      </c>
      <c r="P25" s="170">
        <f t="shared" si="2"/>
        <v>0</v>
      </c>
      <c r="Q25" s="170">
        <f t="shared" si="3"/>
        <v>0</v>
      </c>
      <c r="R25" s="170">
        <f t="shared" si="4"/>
        <v>0</v>
      </c>
      <c r="S25" s="170">
        <f t="shared" si="5"/>
        <v>0</v>
      </c>
      <c r="T25" s="170">
        <f t="shared" si="6"/>
        <v>0</v>
      </c>
      <c r="U25" s="170">
        <f t="shared" si="7"/>
        <v>0</v>
      </c>
    </row>
    <row r="26" spans="1:21" x14ac:dyDescent="0.3">
      <c r="A26" s="296" t="s">
        <v>137</v>
      </c>
      <c r="B26" s="297">
        <f t="shared" ref="B26:K26" si="8">SUM(B7:B25)</f>
        <v>0</v>
      </c>
      <c r="C26" s="297">
        <f t="shared" si="8"/>
        <v>0</v>
      </c>
      <c r="D26" s="297">
        <f t="shared" si="8"/>
        <v>0</v>
      </c>
      <c r="E26" s="297">
        <f t="shared" si="8"/>
        <v>0</v>
      </c>
      <c r="F26" s="297">
        <f t="shared" si="8"/>
        <v>0</v>
      </c>
      <c r="G26" s="297">
        <f t="shared" si="8"/>
        <v>0</v>
      </c>
      <c r="H26" s="297">
        <f t="shared" si="8"/>
        <v>0</v>
      </c>
      <c r="I26" s="297">
        <f t="shared" si="8"/>
        <v>0</v>
      </c>
      <c r="J26" s="297">
        <f t="shared" si="8"/>
        <v>0</v>
      </c>
      <c r="K26" s="297">
        <f t="shared" si="8"/>
        <v>0</v>
      </c>
      <c r="M26" s="252">
        <f t="shared" si="0"/>
        <v>0</v>
      </c>
      <c r="N26" s="252">
        <f t="shared" si="0"/>
        <v>0</v>
      </c>
      <c r="O26" s="252">
        <f t="shared" si="1"/>
        <v>0</v>
      </c>
      <c r="P26" s="252">
        <f t="shared" si="2"/>
        <v>0</v>
      </c>
      <c r="Q26" s="252">
        <f t="shared" si="3"/>
        <v>0</v>
      </c>
      <c r="R26" s="252">
        <f t="shared" si="4"/>
        <v>0</v>
      </c>
      <c r="S26" s="252">
        <f t="shared" si="5"/>
        <v>0</v>
      </c>
      <c r="T26" s="252">
        <f t="shared" si="6"/>
        <v>0</v>
      </c>
      <c r="U26" s="252">
        <f t="shared" si="7"/>
        <v>0</v>
      </c>
    </row>
    <row r="27" spans="1:21" x14ac:dyDescent="0.3">
      <c r="A27" s="187" t="s">
        <v>25</v>
      </c>
      <c r="B27" s="187"/>
      <c r="C27" s="187"/>
      <c r="D27" s="187"/>
      <c r="E27" s="187"/>
      <c r="F27" s="187"/>
      <c r="G27" s="187"/>
      <c r="H27" s="187"/>
      <c r="I27" s="187"/>
      <c r="J27" s="187"/>
      <c r="K27" s="187"/>
      <c r="M27" s="170">
        <f t="shared" si="0"/>
        <v>0</v>
      </c>
      <c r="N27" s="170">
        <f t="shared" si="0"/>
        <v>0</v>
      </c>
      <c r="O27" s="170">
        <f t="shared" si="1"/>
        <v>0</v>
      </c>
      <c r="P27" s="170">
        <f t="shared" si="2"/>
        <v>0</v>
      </c>
      <c r="Q27" s="170">
        <f t="shared" si="3"/>
        <v>0</v>
      </c>
      <c r="R27" s="170">
        <f t="shared" si="4"/>
        <v>0</v>
      </c>
      <c r="S27" s="170">
        <f t="shared" si="5"/>
        <v>0</v>
      </c>
      <c r="T27" s="170">
        <f t="shared" si="6"/>
        <v>0</v>
      </c>
      <c r="U27" s="170">
        <f t="shared" si="7"/>
        <v>0</v>
      </c>
    </row>
    <row r="28" spans="1:21" x14ac:dyDescent="0.3">
      <c r="A28" s="187" t="s">
        <v>26</v>
      </c>
      <c r="B28" s="187"/>
      <c r="C28" s="187"/>
      <c r="D28" s="187"/>
      <c r="E28" s="187"/>
      <c r="F28" s="187"/>
      <c r="G28" s="187"/>
      <c r="H28" s="187"/>
      <c r="I28" s="187"/>
      <c r="J28" s="187"/>
      <c r="K28" s="187"/>
      <c r="M28" s="170">
        <f t="shared" si="0"/>
        <v>0</v>
      </c>
      <c r="N28" s="170">
        <f t="shared" si="0"/>
        <v>0</v>
      </c>
      <c r="O28" s="170">
        <f t="shared" si="1"/>
        <v>0</v>
      </c>
      <c r="P28" s="170">
        <f t="shared" si="2"/>
        <v>0</v>
      </c>
      <c r="Q28" s="170">
        <f t="shared" si="3"/>
        <v>0</v>
      </c>
      <c r="R28" s="170">
        <f t="shared" si="4"/>
        <v>0</v>
      </c>
      <c r="S28" s="170">
        <f t="shared" si="5"/>
        <v>0</v>
      </c>
      <c r="T28" s="170">
        <f t="shared" si="6"/>
        <v>0</v>
      </c>
      <c r="U28" s="170">
        <f t="shared" si="7"/>
        <v>0</v>
      </c>
    </row>
    <row r="29" spans="1:21" x14ac:dyDescent="0.3">
      <c r="A29" s="187" t="s">
        <v>27</v>
      </c>
      <c r="B29" s="187"/>
      <c r="C29" s="187"/>
      <c r="D29" s="187"/>
      <c r="E29" s="187"/>
      <c r="F29" s="187"/>
      <c r="G29" s="187"/>
      <c r="H29" s="187"/>
      <c r="I29" s="187"/>
      <c r="J29" s="187"/>
      <c r="K29" s="187"/>
      <c r="M29" s="170">
        <f t="shared" si="0"/>
        <v>0</v>
      </c>
      <c r="N29" s="170">
        <f t="shared" si="0"/>
        <v>0</v>
      </c>
      <c r="O29" s="170">
        <f t="shared" si="1"/>
        <v>0</v>
      </c>
      <c r="P29" s="170">
        <f t="shared" si="2"/>
        <v>0</v>
      </c>
      <c r="Q29" s="170">
        <f t="shared" si="3"/>
        <v>0</v>
      </c>
      <c r="R29" s="170">
        <f t="shared" si="4"/>
        <v>0</v>
      </c>
      <c r="S29" s="170">
        <f t="shared" si="5"/>
        <v>0</v>
      </c>
      <c r="T29" s="170">
        <f t="shared" si="6"/>
        <v>0</v>
      </c>
      <c r="U29" s="170">
        <f t="shared" si="7"/>
        <v>0</v>
      </c>
    </row>
    <row r="30" spans="1:21" x14ac:dyDescent="0.3">
      <c r="A30" s="187" t="s">
        <v>28</v>
      </c>
      <c r="B30" s="187"/>
      <c r="C30" s="187"/>
      <c r="D30" s="187"/>
      <c r="E30" s="187"/>
      <c r="F30" s="187"/>
      <c r="G30" s="187"/>
      <c r="H30" s="187"/>
      <c r="I30" s="187"/>
      <c r="J30" s="187"/>
      <c r="K30" s="187"/>
      <c r="M30" s="170">
        <f t="shared" si="0"/>
        <v>0</v>
      </c>
      <c r="N30" s="170">
        <f t="shared" si="0"/>
        <v>0</v>
      </c>
      <c r="O30" s="170">
        <f t="shared" si="1"/>
        <v>0</v>
      </c>
      <c r="P30" s="170">
        <f t="shared" si="2"/>
        <v>0</v>
      </c>
      <c r="Q30" s="170">
        <f t="shared" si="3"/>
        <v>0</v>
      </c>
      <c r="R30" s="170">
        <f t="shared" si="4"/>
        <v>0</v>
      </c>
      <c r="S30" s="170">
        <f t="shared" si="5"/>
        <v>0</v>
      </c>
      <c r="T30" s="170">
        <f t="shared" si="6"/>
        <v>0</v>
      </c>
      <c r="U30" s="170">
        <f t="shared" si="7"/>
        <v>0</v>
      </c>
    </row>
    <row r="31" spans="1:21" x14ac:dyDescent="0.3">
      <c r="A31" s="187" t="s">
        <v>29</v>
      </c>
      <c r="B31" s="187"/>
      <c r="C31" s="187"/>
      <c r="D31" s="187"/>
      <c r="E31" s="187"/>
      <c r="F31" s="187"/>
      <c r="G31" s="187"/>
      <c r="H31" s="187"/>
      <c r="I31" s="187"/>
      <c r="J31" s="187"/>
      <c r="K31" s="187"/>
      <c r="M31" s="170">
        <f t="shared" si="0"/>
        <v>0</v>
      </c>
      <c r="N31" s="170">
        <f t="shared" si="0"/>
        <v>0</v>
      </c>
      <c r="O31" s="170">
        <f t="shared" si="1"/>
        <v>0</v>
      </c>
      <c r="P31" s="170">
        <f t="shared" si="2"/>
        <v>0</v>
      </c>
      <c r="Q31" s="170">
        <f t="shared" si="3"/>
        <v>0</v>
      </c>
      <c r="R31" s="170">
        <f t="shared" si="4"/>
        <v>0</v>
      </c>
      <c r="S31" s="170">
        <f t="shared" si="5"/>
        <v>0</v>
      </c>
      <c r="T31" s="170">
        <f t="shared" si="6"/>
        <v>0</v>
      </c>
      <c r="U31" s="170">
        <f t="shared" si="7"/>
        <v>0</v>
      </c>
    </row>
    <row r="32" spans="1:21" x14ac:dyDescent="0.3">
      <c r="A32" s="187" t="s">
        <v>631</v>
      </c>
      <c r="B32" s="187"/>
      <c r="C32" s="187"/>
      <c r="D32" s="187"/>
      <c r="E32" s="187"/>
      <c r="F32" s="187"/>
      <c r="G32" s="187"/>
      <c r="H32" s="187"/>
      <c r="I32" s="187"/>
      <c r="J32" s="187"/>
      <c r="K32" s="187"/>
      <c r="M32" s="170">
        <f t="shared" si="0"/>
        <v>0</v>
      </c>
      <c r="N32" s="170">
        <f t="shared" si="0"/>
        <v>0</v>
      </c>
      <c r="O32" s="170">
        <f t="shared" si="1"/>
        <v>0</v>
      </c>
      <c r="P32" s="170">
        <f t="shared" si="2"/>
        <v>0</v>
      </c>
      <c r="Q32" s="170">
        <f t="shared" si="3"/>
        <v>0</v>
      </c>
      <c r="R32" s="170">
        <f t="shared" si="4"/>
        <v>0</v>
      </c>
      <c r="S32" s="170">
        <f t="shared" si="5"/>
        <v>0</v>
      </c>
      <c r="T32" s="170">
        <f t="shared" si="6"/>
        <v>0</v>
      </c>
      <c r="U32" s="170">
        <f t="shared" si="7"/>
        <v>0</v>
      </c>
    </row>
    <row r="33" spans="1:25" x14ac:dyDescent="0.3">
      <c r="A33" s="187" t="s">
        <v>632</v>
      </c>
      <c r="B33" s="187"/>
      <c r="C33" s="187"/>
      <c r="D33" s="187"/>
      <c r="E33" s="187"/>
      <c r="F33" s="187"/>
      <c r="G33" s="187"/>
      <c r="H33" s="187"/>
      <c r="I33" s="187"/>
      <c r="J33" s="187"/>
      <c r="K33" s="187"/>
      <c r="M33" s="170">
        <f t="shared" si="0"/>
        <v>0</v>
      </c>
      <c r="N33" s="170">
        <f t="shared" si="0"/>
        <v>0</v>
      </c>
      <c r="O33" s="170">
        <f t="shared" si="1"/>
        <v>0</v>
      </c>
      <c r="P33" s="170">
        <f t="shared" si="2"/>
        <v>0</v>
      </c>
      <c r="Q33" s="170">
        <f t="shared" si="3"/>
        <v>0</v>
      </c>
      <c r="R33" s="170">
        <f t="shared" si="4"/>
        <v>0</v>
      </c>
      <c r="S33" s="170">
        <f t="shared" si="5"/>
        <v>0</v>
      </c>
      <c r="T33" s="170">
        <f t="shared" si="6"/>
        <v>0</v>
      </c>
      <c r="U33" s="170">
        <f t="shared" si="7"/>
        <v>0</v>
      </c>
    </row>
    <row r="34" spans="1:25" x14ac:dyDescent="0.3">
      <c r="A34" s="187" t="s">
        <v>633</v>
      </c>
      <c r="B34" s="187"/>
      <c r="C34" s="187"/>
      <c r="D34" s="187"/>
      <c r="E34" s="187"/>
      <c r="F34" s="187"/>
      <c r="G34" s="187"/>
      <c r="H34" s="187"/>
      <c r="I34" s="187"/>
      <c r="J34" s="187"/>
      <c r="K34" s="187"/>
      <c r="M34" s="170">
        <f t="shared" si="0"/>
        <v>0</v>
      </c>
      <c r="N34" s="170">
        <f t="shared" si="0"/>
        <v>0</v>
      </c>
      <c r="O34" s="170">
        <f t="shared" si="1"/>
        <v>0</v>
      </c>
      <c r="P34" s="170">
        <f t="shared" si="2"/>
        <v>0</v>
      </c>
      <c r="Q34" s="170">
        <f t="shared" si="3"/>
        <v>0</v>
      </c>
      <c r="R34" s="170">
        <f t="shared" si="4"/>
        <v>0</v>
      </c>
      <c r="S34" s="170">
        <f t="shared" si="5"/>
        <v>0</v>
      </c>
      <c r="T34" s="170">
        <f t="shared" si="6"/>
        <v>0</v>
      </c>
      <c r="U34" s="170">
        <f t="shared" si="7"/>
        <v>0</v>
      </c>
    </row>
    <row r="35" spans="1:25" x14ac:dyDescent="0.3">
      <c r="A35" s="187" t="s">
        <v>634</v>
      </c>
      <c r="B35" s="187"/>
      <c r="C35" s="187"/>
      <c r="D35" s="187"/>
      <c r="E35" s="187"/>
      <c r="F35" s="187"/>
      <c r="G35" s="187"/>
      <c r="H35" s="187"/>
      <c r="I35" s="187"/>
      <c r="J35" s="187"/>
      <c r="K35" s="187"/>
      <c r="M35" s="170">
        <f t="shared" si="0"/>
        <v>0</v>
      </c>
      <c r="N35" s="170">
        <f t="shared" si="0"/>
        <v>0</v>
      </c>
      <c r="O35" s="170">
        <f t="shared" si="1"/>
        <v>0</v>
      </c>
      <c r="P35" s="170">
        <f t="shared" si="2"/>
        <v>0</v>
      </c>
      <c r="Q35" s="170">
        <f t="shared" si="3"/>
        <v>0</v>
      </c>
      <c r="R35" s="170">
        <f t="shared" si="4"/>
        <v>0</v>
      </c>
      <c r="S35" s="170">
        <f t="shared" si="5"/>
        <v>0</v>
      </c>
      <c r="T35" s="170">
        <f t="shared" si="6"/>
        <v>0</v>
      </c>
      <c r="U35" s="170">
        <f t="shared" si="7"/>
        <v>0</v>
      </c>
    </row>
    <row r="36" spans="1:25" x14ac:dyDescent="0.3">
      <c r="A36" s="187" t="s">
        <v>635</v>
      </c>
      <c r="B36" s="187"/>
      <c r="C36" s="187"/>
      <c r="D36" s="187"/>
      <c r="E36" s="187"/>
      <c r="F36" s="187"/>
      <c r="G36" s="187"/>
      <c r="H36" s="187"/>
      <c r="I36" s="187"/>
      <c r="J36" s="187"/>
      <c r="K36" s="187"/>
      <c r="M36" s="170">
        <f t="shared" si="0"/>
        <v>0</v>
      </c>
      <c r="N36" s="170">
        <f t="shared" si="0"/>
        <v>0</v>
      </c>
      <c r="O36" s="170">
        <f t="shared" si="1"/>
        <v>0</v>
      </c>
      <c r="P36" s="170">
        <f t="shared" si="2"/>
        <v>0</v>
      </c>
      <c r="Q36" s="170">
        <f t="shared" si="3"/>
        <v>0</v>
      </c>
      <c r="R36" s="170">
        <f t="shared" si="4"/>
        <v>0</v>
      </c>
      <c r="S36" s="170">
        <f t="shared" si="5"/>
        <v>0</v>
      </c>
      <c r="T36" s="170">
        <f t="shared" si="6"/>
        <v>0</v>
      </c>
      <c r="U36" s="170">
        <f t="shared" si="7"/>
        <v>0</v>
      </c>
    </row>
    <row r="37" spans="1:25" x14ac:dyDescent="0.3">
      <c r="A37" s="187" t="s">
        <v>636</v>
      </c>
      <c r="B37" s="187"/>
      <c r="C37" s="187"/>
      <c r="D37" s="187"/>
      <c r="E37" s="187"/>
      <c r="F37" s="187"/>
      <c r="G37" s="187"/>
      <c r="H37" s="187"/>
      <c r="I37" s="187"/>
      <c r="J37" s="187"/>
      <c r="K37" s="187"/>
      <c r="M37" s="170"/>
      <c r="N37" s="170"/>
      <c r="O37" s="170"/>
      <c r="P37" s="170"/>
      <c r="Q37" s="170"/>
      <c r="R37" s="170"/>
      <c r="S37" s="170"/>
      <c r="T37" s="170"/>
      <c r="U37" s="170"/>
    </row>
    <row r="38" spans="1:25" x14ac:dyDescent="0.3">
      <c r="A38" s="187" t="s">
        <v>637</v>
      </c>
      <c r="B38" s="187"/>
      <c r="C38" s="187"/>
      <c r="D38" s="187"/>
      <c r="E38" s="187"/>
      <c r="F38" s="187"/>
      <c r="G38" s="187"/>
      <c r="H38" s="187"/>
      <c r="I38" s="187"/>
      <c r="J38" s="187"/>
      <c r="K38" s="187"/>
      <c r="M38" s="170"/>
      <c r="N38" s="170"/>
      <c r="O38" s="170"/>
      <c r="P38" s="170"/>
      <c r="Q38" s="170"/>
      <c r="R38" s="170"/>
      <c r="S38" s="170"/>
      <c r="T38" s="170"/>
      <c r="U38" s="170"/>
    </row>
    <row r="39" spans="1:25" x14ac:dyDescent="0.3">
      <c r="A39" s="187" t="s">
        <v>638</v>
      </c>
      <c r="B39" s="187"/>
      <c r="C39" s="187"/>
      <c r="D39" s="187"/>
      <c r="E39" s="187"/>
      <c r="F39" s="187"/>
      <c r="G39" s="187"/>
      <c r="H39" s="187"/>
      <c r="I39" s="187"/>
      <c r="J39" s="187"/>
      <c r="K39" s="187"/>
      <c r="M39" s="170"/>
      <c r="N39" s="170"/>
      <c r="O39" s="170"/>
      <c r="P39" s="170"/>
      <c r="Q39" s="170"/>
      <c r="R39" s="170"/>
      <c r="S39" s="170"/>
      <c r="T39" s="170"/>
      <c r="U39" s="170"/>
    </row>
    <row r="40" spans="1:25" x14ac:dyDescent="0.3">
      <c r="A40" s="187" t="s">
        <v>639</v>
      </c>
      <c r="B40" s="187"/>
      <c r="C40" s="187"/>
      <c r="D40" s="187"/>
      <c r="E40" s="187"/>
      <c r="F40" s="187"/>
      <c r="G40" s="187"/>
      <c r="H40" s="187"/>
      <c r="I40" s="187"/>
      <c r="J40" s="187"/>
      <c r="K40" s="187"/>
      <c r="M40" s="170">
        <f t="shared" si="0"/>
        <v>0</v>
      </c>
      <c r="N40" s="170">
        <f t="shared" si="0"/>
        <v>0</v>
      </c>
      <c r="O40" s="170">
        <f t="shared" si="1"/>
        <v>0</v>
      </c>
      <c r="P40" s="170">
        <f t="shared" si="2"/>
        <v>0</v>
      </c>
      <c r="Q40" s="170">
        <f t="shared" si="3"/>
        <v>0</v>
      </c>
      <c r="R40" s="170">
        <f t="shared" si="4"/>
        <v>0</v>
      </c>
      <c r="S40" s="170">
        <f t="shared" si="5"/>
        <v>0</v>
      </c>
      <c r="T40" s="170">
        <f t="shared" si="6"/>
        <v>0</v>
      </c>
      <c r="U40" s="170">
        <f t="shared" si="7"/>
        <v>0</v>
      </c>
    </row>
    <row r="41" spans="1:25" x14ac:dyDescent="0.3">
      <c r="A41" s="187" t="s">
        <v>640</v>
      </c>
      <c r="B41" s="187"/>
      <c r="C41" s="187"/>
      <c r="D41" s="187"/>
      <c r="E41" s="187"/>
      <c r="F41" s="187"/>
      <c r="G41" s="187"/>
      <c r="H41" s="187"/>
      <c r="I41" s="187"/>
      <c r="J41" s="187"/>
      <c r="K41" s="187"/>
      <c r="M41" s="170">
        <f t="shared" si="0"/>
        <v>0</v>
      </c>
      <c r="N41" s="170">
        <f t="shared" si="0"/>
        <v>0</v>
      </c>
      <c r="O41" s="170">
        <f t="shared" si="1"/>
        <v>0</v>
      </c>
      <c r="P41" s="170">
        <f t="shared" si="2"/>
        <v>0</v>
      </c>
      <c r="Q41" s="170">
        <f t="shared" si="3"/>
        <v>0</v>
      </c>
      <c r="R41" s="170">
        <f t="shared" si="4"/>
        <v>0</v>
      </c>
      <c r="S41" s="170">
        <f t="shared" si="5"/>
        <v>0</v>
      </c>
      <c r="T41" s="170">
        <f t="shared" si="6"/>
        <v>0</v>
      </c>
      <c r="U41" s="170">
        <f t="shared" si="7"/>
        <v>0</v>
      </c>
    </row>
    <row r="42" spans="1:25" x14ac:dyDescent="0.3">
      <c r="A42" s="187" t="s">
        <v>641</v>
      </c>
      <c r="B42" s="187"/>
      <c r="C42" s="187"/>
      <c r="D42" s="187"/>
      <c r="E42" s="187"/>
      <c r="F42" s="187"/>
      <c r="G42" s="187"/>
      <c r="H42" s="187"/>
      <c r="I42" s="187"/>
      <c r="J42" s="187"/>
      <c r="K42" s="187"/>
      <c r="M42" s="170">
        <f t="shared" si="0"/>
        <v>0</v>
      </c>
      <c r="N42" s="170">
        <f t="shared" si="0"/>
        <v>0</v>
      </c>
      <c r="O42" s="170">
        <f t="shared" si="1"/>
        <v>0</v>
      </c>
      <c r="P42" s="170">
        <f t="shared" si="2"/>
        <v>0</v>
      </c>
      <c r="Q42" s="170">
        <f t="shared" si="3"/>
        <v>0</v>
      </c>
      <c r="R42" s="170">
        <f t="shared" si="4"/>
        <v>0</v>
      </c>
      <c r="S42" s="170">
        <f t="shared" si="5"/>
        <v>0</v>
      </c>
      <c r="T42" s="170">
        <f t="shared" si="6"/>
        <v>0</v>
      </c>
      <c r="U42" s="170">
        <f t="shared" si="7"/>
        <v>0</v>
      </c>
    </row>
    <row r="43" spans="1:25" x14ac:dyDescent="0.3">
      <c r="A43" s="187" t="s">
        <v>642</v>
      </c>
      <c r="B43" s="187"/>
      <c r="C43" s="187"/>
      <c r="D43" s="187"/>
      <c r="E43" s="187"/>
      <c r="F43" s="187"/>
      <c r="G43" s="187"/>
      <c r="H43" s="187"/>
      <c r="I43" s="187"/>
      <c r="J43" s="187"/>
      <c r="K43" s="187"/>
      <c r="M43" s="170">
        <f t="shared" si="0"/>
        <v>0</v>
      </c>
      <c r="N43" s="170">
        <f t="shared" si="0"/>
        <v>0</v>
      </c>
      <c r="O43" s="170">
        <f t="shared" si="1"/>
        <v>0</v>
      </c>
      <c r="P43" s="170">
        <f t="shared" si="2"/>
        <v>0</v>
      </c>
      <c r="Q43" s="170">
        <f t="shared" si="3"/>
        <v>0</v>
      </c>
      <c r="R43" s="170">
        <f t="shared" si="4"/>
        <v>0</v>
      </c>
      <c r="S43" s="170">
        <f t="shared" si="5"/>
        <v>0</v>
      </c>
      <c r="T43" s="170">
        <f t="shared" si="6"/>
        <v>0</v>
      </c>
      <c r="U43" s="170">
        <f t="shared" si="7"/>
        <v>0</v>
      </c>
    </row>
    <row r="44" spans="1:25" x14ac:dyDescent="0.3">
      <c r="A44" s="187" t="s">
        <v>643</v>
      </c>
      <c r="B44" s="187"/>
      <c r="C44" s="187"/>
      <c r="D44" s="187"/>
      <c r="E44" s="187"/>
      <c r="F44" s="187"/>
      <c r="G44" s="187"/>
      <c r="H44" s="187"/>
      <c r="I44" s="187"/>
      <c r="J44" s="187"/>
      <c r="K44" s="187"/>
      <c r="M44" s="170">
        <f t="shared" si="0"/>
        <v>0</v>
      </c>
      <c r="N44" s="170">
        <f t="shared" si="0"/>
        <v>0</v>
      </c>
      <c r="O44" s="170">
        <f t="shared" si="1"/>
        <v>0</v>
      </c>
      <c r="P44" s="170">
        <f t="shared" si="2"/>
        <v>0</v>
      </c>
      <c r="Q44" s="170">
        <f t="shared" si="3"/>
        <v>0</v>
      </c>
      <c r="R44" s="170">
        <f t="shared" si="4"/>
        <v>0</v>
      </c>
      <c r="S44" s="170">
        <f t="shared" si="5"/>
        <v>0</v>
      </c>
      <c r="T44" s="170">
        <f t="shared" si="6"/>
        <v>0</v>
      </c>
      <c r="U44" s="170">
        <f t="shared" si="7"/>
        <v>0</v>
      </c>
    </row>
    <row r="45" spans="1:25" x14ac:dyDescent="0.3">
      <c r="A45" s="187" t="s">
        <v>644</v>
      </c>
      <c r="B45" s="187"/>
      <c r="C45" s="187"/>
      <c r="D45" s="187"/>
      <c r="E45" s="187"/>
      <c r="F45" s="187"/>
      <c r="G45" s="187"/>
      <c r="H45" s="187"/>
      <c r="I45" s="187"/>
      <c r="J45" s="187"/>
      <c r="K45" s="187"/>
      <c r="M45" s="170">
        <f t="shared" si="0"/>
        <v>0</v>
      </c>
      <c r="N45" s="170">
        <f t="shared" si="0"/>
        <v>0</v>
      </c>
      <c r="O45" s="170">
        <f t="shared" si="1"/>
        <v>0</v>
      </c>
      <c r="P45" s="170">
        <f t="shared" si="2"/>
        <v>0</v>
      </c>
      <c r="Q45" s="170">
        <f t="shared" si="3"/>
        <v>0</v>
      </c>
      <c r="R45" s="170">
        <f t="shared" si="4"/>
        <v>0</v>
      </c>
      <c r="S45" s="170">
        <f t="shared" si="5"/>
        <v>0</v>
      </c>
      <c r="T45" s="170">
        <f t="shared" si="6"/>
        <v>0</v>
      </c>
      <c r="U45" s="170">
        <f t="shared" si="7"/>
        <v>0</v>
      </c>
    </row>
    <row r="46" spans="1:25" x14ac:dyDescent="0.3">
      <c r="A46" s="298" t="s">
        <v>364</v>
      </c>
      <c r="B46" s="297">
        <f t="shared" ref="B46:K46" si="9">SUM(B27:B45)</f>
        <v>0</v>
      </c>
      <c r="C46" s="297">
        <f t="shared" si="9"/>
        <v>0</v>
      </c>
      <c r="D46" s="297">
        <f t="shared" si="9"/>
        <v>0</v>
      </c>
      <c r="E46" s="297">
        <f t="shared" si="9"/>
        <v>0</v>
      </c>
      <c r="F46" s="297">
        <f t="shared" si="9"/>
        <v>0</v>
      </c>
      <c r="G46" s="297">
        <f t="shared" si="9"/>
        <v>0</v>
      </c>
      <c r="H46" s="297">
        <f t="shared" si="9"/>
        <v>0</v>
      </c>
      <c r="I46" s="297">
        <f t="shared" si="9"/>
        <v>0</v>
      </c>
      <c r="J46" s="297">
        <f t="shared" si="9"/>
        <v>0</v>
      </c>
      <c r="K46" s="297">
        <f t="shared" si="9"/>
        <v>0</v>
      </c>
      <c r="M46" s="252">
        <f t="shared" si="0"/>
        <v>0</v>
      </c>
      <c r="N46" s="252">
        <f t="shared" si="0"/>
        <v>0</v>
      </c>
      <c r="O46" s="252">
        <f t="shared" si="1"/>
        <v>0</v>
      </c>
      <c r="P46" s="252">
        <f t="shared" si="2"/>
        <v>0</v>
      </c>
      <c r="Q46" s="252">
        <f t="shared" si="3"/>
        <v>0</v>
      </c>
      <c r="R46" s="252">
        <f t="shared" si="4"/>
        <v>0</v>
      </c>
      <c r="S46" s="252">
        <f t="shared" si="5"/>
        <v>0</v>
      </c>
      <c r="T46" s="252">
        <f t="shared" si="6"/>
        <v>0</v>
      </c>
      <c r="U46" s="252">
        <f t="shared" si="7"/>
        <v>0</v>
      </c>
    </row>
    <row r="47" spans="1:25" x14ac:dyDescent="0.3">
      <c r="A47" s="299" t="s">
        <v>136</v>
      </c>
      <c r="B47" s="291">
        <f t="shared" ref="B47:K47" si="10">SUM(B26,B46)</f>
        <v>0</v>
      </c>
      <c r="C47" s="291">
        <f t="shared" si="10"/>
        <v>0</v>
      </c>
      <c r="D47" s="291">
        <f t="shared" si="10"/>
        <v>0</v>
      </c>
      <c r="E47" s="291">
        <f t="shared" si="10"/>
        <v>0</v>
      </c>
      <c r="F47" s="291">
        <f t="shared" si="10"/>
        <v>0</v>
      </c>
      <c r="G47" s="291">
        <f t="shared" si="10"/>
        <v>0</v>
      </c>
      <c r="H47" s="291">
        <f t="shared" si="10"/>
        <v>0</v>
      </c>
      <c r="I47" s="291">
        <f t="shared" si="10"/>
        <v>0</v>
      </c>
      <c r="J47" s="291">
        <f t="shared" si="10"/>
        <v>0</v>
      </c>
      <c r="K47" s="291">
        <f t="shared" si="10"/>
        <v>0</v>
      </c>
      <c r="M47" s="292">
        <f t="shared" si="0"/>
        <v>0</v>
      </c>
      <c r="N47" s="292">
        <f t="shared" si="0"/>
        <v>0</v>
      </c>
      <c r="O47" s="292">
        <f t="shared" si="1"/>
        <v>0</v>
      </c>
      <c r="P47" s="292">
        <f t="shared" si="2"/>
        <v>0</v>
      </c>
      <c r="Q47" s="292">
        <f t="shared" si="3"/>
        <v>0</v>
      </c>
      <c r="R47" s="292">
        <f t="shared" si="4"/>
        <v>0</v>
      </c>
      <c r="S47" s="292">
        <f t="shared" si="5"/>
        <v>0</v>
      </c>
      <c r="T47" s="292">
        <f t="shared" si="6"/>
        <v>0</v>
      </c>
      <c r="U47" s="293">
        <f t="shared" si="7"/>
        <v>0</v>
      </c>
      <c r="V47" s="112"/>
      <c r="W47" s="112"/>
      <c r="X47" s="112"/>
      <c r="Y47" s="112"/>
    </row>
    <row r="48" spans="1:25" x14ac:dyDescent="0.3">
      <c r="B48" s="85"/>
      <c r="C48" s="85"/>
      <c r="D48" s="85"/>
      <c r="E48" s="112"/>
      <c r="F48" s="112"/>
      <c r="G48" s="112"/>
      <c r="H48" s="112"/>
      <c r="I48" s="112"/>
      <c r="J48" s="112"/>
      <c r="K48" s="112"/>
    </row>
    <row r="49" spans="1:25" ht="27" x14ac:dyDescent="0.3">
      <c r="A49" s="299" t="s">
        <v>627</v>
      </c>
      <c r="B49" s="291">
        <f>'TAB7'!C20</f>
        <v>0</v>
      </c>
      <c r="C49" s="291">
        <f>'TAB7'!D20</f>
        <v>0</v>
      </c>
      <c r="D49" s="291">
        <f>'TAB7'!E20</f>
        <v>0</v>
      </c>
      <c r="E49" s="291">
        <f>'TAB7'!F20</f>
        <v>0</v>
      </c>
      <c r="F49" s="291">
        <f>'TAB7'!G20</f>
        <v>0</v>
      </c>
      <c r="G49" s="291">
        <f>'TAB7'!H20</f>
        <v>0</v>
      </c>
      <c r="H49" s="291">
        <f>'TAB7'!I20</f>
        <v>0</v>
      </c>
      <c r="I49" s="291">
        <f>'TAB7'!J20</f>
        <v>0</v>
      </c>
      <c r="J49" s="291">
        <f>'TAB7'!K20</f>
        <v>0</v>
      </c>
      <c r="K49" s="291">
        <f>'TAB7'!L20</f>
        <v>0</v>
      </c>
      <c r="V49" s="112"/>
      <c r="W49" s="112"/>
      <c r="X49" s="112"/>
      <c r="Y49" s="112"/>
    </row>
    <row r="50" spans="1:25" ht="54" x14ac:dyDescent="0.3">
      <c r="A50" s="299" t="s">
        <v>648</v>
      </c>
      <c r="B50" s="291">
        <f t="shared" ref="B50:K50" si="11">B26-B49</f>
        <v>0</v>
      </c>
      <c r="C50" s="291">
        <f t="shared" si="11"/>
        <v>0</v>
      </c>
      <c r="D50" s="291">
        <f t="shared" si="11"/>
        <v>0</v>
      </c>
      <c r="E50" s="291">
        <f t="shared" si="11"/>
        <v>0</v>
      </c>
      <c r="F50" s="291">
        <f t="shared" si="11"/>
        <v>0</v>
      </c>
      <c r="G50" s="291">
        <f t="shared" si="11"/>
        <v>0</v>
      </c>
      <c r="H50" s="291">
        <f t="shared" si="11"/>
        <v>0</v>
      </c>
      <c r="I50" s="291">
        <f t="shared" si="11"/>
        <v>0</v>
      </c>
      <c r="J50" s="291">
        <f t="shared" si="11"/>
        <v>0</v>
      </c>
      <c r="K50" s="291">
        <f t="shared" si="11"/>
        <v>0</v>
      </c>
      <c r="V50" s="112"/>
      <c r="W50" s="112"/>
      <c r="X50" s="112"/>
      <c r="Y50" s="112"/>
    </row>
    <row r="51" spans="1:25" x14ac:dyDescent="0.3">
      <c r="B51" s="85"/>
      <c r="C51" s="85"/>
      <c r="D51" s="85"/>
      <c r="E51" s="112"/>
      <c r="F51" s="112"/>
      <c r="G51" s="112"/>
      <c r="H51" s="112"/>
      <c r="I51" s="112"/>
      <c r="J51" s="112"/>
      <c r="K51" s="112"/>
    </row>
    <row r="52" spans="1:25" ht="27" x14ac:dyDescent="0.3">
      <c r="A52" s="299" t="s">
        <v>628</v>
      </c>
      <c r="B52" s="291">
        <f>'TAB7'!C47</f>
        <v>0</v>
      </c>
      <c r="C52" s="291">
        <f>'TAB7'!D47</f>
        <v>0</v>
      </c>
      <c r="D52" s="291">
        <f>'TAB7'!E47</f>
        <v>0</v>
      </c>
      <c r="E52" s="291">
        <f>'TAB7'!F47</f>
        <v>0</v>
      </c>
      <c r="F52" s="291">
        <f>'TAB7'!G47</f>
        <v>0</v>
      </c>
      <c r="G52" s="291">
        <f>'TAB7'!H47</f>
        <v>0</v>
      </c>
      <c r="H52" s="291">
        <f>'TAB7'!I47</f>
        <v>0</v>
      </c>
      <c r="I52" s="291">
        <f>'TAB7'!J47</f>
        <v>0</v>
      </c>
      <c r="J52" s="291">
        <f>'TAB7'!K47</f>
        <v>0</v>
      </c>
      <c r="K52" s="291">
        <f>'TAB7'!L47</f>
        <v>0</v>
      </c>
      <c r="V52" s="112"/>
      <c r="W52" s="112"/>
      <c r="X52" s="112"/>
      <c r="Y52" s="112"/>
    </row>
    <row r="53" spans="1:25" ht="54" x14ac:dyDescent="0.3">
      <c r="A53" s="299" t="s">
        <v>647</v>
      </c>
      <c r="B53" s="291">
        <f t="shared" ref="B53" si="12">B46-B52</f>
        <v>0</v>
      </c>
      <c r="C53" s="291">
        <f t="shared" ref="C53:K53" si="13">C46-C52</f>
        <v>0</v>
      </c>
      <c r="D53" s="291">
        <f t="shared" si="13"/>
        <v>0</v>
      </c>
      <c r="E53" s="291">
        <f t="shared" si="13"/>
        <v>0</v>
      </c>
      <c r="F53" s="291">
        <f t="shared" si="13"/>
        <v>0</v>
      </c>
      <c r="G53" s="291">
        <f t="shared" si="13"/>
        <v>0</v>
      </c>
      <c r="H53" s="291">
        <f t="shared" si="13"/>
        <v>0</v>
      </c>
      <c r="I53" s="291">
        <f t="shared" si="13"/>
        <v>0</v>
      </c>
      <c r="J53" s="291">
        <f t="shared" si="13"/>
        <v>0</v>
      </c>
      <c r="K53" s="291">
        <f t="shared" si="13"/>
        <v>0</v>
      </c>
    </row>
  </sheetData>
  <mergeCells count="1">
    <mergeCell ref="M5:U5"/>
  </mergeCells>
  <phoneticPr fontId="31" type="noConversion"/>
  <conditionalFormatting sqref="B22:D25 B7:K21">
    <cfRule type="containsText" dxfId="55" priority="71" operator="containsText" text="ntitulé">
      <formula>NOT(ISERROR(SEARCH("ntitulé",B7)))</formula>
    </cfRule>
    <cfRule type="containsBlanks" dxfId="54" priority="72">
      <formula>LEN(TRIM(B7))=0</formula>
    </cfRule>
  </conditionalFormatting>
  <conditionalFormatting sqref="B42:D45">
    <cfRule type="containsText" dxfId="53" priority="67" operator="containsText" text="ntitulé">
      <formula>NOT(ISERROR(SEARCH("ntitulé",B42)))</formula>
    </cfRule>
    <cfRule type="containsBlanks" dxfId="52" priority="68">
      <formula>LEN(TRIM(B42))=0</formula>
    </cfRule>
  </conditionalFormatting>
  <conditionalFormatting sqref="C27:D41">
    <cfRule type="containsText" dxfId="51" priority="65" operator="containsText" text="ntitulé">
      <formula>NOT(ISERROR(SEARCH("ntitulé",C27)))</formula>
    </cfRule>
    <cfRule type="containsBlanks" dxfId="50" priority="66">
      <formula>LEN(TRIM(C27))=0</formula>
    </cfRule>
  </conditionalFormatting>
  <conditionalFormatting sqref="E22:E25">
    <cfRule type="containsText" dxfId="49" priority="63" operator="containsText" text="ntitulé">
      <formula>NOT(ISERROR(SEARCH("ntitulé",E22)))</formula>
    </cfRule>
    <cfRule type="containsBlanks" dxfId="48" priority="64">
      <formula>LEN(TRIM(E22))=0</formula>
    </cfRule>
  </conditionalFormatting>
  <conditionalFormatting sqref="E42:E45">
    <cfRule type="containsText" dxfId="47" priority="59" operator="containsText" text="ntitulé">
      <formula>NOT(ISERROR(SEARCH("ntitulé",E42)))</formula>
    </cfRule>
    <cfRule type="containsBlanks" dxfId="46" priority="60">
      <formula>LEN(TRIM(E42))=0</formula>
    </cfRule>
  </conditionalFormatting>
  <conditionalFormatting sqref="E27:E41">
    <cfRule type="containsText" dxfId="45" priority="57" operator="containsText" text="ntitulé">
      <formula>NOT(ISERROR(SEARCH("ntitulé",E27)))</formula>
    </cfRule>
    <cfRule type="containsBlanks" dxfId="44" priority="58">
      <formula>LEN(TRIM(E27))=0</formula>
    </cfRule>
  </conditionalFormatting>
  <conditionalFormatting sqref="F22:F25">
    <cfRule type="containsText" dxfId="43" priority="55" operator="containsText" text="ntitulé">
      <formula>NOT(ISERROR(SEARCH("ntitulé",F22)))</formula>
    </cfRule>
    <cfRule type="containsBlanks" dxfId="42" priority="56">
      <formula>LEN(TRIM(F22))=0</formula>
    </cfRule>
  </conditionalFormatting>
  <conditionalFormatting sqref="F42:F45">
    <cfRule type="containsText" dxfId="41" priority="51" operator="containsText" text="ntitulé">
      <formula>NOT(ISERROR(SEARCH("ntitulé",F42)))</formula>
    </cfRule>
    <cfRule type="containsBlanks" dxfId="40" priority="52">
      <formula>LEN(TRIM(F42))=0</formula>
    </cfRule>
  </conditionalFormatting>
  <conditionalFormatting sqref="F27:F41">
    <cfRule type="containsText" dxfId="39" priority="49" operator="containsText" text="ntitulé">
      <formula>NOT(ISERROR(SEARCH("ntitulé",F27)))</formula>
    </cfRule>
    <cfRule type="containsBlanks" dxfId="38" priority="50">
      <formula>LEN(TRIM(F27))=0</formula>
    </cfRule>
  </conditionalFormatting>
  <conditionalFormatting sqref="G22:G25">
    <cfRule type="containsText" dxfId="37" priority="47" operator="containsText" text="ntitulé">
      <formula>NOT(ISERROR(SEARCH("ntitulé",G22)))</formula>
    </cfRule>
    <cfRule type="containsBlanks" dxfId="36" priority="48">
      <formula>LEN(TRIM(G22))=0</formula>
    </cfRule>
  </conditionalFormatting>
  <conditionalFormatting sqref="G42:G45">
    <cfRule type="containsText" dxfId="35" priority="43" operator="containsText" text="ntitulé">
      <formula>NOT(ISERROR(SEARCH("ntitulé",G42)))</formula>
    </cfRule>
    <cfRule type="containsBlanks" dxfId="34" priority="44">
      <formula>LEN(TRIM(G42))=0</formula>
    </cfRule>
  </conditionalFormatting>
  <conditionalFormatting sqref="G27:G41">
    <cfRule type="containsText" dxfId="33" priority="41" operator="containsText" text="ntitulé">
      <formula>NOT(ISERROR(SEARCH("ntitulé",G27)))</formula>
    </cfRule>
    <cfRule type="containsBlanks" dxfId="32" priority="42">
      <formula>LEN(TRIM(G27))=0</formula>
    </cfRule>
  </conditionalFormatting>
  <conditionalFormatting sqref="H22:H25">
    <cfRule type="containsText" dxfId="31" priority="39" operator="containsText" text="ntitulé">
      <formula>NOT(ISERROR(SEARCH("ntitulé",H22)))</formula>
    </cfRule>
    <cfRule type="containsBlanks" dxfId="30" priority="40">
      <formula>LEN(TRIM(H22))=0</formula>
    </cfRule>
  </conditionalFormatting>
  <conditionalFormatting sqref="H42:H45">
    <cfRule type="containsText" dxfId="29" priority="35" operator="containsText" text="ntitulé">
      <formula>NOT(ISERROR(SEARCH("ntitulé",H42)))</formula>
    </cfRule>
    <cfRule type="containsBlanks" dxfId="28" priority="36">
      <formula>LEN(TRIM(H42))=0</formula>
    </cfRule>
  </conditionalFormatting>
  <conditionalFormatting sqref="H27:H41">
    <cfRule type="containsText" dxfId="27" priority="33" operator="containsText" text="ntitulé">
      <formula>NOT(ISERROR(SEARCH("ntitulé",H27)))</formula>
    </cfRule>
    <cfRule type="containsBlanks" dxfId="26" priority="34">
      <formula>LEN(TRIM(H27))=0</formula>
    </cfRule>
  </conditionalFormatting>
  <conditionalFormatting sqref="I22:I25">
    <cfRule type="containsText" dxfId="25" priority="31" operator="containsText" text="ntitulé">
      <formula>NOT(ISERROR(SEARCH("ntitulé",I22)))</formula>
    </cfRule>
    <cfRule type="containsBlanks" dxfId="24" priority="32">
      <formula>LEN(TRIM(I22))=0</formula>
    </cfRule>
  </conditionalFormatting>
  <conditionalFormatting sqref="I42:I45">
    <cfRule type="containsText" dxfId="23" priority="27" operator="containsText" text="ntitulé">
      <formula>NOT(ISERROR(SEARCH("ntitulé",I42)))</formula>
    </cfRule>
    <cfRule type="containsBlanks" dxfId="22" priority="28">
      <formula>LEN(TRIM(I42))=0</formula>
    </cfRule>
  </conditionalFormatting>
  <conditionalFormatting sqref="I27:I41">
    <cfRule type="containsText" dxfId="21" priority="25" operator="containsText" text="ntitulé">
      <formula>NOT(ISERROR(SEARCH("ntitulé",I27)))</formula>
    </cfRule>
    <cfRule type="containsBlanks" dxfId="20" priority="26">
      <formula>LEN(TRIM(I27))=0</formula>
    </cfRule>
  </conditionalFormatting>
  <conditionalFormatting sqref="J22:J25">
    <cfRule type="containsText" dxfId="19" priority="23" operator="containsText" text="ntitulé">
      <formula>NOT(ISERROR(SEARCH("ntitulé",J22)))</formula>
    </cfRule>
    <cfRule type="containsBlanks" dxfId="18" priority="24">
      <formula>LEN(TRIM(J22))=0</formula>
    </cfRule>
  </conditionalFormatting>
  <conditionalFormatting sqref="J42:J45">
    <cfRule type="containsText" dxfId="17" priority="19" operator="containsText" text="ntitulé">
      <formula>NOT(ISERROR(SEARCH("ntitulé",J42)))</formula>
    </cfRule>
    <cfRule type="containsBlanks" dxfId="16" priority="20">
      <formula>LEN(TRIM(J42))=0</formula>
    </cfRule>
  </conditionalFormatting>
  <conditionalFormatting sqref="J27:J41">
    <cfRule type="containsText" dxfId="15" priority="17" operator="containsText" text="ntitulé">
      <formula>NOT(ISERROR(SEARCH("ntitulé",J27)))</formula>
    </cfRule>
    <cfRule type="containsBlanks" dxfId="14" priority="18">
      <formula>LEN(TRIM(J27))=0</formula>
    </cfRule>
  </conditionalFormatting>
  <conditionalFormatting sqref="K22:K25">
    <cfRule type="containsText" dxfId="13" priority="15" operator="containsText" text="ntitulé">
      <formula>NOT(ISERROR(SEARCH("ntitulé",K22)))</formula>
    </cfRule>
    <cfRule type="containsBlanks" dxfId="12" priority="16">
      <formula>LEN(TRIM(K22))=0</formula>
    </cfRule>
  </conditionalFormatting>
  <conditionalFormatting sqref="K42:K45">
    <cfRule type="containsText" dxfId="11" priority="11" operator="containsText" text="ntitulé">
      <formula>NOT(ISERROR(SEARCH("ntitulé",K42)))</formula>
    </cfRule>
    <cfRule type="containsBlanks" dxfId="10" priority="12">
      <formula>LEN(TRIM(K42))=0</formula>
    </cfRule>
  </conditionalFormatting>
  <conditionalFormatting sqref="K27:K41">
    <cfRule type="containsText" dxfId="9" priority="9" operator="containsText" text="ntitulé">
      <formula>NOT(ISERROR(SEARCH("ntitulé",K27)))</formula>
    </cfRule>
    <cfRule type="containsBlanks" dxfId="8" priority="10">
      <formula>LEN(TRIM(K27))=0</formula>
    </cfRule>
  </conditionalFormatting>
  <conditionalFormatting sqref="B27:B41">
    <cfRule type="containsText" dxfId="7" priority="5" operator="containsText" text="ntitulé">
      <formula>NOT(ISERROR(SEARCH("ntitulé",B27)))</formula>
    </cfRule>
    <cfRule type="containsBlanks" dxfId="6" priority="6">
      <formula>LEN(TRIM(B27))=0</formula>
    </cfRule>
  </conditionalFormatting>
  <conditionalFormatting sqref="A7:A25">
    <cfRule type="containsText" dxfId="5" priority="3" operator="containsText" text="ntitulé">
      <formula>NOT(ISERROR(SEARCH("ntitulé",A7)))</formula>
    </cfRule>
    <cfRule type="containsBlanks" dxfId="4" priority="4">
      <formula>LEN(TRIM(A7))=0</formula>
    </cfRule>
  </conditionalFormatting>
  <conditionalFormatting sqref="A27:A45">
    <cfRule type="containsText" dxfId="3" priority="1" operator="containsText" text="ntitulé">
      <formula>NOT(ISERROR(SEARCH("ntitulé",A27)))</formula>
    </cfRule>
    <cfRule type="containsBlanks" dxfId="2" priority="2">
      <formula>LEN(TRIM(A27))=0</formula>
    </cfRule>
  </conditionalFormatting>
  <hyperlinks>
    <hyperlink ref="A1" location="TAB00!A1" display="Retour page de garde" xr:uid="{00000000-0004-0000-2900-000000000000}"/>
    <hyperlink ref="A2" location="'TAB7'!A1" display="Retour TAB7" xr:uid="{1ABB27FD-0209-4A4F-A0F3-A9AFA044B452}"/>
  </hyperlinks>
  <pageMargins left="0.7" right="0.7" top="0.75" bottom="0.75" header="0.3" footer="0.3"/>
  <pageSetup paperSize="9" scale="69" fitToHeight="0" orientation="landscape" verticalDpi="300" r:id="rId1"/>
  <colBreaks count="1" manualBreakCount="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zoomScaleNormal="100" workbookViewId="0">
      <selection activeCell="A3" sqref="A3"/>
    </sheetView>
  </sheetViews>
  <sheetFormatPr baseColWidth="10" defaultColWidth="9.1640625" defaultRowHeight="13.5" x14ac:dyDescent="0.3"/>
  <cols>
    <col min="1" max="1" width="22.5" style="43" bestFit="1" customWidth="1"/>
    <col min="2" max="2" width="19" style="43" customWidth="1"/>
    <col min="3" max="3" width="135.1640625" style="43" customWidth="1"/>
    <col min="4" max="16384" width="9.1640625" style="43"/>
  </cols>
  <sheetData>
    <row r="1" spans="1:3" s="1" customFormat="1" ht="15" x14ac:dyDescent="0.3">
      <c r="A1" s="40" t="s">
        <v>64</v>
      </c>
      <c r="C1" s="4"/>
    </row>
    <row r="2" spans="1:3" s="1" customFormat="1" x14ac:dyDescent="0.3">
      <c r="A2" s="4"/>
      <c r="C2" s="4"/>
    </row>
    <row r="3" spans="1:3" s="1" customFormat="1" ht="22.15" customHeight="1" x14ac:dyDescent="0.35">
      <c r="A3" s="64" t="str">
        <f>TAB00!B46&amp;" : "&amp;TAB00!C46</f>
        <v>TAB A : Liste des annexes à fournir</v>
      </c>
      <c r="B3" s="64"/>
      <c r="C3" s="64"/>
    </row>
    <row r="4" spans="1:3" x14ac:dyDescent="0.3">
      <c r="A4" s="50"/>
      <c r="B4" s="51"/>
      <c r="C4" s="52"/>
    </row>
    <row r="5" spans="1:3" x14ac:dyDescent="0.3">
      <c r="A5" s="160" t="s">
        <v>309</v>
      </c>
      <c r="B5" s="304" t="s">
        <v>369</v>
      </c>
      <c r="C5" s="249" t="s">
        <v>307</v>
      </c>
    </row>
    <row r="7" spans="1:3" ht="42" customHeight="1" x14ac:dyDescent="0.3">
      <c r="A7" s="433" t="s">
        <v>608</v>
      </c>
      <c r="B7" s="433" t="s">
        <v>370</v>
      </c>
      <c r="C7" s="434" t="s">
        <v>616</v>
      </c>
    </row>
    <row r="8" spans="1:3" ht="42" customHeight="1" x14ac:dyDescent="0.3">
      <c r="A8" s="433" t="s">
        <v>371</v>
      </c>
      <c r="B8" s="433" t="s">
        <v>370</v>
      </c>
      <c r="C8" s="434" t="s">
        <v>523</v>
      </c>
    </row>
    <row r="9" spans="1:3" ht="42" customHeight="1" x14ac:dyDescent="0.3">
      <c r="A9" s="433" t="s">
        <v>609</v>
      </c>
      <c r="B9" s="433" t="s">
        <v>599</v>
      </c>
      <c r="C9" s="434" t="s">
        <v>605</v>
      </c>
    </row>
    <row r="10" spans="1:3" ht="42" customHeight="1" x14ac:dyDescent="0.3">
      <c r="A10" s="433" t="s">
        <v>610</v>
      </c>
      <c r="B10" s="433" t="s">
        <v>629</v>
      </c>
      <c r="C10" s="434" t="s">
        <v>372</v>
      </c>
    </row>
    <row r="11" spans="1:3" ht="42" customHeight="1" x14ac:dyDescent="0.3">
      <c r="A11" s="433" t="s">
        <v>611</v>
      </c>
      <c r="B11" s="433" t="s">
        <v>600</v>
      </c>
      <c r="C11" s="434" t="s">
        <v>374</v>
      </c>
    </row>
    <row r="12" spans="1:3" ht="42" customHeight="1" x14ac:dyDescent="0.3">
      <c r="A12" s="433" t="s">
        <v>612</v>
      </c>
      <c r="B12" s="433" t="s">
        <v>601</v>
      </c>
      <c r="C12" s="434" t="s">
        <v>649</v>
      </c>
    </row>
    <row r="13" spans="1:3" ht="42" customHeight="1" x14ac:dyDescent="0.3">
      <c r="A13" s="433" t="s">
        <v>613</v>
      </c>
      <c r="B13" s="433" t="s">
        <v>602</v>
      </c>
      <c r="C13" s="434" t="s">
        <v>377</v>
      </c>
    </row>
    <row r="14" spans="1:3" ht="42" customHeight="1" x14ac:dyDescent="0.3">
      <c r="A14" s="433" t="s">
        <v>614</v>
      </c>
      <c r="B14" s="433" t="s">
        <v>603</v>
      </c>
      <c r="C14" s="434" t="s">
        <v>606</v>
      </c>
    </row>
    <row r="15" spans="1:3" ht="42" customHeight="1" x14ac:dyDescent="0.3">
      <c r="A15" s="433" t="s">
        <v>615</v>
      </c>
      <c r="B15" s="433" t="s">
        <v>604</v>
      </c>
      <c r="C15" s="434" t="s">
        <v>379</v>
      </c>
    </row>
    <row r="16" spans="1:3" ht="42" customHeight="1" x14ac:dyDescent="0.3">
      <c r="A16" s="433" t="s">
        <v>373</v>
      </c>
      <c r="B16" s="433" t="s">
        <v>607</v>
      </c>
      <c r="C16" s="434" t="s">
        <v>380</v>
      </c>
    </row>
    <row r="17" spans="1:3" ht="42" customHeight="1" x14ac:dyDescent="0.3">
      <c r="A17" s="433" t="s">
        <v>375</v>
      </c>
      <c r="B17" s="433" t="s">
        <v>607</v>
      </c>
      <c r="C17" s="434" t="s">
        <v>381</v>
      </c>
    </row>
    <row r="18" spans="1:3" ht="42" customHeight="1" x14ac:dyDescent="0.3">
      <c r="A18" s="433" t="s">
        <v>376</v>
      </c>
      <c r="B18" s="433" t="s">
        <v>397</v>
      </c>
      <c r="C18" s="434" t="s">
        <v>593</v>
      </c>
    </row>
    <row r="19" spans="1:3" ht="42" customHeight="1" x14ac:dyDescent="0.3">
      <c r="A19" s="82" t="s">
        <v>378</v>
      </c>
      <c r="B19" s="82" t="s">
        <v>407</v>
      </c>
      <c r="C19" s="306" t="s">
        <v>592</v>
      </c>
    </row>
  </sheetData>
  <hyperlinks>
    <hyperlink ref="A1" location="TAB00!A1" display="Retour page de garde" xr:uid="{00000000-0004-0000-0100-000000000000}"/>
  </hyperlinks>
  <pageMargins left="0.7" right="0.7" top="0.75" bottom="0.75" header="0.3" footer="0.3"/>
  <pageSetup paperSize="9" scale="9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J33"/>
  <sheetViews>
    <sheetView zoomScale="90" zoomScaleNormal="90" workbookViewId="0">
      <selection activeCell="A4" sqref="A4"/>
    </sheetView>
  </sheetViews>
  <sheetFormatPr baseColWidth="10" defaultColWidth="9.1640625" defaultRowHeight="15" x14ac:dyDescent="0.3"/>
  <cols>
    <col min="1" max="1" width="111.1640625" style="483" customWidth="1"/>
    <col min="2" max="6" width="15.5" style="457" customWidth="1"/>
    <col min="7" max="7" width="1.33203125" style="457" customWidth="1"/>
    <col min="8" max="11" width="9.1640625" style="457" customWidth="1"/>
    <col min="12" max="12" width="15.83203125" style="457" bestFit="1" customWidth="1"/>
    <col min="13" max="14" width="16.33203125" style="457" bestFit="1" customWidth="1"/>
    <col min="15" max="16384" width="9.1640625" style="457"/>
  </cols>
  <sheetData>
    <row r="1" spans="1:36" x14ac:dyDescent="0.3">
      <c r="A1" s="456" t="s">
        <v>64</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row>
    <row r="4" spans="1:36" x14ac:dyDescent="0.3">
      <c r="A4" s="459" t="str">
        <f>TAB00!B74&amp;" : "&amp;TAB00!C74</f>
        <v>TAB8 : Synthèse du revenu autorisé des années 2024 à 2028</v>
      </c>
      <c r="B4" s="459"/>
      <c r="C4" s="459"/>
      <c r="D4" s="459"/>
      <c r="E4" s="459"/>
      <c r="F4" s="459"/>
      <c r="G4" s="459"/>
      <c r="H4" s="459"/>
      <c r="I4" s="459"/>
      <c r="J4" s="459"/>
      <c r="K4" s="460"/>
    </row>
    <row r="5" spans="1:36" s="467" customFormat="1" ht="18" customHeight="1" x14ac:dyDescent="0.3">
      <c r="A5" s="461"/>
      <c r="B5" s="461"/>
      <c r="C5" s="461"/>
      <c r="D5" s="462"/>
      <c r="E5" s="463"/>
      <c r="F5" s="463"/>
      <c r="G5" s="464"/>
      <c r="H5" s="461"/>
      <c r="I5" s="465"/>
      <c r="J5" s="463"/>
      <c r="K5" s="466"/>
    </row>
    <row r="6" spans="1:36" s="467" customFormat="1" ht="18" customHeight="1" x14ac:dyDescent="0.3">
      <c r="A6" s="461"/>
      <c r="B6" s="461"/>
      <c r="C6" s="461"/>
      <c r="D6" s="462"/>
      <c r="E6" s="463"/>
      <c r="F6" s="463"/>
      <c r="G6" s="464"/>
      <c r="H6" s="552" t="s">
        <v>445</v>
      </c>
      <c r="I6" s="553"/>
      <c r="J6" s="553"/>
      <c r="K6" s="554"/>
    </row>
    <row r="7" spans="1:36" ht="30" x14ac:dyDescent="0.3">
      <c r="A7" s="468" t="s">
        <v>2</v>
      </c>
      <c r="B7" s="469" t="s">
        <v>455</v>
      </c>
      <c r="C7" s="469" t="s">
        <v>456</v>
      </c>
      <c r="D7" s="469" t="s">
        <v>457</v>
      </c>
      <c r="E7" s="469" t="s">
        <v>458</v>
      </c>
      <c r="F7" s="469" t="s">
        <v>459</v>
      </c>
      <c r="H7" s="469" t="s">
        <v>460</v>
      </c>
      <c r="I7" s="469" t="s">
        <v>461</v>
      </c>
      <c r="J7" s="469" t="s">
        <v>491</v>
      </c>
      <c r="K7" s="469" t="s">
        <v>463</v>
      </c>
    </row>
    <row r="8" spans="1:36" s="472" customFormat="1" x14ac:dyDescent="0.3">
      <c r="A8" s="470" t="s">
        <v>365</v>
      </c>
      <c r="B8" s="484">
        <f>SUM(B9,B10)</f>
        <v>0</v>
      </c>
      <c r="C8" s="484">
        <f>SUM(C9,C10)</f>
        <v>0</v>
      </c>
      <c r="D8" s="484">
        <f>SUM(D9,D10)</f>
        <v>0</v>
      </c>
      <c r="E8" s="484">
        <f>SUM(E9,E10)</f>
        <v>0</v>
      </c>
      <c r="F8" s="484">
        <f>SUM(F9,F10)</f>
        <v>0</v>
      </c>
      <c r="H8" s="473">
        <f t="shared" ref="H8:H33" si="0">IF(AND(ROUND(B8,0)=0,C8&gt;B8),"INF",IF(AND(ROUND(B8,0)=0,ROUND(C8,0)=0),0,(C8-B8)/B8))</f>
        <v>0</v>
      </c>
      <c r="I8" s="473">
        <f t="shared" ref="I8:I33" si="1">IF(AND(ROUND(C8,0)=0,D8&gt;C8),"INF",IF(AND(ROUND(C8,0)=0,ROUND(D8,0)=0),0,(D8-C8)/C8))</f>
        <v>0</v>
      </c>
      <c r="J8" s="473">
        <f t="shared" ref="J8:J33" si="2">IF(AND(ROUND(D8,0)=0,E8&gt;D8),"INF",IF(AND(ROUND(D8,0)=0,ROUND(E8,0)=0),0,(E8-D8)/D8))</f>
        <v>0</v>
      </c>
      <c r="K8" s="473">
        <f t="shared" ref="K8:K33" si="3">IF(AND(ROUND(E8,0)=0,F8&gt;E8),"INF",IF(AND(ROUND(E8,0)=0,ROUND(F8,0)=0),0,(F8-E8)/E8))</f>
        <v>0</v>
      </c>
    </row>
    <row r="9" spans="1:36" s="472" customFormat="1" x14ac:dyDescent="0.3">
      <c r="A9" s="474" t="s">
        <v>366</v>
      </c>
      <c r="B9" s="485">
        <f>'TAB2'!C80</f>
        <v>0</v>
      </c>
      <c r="C9" s="485">
        <f>'TAB2'!D80</f>
        <v>0</v>
      </c>
      <c r="D9" s="485">
        <f>'TAB2'!E80</f>
        <v>0</v>
      </c>
      <c r="E9" s="485">
        <f>'TAB2'!F80</f>
        <v>0</v>
      </c>
      <c r="F9" s="485">
        <f>'TAB2'!G80</f>
        <v>0</v>
      </c>
      <c r="H9" s="473">
        <f t="shared" si="0"/>
        <v>0</v>
      </c>
      <c r="I9" s="473">
        <f t="shared" si="1"/>
        <v>0</v>
      </c>
      <c r="J9" s="473">
        <f t="shared" si="2"/>
        <v>0</v>
      </c>
      <c r="K9" s="473">
        <f t="shared" si="3"/>
        <v>0</v>
      </c>
    </row>
    <row r="10" spans="1:36" s="472" customFormat="1" x14ac:dyDescent="0.3">
      <c r="A10" s="474" t="s">
        <v>367</v>
      </c>
      <c r="B10" s="485">
        <f>'TAB3'!C45</f>
        <v>0</v>
      </c>
      <c r="C10" s="485">
        <f>'TAB3'!D45</f>
        <v>0</v>
      </c>
      <c r="D10" s="485">
        <f>'TAB2'!E80</f>
        <v>0</v>
      </c>
      <c r="E10" s="485">
        <f>'TAB2'!F80</f>
        <v>0</v>
      </c>
      <c r="F10" s="485">
        <f>'TAB2'!G80</f>
        <v>0</v>
      </c>
      <c r="H10" s="473">
        <f t="shared" si="0"/>
        <v>0</v>
      </c>
      <c r="I10" s="473">
        <f t="shared" si="1"/>
        <v>0</v>
      </c>
      <c r="J10" s="473">
        <f t="shared" si="2"/>
        <v>0</v>
      </c>
      <c r="K10" s="473">
        <f t="shared" si="3"/>
        <v>0</v>
      </c>
    </row>
    <row r="11" spans="1:36" s="472" customFormat="1" x14ac:dyDescent="0.3">
      <c r="A11" s="470" t="s">
        <v>414</v>
      </c>
      <c r="B11" s="484">
        <f>SUM(B12,B21)</f>
        <v>0</v>
      </c>
      <c r="C11" s="484">
        <f>SUM(C12,C21)</f>
        <v>0</v>
      </c>
      <c r="D11" s="484">
        <f>SUM(D12,D21)</f>
        <v>0</v>
      </c>
      <c r="E11" s="484">
        <f>SUM(E12,E21)</f>
        <v>0</v>
      </c>
      <c r="F11" s="484">
        <f>SUM(F12,F21)</f>
        <v>0</v>
      </c>
      <c r="H11" s="473">
        <f t="shared" si="0"/>
        <v>0</v>
      </c>
      <c r="I11" s="473">
        <f t="shared" si="1"/>
        <v>0</v>
      </c>
      <c r="J11" s="473">
        <f t="shared" si="2"/>
        <v>0</v>
      </c>
      <c r="K11" s="473">
        <f t="shared" si="3"/>
        <v>0</v>
      </c>
      <c r="L11" s="471"/>
      <c r="M11" s="471"/>
      <c r="N11" s="471"/>
    </row>
    <row r="12" spans="1:36" s="472" customFormat="1" x14ac:dyDescent="0.3">
      <c r="A12" s="475" t="s">
        <v>62</v>
      </c>
      <c r="B12" s="485">
        <f>SUM(B13:B20)</f>
        <v>0</v>
      </c>
      <c r="C12" s="485">
        <f>SUM(C13:C20)</f>
        <v>0</v>
      </c>
      <c r="D12" s="485">
        <f>SUM(D13:D20)</f>
        <v>0</v>
      </c>
      <c r="E12" s="485">
        <f>SUM(E13:E20)</f>
        <v>0</v>
      </c>
      <c r="F12" s="485">
        <f>SUM(F13:F20)</f>
        <v>0</v>
      </c>
      <c r="H12" s="473">
        <f t="shared" si="0"/>
        <v>0</v>
      </c>
      <c r="I12" s="473">
        <f t="shared" si="1"/>
        <v>0</v>
      </c>
      <c r="J12" s="473">
        <f t="shared" si="2"/>
        <v>0</v>
      </c>
      <c r="K12" s="473">
        <f t="shared" si="3"/>
        <v>0</v>
      </c>
    </row>
    <row r="13" spans="1:36" x14ac:dyDescent="0.3">
      <c r="A13" s="476" t="str">
        <f>'TAB4'!A8</f>
        <v>Charges et produits émanant de factures de transit émises ou reçues par le GRD</v>
      </c>
      <c r="B13" s="458">
        <f>'TAB4'!B8</f>
        <v>0</v>
      </c>
      <c r="C13" s="458">
        <f>'TAB4'!C8</f>
        <v>0</v>
      </c>
      <c r="D13" s="458">
        <f>'TAB4'!D8</f>
        <v>0</v>
      </c>
      <c r="E13" s="458">
        <f>'TAB4'!E8</f>
        <v>0</v>
      </c>
      <c r="F13" s="458">
        <f>'TAB4'!F8</f>
        <v>0</v>
      </c>
      <c r="H13" s="477">
        <f t="shared" si="0"/>
        <v>0</v>
      </c>
      <c r="I13" s="477">
        <f t="shared" si="1"/>
        <v>0</v>
      </c>
      <c r="J13" s="477">
        <f t="shared" si="2"/>
        <v>0</v>
      </c>
      <c r="K13" s="477">
        <f t="shared" si="3"/>
        <v>0</v>
      </c>
    </row>
    <row r="14" spans="1:36" ht="30" x14ac:dyDescent="0.3">
      <c r="A14" s="476" t="str">
        <f>'TAB4'!A9</f>
        <v xml:space="preserve">Charges émanant de factures d’achat d’électricité émises par un fournisseur commercial pour la couverture des pertes en réseau électrique </v>
      </c>
      <c r="B14" s="458">
        <f>'TAB4'!B9</f>
        <v>0</v>
      </c>
      <c r="C14" s="458">
        <f>'TAB4'!C9</f>
        <v>0</v>
      </c>
      <c r="D14" s="458">
        <f>'TAB4'!D9</f>
        <v>0</v>
      </c>
      <c r="E14" s="458">
        <f>'TAB4'!E9</f>
        <v>0</v>
      </c>
      <c r="F14" s="458">
        <f>'TAB4'!F9</f>
        <v>0</v>
      </c>
      <c r="H14" s="477">
        <f t="shared" si="0"/>
        <v>0</v>
      </c>
      <c r="I14" s="477">
        <f t="shared" si="1"/>
        <v>0</v>
      </c>
      <c r="J14" s="477">
        <f t="shared" si="2"/>
        <v>0</v>
      </c>
      <c r="K14" s="477">
        <f t="shared" si="3"/>
        <v>0</v>
      </c>
    </row>
    <row r="15" spans="1:36" ht="30.75" customHeight="1" x14ac:dyDescent="0.3">
      <c r="A15" s="476" t="str">
        <f>'TAB4'!A10</f>
        <v xml:space="preserve">Charges émanant de factures émises par la société FeReSO dans le cadre du processus de réconciliation </v>
      </c>
      <c r="B15" s="458">
        <f>'TAB4'!B10</f>
        <v>0</v>
      </c>
      <c r="C15" s="458">
        <f>'TAB4'!C10</f>
        <v>0</v>
      </c>
      <c r="D15" s="458">
        <f>'TAB4'!D10</f>
        <v>0</v>
      </c>
      <c r="E15" s="458">
        <f>'TAB4'!E10</f>
        <v>0</v>
      </c>
      <c r="F15" s="458">
        <f>'TAB4'!F10</f>
        <v>0</v>
      </c>
      <c r="H15" s="477">
        <f t="shared" si="0"/>
        <v>0</v>
      </c>
      <c r="I15" s="477">
        <f t="shared" si="1"/>
        <v>0</v>
      </c>
      <c r="J15" s="477">
        <f t="shared" si="2"/>
        <v>0</v>
      </c>
      <c r="K15" s="477">
        <f t="shared" si="3"/>
        <v>0</v>
      </c>
    </row>
    <row r="16" spans="1:36" x14ac:dyDescent="0.3">
      <c r="A16" s="476" t="str">
        <f>'TAB4'!A11</f>
        <v xml:space="preserve">Redevance de voirie </v>
      </c>
      <c r="B16" s="458">
        <f>'TAB4'!B11</f>
        <v>0</v>
      </c>
      <c r="C16" s="458">
        <f>'TAB4'!C11</f>
        <v>0</v>
      </c>
      <c r="D16" s="458">
        <f>'TAB4'!D11</f>
        <v>0</v>
      </c>
      <c r="E16" s="458">
        <f>'TAB4'!E11</f>
        <v>0</v>
      </c>
      <c r="F16" s="458">
        <f>'TAB4'!F11</f>
        <v>0</v>
      </c>
      <c r="H16" s="477">
        <f t="shared" si="0"/>
        <v>0</v>
      </c>
      <c r="I16" s="477">
        <f t="shared" si="1"/>
        <v>0</v>
      </c>
      <c r="J16" s="477">
        <f t="shared" si="2"/>
        <v>0</v>
      </c>
      <c r="K16" s="477">
        <f t="shared" si="3"/>
        <v>0</v>
      </c>
    </row>
    <row r="17" spans="1:11" x14ac:dyDescent="0.3">
      <c r="A17" s="476" t="str">
        <f>'TAB4'!A12</f>
        <v>Charge fiscale résultant de l'application de l'impôt des sociétés sur la marge bénéficiaire équitable</v>
      </c>
      <c r="B17" s="458">
        <f>'TAB4'!B12</f>
        <v>0</v>
      </c>
      <c r="C17" s="458">
        <f>'TAB4'!C12</f>
        <v>0</v>
      </c>
      <c r="D17" s="458">
        <f>'TAB4'!D12</f>
        <v>0</v>
      </c>
      <c r="E17" s="458">
        <f>'TAB4'!E12</f>
        <v>0</v>
      </c>
      <c r="F17" s="458">
        <f>'TAB4'!F12</f>
        <v>0</v>
      </c>
      <c r="H17" s="477">
        <f t="shared" si="0"/>
        <v>0</v>
      </c>
      <c r="I17" s="477">
        <f t="shared" si="1"/>
        <v>0</v>
      </c>
      <c r="J17" s="477">
        <f t="shared" si="2"/>
        <v>0</v>
      </c>
      <c r="K17" s="477">
        <f t="shared" si="3"/>
        <v>0</v>
      </c>
    </row>
    <row r="18" spans="1:11" x14ac:dyDescent="0.3">
      <c r="A18" s="476" t="str">
        <f>'TAB4'!A13</f>
        <v>Autres impôts, taxes, redevances, surcharges, précomptes immobiliers et mobiliers</v>
      </c>
      <c r="B18" s="458">
        <f>'TAB4'!B13</f>
        <v>0</v>
      </c>
      <c r="C18" s="458">
        <f>'TAB4'!C13</f>
        <v>0</v>
      </c>
      <c r="D18" s="458">
        <f>'TAB4'!D13</f>
        <v>0</v>
      </c>
      <c r="E18" s="458">
        <f>'TAB4'!E13</f>
        <v>0</v>
      </c>
      <c r="F18" s="458">
        <f>'TAB4'!F13</f>
        <v>0</v>
      </c>
      <c r="H18" s="477">
        <f t="shared" si="0"/>
        <v>0</v>
      </c>
      <c r="I18" s="477">
        <f t="shared" si="1"/>
        <v>0</v>
      </c>
      <c r="J18" s="477">
        <f t="shared" si="2"/>
        <v>0</v>
      </c>
      <c r="K18" s="477">
        <f t="shared" si="3"/>
        <v>0</v>
      </c>
    </row>
    <row r="19" spans="1:11" x14ac:dyDescent="0.3">
      <c r="A19" s="476" t="str">
        <f>'TAB4'!A14</f>
        <v>Cotisations de responsabilisation de l’ONSSAPL</v>
      </c>
      <c r="B19" s="458">
        <f>'TAB4'!B14</f>
        <v>0</v>
      </c>
      <c r="C19" s="458">
        <f>'TAB4'!C14</f>
        <v>0</v>
      </c>
      <c r="D19" s="458">
        <f>'TAB4'!D14</f>
        <v>0</v>
      </c>
      <c r="E19" s="458">
        <f>'TAB4'!E14</f>
        <v>0</v>
      </c>
      <c r="F19" s="458">
        <f>'TAB4'!F14</f>
        <v>0</v>
      </c>
      <c r="H19" s="477">
        <f t="shared" si="0"/>
        <v>0</v>
      </c>
      <c r="I19" s="477">
        <f t="shared" si="1"/>
        <v>0</v>
      </c>
      <c r="J19" s="477">
        <f t="shared" si="2"/>
        <v>0</v>
      </c>
      <c r="K19" s="477">
        <f t="shared" si="3"/>
        <v>0</v>
      </c>
    </row>
    <row r="20" spans="1:11" x14ac:dyDescent="0.3">
      <c r="A20" s="476" t="str">
        <f>'TAB4'!A15</f>
        <v>Charges de pension non-capitalisées</v>
      </c>
      <c r="B20" s="458">
        <f>'TAB4'!B15</f>
        <v>0</v>
      </c>
      <c r="C20" s="458">
        <f>'TAB4'!C15</f>
        <v>0</v>
      </c>
      <c r="D20" s="458">
        <f>'TAB4'!D15</f>
        <v>0</v>
      </c>
      <c r="E20" s="458">
        <f>'TAB4'!E15</f>
        <v>0</v>
      </c>
      <c r="F20" s="458">
        <f>'TAB4'!F15</f>
        <v>0</v>
      </c>
      <c r="H20" s="477">
        <f t="shared" si="0"/>
        <v>0</v>
      </c>
      <c r="I20" s="477">
        <f t="shared" si="1"/>
        <v>0</v>
      </c>
      <c r="J20" s="477">
        <f t="shared" si="2"/>
        <v>0</v>
      </c>
      <c r="K20" s="477">
        <f t="shared" si="3"/>
        <v>0</v>
      </c>
    </row>
    <row r="21" spans="1:11" s="472" customFormat="1" x14ac:dyDescent="0.3">
      <c r="A21" s="478" t="s">
        <v>63</v>
      </c>
      <c r="B21" s="485">
        <f>SUM(B22:B27)</f>
        <v>0</v>
      </c>
      <c r="C21" s="485">
        <f t="shared" ref="C21:F21" si="4">SUM(C22:C27)</f>
        <v>0</v>
      </c>
      <c r="D21" s="485">
        <f t="shared" si="4"/>
        <v>0</v>
      </c>
      <c r="E21" s="485">
        <f t="shared" si="4"/>
        <v>0</v>
      </c>
      <c r="F21" s="485">
        <f t="shared" si="4"/>
        <v>0</v>
      </c>
      <c r="H21" s="473">
        <f t="shared" si="0"/>
        <v>0</v>
      </c>
      <c r="I21" s="473">
        <f t="shared" si="1"/>
        <v>0</v>
      </c>
      <c r="J21" s="473">
        <f t="shared" si="2"/>
        <v>0</v>
      </c>
      <c r="K21" s="473">
        <f t="shared" si="3"/>
        <v>0</v>
      </c>
    </row>
    <row r="22" spans="1:11" ht="30" x14ac:dyDescent="0.3">
      <c r="A22" s="476" t="str">
        <f>'TAB4'!A19</f>
        <v>Charges émanant de factures d’achat d'électricité émises par un fournisseur commercial pour l'alimentation de la clientèle propre du GRD</v>
      </c>
      <c r="B22" s="458">
        <f>'TAB4'!B19</f>
        <v>0</v>
      </c>
      <c r="C22" s="458">
        <f>'TAB4'!C19</f>
        <v>0</v>
      </c>
      <c r="D22" s="458">
        <f>'TAB4'!D19</f>
        <v>0</v>
      </c>
      <c r="E22" s="458">
        <f>'TAB4'!E19</f>
        <v>0</v>
      </c>
      <c r="F22" s="458">
        <f>'TAB4'!F19</f>
        <v>0</v>
      </c>
      <c r="H22" s="477">
        <f t="shared" si="0"/>
        <v>0</v>
      </c>
      <c r="I22" s="477">
        <f t="shared" si="1"/>
        <v>0</v>
      </c>
      <c r="J22" s="477">
        <f t="shared" si="2"/>
        <v>0</v>
      </c>
      <c r="K22" s="477">
        <f t="shared" si="3"/>
        <v>0</v>
      </c>
    </row>
    <row r="23" spans="1:11" x14ac:dyDescent="0.3">
      <c r="A23" s="476" t="str">
        <f>'TAB4'!A20</f>
        <v>Charges de distribution supportées par le GRD pour l'alimentation de clientèle propre</v>
      </c>
      <c r="B23" s="458">
        <f>'TAB4'!B20</f>
        <v>0</v>
      </c>
      <c r="C23" s="458">
        <f>'TAB4'!C20</f>
        <v>0</v>
      </c>
      <c r="D23" s="458">
        <f>'TAB4'!D20</f>
        <v>0</v>
      </c>
      <c r="E23" s="458">
        <f>'TAB4'!E20</f>
        <v>0</v>
      </c>
      <c r="F23" s="458">
        <f>'TAB4'!F20</f>
        <v>0</v>
      </c>
      <c r="H23" s="477">
        <f t="shared" si="0"/>
        <v>0</v>
      </c>
      <c r="I23" s="477">
        <f t="shared" si="1"/>
        <v>0</v>
      </c>
      <c r="J23" s="477">
        <f t="shared" si="2"/>
        <v>0</v>
      </c>
      <c r="K23" s="477">
        <f t="shared" si="3"/>
        <v>0</v>
      </c>
    </row>
    <row r="24" spans="1:11" s="472" customFormat="1" x14ac:dyDescent="0.3">
      <c r="A24" s="476" t="str">
        <f>'TAB4'!A21</f>
        <v>Charges de transport supportées par le GRD pour l'alimentation de clientèle propre</v>
      </c>
      <c r="B24" s="458">
        <f>'TAB4'!B21</f>
        <v>0</v>
      </c>
      <c r="C24" s="458">
        <f>'TAB4'!C21</f>
        <v>0</v>
      </c>
      <c r="D24" s="458">
        <f>'TAB4'!D21</f>
        <v>0</v>
      </c>
      <c r="E24" s="458">
        <f>'TAB4'!E21</f>
        <v>0</v>
      </c>
      <c r="F24" s="458">
        <f>'TAB4'!F21</f>
        <v>0</v>
      </c>
      <c r="G24" s="457"/>
      <c r="H24" s="477">
        <f t="shared" si="0"/>
        <v>0</v>
      </c>
      <c r="I24" s="477">
        <f t="shared" si="1"/>
        <v>0</v>
      </c>
      <c r="J24" s="477">
        <f t="shared" si="2"/>
        <v>0</v>
      </c>
      <c r="K24" s="477">
        <f t="shared" si="3"/>
        <v>0</v>
      </c>
    </row>
    <row r="25" spans="1:11" ht="30" x14ac:dyDescent="0.3">
      <c r="A25" s="476" t="str">
        <f>'TAB4'!A22</f>
        <v xml:space="preserve">Produits issus de la facturation de la fourniture d’électricité à la clientèle propre du gestionnaire de réseau de distribution ainsi que le montant de la compensation versée par la CREG </v>
      </c>
      <c r="B25" s="458">
        <f>'TAB4'!B22</f>
        <v>0</v>
      </c>
      <c r="C25" s="458">
        <f>'TAB4'!C22</f>
        <v>0</v>
      </c>
      <c r="D25" s="458">
        <f>'TAB4'!D22</f>
        <v>0</v>
      </c>
      <c r="E25" s="458">
        <f>'TAB4'!E22</f>
        <v>0</v>
      </c>
      <c r="F25" s="458">
        <f>'TAB4'!F22</f>
        <v>0</v>
      </c>
      <c r="H25" s="477">
        <f t="shared" si="0"/>
        <v>0</v>
      </c>
      <c r="I25" s="477">
        <f t="shared" si="1"/>
        <v>0</v>
      </c>
      <c r="J25" s="477">
        <f t="shared" si="2"/>
        <v>0</v>
      </c>
      <c r="K25" s="477">
        <f t="shared" si="3"/>
        <v>0</v>
      </c>
    </row>
    <row r="26" spans="1:11" x14ac:dyDescent="0.3">
      <c r="A26" s="476" t="str">
        <f>'TAB4'!A23</f>
        <v xml:space="preserve">Charges d’achat des certificats verts </v>
      </c>
      <c r="B26" s="458">
        <f>'TAB4'!B23</f>
        <v>0</v>
      </c>
      <c r="C26" s="458">
        <f>'TAB4'!C23</f>
        <v>0</v>
      </c>
      <c r="D26" s="458">
        <f>'TAB4'!D23</f>
        <v>0</v>
      </c>
      <c r="E26" s="458">
        <f>'TAB4'!E23</f>
        <v>0</v>
      </c>
      <c r="F26" s="458">
        <f>'TAB4'!F23</f>
        <v>0</v>
      </c>
      <c r="H26" s="477">
        <f t="shared" si="0"/>
        <v>0</v>
      </c>
      <c r="I26" s="477">
        <f t="shared" si="1"/>
        <v>0</v>
      </c>
      <c r="J26" s="477">
        <f t="shared" si="2"/>
        <v>0</v>
      </c>
      <c r="K26" s="477">
        <f t="shared" si="3"/>
        <v>0</v>
      </c>
    </row>
    <row r="27" spans="1:11" ht="31.5" customHeight="1" x14ac:dyDescent="0.3">
      <c r="A27" s="476" t="str">
        <f>'TAB4'!A24</f>
        <v xml:space="preserve">Charges émanant de factures émises par la société FeReSO dans le cadre du processus de réconciliation </v>
      </c>
      <c r="B27" s="458">
        <f>'TAB4'!B24</f>
        <v>0</v>
      </c>
      <c r="C27" s="458">
        <f>'TAB4'!C24</f>
        <v>0</v>
      </c>
      <c r="D27" s="458">
        <f>'TAB4'!D24</f>
        <v>0</v>
      </c>
      <c r="E27" s="458">
        <f>'TAB4'!E24</f>
        <v>0</v>
      </c>
      <c r="F27" s="458">
        <f>'TAB4'!F24</f>
        <v>0</v>
      </c>
      <c r="H27" s="477">
        <f t="shared" ref="H27" si="5">IF(AND(ROUND(B27,0)=0,C27&gt;B27),"INF",IF(AND(ROUND(B27,0)=0,ROUND(C27,0)=0),0,(C27-B27)/B27))</f>
        <v>0</v>
      </c>
      <c r="I27" s="477">
        <f t="shared" ref="I27" si="6">IF(AND(ROUND(C27,0)=0,D27&gt;C27),"INF",IF(AND(ROUND(C27,0)=0,ROUND(D27,0)=0),0,(D27-C27)/C27))</f>
        <v>0</v>
      </c>
      <c r="J27" s="477">
        <f t="shared" ref="J27" si="7">IF(AND(ROUND(D27,0)=0,E27&gt;D27),"INF",IF(AND(ROUND(D27,0)=0,ROUND(E27,0)=0),0,(E27-D27)/D27))</f>
        <v>0</v>
      </c>
      <c r="K27" s="477">
        <f t="shared" ref="K27" si="8">IF(AND(ROUND(E27,0)=0,F27&gt;E27),"INF",IF(AND(ROUND(E27,0)=0,ROUND(F27,0)=0),0,(F27-E27)/E27))</f>
        <v>0</v>
      </c>
    </row>
    <row r="28" spans="1:11" s="472" customFormat="1" x14ac:dyDescent="0.3">
      <c r="A28" s="479" t="s">
        <v>20</v>
      </c>
      <c r="B28" s="484">
        <f>SUM(B29:B30)</f>
        <v>0</v>
      </c>
      <c r="C28" s="484">
        <f t="shared" ref="C28" si="9">SUM(C29:C30)</f>
        <v>0</v>
      </c>
      <c r="D28" s="484">
        <f>SUM(D29:D30)</f>
        <v>0</v>
      </c>
      <c r="E28" s="484">
        <f>SUM(E29:E30)</f>
        <v>0</v>
      </c>
      <c r="F28" s="484">
        <f>SUM(F29:F30)</f>
        <v>0</v>
      </c>
      <c r="H28" s="473">
        <f t="shared" si="0"/>
        <v>0</v>
      </c>
      <c r="I28" s="473">
        <f t="shared" si="1"/>
        <v>0</v>
      </c>
      <c r="J28" s="473">
        <f t="shared" si="2"/>
        <v>0</v>
      </c>
      <c r="K28" s="473">
        <f t="shared" si="3"/>
        <v>0</v>
      </c>
    </row>
    <row r="29" spans="1:11" s="472" customFormat="1" x14ac:dyDescent="0.3">
      <c r="A29" s="480" t="s">
        <v>575</v>
      </c>
      <c r="B29" s="485">
        <f>'TAB5'!C9</f>
        <v>0</v>
      </c>
      <c r="C29" s="485">
        <f>'TAB5'!D9</f>
        <v>0</v>
      </c>
      <c r="D29" s="485">
        <f>'TAB5'!E9</f>
        <v>0</v>
      </c>
      <c r="E29" s="485">
        <f>'TAB5'!F9</f>
        <v>0</v>
      </c>
      <c r="F29" s="485">
        <f>'TAB5'!G9</f>
        <v>0</v>
      </c>
      <c r="H29" s="473">
        <f t="shared" si="0"/>
        <v>0</v>
      </c>
      <c r="I29" s="473">
        <f t="shared" si="1"/>
        <v>0</v>
      </c>
      <c r="J29" s="473">
        <f t="shared" si="2"/>
        <v>0</v>
      </c>
      <c r="K29" s="473">
        <f t="shared" si="3"/>
        <v>0</v>
      </c>
    </row>
    <row r="30" spans="1:11" s="472" customFormat="1" x14ac:dyDescent="0.3">
      <c r="A30" s="481" t="s">
        <v>576</v>
      </c>
      <c r="B30" s="485">
        <f>'TAB5'!C10</f>
        <v>0</v>
      </c>
      <c r="C30" s="485">
        <f>'TAB5'!D10</f>
        <v>0</v>
      </c>
      <c r="D30" s="485">
        <f>'TAB5'!E10</f>
        <v>0</v>
      </c>
      <c r="E30" s="485">
        <f>'TAB5'!F10</f>
        <v>0</v>
      </c>
      <c r="F30" s="485">
        <f>'TAB5'!G10</f>
        <v>0</v>
      </c>
      <c r="H30" s="473">
        <f t="shared" si="0"/>
        <v>0</v>
      </c>
      <c r="I30" s="473">
        <f t="shared" si="1"/>
        <v>0</v>
      </c>
      <c r="J30" s="473">
        <f t="shared" si="2"/>
        <v>0</v>
      </c>
      <c r="K30" s="473">
        <f t="shared" si="3"/>
        <v>0</v>
      </c>
    </row>
    <row r="31" spans="1:11" s="472" customFormat="1" x14ac:dyDescent="0.3">
      <c r="A31" s="479" t="s">
        <v>415</v>
      </c>
      <c r="B31" s="484">
        <f>B32</f>
        <v>0</v>
      </c>
      <c r="C31" s="484">
        <f t="shared" ref="C31:G31" si="10">C32</f>
        <v>0</v>
      </c>
      <c r="D31" s="484">
        <f t="shared" si="10"/>
        <v>0</v>
      </c>
      <c r="E31" s="484">
        <f t="shared" si="10"/>
        <v>0</v>
      </c>
      <c r="F31" s="484">
        <f t="shared" si="10"/>
        <v>0</v>
      </c>
      <c r="G31" s="471">
        <f t="shared" si="10"/>
        <v>0</v>
      </c>
      <c r="H31" s="473">
        <f t="shared" si="0"/>
        <v>0</v>
      </c>
      <c r="I31" s="473">
        <f t="shared" si="1"/>
        <v>0</v>
      </c>
      <c r="J31" s="473">
        <f t="shared" si="2"/>
        <v>0</v>
      </c>
      <c r="K31" s="473">
        <f t="shared" si="3"/>
        <v>0</v>
      </c>
    </row>
    <row r="32" spans="1:11" s="472" customFormat="1" x14ac:dyDescent="0.3">
      <c r="A32" s="480" t="s">
        <v>596</v>
      </c>
      <c r="B32" s="485">
        <f>'TAB6'!L27</f>
        <v>0</v>
      </c>
      <c r="C32" s="485">
        <f>'TAB6'!L28</f>
        <v>0</v>
      </c>
      <c r="D32" s="485">
        <f>'TAB6'!L29</f>
        <v>0</v>
      </c>
      <c r="E32" s="485">
        <f>'TAB6'!L30</f>
        <v>0</v>
      </c>
      <c r="F32" s="485">
        <f>'TAB6'!L31</f>
        <v>0</v>
      </c>
      <c r="H32" s="473"/>
      <c r="I32" s="473"/>
      <c r="J32" s="473"/>
      <c r="K32" s="473"/>
    </row>
    <row r="33" spans="1:11" s="472" customFormat="1" x14ac:dyDescent="0.3">
      <c r="A33" s="482" t="s">
        <v>13</v>
      </c>
      <c r="B33" s="484">
        <f>SUM(B8,B11,B28,B31)</f>
        <v>0</v>
      </c>
      <c r="C33" s="484">
        <f>SUM(C8,C11,C28,C31)</f>
        <v>0</v>
      </c>
      <c r="D33" s="484">
        <f>SUM(D8,D11,D28,D31)</f>
        <v>0</v>
      </c>
      <c r="E33" s="484">
        <f>SUM(E8,E11,E28,E31)</f>
        <v>0</v>
      </c>
      <c r="F33" s="484">
        <f>SUM(F8,F11,F28,F31)</f>
        <v>0</v>
      </c>
      <c r="H33" s="473">
        <f t="shared" si="0"/>
        <v>0</v>
      </c>
      <c r="I33" s="473">
        <f t="shared" si="1"/>
        <v>0</v>
      </c>
      <c r="J33" s="473">
        <f t="shared" si="2"/>
        <v>0</v>
      </c>
      <c r="K33" s="473">
        <f t="shared" si="3"/>
        <v>0</v>
      </c>
    </row>
  </sheetData>
  <mergeCells count="1">
    <mergeCell ref="H6:K6"/>
  </mergeCells>
  <phoneticPr fontId="31" type="noConversion"/>
  <conditionalFormatting sqref="D5:D6">
    <cfRule type="cellIs" dxfId="1" priority="17" operator="equal">
      <formula>"O"</formula>
    </cfRule>
    <cfRule type="cellIs" dxfId="0" priority="18" operator="equal">
      <formula>"P"</formula>
    </cfRule>
  </conditionalFormatting>
  <hyperlinks>
    <hyperlink ref="A1" location="TAB00!A1" display="Retour page de garde" xr:uid="{00000000-0004-0000-2B00-000000000000}"/>
  </hyperlinks>
  <pageMargins left="0.7" right="0.7" top="0.75" bottom="0.75" header="0.3" footer="0.3"/>
  <pageSetup paperSize="8" scale="78" fitToHeight="0" orientation="portrait" verticalDpi="300"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activeCell="A3" sqref="A3"/>
    </sheetView>
  </sheetViews>
  <sheetFormatPr baseColWidth="10" defaultColWidth="9.1640625" defaultRowHeight="13.5" x14ac:dyDescent="0.3"/>
  <cols>
    <col min="1" max="1" width="26.83203125" style="50" customWidth="1"/>
    <col min="2" max="2" width="56.6640625" style="324" customWidth="1"/>
    <col min="3" max="3" width="123.6640625" style="43" customWidth="1"/>
    <col min="4" max="16384" width="9.1640625" style="43"/>
  </cols>
  <sheetData>
    <row r="1" spans="1:4" s="1" customFormat="1" ht="15" x14ac:dyDescent="0.3">
      <c r="A1" s="327" t="s">
        <v>64</v>
      </c>
      <c r="B1" s="322"/>
    </row>
    <row r="2" spans="1:4" s="1" customFormat="1" x14ac:dyDescent="0.3">
      <c r="A2" s="328"/>
      <c r="B2" s="323"/>
    </row>
    <row r="3" spans="1:4" s="1" customFormat="1" ht="22.15" customHeight="1" x14ac:dyDescent="0.35">
      <c r="A3" s="64" t="str">
        <f>TAB00!B47&amp;" : "&amp;TAB00!C47</f>
        <v>TAB B : Instructions pour compléter le modèle de rapport</v>
      </c>
      <c r="B3" s="64"/>
      <c r="C3" s="64"/>
    </row>
    <row r="4" spans="1:4" s="1" customFormat="1" ht="21.75" thickBot="1" x14ac:dyDescent="0.4">
      <c r="A4" s="319"/>
      <c r="B4" s="316"/>
      <c r="C4" s="316"/>
    </row>
    <row r="5" spans="1:4" s="1" customFormat="1" ht="54.75" customHeight="1" thickBot="1" x14ac:dyDescent="0.35">
      <c r="A5" s="498" t="s">
        <v>623</v>
      </c>
      <c r="B5" s="499"/>
      <c r="C5" s="500"/>
      <c r="D5" s="320"/>
    </row>
    <row r="6" spans="1:4" s="1" customFormat="1" ht="21.75" thickBot="1" x14ac:dyDescent="0.4">
      <c r="A6" s="319"/>
      <c r="B6" s="316"/>
      <c r="C6" s="330"/>
    </row>
    <row r="7" spans="1:4" s="1" customFormat="1" ht="34.5" customHeight="1" thickBot="1" x14ac:dyDescent="0.35">
      <c r="A7" s="501" t="s">
        <v>452</v>
      </c>
      <c r="B7" s="502"/>
      <c r="C7" s="503"/>
    </row>
    <row r="8" spans="1:4" x14ac:dyDescent="0.3">
      <c r="C8" s="51"/>
    </row>
    <row r="9" spans="1:4" x14ac:dyDescent="0.3">
      <c r="A9" s="160" t="s">
        <v>369</v>
      </c>
      <c r="B9" s="305"/>
      <c r="C9" s="304" t="s">
        <v>307</v>
      </c>
    </row>
    <row r="11" spans="1:4" ht="27" x14ac:dyDescent="0.3">
      <c r="A11" s="329" t="str">
        <f>TAB00!B48</f>
        <v>TAB1</v>
      </c>
      <c r="B11" s="321" t="str">
        <f>TAB00!C48</f>
        <v>Coûts contrôlables - réalité 2019 et 2020</v>
      </c>
      <c r="C11" s="321" t="s">
        <v>624</v>
      </c>
    </row>
    <row r="12" spans="1:4" ht="162" x14ac:dyDescent="0.3">
      <c r="A12" s="329" t="str">
        <f>TAB00!B49</f>
        <v>TAB2</v>
      </c>
      <c r="B12" s="321" t="str">
        <f>TAB00!C49</f>
        <v>Coûts contrôlables hors OSP - budget 2024-2028</v>
      </c>
      <c r="C12" s="321" t="s">
        <v>586</v>
      </c>
    </row>
    <row r="13" spans="1:4" ht="54" x14ac:dyDescent="0.3">
      <c r="A13" s="329" t="str">
        <f>TAB00!B50</f>
        <v>TAB3</v>
      </c>
      <c r="B13" s="321" t="str">
        <f>TAB00!C50</f>
        <v>Coûts contrôlables OSP - budget 2024-2028</v>
      </c>
      <c r="C13" s="321" t="s">
        <v>587</v>
      </c>
    </row>
    <row r="14" spans="1:4" ht="27" x14ac:dyDescent="0.3">
      <c r="A14" s="329" t="str">
        <f>TAB00!B51</f>
        <v>TAB4</v>
      </c>
      <c r="B14" s="321" t="str">
        <f>TAB00!C51</f>
        <v>Synthèse des charges et produits non-contrôlables</v>
      </c>
      <c r="C14" s="321" t="s">
        <v>617</v>
      </c>
    </row>
    <row r="15" spans="1:4" ht="108" x14ac:dyDescent="0.3">
      <c r="A15" s="451" t="str">
        <f>TAB00!B52</f>
        <v>TAB4.1</v>
      </c>
      <c r="B15" s="452" t="str">
        <f>TAB00!C52</f>
        <v>Charges et produits émanant de factures de transit émises ou reçues par le GRD</v>
      </c>
      <c r="C15" s="452" t="s">
        <v>661</v>
      </c>
    </row>
    <row r="16" spans="1:4" ht="54" x14ac:dyDescent="0.3">
      <c r="A16" s="451" t="str">
        <f>TAB00!B53</f>
        <v>TAB4.2</v>
      </c>
      <c r="B16" s="452" t="str">
        <f>TAB00!C53</f>
        <v xml:space="preserve">Charges émanant de factures d’achat d’électricité émises par un fournisseur commercial pour la couverture des pertes en réseau électrique </v>
      </c>
      <c r="C16" s="452" t="s">
        <v>662</v>
      </c>
    </row>
    <row r="17" spans="1:3" ht="40.5" x14ac:dyDescent="0.3">
      <c r="A17" s="451" t="str">
        <f>TAB00!B54</f>
        <v>TAB4.3</v>
      </c>
      <c r="B17" s="452" t="str">
        <f>TAB00!C54</f>
        <v xml:space="preserve">Charges émanant de factures émises par la société FeReSO dans le cadre du processus de réconciliation </v>
      </c>
      <c r="C17" s="452" t="s">
        <v>658</v>
      </c>
    </row>
    <row r="18" spans="1:3" ht="27" x14ac:dyDescent="0.3">
      <c r="A18" s="451" t="str">
        <f>TAB00!B55</f>
        <v>TAB4.4</v>
      </c>
      <c r="B18" s="452" t="str">
        <f>TAB00!C55</f>
        <v xml:space="preserve">Redevance de voirie </v>
      </c>
      <c r="C18" s="452" t="s">
        <v>660</v>
      </c>
    </row>
    <row r="19" spans="1:3" ht="40.5" x14ac:dyDescent="0.3">
      <c r="A19" s="451" t="str">
        <f>TAB00!B56</f>
        <v>TAB4.5</v>
      </c>
      <c r="B19" s="452" t="str">
        <f>TAB00!C56</f>
        <v>Charge fiscale résultant de l'application de l'impôt des sociétés sur la marge bénéficiaire équitable</v>
      </c>
      <c r="C19" s="452" t="s">
        <v>589</v>
      </c>
    </row>
    <row r="20" spans="1:3" ht="54" x14ac:dyDescent="0.3">
      <c r="A20" s="451" t="str">
        <f>TAB00!B57</f>
        <v>TAB4.6</v>
      </c>
      <c r="B20" s="452" t="str">
        <f>TAB00!C57</f>
        <v>Autres impôts, taxes, redevances, surcharges, précomptes immobiliers et mobiliers</v>
      </c>
      <c r="C20" s="452" t="s">
        <v>659</v>
      </c>
    </row>
    <row r="21" spans="1:3" ht="67.5" x14ac:dyDescent="0.3">
      <c r="A21" s="451" t="str">
        <f>TAB00!B58</f>
        <v>TAB4.7</v>
      </c>
      <c r="B21" s="452" t="str">
        <f>TAB00!C58</f>
        <v>Cotisations de responsabilisation de l’ONSSAPL</v>
      </c>
      <c r="C21" s="452" t="s">
        <v>652</v>
      </c>
    </row>
    <row r="22" spans="1:3" ht="40.5" x14ac:dyDescent="0.3">
      <c r="A22" s="451" t="str">
        <f>TAB00!B59</f>
        <v>TAB4.8</v>
      </c>
      <c r="B22" s="452" t="str">
        <f>TAB00!C59</f>
        <v>Charges de pension non-capitalisées</v>
      </c>
      <c r="C22" s="455" t="s">
        <v>590</v>
      </c>
    </row>
    <row r="23" spans="1:3" ht="54" x14ac:dyDescent="0.3">
      <c r="A23" s="451" t="str">
        <f>TAB00!B60</f>
        <v>TAB4.9</v>
      </c>
      <c r="B23" s="452" t="str">
        <f>TAB00!C60</f>
        <v>Charges émanant de factures d’achat d'électricité émises par un fournisseur commercial pour l'alimentation de la clientèle propre du GRD</v>
      </c>
      <c r="C23" s="452" t="s">
        <v>653</v>
      </c>
    </row>
    <row r="24" spans="1:3" ht="54" x14ac:dyDescent="0.3">
      <c r="A24" s="451" t="str">
        <f>TAB00!B61</f>
        <v>TAB4.10</v>
      </c>
      <c r="B24" s="452" t="str">
        <f>TAB00!C61</f>
        <v>Charges de distribution supportées par le GRD pour l'alimentation de clientèle propre</v>
      </c>
      <c r="C24" s="452" t="s">
        <v>654</v>
      </c>
    </row>
    <row r="25" spans="1:3" ht="54" x14ac:dyDescent="0.3">
      <c r="A25" s="451" t="str">
        <f>TAB00!B62</f>
        <v>TAB4.11</v>
      </c>
      <c r="B25" s="452" t="str">
        <f>TAB00!C62</f>
        <v>Charges de transport supportées par le GRD pour l'alimentation de clientèle propre</v>
      </c>
      <c r="C25" s="452" t="s">
        <v>655</v>
      </c>
    </row>
    <row r="26" spans="1:3" ht="81" x14ac:dyDescent="0.3">
      <c r="A26" s="451" t="str">
        <f>TAB00!B63</f>
        <v>TAB4.12</v>
      </c>
      <c r="B26" s="452" t="str">
        <f>TAB00!C63</f>
        <v xml:space="preserve">Produits issus de la facturation de la fourniture d’électricité à la clientèle propre du gestionnaire de réseau de distribution ainsi que le montant de la compensation versée par la CREG </v>
      </c>
      <c r="C26" s="452" t="s">
        <v>657</v>
      </c>
    </row>
    <row r="27" spans="1:3" ht="67.5" x14ac:dyDescent="0.3">
      <c r="A27" s="451" t="str">
        <f>TAB00!B64</f>
        <v>TAB4.13</v>
      </c>
      <c r="B27" s="452" t="str">
        <f>TAB00!C64</f>
        <v xml:space="preserve">Charges d’achat des certificats verts </v>
      </c>
      <c r="C27" s="452" t="s">
        <v>656</v>
      </c>
    </row>
    <row r="28" spans="1:3" ht="54" x14ac:dyDescent="0.3">
      <c r="A28" s="329" t="str">
        <f>TAB00!B66</f>
        <v>TAB5</v>
      </c>
      <c r="B28" s="321" t="str">
        <f>TAB00!C66</f>
        <v>Marge équitable</v>
      </c>
      <c r="C28" s="326" t="s">
        <v>591</v>
      </c>
    </row>
    <row r="29" spans="1:3" ht="67.5" x14ac:dyDescent="0.3">
      <c r="A29" s="329" t="str">
        <f>TAB00!B67</f>
        <v>TAB5.1</v>
      </c>
      <c r="B29" s="321" t="str">
        <f>TAB00!C67</f>
        <v>Evolution des actifs régulés sur la période 2020-2024</v>
      </c>
      <c r="C29" s="321" t="s">
        <v>618</v>
      </c>
    </row>
    <row r="30" spans="1:3" ht="81" x14ac:dyDescent="0.3">
      <c r="A30" s="329" t="str">
        <f>TAB00!B68</f>
        <v>TAB5.2</v>
      </c>
      <c r="B30" s="321" t="str">
        <f>TAB00!C68</f>
        <v>Evolution des actifs régulés sur la période 2024-2028</v>
      </c>
      <c r="C30" s="321" t="s">
        <v>619</v>
      </c>
    </row>
    <row r="31" spans="1:3" ht="40.5" x14ac:dyDescent="0.3">
      <c r="A31" s="329" t="str">
        <f>TAB00!B69</f>
        <v>TAB5.3</v>
      </c>
      <c r="B31" s="321" t="str">
        <f>TAB00!C69</f>
        <v>Interventions de tiers dans le financement des actifs régulés</v>
      </c>
      <c r="C31" s="325" t="s">
        <v>620</v>
      </c>
    </row>
    <row r="32" spans="1:3" ht="121.5" x14ac:dyDescent="0.3">
      <c r="A32" s="451" t="str">
        <f>TAB00!B70</f>
        <v>TAB6</v>
      </c>
      <c r="B32" s="452" t="str">
        <f>TAB00!C70</f>
        <v>Soldes régulatoires déjà affectés</v>
      </c>
      <c r="C32" s="452" t="s">
        <v>621</v>
      </c>
    </row>
    <row r="33" spans="1:3" ht="54" x14ac:dyDescent="0.3">
      <c r="A33" s="451" t="str">
        <f>TAB00!B71</f>
        <v>TAB7</v>
      </c>
      <c r="B33" s="452" t="str">
        <f>TAB00!C71</f>
        <v>Evolution bilancielles</v>
      </c>
      <c r="C33" s="455" t="s">
        <v>663</v>
      </c>
    </row>
    <row r="34" spans="1:3" ht="27" x14ac:dyDescent="0.3">
      <c r="A34" s="451" t="str">
        <f>TAB00!B72</f>
        <v>TAB7.1</v>
      </c>
      <c r="B34" s="452" t="str">
        <f>TAB00!C72</f>
        <v>Détail des créances à un an au plus</v>
      </c>
      <c r="C34" s="455" t="s">
        <v>650</v>
      </c>
    </row>
    <row r="35" spans="1:3" ht="27" x14ac:dyDescent="0.3">
      <c r="A35" s="451" t="str">
        <f>TAB00!B73</f>
        <v>TAB7.2</v>
      </c>
      <c r="B35" s="452" t="str">
        <f>TAB00!C73</f>
        <v>Détail des comptes de régularisation</v>
      </c>
      <c r="C35" s="455" t="s">
        <v>651</v>
      </c>
    </row>
    <row r="36" spans="1:3" ht="40.5" x14ac:dyDescent="0.3">
      <c r="A36" s="451" t="str">
        <f>TAB00!B74</f>
        <v>TAB8</v>
      </c>
      <c r="B36" s="452" t="str">
        <f>TAB00!C74</f>
        <v>Synthèse du revenu autorisé des années 2024 à 2028</v>
      </c>
      <c r="C36" s="452" t="s">
        <v>622</v>
      </c>
    </row>
  </sheetData>
  <mergeCells count="2">
    <mergeCell ref="A5:C5"/>
    <mergeCell ref="A7:C7"/>
  </mergeCells>
  <hyperlinks>
    <hyperlink ref="A1" location="TAB00!A1" display="Retour page de garde" xr:uid="{00000000-0004-0000-0200-000000000000}"/>
  </hyperlinks>
  <pageMargins left="0.7" right="0.7" top="0.75" bottom="0.75" header="0.3" footer="0.3"/>
  <pageSetup paperSize="9" scale="65" orientation="landscape" r:id="rId1"/>
  <rowBreaks count="2" manualBreakCount="2">
    <brk id="23" max="2" man="1"/>
    <brk id="31" max="2"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88"/>
  <sheetViews>
    <sheetView zoomScale="85" zoomScaleNormal="85" workbookViewId="0">
      <selection activeCell="A3" sqref="A3:E3"/>
    </sheetView>
  </sheetViews>
  <sheetFormatPr baseColWidth="10" defaultColWidth="9.1640625" defaultRowHeight="13.5" x14ac:dyDescent="0.3"/>
  <cols>
    <col min="1" max="1" width="57.33203125" style="57" customWidth="1"/>
    <col min="2" max="2" width="23.5" style="57" bestFit="1" customWidth="1"/>
    <col min="3" max="3" width="9.1640625" style="55"/>
    <col min="4" max="4" width="26.1640625" style="55" customWidth="1"/>
    <col min="5" max="16384" width="9.1640625" style="55"/>
  </cols>
  <sheetData>
    <row r="1" spans="1:5" ht="15" x14ac:dyDescent="0.3">
      <c r="A1" s="68" t="s">
        <v>64</v>
      </c>
    </row>
    <row r="2" spans="1:5" ht="15" x14ac:dyDescent="0.3">
      <c r="A2" s="68"/>
    </row>
    <row r="3" spans="1:5" ht="22.15" customHeight="1" x14ac:dyDescent="0.35">
      <c r="A3" s="504" t="str">
        <f>TAB00!B48&amp;" : "&amp;TAB00!C48</f>
        <v>TAB1 : Coûts contrôlables - réalité 2019 et 2020</v>
      </c>
      <c r="B3" s="504"/>
      <c r="C3" s="504"/>
      <c r="D3" s="504"/>
      <c r="E3" s="504"/>
    </row>
    <row r="5" spans="1:5" s="58" customFormat="1" ht="16.149999999999999" customHeight="1" x14ac:dyDescent="0.3">
      <c r="A5" s="87"/>
      <c r="B5" s="87"/>
    </row>
    <row r="6" spans="1:5" s="88" customFormat="1" ht="12" customHeight="1" x14ac:dyDescent="0.3">
      <c r="A6" s="505" t="s">
        <v>2</v>
      </c>
      <c r="B6" s="364" t="s">
        <v>473</v>
      </c>
      <c r="D6" s="364" t="s">
        <v>474</v>
      </c>
    </row>
    <row r="7" spans="1:5" s="360" customFormat="1" ht="43.15" customHeight="1" x14ac:dyDescent="0.3">
      <c r="A7" s="505"/>
      <c r="B7" s="358">
        <v>2019</v>
      </c>
      <c r="D7" s="363">
        <v>2020</v>
      </c>
    </row>
    <row r="8" spans="1:5" x14ac:dyDescent="0.3">
      <c r="A8" s="367" t="s">
        <v>22</v>
      </c>
      <c r="B8" s="368">
        <f>SUM(B9:B20)</f>
        <v>0</v>
      </c>
      <c r="D8" s="368">
        <f>SUM(D9:D20)</f>
        <v>0</v>
      </c>
    </row>
    <row r="9" spans="1:5" x14ac:dyDescent="0.3">
      <c r="A9" s="237" t="s">
        <v>471</v>
      </c>
      <c r="B9" s="230"/>
      <c r="D9" s="230"/>
    </row>
    <row r="10" spans="1:5" x14ac:dyDescent="0.3">
      <c r="A10" s="237" t="s">
        <v>471</v>
      </c>
      <c r="B10" s="230"/>
      <c r="D10" s="230"/>
    </row>
    <row r="11" spans="1:5" x14ac:dyDescent="0.3">
      <c r="A11" s="237" t="s">
        <v>471</v>
      </c>
      <c r="B11" s="230"/>
      <c r="D11" s="230"/>
    </row>
    <row r="12" spans="1:5" x14ac:dyDescent="0.3">
      <c r="A12" s="237" t="s">
        <v>471</v>
      </c>
      <c r="B12" s="230"/>
      <c r="D12" s="230"/>
    </row>
    <row r="13" spans="1:5" x14ac:dyDescent="0.3">
      <c r="A13" s="237" t="s">
        <v>471</v>
      </c>
      <c r="B13" s="230"/>
      <c r="D13" s="230"/>
    </row>
    <row r="14" spans="1:5" x14ac:dyDescent="0.3">
      <c r="A14" s="237" t="s">
        <v>471</v>
      </c>
      <c r="B14" s="230"/>
      <c r="D14" s="230"/>
    </row>
    <row r="15" spans="1:5" x14ac:dyDescent="0.3">
      <c r="A15" s="237" t="s">
        <v>471</v>
      </c>
      <c r="B15" s="230"/>
      <c r="D15" s="230"/>
    </row>
    <row r="16" spans="1:5" x14ac:dyDescent="0.3">
      <c r="A16" s="237" t="s">
        <v>471</v>
      </c>
      <c r="B16" s="230"/>
      <c r="D16" s="230"/>
    </row>
    <row r="17" spans="1:4" x14ac:dyDescent="0.3">
      <c r="A17" s="237" t="s">
        <v>471</v>
      </c>
      <c r="B17" s="230"/>
      <c r="D17" s="230"/>
    </row>
    <row r="18" spans="1:4" x14ac:dyDescent="0.3">
      <c r="A18" s="237" t="s">
        <v>471</v>
      </c>
      <c r="B18" s="230"/>
      <c r="D18" s="230"/>
    </row>
    <row r="19" spans="1:4" x14ac:dyDescent="0.3">
      <c r="A19" s="237" t="s">
        <v>471</v>
      </c>
      <c r="B19" s="230"/>
      <c r="D19" s="230"/>
    </row>
    <row r="20" spans="1:4" x14ac:dyDescent="0.3">
      <c r="A20" s="237" t="s">
        <v>471</v>
      </c>
      <c r="B20" s="230"/>
      <c r="D20" s="230"/>
    </row>
    <row r="21" spans="1:4" x14ac:dyDescent="0.3">
      <c r="A21" s="367" t="s">
        <v>24</v>
      </c>
      <c r="B21" s="368">
        <f>SUM(B22:B33)</f>
        <v>0</v>
      </c>
      <c r="D21" s="368">
        <f>SUM(D22:D33)</f>
        <v>0</v>
      </c>
    </row>
    <row r="22" spans="1:4" x14ac:dyDescent="0.3">
      <c r="A22" s="237" t="s">
        <v>471</v>
      </c>
      <c r="B22" s="230"/>
      <c r="D22" s="230"/>
    </row>
    <row r="23" spans="1:4" x14ac:dyDescent="0.3">
      <c r="A23" s="237" t="s">
        <v>471</v>
      </c>
      <c r="B23" s="230"/>
      <c r="D23" s="230"/>
    </row>
    <row r="24" spans="1:4" x14ac:dyDescent="0.3">
      <c r="A24" s="237" t="s">
        <v>471</v>
      </c>
      <c r="B24" s="230"/>
      <c r="D24" s="230"/>
    </row>
    <row r="25" spans="1:4" x14ac:dyDescent="0.3">
      <c r="A25" s="237" t="s">
        <v>471</v>
      </c>
      <c r="B25" s="230"/>
      <c r="D25" s="230"/>
    </row>
    <row r="26" spans="1:4" x14ac:dyDescent="0.3">
      <c r="A26" s="237" t="s">
        <v>471</v>
      </c>
      <c r="B26" s="230"/>
      <c r="D26" s="230"/>
    </row>
    <row r="27" spans="1:4" x14ac:dyDescent="0.3">
      <c r="A27" s="237" t="s">
        <v>471</v>
      </c>
      <c r="B27" s="230"/>
      <c r="D27" s="230"/>
    </row>
    <row r="28" spans="1:4" x14ac:dyDescent="0.3">
      <c r="A28" s="237" t="s">
        <v>471</v>
      </c>
      <c r="B28" s="230"/>
      <c r="D28" s="230"/>
    </row>
    <row r="29" spans="1:4" x14ac:dyDescent="0.3">
      <c r="A29" s="237" t="s">
        <v>471</v>
      </c>
      <c r="B29" s="230"/>
      <c r="D29" s="230"/>
    </row>
    <row r="30" spans="1:4" x14ac:dyDescent="0.3">
      <c r="A30" s="237" t="s">
        <v>471</v>
      </c>
      <c r="B30" s="230"/>
      <c r="D30" s="230"/>
    </row>
    <row r="31" spans="1:4" x14ac:dyDescent="0.3">
      <c r="A31" s="237" t="s">
        <v>471</v>
      </c>
      <c r="B31" s="230"/>
      <c r="D31" s="230"/>
    </row>
    <row r="32" spans="1:4" x14ac:dyDescent="0.3">
      <c r="A32" s="237" t="s">
        <v>471</v>
      </c>
      <c r="B32" s="230"/>
      <c r="D32" s="230"/>
    </row>
    <row r="33" spans="1:4" x14ac:dyDescent="0.3">
      <c r="A33" s="237" t="s">
        <v>471</v>
      </c>
      <c r="B33" s="230"/>
      <c r="D33" s="230"/>
    </row>
    <row r="34" spans="1:4" x14ac:dyDescent="0.3">
      <c r="A34" s="367" t="s">
        <v>23</v>
      </c>
      <c r="B34" s="369">
        <f>SUM(B35:B47)</f>
        <v>0</v>
      </c>
      <c r="D34" s="369">
        <f>SUM(D35:D47)</f>
        <v>0</v>
      </c>
    </row>
    <row r="35" spans="1:4" x14ac:dyDescent="0.3">
      <c r="A35" s="237" t="s">
        <v>471</v>
      </c>
      <c r="B35" s="230"/>
      <c r="D35" s="230"/>
    </row>
    <row r="36" spans="1:4" x14ac:dyDescent="0.3">
      <c r="A36" s="237" t="s">
        <v>471</v>
      </c>
      <c r="B36" s="230"/>
      <c r="D36" s="230"/>
    </row>
    <row r="37" spans="1:4" x14ac:dyDescent="0.3">
      <c r="A37" s="237" t="s">
        <v>471</v>
      </c>
      <c r="B37" s="230"/>
      <c r="D37" s="230"/>
    </row>
    <row r="38" spans="1:4" x14ac:dyDescent="0.3">
      <c r="A38" s="237" t="s">
        <v>471</v>
      </c>
      <c r="B38" s="230"/>
      <c r="D38" s="230"/>
    </row>
    <row r="39" spans="1:4" s="91" customFormat="1" x14ac:dyDescent="0.3">
      <c r="A39" s="237" t="s">
        <v>471</v>
      </c>
      <c r="B39" s="231"/>
      <c r="D39" s="231"/>
    </row>
    <row r="40" spans="1:4" s="91" customFormat="1" x14ac:dyDescent="0.3">
      <c r="A40" s="237" t="s">
        <v>471</v>
      </c>
      <c r="B40" s="231"/>
      <c r="D40" s="231"/>
    </row>
    <row r="41" spans="1:4" s="91" customFormat="1" x14ac:dyDescent="0.3">
      <c r="A41" s="237" t="s">
        <v>471</v>
      </c>
      <c r="B41" s="231"/>
      <c r="D41" s="231"/>
    </row>
    <row r="42" spans="1:4" s="91" customFormat="1" x14ac:dyDescent="0.3">
      <c r="A42" s="237" t="s">
        <v>471</v>
      </c>
      <c r="B42" s="231"/>
      <c r="D42" s="231"/>
    </row>
    <row r="43" spans="1:4" s="91" customFormat="1" x14ac:dyDescent="0.3">
      <c r="A43" s="237" t="s">
        <v>471</v>
      </c>
      <c r="B43" s="231"/>
      <c r="D43" s="231"/>
    </row>
    <row r="44" spans="1:4" s="91" customFormat="1" x14ac:dyDescent="0.3">
      <c r="A44" s="237" t="s">
        <v>471</v>
      </c>
      <c r="B44" s="231"/>
      <c r="D44" s="231"/>
    </row>
    <row r="45" spans="1:4" s="91" customFormat="1" x14ac:dyDescent="0.3">
      <c r="A45" s="237" t="s">
        <v>471</v>
      </c>
      <c r="B45" s="231"/>
      <c r="D45" s="231"/>
    </row>
    <row r="46" spans="1:4" x14ac:dyDescent="0.3">
      <c r="A46" s="237" t="s">
        <v>471</v>
      </c>
      <c r="B46" s="230"/>
      <c r="D46" s="230"/>
    </row>
    <row r="47" spans="1:4" x14ac:dyDescent="0.3">
      <c r="A47" s="237" t="s">
        <v>471</v>
      </c>
      <c r="B47" s="230"/>
      <c r="D47" s="230"/>
    </row>
    <row r="48" spans="1:4" x14ac:dyDescent="0.3">
      <c r="A48" s="367" t="s">
        <v>30</v>
      </c>
      <c r="B48" s="370">
        <f>SUM(B49:B56)</f>
        <v>0</v>
      </c>
      <c r="D48" s="370">
        <f>SUM(D49:D56)</f>
        <v>0</v>
      </c>
    </row>
    <row r="49" spans="1:4" x14ac:dyDescent="0.3">
      <c r="A49" s="237" t="s">
        <v>471</v>
      </c>
      <c r="B49" s="230"/>
      <c r="D49" s="230"/>
    </row>
    <row r="50" spans="1:4" x14ac:dyDescent="0.3">
      <c r="A50" s="237" t="s">
        <v>471</v>
      </c>
      <c r="B50" s="230"/>
      <c r="D50" s="230"/>
    </row>
    <row r="51" spans="1:4" x14ac:dyDescent="0.3">
      <c r="A51" s="237" t="s">
        <v>471</v>
      </c>
      <c r="B51" s="230"/>
      <c r="D51" s="230"/>
    </row>
    <row r="52" spans="1:4" x14ac:dyDescent="0.3">
      <c r="A52" s="237" t="s">
        <v>471</v>
      </c>
      <c r="B52" s="230"/>
      <c r="D52" s="230"/>
    </row>
    <row r="53" spans="1:4" x14ac:dyDescent="0.3">
      <c r="A53" s="237" t="s">
        <v>471</v>
      </c>
      <c r="B53" s="230"/>
      <c r="D53" s="230"/>
    </row>
    <row r="54" spans="1:4" x14ac:dyDescent="0.3">
      <c r="A54" s="237" t="s">
        <v>471</v>
      </c>
      <c r="B54" s="230"/>
      <c r="D54" s="230"/>
    </row>
    <row r="55" spans="1:4" x14ac:dyDescent="0.3">
      <c r="A55" s="237" t="s">
        <v>471</v>
      </c>
      <c r="B55" s="230"/>
      <c r="D55" s="230"/>
    </row>
    <row r="56" spans="1:4" x14ac:dyDescent="0.3">
      <c r="A56" s="237" t="s">
        <v>471</v>
      </c>
      <c r="B56" s="230"/>
      <c r="D56" s="230"/>
    </row>
    <row r="57" spans="1:4" x14ac:dyDescent="0.3">
      <c r="A57" s="367" t="s">
        <v>234</v>
      </c>
      <c r="B57" s="369">
        <f>SUM(B58:B61)</f>
        <v>0</v>
      </c>
      <c r="D57" s="369">
        <f>SUM(D58:D59)</f>
        <v>0</v>
      </c>
    </row>
    <row r="58" spans="1:4" ht="18.75" customHeight="1" x14ac:dyDescent="0.3">
      <c r="A58" s="237" t="s">
        <v>471</v>
      </c>
      <c r="B58" s="230"/>
      <c r="D58" s="230"/>
    </row>
    <row r="59" spans="1:4" x14ac:dyDescent="0.3">
      <c r="A59" s="237" t="s">
        <v>471</v>
      </c>
      <c r="B59" s="230"/>
      <c r="D59" s="230"/>
    </row>
    <row r="60" spans="1:4" x14ac:dyDescent="0.3">
      <c r="A60" s="237" t="s">
        <v>471</v>
      </c>
      <c r="B60" s="230"/>
      <c r="D60" s="230"/>
    </row>
    <row r="61" spans="1:4" x14ac:dyDescent="0.3">
      <c r="A61" s="237" t="s">
        <v>471</v>
      </c>
      <c r="B61" s="230"/>
      <c r="D61" s="230"/>
    </row>
    <row r="62" spans="1:4" x14ac:dyDescent="0.3">
      <c r="A62" s="367" t="s">
        <v>280</v>
      </c>
      <c r="B62" s="367"/>
      <c r="D62" s="367"/>
    </row>
    <row r="63" spans="1:4" x14ac:dyDescent="0.3">
      <c r="A63" s="94" t="s">
        <v>310</v>
      </c>
      <c r="B63" s="367"/>
      <c r="D63" s="367"/>
    </row>
    <row r="64" spans="1:4" x14ac:dyDescent="0.3">
      <c r="A64" s="367" t="s">
        <v>472</v>
      </c>
      <c r="B64" s="367"/>
      <c r="D64" s="367"/>
    </row>
    <row r="65" spans="1:4" x14ac:dyDescent="0.3">
      <c r="A65" s="94" t="s">
        <v>440</v>
      </c>
      <c r="B65" s="367"/>
      <c r="D65" s="367"/>
    </row>
    <row r="66" spans="1:4" s="234" customFormat="1" ht="30" customHeight="1" x14ac:dyDescent="0.3">
      <c r="A66" s="232" t="s">
        <v>412</v>
      </c>
      <c r="B66" s="233">
        <f>SUM(B8,B21,B34,B48,B57,B62:B65)</f>
        <v>0</v>
      </c>
      <c r="D66" s="233">
        <f>SUM(D8,D21,D34,D48,D57,D62:D65)</f>
        <v>0</v>
      </c>
    </row>
    <row r="67" spans="1:4" s="91" customFormat="1" x14ac:dyDescent="0.3">
      <c r="A67" s="367" t="s">
        <v>356</v>
      </c>
      <c r="B67" s="367"/>
      <c r="D67" s="367"/>
    </row>
    <row r="68" spans="1:4" s="91" customFormat="1" ht="27" x14ac:dyDescent="0.3">
      <c r="A68" s="367" t="s">
        <v>357</v>
      </c>
      <c r="B68" s="367"/>
      <c r="D68" s="367"/>
    </row>
    <row r="69" spans="1:4" s="91" customFormat="1" ht="28.15" customHeight="1" x14ac:dyDescent="0.3">
      <c r="A69" s="367" t="s">
        <v>453</v>
      </c>
      <c r="B69" s="367"/>
      <c r="D69" s="367"/>
    </row>
    <row r="70" spans="1:4" ht="27" x14ac:dyDescent="0.3">
      <c r="A70" s="367" t="s">
        <v>209</v>
      </c>
      <c r="B70" s="367"/>
      <c r="D70" s="367"/>
    </row>
    <row r="71" spans="1:4" x14ac:dyDescent="0.3">
      <c r="A71" s="367" t="s">
        <v>325</v>
      </c>
      <c r="B71" s="367"/>
      <c r="D71" s="367"/>
    </row>
    <row r="72" spans="1:4" x14ac:dyDescent="0.3">
      <c r="A72" s="367" t="s">
        <v>210</v>
      </c>
      <c r="B72" s="367"/>
      <c r="D72" s="367"/>
    </row>
    <row r="73" spans="1:4" s="235" customFormat="1" x14ac:dyDescent="0.3">
      <c r="A73" s="232" t="s">
        <v>413</v>
      </c>
      <c r="B73" s="233">
        <f>SUM(B67:B72)</f>
        <v>0</v>
      </c>
      <c r="D73" s="233">
        <f>SUM(D67:D72)</f>
        <v>0</v>
      </c>
    </row>
    <row r="74" spans="1:4" x14ac:dyDescent="0.3">
      <c r="D74" s="57"/>
    </row>
    <row r="75" spans="1:4" s="73" customFormat="1" x14ac:dyDescent="0.3">
      <c r="A75" s="92" t="s">
        <v>383</v>
      </c>
      <c r="B75" s="93">
        <f t="shared" ref="B75:D75" si="0">SUM(B66,B73)</f>
        <v>0</v>
      </c>
      <c r="D75" s="93">
        <f t="shared" si="0"/>
        <v>0</v>
      </c>
    </row>
    <row r="78" spans="1:4" x14ac:dyDescent="0.3">
      <c r="A78" s="505" t="s">
        <v>2</v>
      </c>
      <c r="B78" s="364" t="s">
        <v>473</v>
      </c>
      <c r="C78" s="88"/>
      <c r="D78" s="364" t="s">
        <v>474</v>
      </c>
    </row>
    <row r="79" spans="1:4" x14ac:dyDescent="0.3">
      <c r="A79" s="505"/>
      <c r="B79" s="363">
        <v>2019</v>
      </c>
      <c r="C79" s="360"/>
      <c r="D79" s="363">
        <v>2020</v>
      </c>
    </row>
    <row r="80" spans="1:4" x14ac:dyDescent="0.3">
      <c r="A80" s="367" t="s">
        <v>15</v>
      </c>
      <c r="B80" s="367"/>
      <c r="D80" s="367"/>
    </row>
    <row r="81" spans="1:4" x14ac:dyDescent="0.3">
      <c r="A81" s="367" t="s">
        <v>14</v>
      </c>
      <c r="B81" s="367"/>
      <c r="D81" s="367"/>
    </row>
    <row r="82" spans="1:4" x14ac:dyDescent="0.3">
      <c r="A82" s="367" t="s">
        <v>16</v>
      </c>
      <c r="B82" s="367"/>
      <c r="D82" s="367"/>
    </row>
    <row r="83" spans="1:4" x14ac:dyDescent="0.3">
      <c r="A83" s="367" t="s">
        <v>17</v>
      </c>
      <c r="B83" s="367"/>
      <c r="D83" s="367"/>
    </row>
    <row r="84" spans="1:4" x14ac:dyDescent="0.3">
      <c r="A84" s="367" t="s">
        <v>311</v>
      </c>
      <c r="B84" s="367"/>
      <c r="D84" s="367"/>
    </row>
    <row r="85" spans="1:4" x14ac:dyDescent="0.3">
      <c r="A85" s="367" t="s">
        <v>18</v>
      </c>
      <c r="B85" s="367"/>
      <c r="D85" s="367"/>
    </row>
    <row r="86" spans="1:4" x14ac:dyDescent="0.3">
      <c r="A86" s="92" t="s">
        <v>475</v>
      </c>
      <c r="B86" s="93">
        <f>SUM(B80:B85)</f>
        <v>0</v>
      </c>
      <c r="C86" s="73"/>
      <c r="D86" s="93">
        <f>SUM(D80:D85)</f>
        <v>0</v>
      </c>
    </row>
    <row r="88" spans="1:4" x14ac:dyDescent="0.3">
      <c r="A88" s="92" t="s">
        <v>476</v>
      </c>
      <c r="B88" s="93">
        <f>B75+B86</f>
        <v>0</v>
      </c>
      <c r="D88" s="93">
        <f>D75+D86</f>
        <v>0</v>
      </c>
    </row>
  </sheetData>
  <mergeCells count="3">
    <mergeCell ref="A3:E3"/>
    <mergeCell ref="A78:A79"/>
    <mergeCell ref="A6:A7"/>
  </mergeCells>
  <conditionalFormatting sqref="B36">
    <cfRule type="containsText" dxfId="1345" priority="35" operator="containsText" text="ntitulé">
      <formula>NOT(ISERROR(SEARCH("ntitulé",B36)))</formula>
    </cfRule>
    <cfRule type="containsBlanks" dxfId="1344" priority="36">
      <formula>LEN(TRIM(B36))=0</formula>
    </cfRule>
  </conditionalFormatting>
  <conditionalFormatting sqref="B22:B33 B9:B20 B35:B45 B58:B61 B47:B56">
    <cfRule type="containsText" dxfId="1343" priority="39" operator="containsText" text="ntitulé">
      <formula>NOT(ISERROR(SEARCH("ntitulé",B9)))</formula>
    </cfRule>
    <cfRule type="containsBlanks" dxfId="1342" priority="40">
      <formula>LEN(TRIM(B9))=0</formula>
    </cfRule>
  </conditionalFormatting>
  <conditionalFormatting sqref="B37">
    <cfRule type="containsText" dxfId="1341" priority="37" operator="containsText" text="ntitulé">
      <formula>NOT(ISERROR(SEARCH("ntitulé",B37)))</formula>
    </cfRule>
    <cfRule type="containsBlanks" dxfId="1340" priority="38">
      <formula>LEN(TRIM(B37))=0</formula>
    </cfRule>
  </conditionalFormatting>
  <conditionalFormatting sqref="B46">
    <cfRule type="containsText" dxfId="1339" priority="29" operator="containsText" text="ntitulé">
      <formula>NOT(ISERROR(SEARCH("ntitulé",B46)))</formula>
    </cfRule>
    <cfRule type="containsBlanks" dxfId="1338" priority="30">
      <formula>LEN(TRIM(B46))=0</formula>
    </cfRule>
  </conditionalFormatting>
  <conditionalFormatting sqref="A9:A20">
    <cfRule type="containsText" dxfId="1337" priority="25" operator="containsText" text="ntitulé">
      <formula>NOT(ISERROR(SEARCH("ntitulé",A9)))</formula>
    </cfRule>
    <cfRule type="containsBlanks" dxfId="1336" priority="26">
      <formula>LEN(TRIM(A9))=0</formula>
    </cfRule>
  </conditionalFormatting>
  <conditionalFormatting sqref="A22:A33">
    <cfRule type="containsText" dxfId="1335" priority="21" operator="containsText" text="ntitulé">
      <formula>NOT(ISERROR(SEARCH("ntitulé",A22)))</formula>
    </cfRule>
    <cfRule type="containsBlanks" dxfId="1334" priority="22">
      <formula>LEN(TRIM(A22))=0</formula>
    </cfRule>
  </conditionalFormatting>
  <conditionalFormatting sqref="A35:A47">
    <cfRule type="containsText" dxfId="1333" priority="19" operator="containsText" text="ntitulé">
      <formula>NOT(ISERROR(SEARCH("ntitulé",A35)))</formula>
    </cfRule>
    <cfRule type="containsBlanks" dxfId="1332" priority="20">
      <formula>LEN(TRIM(A35))=0</formula>
    </cfRule>
  </conditionalFormatting>
  <conditionalFormatting sqref="A49:A56">
    <cfRule type="containsText" dxfId="1331" priority="17" operator="containsText" text="ntitulé">
      <formula>NOT(ISERROR(SEARCH("ntitulé",A49)))</formula>
    </cfRule>
    <cfRule type="containsBlanks" dxfId="1330" priority="18">
      <formula>LEN(TRIM(A49))=0</formula>
    </cfRule>
  </conditionalFormatting>
  <conditionalFormatting sqref="D36">
    <cfRule type="containsText" dxfId="1329" priority="11" operator="containsText" text="ntitulé">
      <formula>NOT(ISERROR(SEARCH("ntitulé",D36)))</formula>
    </cfRule>
    <cfRule type="containsBlanks" dxfId="1328" priority="12">
      <formula>LEN(TRIM(D36))=0</formula>
    </cfRule>
  </conditionalFormatting>
  <conditionalFormatting sqref="D22:D33 D9:D20 D35:D45 D58:D61 D47 D49:D56">
    <cfRule type="containsText" dxfId="1327" priority="15" operator="containsText" text="ntitulé">
      <formula>NOT(ISERROR(SEARCH("ntitulé",D9)))</formula>
    </cfRule>
    <cfRule type="containsBlanks" dxfId="1326" priority="16">
      <formula>LEN(TRIM(D9))=0</formula>
    </cfRule>
  </conditionalFormatting>
  <conditionalFormatting sqref="D37">
    <cfRule type="containsText" dxfId="1325" priority="13" operator="containsText" text="ntitulé">
      <formula>NOT(ISERROR(SEARCH("ntitulé",D37)))</formula>
    </cfRule>
    <cfRule type="containsBlanks" dxfId="1324" priority="14">
      <formula>LEN(TRIM(D37))=0</formula>
    </cfRule>
  </conditionalFormatting>
  <conditionalFormatting sqref="D46">
    <cfRule type="containsText" dxfId="1323" priority="5" operator="containsText" text="ntitulé">
      <formula>NOT(ISERROR(SEARCH("ntitulé",D46)))</formula>
    </cfRule>
    <cfRule type="containsBlanks" dxfId="1322" priority="6">
      <formula>LEN(TRIM(D46))=0</formula>
    </cfRule>
  </conditionalFormatting>
  <conditionalFormatting sqref="A58:A61">
    <cfRule type="containsText" dxfId="1321" priority="3" operator="containsText" text="ntitulé">
      <formula>NOT(ISERROR(SEARCH("ntitulé",A58)))</formula>
    </cfRule>
    <cfRule type="containsBlanks" dxfId="1320" priority="4">
      <formula>LEN(TRIM(A58))=0</formula>
    </cfRule>
  </conditionalFormatting>
  <conditionalFormatting sqref="D48">
    <cfRule type="containsText" dxfId="1319" priority="1" operator="containsText" text="ntitulé">
      <formula>NOT(ISERROR(SEARCH("ntitulé",D48)))</formula>
    </cfRule>
    <cfRule type="containsBlanks" dxfId="1318" priority="2">
      <formula>LEN(TRIM(D48))=0</formula>
    </cfRule>
  </conditionalFormatting>
  <hyperlinks>
    <hyperlink ref="A1" location="TAB00!A1" display="Retour page de garde" xr:uid="{00000000-0004-0000-0500-000000000000}"/>
  </hyperlinks>
  <pageMargins left="0.7" right="0.7" top="0.75" bottom="0.75" header="0.3" footer="0.3"/>
  <pageSetup paperSize="8" scale="72"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2"/>
  <sheetViews>
    <sheetView zoomScaleNormal="100" workbookViewId="0">
      <selection activeCell="A3" sqref="A3"/>
    </sheetView>
  </sheetViews>
  <sheetFormatPr baseColWidth="10" defaultColWidth="9.1640625" defaultRowHeight="13.5" x14ac:dyDescent="0.3"/>
  <cols>
    <col min="1" max="1" width="11.6640625" style="57" customWidth="1"/>
    <col min="2" max="2" width="53.1640625" style="55" customWidth="1"/>
    <col min="3" max="7" width="29.33203125" style="55" customWidth="1"/>
    <col min="8" max="8" width="16.6640625" style="55" customWidth="1"/>
    <col min="9" max="16384" width="9.1640625" style="55"/>
  </cols>
  <sheetData>
    <row r="1" spans="1:8" ht="15" x14ac:dyDescent="0.3">
      <c r="A1" s="71" t="s">
        <v>64</v>
      </c>
    </row>
    <row r="2" spans="1:8" x14ac:dyDescent="0.3">
      <c r="A2" s="109"/>
    </row>
    <row r="3" spans="1:8" ht="22.15" customHeight="1" x14ac:dyDescent="0.35">
      <c r="A3" s="453" t="str">
        <f>TAB00!B49&amp;" : "&amp;TAB00!C49</f>
        <v>TAB2 : Coûts contrôlables hors OSP - budget 2024-2028</v>
      </c>
      <c r="B3" s="453"/>
      <c r="C3" s="453"/>
      <c r="D3" s="453"/>
      <c r="E3" s="453"/>
      <c r="F3" s="453"/>
      <c r="G3" s="453"/>
    </row>
    <row r="4" spans="1:8" ht="16.5" x14ac:dyDescent="0.3">
      <c r="A4" s="243"/>
      <c r="B4" s="56"/>
      <c r="C4" s="56"/>
      <c r="D4" s="56"/>
      <c r="E4" s="56"/>
      <c r="F4" s="56"/>
      <c r="G4" s="56"/>
      <c r="H4" s="56"/>
    </row>
    <row r="5" spans="1:8" ht="16.5" x14ac:dyDescent="0.3">
      <c r="A5" s="243"/>
      <c r="B5" s="388" t="s">
        <v>528</v>
      </c>
      <c r="C5" s="59"/>
      <c r="D5" s="56"/>
      <c r="E5" s="56"/>
      <c r="F5" s="56"/>
      <c r="G5" s="56"/>
      <c r="H5" s="56"/>
    </row>
    <row r="6" spans="1:8" ht="16.5" x14ac:dyDescent="0.3">
      <c r="A6" s="243"/>
      <c r="B6" s="59"/>
      <c r="C6" s="59"/>
      <c r="D6" s="56"/>
      <c r="E6" s="56"/>
      <c r="F6" s="56"/>
      <c r="G6" s="56"/>
      <c r="H6" s="56"/>
    </row>
    <row r="7" spans="1:8" ht="27" x14ac:dyDescent="0.3">
      <c r="A7" s="243"/>
      <c r="B7" s="393" t="s">
        <v>529</v>
      </c>
      <c r="C7" s="392"/>
      <c r="D7" s="56"/>
      <c r="E7" s="56"/>
      <c r="F7" s="56"/>
      <c r="G7" s="56"/>
      <c r="H7" s="56"/>
    </row>
    <row r="8" spans="1:8" ht="27" x14ac:dyDescent="0.3">
      <c r="A8" s="243"/>
      <c r="B8" s="393" t="s">
        <v>532</v>
      </c>
      <c r="C8" s="392"/>
      <c r="D8" s="56"/>
      <c r="E8" s="56"/>
      <c r="F8" s="56"/>
      <c r="G8" s="56"/>
      <c r="H8" s="56"/>
    </row>
    <row r="9" spans="1:8" ht="27" x14ac:dyDescent="0.3">
      <c r="A9" s="243"/>
      <c r="B9" s="393" t="s">
        <v>530</v>
      </c>
      <c r="C9" s="392"/>
      <c r="D9" s="56"/>
      <c r="E9" s="56"/>
      <c r="F9" s="56"/>
      <c r="G9" s="56"/>
      <c r="H9" s="56"/>
    </row>
    <row r="10" spans="1:8" ht="16.5" x14ac:dyDescent="0.3">
      <c r="A10" s="243"/>
      <c r="B10" s="393" t="s">
        <v>531</v>
      </c>
      <c r="C10" s="392"/>
      <c r="D10" s="56"/>
      <c r="E10" s="56"/>
      <c r="F10" s="56"/>
      <c r="G10" s="56"/>
      <c r="H10" s="56"/>
    </row>
    <row r="11" spans="1:8" ht="16.5" x14ac:dyDescent="0.3">
      <c r="A11" s="243"/>
      <c r="B11" s="394" t="s">
        <v>478</v>
      </c>
      <c r="C11" s="371">
        <f>TAB00!$C$32</f>
        <v>9.8499999999999994E-3</v>
      </c>
      <c r="D11" s="56"/>
      <c r="E11" s="56"/>
      <c r="F11" s="56"/>
      <c r="G11" s="56"/>
      <c r="H11" s="56"/>
    </row>
    <row r="12" spans="1:8" ht="27" x14ac:dyDescent="0.3">
      <c r="A12" s="243"/>
      <c r="B12" s="394" t="s">
        <v>533</v>
      </c>
      <c r="C12" s="389">
        <f>C9*(1+$C$11)</f>
        <v>0</v>
      </c>
      <c r="D12" s="56"/>
      <c r="E12" s="56"/>
      <c r="F12" s="56"/>
      <c r="G12" s="56"/>
      <c r="H12" s="56"/>
    </row>
    <row r="13" spans="1:8" ht="27" x14ac:dyDescent="0.3">
      <c r="A13" s="243"/>
      <c r="B13" s="394" t="s">
        <v>534</v>
      </c>
      <c r="C13" s="389">
        <f>C10*(1+$C$11)</f>
        <v>0</v>
      </c>
      <c r="D13" s="56"/>
      <c r="E13" s="56"/>
      <c r="F13" s="56"/>
      <c r="G13" s="56"/>
      <c r="H13" s="56"/>
    </row>
    <row r="14" spans="1:8" ht="27" x14ac:dyDescent="0.3">
      <c r="A14" s="243"/>
      <c r="B14" s="393" t="s">
        <v>535</v>
      </c>
      <c r="C14" s="392"/>
      <c r="D14" s="56"/>
      <c r="E14" s="56"/>
      <c r="F14" s="56"/>
      <c r="G14" s="56"/>
      <c r="H14" s="56"/>
    </row>
    <row r="15" spans="1:8" ht="16.5" x14ac:dyDescent="0.3">
      <c r="A15" s="243"/>
      <c r="B15" s="393" t="s">
        <v>536</v>
      </c>
      <c r="C15" s="392"/>
      <c r="D15" s="56"/>
      <c r="E15" s="56"/>
      <c r="F15" s="56"/>
      <c r="G15" s="56"/>
      <c r="H15" s="56"/>
    </row>
    <row r="16" spans="1:8" ht="16.5" x14ac:dyDescent="0.3">
      <c r="A16" s="243"/>
      <c r="B16" s="395"/>
      <c r="C16" s="58"/>
      <c r="D16" s="56"/>
      <c r="E16" s="56"/>
      <c r="F16" s="56"/>
      <c r="G16" s="56"/>
      <c r="H16" s="56"/>
    </row>
    <row r="17" spans="1:8" ht="27" x14ac:dyDescent="0.3">
      <c r="A17" s="243"/>
      <c r="B17" s="394" t="s">
        <v>537</v>
      </c>
      <c r="C17" s="389">
        <f>AVERAGE(C12,C14)</f>
        <v>0</v>
      </c>
      <c r="D17" s="56"/>
      <c r="E17" s="56"/>
      <c r="F17" s="56"/>
      <c r="G17" s="56"/>
      <c r="H17" s="56"/>
    </row>
    <row r="18" spans="1:8" ht="27" x14ac:dyDescent="0.3">
      <c r="A18" s="243"/>
      <c r="B18" s="394" t="s">
        <v>538</v>
      </c>
      <c r="C18" s="389">
        <f>AVERAGE(C13,C15)</f>
        <v>0</v>
      </c>
      <c r="D18" s="56"/>
      <c r="E18" s="56"/>
      <c r="F18" s="56"/>
      <c r="G18" s="56"/>
      <c r="H18" s="56"/>
    </row>
    <row r="19" spans="1:8" ht="16.5" x14ac:dyDescent="0.3">
      <c r="A19" s="243"/>
      <c r="B19" s="394" t="s">
        <v>486</v>
      </c>
      <c r="C19" s="390">
        <f>TAB00!$D$32</f>
        <v>2.009E-2</v>
      </c>
      <c r="D19" s="56"/>
      <c r="E19" s="56"/>
      <c r="F19" s="56"/>
      <c r="G19" s="56"/>
      <c r="H19" s="56"/>
    </row>
    <row r="20" spans="1:8" ht="16.5" x14ac:dyDescent="0.3">
      <c r="A20" s="243"/>
      <c r="B20" s="394" t="s">
        <v>487</v>
      </c>
      <c r="C20" s="390">
        <f>TAB00!$E$32</f>
        <v>0</v>
      </c>
      <c r="D20" s="56"/>
      <c r="E20" s="56"/>
      <c r="F20" s="56"/>
      <c r="G20" s="56"/>
      <c r="H20" s="56"/>
    </row>
    <row r="21" spans="1:8" ht="16.5" x14ac:dyDescent="0.3">
      <c r="A21" s="243"/>
      <c r="B21" s="394" t="s">
        <v>488</v>
      </c>
      <c r="C21" s="390">
        <f>TAB00!$F$32</f>
        <v>0</v>
      </c>
      <c r="D21" s="56"/>
      <c r="E21" s="56"/>
      <c r="F21" s="56"/>
      <c r="G21" s="56"/>
      <c r="H21" s="56"/>
    </row>
    <row r="22" spans="1:8" ht="27" x14ac:dyDescent="0.3">
      <c r="A22" s="243"/>
      <c r="B22" s="394" t="s">
        <v>539</v>
      </c>
      <c r="C22" s="389">
        <f>C17*(1+$C$19)*(1+$C$20)*(1+$C$21)</f>
        <v>0</v>
      </c>
      <c r="D22" s="56"/>
      <c r="E22" s="56"/>
      <c r="F22" s="56"/>
      <c r="G22" s="56"/>
      <c r="H22" s="56"/>
    </row>
    <row r="23" spans="1:8" ht="27" x14ac:dyDescent="0.3">
      <c r="A23" s="243"/>
      <c r="B23" s="394" t="s">
        <v>540</v>
      </c>
      <c r="C23" s="389">
        <f>C18*(1+$C$19)*(1+$C$20)*(1+$C$21)</f>
        <v>0</v>
      </c>
      <c r="D23" s="56"/>
      <c r="E23" s="56"/>
      <c r="F23" s="56"/>
      <c r="G23" s="56"/>
      <c r="H23" s="56"/>
    </row>
    <row r="24" spans="1:8" ht="54" x14ac:dyDescent="0.3">
      <c r="A24" s="243"/>
      <c r="B24" s="394" t="s">
        <v>541</v>
      </c>
      <c r="C24" s="389">
        <f>C7-C22</f>
        <v>0</v>
      </c>
      <c r="D24" s="56"/>
      <c r="E24" s="56"/>
      <c r="F24" s="56"/>
      <c r="G24" s="56"/>
      <c r="H24" s="56"/>
    </row>
    <row r="25" spans="1:8" ht="40.5" x14ac:dyDescent="0.3">
      <c r="A25" s="243"/>
      <c r="B25" s="394" t="s">
        <v>542</v>
      </c>
      <c r="C25" s="389">
        <f>C8-C23</f>
        <v>0</v>
      </c>
      <c r="D25" s="56"/>
      <c r="E25" s="56"/>
      <c r="F25" s="56"/>
      <c r="G25" s="56"/>
      <c r="H25" s="56"/>
    </row>
    <row r="26" spans="1:8" ht="16.5" x14ac:dyDescent="0.3">
      <c r="A26" s="243"/>
      <c r="B26" s="394" t="s">
        <v>526</v>
      </c>
      <c r="C26" s="389">
        <f>C24+C25</f>
        <v>0</v>
      </c>
      <c r="D26" s="56"/>
      <c r="E26" s="56"/>
      <c r="F26" s="56"/>
      <c r="G26" s="56"/>
      <c r="H26" s="56"/>
    </row>
    <row r="27" spans="1:8" ht="16.5" x14ac:dyDescent="0.3">
      <c r="A27" s="243"/>
      <c r="B27" s="394" t="s">
        <v>489</v>
      </c>
      <c r="C27" s="390">
        <f>TAB00!$G$32</f>
        <v>0</v>
      </c>
      <c r="D27" s="56"/>
      <c r="E27" s="56"/>
      <c r="F27" s="56"/>
      <c r="G27" s="56"/>
      <c r="H27" s="56"/>
    </row>
    <row r="28" spans="1:8" ht="16.5" x14ac:dyDescent="0.3">
      <c r="A28" s="243"/>
      <c r="B28" s="396" t="s">
        <v>527</v>
      </c>
      <c r="C28" s="397">
        <f>C26*(1+$C$27)</f>
        <v>0</v>
      </c>
      <c r="D28" s="56"/>
      <c r="E28" s="56"/>
      <c r="F28" s="56"/>
      <c r="G28" s="56"/>
      <c r="H28" s="56"/>
    </row>
    <row r="29" spans="1:8" ht="16.5" x14ac:dyDescent="0.3">
      <c r="A29" s="243"/>
      <c r="B29" s="56"/>
      <c r="C29" s="56"/>
      <c r="D29" s="56"/>
      <c r="E29" s="56"/>
      <c r="F29" s="56"/>
      <c r="G29" s="56"/>
      <c r="H29" s="56"/>
    </row>
    <row r="30" spans="1:8" ht="16.5" x14ac:dyDescent="0.3">
      <c r="A30" s="243"/>
      <c r="B30" s="56"/>
      <c r="C30" s="56"/>
      <c r="D30" s="56"/>
      <c r="E30" s="56"/>
      <c r="F30" s="56"/>
      <c r="G30" s="56"/>
      <c r="H30" s="56"/>
    </row>
    <row r="31" spans="1:8" s="58" customFormat="1" x14ac:dyDescent="0.3">
      <c r="A31" s="361"/>
      <c r="B31" s="388" t="s">
        <v>551</v>
      </c>
      <c r="C31" s="388"/>
      <c r="D31" s="59"/>
      <c r="E31" s="59"/>
      <c r="F31" s="388"/>
      <c r="G31" s="59"/>
      <c r="H31" s="59"/>
    </row>
    <row r="32" spans="1:8" s="58" customFormat="1" x14ac:dyDescent="0.3">
      <c r="A32" s="361"/>
      <c r="B32" s="388"/>
      <c r="C32" s="388"/>
      <c r="D32" s="59"/>
      <c r="E32" s="59"/>
      <c r="F32" s="59"/>
      <c r="G32" s="59"/>
      <c r="H32" s="59"/>
    </row>
    <row r="33" spans="1:8" s="58" customFormat="1" x14ac:dyDescent="0.3">
      <c r="A33" s="361"/>
      <c r="B33" s="391" t="s">
        <v>477</v>
      </c>
      <c r="C33" s="230">
        <f>'TAB1'!B75</f>
        <v>0</v>
      </c>
      <c r="D33" s="59"/>
      <c r="E33" s="59"/>
      <c r="F33" s="59"/>
      <c r="G33" s="59"/>
      <c r="H33" s="59"/>
    </row>
    <row r="34" spans="1:8" s="58" customFormat="1" x14ac:dyDescent="0.3">
      <c r="A34" s="361"/>
      <c r="B34" s="372" t="s">
        <v>480</v>
      </c>
      <c r="C34" s="389">
        <f>'TAB1'!B63</f>
        <v>0</v>
      </c>
      <c r="D34" s="59"/>
      <c r="E34" s="59"/>
      <c r="F34" s="59"/>
      <c r="G34" s="59"/>
      <c r="H34" s="59"/>
    </row>
    <row r="35" spans="1:8" s="58" customFormat="1" ht="27" x14ac:dyDescent="0.3">
      <c r="A35" s="361"/>
      <c r="B35" s="372" t="s">
        <v>481</v>
      </c>
      <c r="C35" s="389">
        <f>C33-C34</f>
        <v>0</v>
      </c>
      <c r="D35" s="59"/>
      <c r="E35" s="59"/>
    </row>
    <row r="36" spans="1:8" s="58" customFormat="1" x14ac:dyDescent="0.3">
      <c r="A36" s="361"/>
      <c r="B36" s="372" t="s">
        <v>478</v>
      </c>
      <c r="C36" s="402">
        <f>TAB00!C32</f>
        <v>9.8499999999999994E-3</v>
      </c>
      <c r="D36" s="59"/>
      <c r="E36" s="59"/>
    </row>
    <row r="37" spans="1:8" s="58" customFormat="1" ht="27" x14ac:dyDescent="0.3">
      <c r="A37" s="361"/>
      <c r="B37" s="372" t="s">
        <v>482</v>
      </c>
      <c r="C37" s="389">
        <f>C35*(1+$C$36)</f>
        <v>0</v>
      </c>
      <c r="D37" s="59"/>
      <c r="E37" s="59"/>
    </row>
    <row r="38" spans="1:8" s="58" customFormat="1" x14ac:dyDescent="0.3">
      <c r="A38" s="361"/>
      <c r="B38" s="372"/>
      <c r="C38" s="389"/>
      <c r="D38" s="59"/>
      <c r="E38" s="59"/>
    </row>
    <row r="39" spans="1:8" s="58" customFormat="1" x14ac:dyDescent="0.3">
      <c r="A39" s="361"/>
      <c r="B39" s="372" t="s">
        <v>479</v>
      </c>
      <c r="C39" s="389">
        <f>'TAB1'!D75</f>
        <v>0</v>
      </c>
      <c r="D39" s="59"/>
      <c r="E39" s="59"/>
    </row>
    <row r="40" spans="1:8" s="58" customFormat="1" x14ac:dyDescent="0.3">
      <c r="A40" s="361"/>
      <c r="B40" s="372" t="s">
        <v>484</v>
      </c>
      <c r="C40" s="389">
        <f>'TAB1'!D63</f>
        <v>0</v>
      </c>
      <c r="D40" s="59"/>
      <c r="E40" s="59"/>
    </row>
    <row r="41" spans="1:8" s="58" customFormat="1" ht="27" x14ac:dyDescent="0.3">
      <c r="A41" s="361"/>
      <c r="B41" s="372" t="s">
        <v>485</v>
      </c>
      <c r="C41" s="389">
        <f>C39-C40</f>
        <v>0</v>
      </c>
      <c r="D41" s="59"/>
      <c r="E41" s="59"/>
    </row>
    <row r="42" spans="1:8" s="58" customFormat="1" x14ac:dyDescent="0.3">
      <c r="A42" s="361"/>
      <c r="B42" s="59"/>
      <c r="C42" s="389"/>
      <c r="D42" s="59"/>
      <c r="E42" s="59"/>
    </row>
    <row r="43" spans="1:8" s="58" customFormat="1" ht="27" x14ac:dyDescent="0.3">
      <c r="A43" s="361"/>
      <c r="B43" s="372" t="s">
        <v>483</v>
      </c>
      <c r="C43" s="389">
        <f>AVERAGE(C37,C41)</f>
        <v>0</v>
      </c>
      <c r="D43" s="59"/>
      <c r="E43" s="59"/>
    </row>
    <row r="44" spans="1:8" s="58" customFormat="1" x14ac:dyDescent="0.3">
      <c r="A44" s="361"/>
      <c r="B44" s="372" t="s">
        <v>486</v>
      </c>
      <c r="C44" s="390">
        <f>TAB00!D32</f>
        <v>2.009E-2</v>
      </c>
      <c r="D44" s="59"/>
      <c r="E44" s="59"/>
    </row>
    <row r="45" spans="1:8" s="58" customFormat="1" x14ac:dyDescent="0.3">
      <c r="A45" s="361"/>
      <c r="B45" s="372" t="s">
        <v>487</v>
      </c>
      <c r="C45" s="390">
        <f>TAB00!E32</f>
        <v>0</v>
      </c>
      <c r="D45" s="59"/>
      <c r="E45" s="59"/>
    </row>
    <row r="46" spans="1:8" s="58" customFormat="1" x14ac:dyDescent="0.3">
      <c r="A46" s="361"/>
      <c r="B46" s="372" t="s">
        <v>488</v>
      </c>
      <c r="C46" s="390">
        <f>TAB00!F32</f>
        <v>0</v>
      </c>
      <c r="D46" s="59"/>
      <c r="E46" s="59"/>
    </row>
    <row r="47" spans="1:8" s="58" customFormat="1" x14ac:dyDescent="0.3">
      <c r="A47" s="361"/>
      <c r="B47" s="372" t="s">
        <v>489</v>
      </c>
      <c r="C47" s="390">
        <f>TAB00!G32</f>
        <v>0</v>
      </c>
      <c r="D47" s="59"/>
      <c r="E47" s="59"/>
    </row>
    <row r="48" spans="1:8" s="58" customFormat="1" ht="27" x14ac:dyDescent="0.3">
      <c r="A48" s="361"/>
      <c r="B48" s="396" t="s">
        <v>490</v>
      </c>
      <c r="C48" s="397">
        <f>C43*(1+$C$44)*(1+$C$45)*(1+$C$46)*(1+$C$47)</f>
        <v>0</v>
      </c>
      <c r="D48" s="59"/>
      <c r="E48" s="59"/>
    </row>
    <row r="49" spans="1:8" s="58" customFormat="1" x14ac:dyDescent="0.3">
      <c r="A49" s="361"/>
      <c r="B49" s="59"/>
      <c r="C49" s="59"/>
      <c r="D49" s="59"/>
      <c r="E49" s="59"/>
    </row>
    <row r="50" spans="1:8" s="58" customFormat="1" ht="27" x14ac:dyDescent="0.3">
      <c r="A50" s="361"/>
      <c r="B50" s="393" t="s">
        <v>543</v>
      </c>
      <c r="C50" s="392">
        <v>9030177.1963092703</v>
      </c>
      <c r="D50" s="59"/>
      <c r="E50" s="59"/>
    </row>
    <row r="51" spans="1:8" s="58" customFormat="1" x14ac:dyDescent="0.3">
      <c r="A51" s="361"/>
      <c r="B51" s="372" t="s">
        <v>489</v>
      </c>
      <c r="C51" s="402">
        <f>TAB00!$G$32</f>
        <v>0</v>
      </c>
      <c r="D51" s="59"/>
      <c r="E51" s="59"/>
      <c r="F51" s="59"/>
      <c r="G51" s="59"/>
      <c r="H51" s="59"/>
    </row>
    <row r="52" spans="1:8" s="58" customFormat="1" ht="30.75" customHeight="1" x14ac:dyDescent="0.3">
      <c r="A52" s="361"/>
      <c r="B52" s="396" t="s">
        <v>544</v>
      </c>
      <c r="C52" s="397"/>
      <c r="D52" s="59"/>
      <c r="E52" s="59"/>
      <c r="F52" s="59"/>
      <c r="G52" s="59"/>
      <c r="H52" s="59"/>
    </row>
    <row r="53" spans="1:8" s="58" customFormat="1" ht="32.25" customHeight="1" x14ac:dyDescent="0.3">
      <c r="A53" s="361"/>
      <c r="B53" s="396" t="s">
        <v>525</v>
      </c>
      <c r="C53" s="397">
        <f>C28</f>
        <v>0</v>
      </c>
      <c r="D53" s="59"/>
      <c r="E53" s="59"/>
      <c r="F53" s="59"/>
      <c r="G53" s="59"/>
      <c r="H53" s="59"/>
    </row>
    <row r="54" spans="1:8" s="58" customFormat="1" ht="36" customHeight="1" x14ac:dyDescent="0.3">
      <c r="A54" s="361"/>
      <c r="B54" s="396" t="s">
        <v>524</v>
      </c>
      <c r="C54" s="397"/>
      <c r="D54" s="59"/>
      <c r="E54" s="59"/>
      <c r="F54" s="59"/>
      <c r="G54" s="59"/>
      <c r="H54" s="59"/>
    </row>
    <row r="55" spans="1:8" s="58" customFormat="1" ht="36" customHeight="1" x14ac:dyDescent="0.3">
      <c r="A55" s="361"/>
      <c r="B55" s="396" t="s">
        <v>13</v>
      </c>
      <c r="C55" s="397">
        <f>C48+C52+C54+C53</f>
        <v>0</v>
      </c>
      <c r="D55" s="59"/>
      <c r="E55" s="59"/>
      <c r="F55" s="403"/>
      <c r="G55" s="404"/>
      <c r="H55" s="59"/>
    </row>
    <row r="56" spans="1:8" s="58" customFormat="1" ht="36" customHeight="1" x14ac:dyDescent="0.3">
      <c r="A56" s="361"/>
      <c r="B56" s="372" t="s">
        <v>467</v>
      </c>
      <c r="C56" s="402">
        <f>TAB00!G33</f>
        <v>0</v>
      </c>
      <c r="D56" s="59"/>
      <c r="E56" s="59"/>
      <c r="F56" s="403"/>
      <c r="G56" s="404"/>
      <c r="H56" s="59"/>
    </row>
    <row r="57" spans="1:8" s="58" customFormat="1" x14ac:dyDescent="0.3">
      <c r="A57" s="361"/>
      <c r="B57" s="59"/>
      <c r="C57" s="59"/>
      <c r="D57" s="59"/>
      <c r="E57" s="59"/>
      <c r="F57" s="59"/>
      <c r="G57" s="59"/>
      <c r="H57" s="59"/>
    </row>
    <row r="58" spans="1:8" s="58" customFormat="1" ht="27" x14ac:dyDescent="0.3">
      <c r="A58" s="361"/>
      <c r="B58" s="398" t="s">
        <v>545</v>
      </c>
      <c r="C58" s="399">
        <f>C55*(1+$C$56)</f>
        <v>0</v>
      </c>
      <c r="D58" s="59"/>
      <c r="E58" s="59"/>
      <c r="F58" s="59"/>
      <c r="G58" s="59"/>
      <c r="H58" s="59"/>
    </row>
    <row r="59" spans="1:8" s="58" customFormat="1" x14ac:dyDescent="0.3">
      <c r="A59" s="361"/>
      <c r="B59" s="59"/>
      <c r="C59" s="59"/>
      <c r="D59" s="59"/>
      <c r="E59" s="59"/>
      <c r="F59" s="59"/>
      <c r="G59" s="59"/>
      <c r="H59" s="59"/>
    </row>
    <row r="60" spans="1:8" s="58" customFormat="1" x14ac:dyDescent="0.3">
      <c r="A60" s="361"/>
      <c r="B60" s="372" t="s">
        <v>546</v>
      </c>
      <c r="C60" s="390">
        <f>TAB00!H32</f>
        <v>0</v>
      </c>
      <c r="D60" s="59"/>
      <c r="E60" s="59"/>
      <c r="F60" s="59"/>
      <c r="G60" s="59"/>
      <c r="H60" s="59"/>
    </row>
    <row r="61" spans="1:8" x14ac:dyDescent="0.3">
      <c r="A61" s="361"/>
      <c r="B61" s="59"/>
      <c r="C61" s="59"/>
      <c r="D61" s="59"/>
      <c r="E61" s="59"/>
      <c r="F61" s="59"/>
      <c r="G61" s="59"/>
      <c r="H61" s="59"/>
    </row>
    <row r="62" spans="1:8" x14ac:dyDescent="0.3">
      <c r="A62" s="361"/>
      <c r="B62" s="372" t="s">
        <v>470</v>
      </c>
      <c r="C62" s="402">
        <f>TAB00!H35</f>
        <v>0</v>
      </c>
      <c r="D62" s="59"/>
      <c r="E62" s="59"/>
      <c r="F62" s="59"/>
      <c r="G62" s="59"/>
      <c r="H62" s="59"/>
    </row>
    <row r="63" spans="1:8" ht="15.75" x14ac:dyDescent="0.3">
      <c r="A63" s="361"/>
      <c r="B63" s="59"/>
      <c r="C63" s="400"/>
      <c r="D63" s="59"/>
      <c r="E63" s="59"/>
      <c r="F63" s="59"/>
      <c r="G63" s="59"/>
      <c r="H63" s="59"/>
    </row>
    <row r="64" spans="1:8" x14ac:dyDescent="0.3">
      <c r="A64" s="361"/>
      <c r="B64" s="372" t="s">
        <v>467</v>
      </c>
      <c r="C64" s="402">
        <f>TAB00!H33</f>
        <v>0</v>
      </c>
      <c r="D64" s="59"/>
      <c r="E64" s="59"/>
      <c r="F64" s="59"/>
      <c r="G64" s="59"/>
      <c r="H64" s="59"/>
    </row>
    <row r="65" spans="1:8" x14ac:dyDescent="0.3">
      <c r="A65" s="361"/>
      <c r="B65" s="59"/>
      <c r="C65" s="59"/>
      <c r="D65" s="59"/>
      <c r="E65" s="59"/>
      <c r="F65" s="59"/>
      <c r="G65" s="59"/>
      <c r="H65" s="59"/>
    </row>
    <row r="66" spans="1:8" ht="32.25" customHeight="1" x14ac:dyDescent="0.3">
      <c r="A66" s="361"/>
      <c r="B66" s="398" t="s">
        <v>547</v>
      </c>
      <c r="C66" s="399">
        <f>C58*(1+$C$60)*(1+$C$62)*(1+$C$64)</f>
        <v>0</v>
      </c>
      <c r="D66" s="59"/>
      <c r="E66" s="59"/>
      <c r="F66" s="59"/>
      <c r="G66" s="59"/>
      <c r="H66" s="59"/>
    </row>
    <row r="67" spans="1:8" x14ac:dyDescent="0.3">
      <c r="A67" s="361"/>
      <c r="B67" s="59"/>
      <c r="C67" s="59"/>
      <c r="D67" s="59"/>
      <c r="E67" s="59"/>
      <c r="F67" s="59"/>
      <c r="G67" s="59"/>
      <c r="H67" s="59"/>
    </row>
    <row r="68" spans="1:8" ht="27" x14ac:dyDescent="0.3">
      <c r="A68" s="361"/>
      <c r="B68" s="398" t="s">
        <v>548</v>
      </c>
      <c r="C68" s="399">
        <f>C66*(1+$C$60)*(1+$C$62)*(1+$C$64)</f>
        <v>0</v>
      </c>
      <c r="D68" s="59"/>
      <c r="E68" s="59"/>
      <c r="F68" s="59"/>
      <c r="G68" s="59"/>
      <c r="H68" s="59"/>
    </row>
    <row r="69" spans="1:8" x14ac:dyDescent="0.3">
      <c r="A69" s="361"/>
      <c r="B69" s="59"/>
      <c r="C69" s="59"/>
      <c r="D69" s="59"/>
      <c r="E69" s="59"/>
      <c r="F69" s="59"/>
      <c r="G69" s="59"/>
      <c r="H69" s="59"/>
    </row>
    <row r="70" spans="1:8" ht="33" customHeight="1" x14ac:dyDescent="0.3">
      <c r="A70" s="361"/>
      <c r="B70" s="398" t="s">
        <v>549</v>
      </c>
      <c r="C70" s="399">
        <f>C68*(1+$C$60)*(1+$C$62)*(1+$C$64)</f>
        <v>0</v>
      </c>
      <c r="D70" s="59"/>
      <c r="E70" s="59"/>
      <c r="F70" s="59"/>
      <c r="G70" s="59"/>
      <c r="H70" s="59"/>
    </row>
    <row r="71" spans="1:8" ht="12" customHeight="1" x14ac:dyDescent="0.3">
      <c r="A71" s="361"/>
      <c r="B71" s="59"/>
      <c r="C71" s="59"/>
      <c r="D71" s="59"/>
      <c r="E71" s="59"/>
      <c r="F71" s="59"/>
      <c r="G71" s="59"/>
      <c r="H71" s="59"/>
    </row>
    <row r="72" spans="1:8" ht="29.25" customHeight="1" x14ac:dyDescent="0.3">
      <c r="A72" s="361"/>
      <c r="B72" s="398" t="s">
        <v>550</v>
      </c>
      <c r="C72" s="399">
        <f>C70*(1+$C$60)*(1+$C$62)*(1+$C$64)</f>
        <v>0</v>
      </c>
      <c r="D72" s="59"/>
      <c r="E72" s="59"/>
      <c r="F72" s="59"/>
      <c r="G72" s="59"/>
      <c r="H72" s="59"/>
    </row>
    <row r="73" spans="1:8" ht="12" customHeight="1" x14ac:dyDescent="0.3">
      <c r="A73" s="361"/>
      <c r="B73" s="59"/>
      <c r="C73" s="59"/>
      <c r="D73" s="59"/>
      <c r="E73" s="59"/>
      <c r="F73" s="59"/>
      <c r="G73" s="59"/>
      <c r="H73" s="59"/>
    </row>
    <row r="74" spans="1:8" ht="12" customHeight="1" x14ac:dyDescent="0.3">
      <c r="A74" s="361"/>
      <c r="B74" s="59"/>
      <c r="C74" s="59"/>
      <c r="D74" s="59"/>
      <c r="E74" s="59"/>
      <c r="F74" s="59"/>
      <c r="G74" s="59"/>
      <c r="H74" s="59"/>
    </row>
    <row r="75" spans="1:8" ht="12" customHeight="1" x14ac:dyDescent="0.3">
      <c r="A75" s="361"/>
      <c r="B75" s="388" t="s">
        <v>554</v>
      </c>
      <c r="C75" s="59"/>
      <c r="D75" s="59"/>
      <c r="E75" s="59"/>
      <c r="F75" s="59"/>
      <c r="G75" s="59"/>
      <c r="H75" s="59"/>
    </row>
    <row r="76" spans="1:8" ht="12" customHeight="1" x14ac:dyDescent="0.3">
      <c r="A76" s="361"/>
      <c r="B76" s="59"/>
      <c r="C76" s="59"/>
      <c r="D76" s="59"/>
      <c r="E76" s="59"/>
      <c r="F76" s="59"/>
      <c r="G76" s="59"/>
      <c r="H76" s="59"/>
    </row>
    <row r="77" spans="1:8" ht="12" customHeight="1" x14ac:dyDescent="0.3">
      <c r="A77" s="361"/>
      <c r="B77" s="405"/>
      <c r="C77" s="405" t="s">
        <v>455</v>
      </c>
      <c r="D77" s="405" t="s">
        <v>456</v>
      </c>
      <c r="E77" s="405" t="s">
        <v>457</v>
      </c>
      <c r="F77" s="405" t="s">
        <v>458</v>
      </c>
      <c r="G77" s="406" t="s">
        <v>459</v>
      </c>
      <c r="H77" s="59"/>
    </row>
    <row r="78" spans="1:8" ht="32.25" customHeight="1" x14ac:dyDescent="0.3">
      <c r="A78" s="361"/>
      <c r="B78" s="407" t="s">
        <v>552</v>
      </c>
      <c r="C78" s="408"/>
      <c r="D78" s="408"/>
      <c r="E78" s="408"/>
      <c r="F78" s="408"/>
      <c r="G78" s="409"/>
      <c r="H78" s="59"/>
    </row>
    <row r="79" spans="1:8" ht="35.25" customHeight="1" x14ac:dyDescent="0.3">
      <c r="A79" s="361"/>
      <c r="B79" s="410" t="s">
        <v>562</v>
      </c>
      <c r="C79" s="411">
        <f>C58</f>
        <v>0</v>
      </c>
      <c r="D79" s="411">
        <f>C66</f>
        <v>0</v>
      </c>
      <c r="E79" s="411">
        <f>C68</f>
        <v>0</v>
      </c>
      <c r="F79" s="411">
        <f>C70</f>
        <v>0</v>
      </c>
      <c r="G79" s="412">
        <f>C72</f>
        <v>0</v>
      </c>
      <c r="H79" s="59"/>
    </row>
    <row r="80" spans="1:8" ht="33.75" customHeight="1" x14ac:dyDescent="0.3">
      <c r="A80" s="361"/>
      <c r="B80" s="413" t="s">
        <v>553</v>
      </c>
      <c r="C80" s="414">
        <f>MIN(C78,C79)</f>
        <v>0</v>
      </c>
      <c r="D80" s="414">
        <f>MIN(D78,D79)</f>
        <v>0</v>
      </c>
      <c r="E80" s="414">
        <f>MIN(E78,E79)</f>
        <v>0</v>
      </c>
      <c r="F80" s="414">
        <f>MIN(F78,F79)</f>
        <v>0</v>
      </c>
      <c r="G80" s="415">
        <f>MIN(G78,G79)</f>
        <v>0</v>
      </c>
      <c r="H80" s="59"/>
    </row>
    <row r="81" spans="1:8" x14ac:dyDescent="0.3">
      <c r="A81" s="361"/>
      <c r="B81" s="59"/>
      <c r="C81" s="59"/>
      <c r="D81" s="59"/>
      <c r="E81" s="59"/>
      <c r="F81" s="59"/>
      <c r="G81" s="59"/>
      <c r="H81" s="59"/>
    </row>
    <row r="82" spans="1:8" x14ac:dyDescent="0.3">
      <c r="A82" s="361"/>
      <c r="B82" s="59"/>
      <c r="C82" s="59"/>
      <c r="D82" s="59"/>
      <c r="E82" s="59"/>
      <c r="F82" s="59"/>
      <c r="G82" s="59"/>
      <c r="H82" s="59"/>
    </row>
  </sheetData>
  <conditionalFormatting sqref="C50">
    <cfRule type="containsText" dxfId="1317" priority="23" operator="containsText" text="ntitulé">
      <formula>NOT(ISERROR(SEARCH("ntitulé",C50)))</formula>
    </cfRule>
    <cfRule type="containsBlanks" dxfId="1316" priority="24">
      <formula>LEN(TRIM(C50))=0</formula>
    </cfRule>
  </conditionalFormatting>
  <conditionalFormatting sqref="C33">
    <cfRule type="containsText" dxfId="1315" priority="21" operator="containsText" text="ntitulé">
      <formula>NOT(ISERROR(SEARCH("ntitulé",C33)))</formula>
    </cfRule>
    <cfRule type="containsBlanks" dxfId="1314" priority="22">
      <formula>LEN(TRIM(C33))=0</formula>
    </cfRule>
  </conditionalFormatting>
  <conditionalFormatting sqref="B33">
    <cfRule type="containsText" dxfId="1313" priority="19" operator="containsText" text="ntitulé">
      <formula>NOT(ISERROR(SEARCH("ntitulé",B33)))</formula>
    </cfRule>
    <cfRule type="containsBlanks" dxfId="1312" priority="20">
      <formula>LEN(TRIM(B33))=0</formula>
    </cfRule>
  </conditionalFormatting>
  <conditionalFormatting sqref="C78">
    <cfRule type="containsText" dxfId="1311" priority="13" operator="containsText" text="ntitulé">
      <formula>NOT(ISERROR(SEARCH("ntitulé",C78)))</formula>
    </cfRule>
    <cfRule type="containsBlanks" dxfId="1310" priority="14">
      <formula>LEN(TRIM(C78))=0</formula>
    </cfRule>
  </conditionalFormatting>
  <conditionalFormatting sqref="D78">
    <cfRule type="containsText" dxfId="1309" priority="11" operator="containsText" text="ntitulé">
      <formula>NOT(ISERROR(SEARCH("ntitulé",D78)))</formula>
    </cfRule>
    <cfRule type="containsBlanks" dxfId="1308" priority="12">
      <formula>LEN(TRIM(D78))=0</formula>
    </cfRule>
  </conditionalFormatting>
  <conditionalFormatting sqref="E78">
    <cfRule type="containsText" dxfId="1307" priority="9" operator="containsText" text="ntitulé">
      <formula>NOT(ISERROR(SEARCH("ntitulé",E78)))</formula>
    </cfRule>
    <cfRule type="containsBlanks" dxfId="1306" priority="10">
      <formula>LEN(TRIM(E78))=0</formula>
    </cfRule>
  </conditionalFormatting>
  <conditionalFormatting sqref="F78">
    <cfRule type="containsText" dxfId="1305" priority="7" operator="containsText" text="ntitulé">
      <formula>NOT(ISERROR(SEARCH("ntitulé",F78)))</formula>
    </cfRule>
    <cfRule type="containsBlanks" dxfId="1304" priority="8">
      <formula>LEN(TRIM(F78))=0</formula>
    </cfRule>
  </conditionalFormatting>
  <conditionalFormatting sqref="G78">
    <cfRule type="containsText" dxfId="1303" priority="5" operator="containsText" text="ntitulé">
      <formula>NOT(ISERROR(SEARCH("ntitulé",G78)))</formula>
    </cfRule>
    <cfRule type="containsBlanks" dxfId="1302" priority="6">
      <formula>LEN(TRIM(G78))=0</formula>
    </cfRule>
  </conditionalFormatting>
  <conditionalFormatting sqref="C7:C10">
    <cfRule type="containsText" dxfId="1301" priority="3" operator="containsText" text="ntitulé">
      <formula>NOT(ISERROR(SEARCH("ntitulé",C7)))</formula>
    </cfRule>
    <cfRule type="containsBlanks" dxfId="1300" priority="4">
      <formula>LEN(TRIM(C7))=0</formula>
    </cfRule>
  </conditionalFormatting>
  <conditionalFormatting sqref="C14:C15">
    <cfRule type="containsText" dxfId="1299" priority="1" operator="containsText" text="ntitulé">
      <formula>NOT(ISERROR(SEARCH("ntitulé",C14)))</formula>
    </cfRule>
    <cfRule type="containsBlanks" dxfId="1298" priority="2">
      <formula>LEN(TRIM(C14))=0</formula>
    </cfRule>
  </conditionalFormatting>
  <hyperlinks>
    <hyperlink ref="A1" location="TAB00!A1" display="TAB00!A1" xr:uid="{00000000-0004-0000-0600-000000000000}"/>
  </hyperlinks>
  <pageMargins left="0.7" right="0.7" top="0.75" bottom="0.75" header="0.3" footer="0.3"/>
  <pageSetup paperSize="9" scale="74" orientation="landscape" r:id="rId1"/>
  <rowBreaks count="1" manualBreakCount="1">
    <brk id="6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C634-C15B-412D-98ED-2CAC6A9B5FF5}">
  <dimension ref="A1:H47"/>
  <sheetViews>
    <sheetView zoomScaleNormal="100" workbookViewId="0">
      <selection activeCell="A3" sqref="A3"/>
    </sheetView>
  </sheetViews>
  <sheetFormatPr baseColWidth="10" defaultColWidth="9.1640625" defaultRowHeight="13.5" x14ac:dyDescent="0.3"/>
  <cols>
    <col min="1" max="1" width="11.6640625" style="57" customWidth="1"/>
    <col min="2" max="2" width="53.1640625" style="55" customWidth="1"/>
    <col min="3" max="7" width="29.33203125" style="55" customWidth="1"/>
    <col min="8" max="8" width="16.6640625" style="55" customWidth="1"/>
    <col min="9" max="16384" width="9.1640625" style="55"/>
  </cols>
  <sheetData>
    <row r="1" spans="1:8" ht="15" x14ac:dyDescent="0.3">
      <c r="A1" s="71" t="s">
        <v>64</v>
      </c>
    </row>
    <row r="2" spans="1:8" x14ac:dyDescent="0.3">
      <c r="A2" s="109"/>
    </row>
    <row r="3" spans="1:8" ht="22.15" customHeight="1" x14ac:dyDescent="0.35">
      <c r="A3" s="64" t="str">
        <f>TAB00!B50&amp;" : "&amp;TAB00!C50</f>
        <v>TAB3 : Coûts contrôlables OSP - budget 2024-2028</v>
      </c>
      <c r="B3" s="80"/>
      <c r="C3" s="80"/>
      <c r="D3" s="80"/>
      <c r="E3" s="80"/>
      <c r="F3" s="80"/>
      <c r="G3" s="80"/>
    </row>
    <row r="4" spans="1:8" ht="16.5" x14ac:dyDescent="0.3">
      <c r="A4" s="243"/>
      <c r="B4" s="56"/>
      <c r="C4" s="56"/>
      <c r="D4" s="56"/>
      <c r="E4" s="56"/>
      <c r="F4" s="56"/>
      <c r="G4" s="56"/>
      <c r="H4" s="56"/>
    </row>
    <row r="5" spans="1:8" ht="16.5" x14ac:dyDescent="0.3">
      <c r="A5" s="243"/>
      <c r="B5" s="56"/>
      <c r="C5" s="56"/>
      <c r="D5" s="56"/>
      <c r="E5" s="56"/>
      <c r="F5" s="56"/>
      <c r="G5" s="56"/>
      <c r="H5" s="56"/>
    </row>
    <row r="6" spans="1:8" s="58" customFormat="1" x14ac:dyDescent="0.3">
      <c r="A6" s="361"/>
      <c r="B6" s="388" t="s">
        <v>551</v>
      </c>
      <c r="C6" s="388"/>
      <c r="D6" s="59"/>
      <c r="E6" s="59"/>
      <c r="F6" s="388"/>
      <c r="G6" s="59"/>
      <c r="H6" s="59"/>
    </row>
    <row r="7" spans="1:8" s="58" customFormat="1" x14ac:dyDescent="0.3">
      <c r="A7" s="361"/>
      <c r="B7" s="388"/>
      <c r="C7" s="388"/>
      <c r="D7" s="59"/>
      <c r="E7" s="59"/>
      <c r="F7" s="59"/>
      <c r="G7" s="59"/>
      <c r="H7" s="59"/>
    </row>
    <row r="8" spans="1:8" s="58" customFormat="1" x14ac:dyDescent="0.3">
      <c r="A8" s="361"/>
      <c r="B8" s="391" t="s">
        <v>556</v>
      </c>
      <c r="C8" s="230">
        <f>'TAB1'!B86</f>
        <v>0</v>
      </c>
      <c r="D8" s="59"/>
      <c r="E8" s="59"/>
      <c r="F8" s="59"/>
      <c r="G8" s="59"/>
      <c r="H8" s="59"/>
    </row>
    <row r="9" spans="1:8" s="58" customFormat="1" x14ac:dyDescent="0.3">
      <c r="A9" s="361"/>
      <c r="B9" s="372" t="s">
        <v>478</v>
      </c>
      <c r="C9" s="402">
        <f>TAB00!C32</f>
        <v>9.8499999999999994E-3</v>
      </c>
      <c r="D9" s="59"/>
      <c r="E9" s="59"/>
    </row>
    <row r="10" spans="1:8" s="58" customFormat="1" ht="27" x14ac:dyDescent="0.3">
      <c r="A10" s="361"/>
      <c r="B10" s="372" t="s">
        <v>557</v>
      </c>
      <c r="C10" s="389">
        <f>C8*(1+$C$9)</f>
        <v>0</v>
      </c>
      <c r="D10" s="59"/>
      <c r="E10" s="59"/>
    </row>
    <row r="11" spans="1:8" s="58" customFormat="1" x14ac:dyDescent="0.3">
      <c r="A11" s="361"/>
      <c r="B11" s="372"/>
      <c r="C11" s="389"/>
      <c r="D11" s="59"/>
      <c r="E11" s="59"/>
    </row>
    <row r="12" spans="1:8" s="58" customFormat="1" x14ac:dyDescent="0.3">
      <c r="A12" s="361"/>
      <c r="B12" s="372" t="s">
        <v>558</v>
      </c>
      <c r="C12" s="389">
        <f>'TAB1'!D86</f>
        <v>0</v>
      </c>
      <c r="D12" s="59"/>
      <c r="E12" s="59"/>
    </row>
    <row r="13" spans="1:8" s="58" customFormat="1" x14ac:dyDescent="0.3">
      <c r="A13" s="361"/>
      <c r="B13" s="59"/>
      <c r="C13" s="389"/>
      <c r="D13" s="59"/>
      <c r="E13" s="59"/>
    </row>
    <row r="14" spans="1:8" s="58" customFormat="1" ht="27" x14ac:dyDescent="0.3">
      <c r="A14" s="361"/>
      <c r="B14" s="372" t="s">
        <v>483</v>
      </c>
      <c r="C14" s="389">
        <f>AVERAGE(C10,C12)</f>
        <v>0</v>
      </c>
      <c r="D14" s="59"/>
      <c r="E14" s="59"/>
    </row>
    <row r="15" spans="1:8" s="58" customFormat="1" x14ac:dyDescent="0.3">
      <c r="A15" s="361"/>
      <c r="B15" s="372" t="s">
        <v>486</v>
      </c>
      <c r="C15" s="402">
        <f>TAB00!D32</f>
        <v>2.009E-2</v>
      </c>
      <c r="D15" s="59"/>
      <c r="E15" s="59"/>
    </row>
    <row r="16" spans="1:8" s="58" customFormat="1" x14ac:dyDescent="0.3">
      <c r="A16" s="361"/>
      <c r="B16" s="372" t="s">
        <v>487</v>
      </c>
      <c r="C16" s="402">
        <f>TAB00!E32</f>
        <v>0</v>
      </c>
      <c r="D16" s="59"/>
      <c r="E16" s="59"/>
    </row>
    <row r="17" spans="1:8" s="58" customFormat="1" x14ac:dyDescent="0.3">
      <c r="A17" s="361"/>
      <c r="B17" s="372" t="s">
        <v>488</v>
      </c>
      <c r="C17" s="402">
        <f>TAB00!F32</f>
        <v>0</v>
      </c>
      <c r="D17" s="59"/>
      <c r="E17" s="59"/>
    </row>
    <row r="18" spans="1:8" s="58" customFormat="1" x14ac:dyDescent="0.3">
      <c r="A18" s="361"/>
      <c r="B18" s="372" t="s">
        <v>489</v>
      </c>
      <c r="C18" s="402">
        <f>TAB00!G32</f>
        <v>0</v>
      </c>
      <c r="D18" s="59"/>
      <c r="E18" s="59"/>
    </row>
    <row r="19" spans="1:8" s="58" customFormat="1" ht="27" x14ac:dyDescent="0.3">
      <c r="A19" s="361"/>
      <c r="B19" s="396" t="s">
        <v>559</v>
      </c>
      <c r="C19" s="397">
        <f>C14*(1+$C$15)*(1+$C$16)*(1+$C$17)*(1+$C$18)</f>
        <v>0</v>
      </c>
      <c r="D19" s="59"/>
      <c r="E19" s="59"/>
    </row>
    <row r="20" spans="1:8" s="58" customFormat="1" x14ac:dyDescent="0.3">
      <c r="A20" s="361"/>
      <c r="B20" s="59"/>
      <c r="C20" s="59"/>
      <c r="D20" s="59"/>
      <c r="E20" s="59"/>
    </row>
    <row r="21" spans="1:8" s="58" customFormat="1" ht="36" customHeight="1" x14ac:dyDescent="0.3">
      <c r="A21" s="361"/>
      <c r="B21" s="372" t="s">
        <v>466</v>
      </c>
      <c r="C21" s="402">
        <f>TAB00!G34</f>
        <v>0</v>
      </c>
      <c r="D21" s="59"/>
      <c r="E21" s="59"/>
      <c r="F21" s="403"/>
      <c r="G21" s="404"/>
      <c r="H21" s="59"/>
    </row>
    <row r="22" spans="1:8" s="58" customFormat="1" x14ac:dyDescent="0.3">
      <c r="A22" s="361"/>
      <c r="B22" s="59"/>
      <c r="C22" s="59"/>
      <c r="D22" s="59"/>
      <c r="E22" s="59"/>
      <c r="F22" s="59"/>
      <c r="G22" s="59"/>
      <c r="H22" s="59"/>
    </row>
    <row r="23" spans="1:8" s="58" customFormat="1" ht="27" x14ac:dyDescent="0.3">
      <c r="A23" s="361"/>
      <c r="B23" s="398" t="s">
        <v>545</v>
      </c>
      <c r="C23" s="399">
        <f>C19*(1+C21)</f>
        <v>0</v>
      </c>
      <c r="D23" s="59"/>
      <c r="E23" s="59"/>
      <c r="F23" s="59"/>
      <c r="G23" s="59"/>
      <c r="H23" s="59"/>
    </row>
    <row r="24" spans="1:8" s="58" customFormat="1" x14ac:dyDescent="0.3">
      <c r="A24" s="361"/>
      <c r="B24" s="59"/>
      <c r="C24" s="59"/>
      <c r="D24" s="59"/>
      <c r="E24" s="59"/>
      <c r="F24" s="59"/>
      <c r="G24" s="59"/>
      <c r="H24" s="59"/>
    </row>
    <row r="25" spans="1:8" s="58" customFormat="1" x14ac:dyDescent="0.3">
      <c r="A25" s="361"/>
      <c r="B25" s="372" t="s">
        <v>546</v>
      </c>
      <c r="C25" s="402">
        <f>TAB00!H32</f>
        <v>0</v>
      </c>
      <c r="D25" s="59"/>
      <c r="E25" s="59"/>
      <c r="F25" s="59"/>
      <c r="G25" s="59"/>
      <c r="H25" s="59"/>
    </row>
    <row r="26" spans="1:8" x14ac:dyDescent="0.3">
      <c r="A26" s="361"/>
      <c r="B26" s="59"/>
      <c r="C26" s="59"/>
      <c r="D26" s="59"/>
      <c r="E26" s="59"/>
      <c r="F26" s="59"/>
      <c r="G26" s="59"/>
      <c r="H26" s="59"/>
    </row>
    <row r="27" spans="1:8" x14ac:dyDescent="0.3">
      <c r="A27" s="361"/>
      <c r="B27" s="372" t="s">
        <v>470</v>
      </c>
      <c r="C27" s="402">
        <f>TAB00!H35</f>
        <v>0</v>
      </c>
      <c r="D27" s="59"/>
      <c r="E27" s="59"/>
      <c r="F27" s="59"/>
      <c r="G27" s="59"/>
      <c r="H27" s="59"/>
    </row>
    <row r="28" spans="1:8" ht="15.75" x14ac:dyDescent="0.3">
      <c r="A28" s="361"/>
      <c r="B28" s="59"/>
      <c r="C28" s="400"/>
      <c r="D28" s="59"/>
      <c r="E28" s="59"/>
      <c r="F28" s="59"/>
      <c r="G28" s="59"/>
      <c r="H28" s="59"/>
    </row>
    <row r="29" spans="1:8" x14ac:dyDescent="0.3">
      <c r="A29" s="361"/>
      <c r="B29" s="372" t="s">
        <v>466</v>
      </c>
      <c r="C29" s="402">
        <f>TAB00!H34</f>
        <v>0</v>
      </c>
      <c r="D29" s="59"/>
      <c r="E29" s="59"/>
      <c r="F29" s="59"/>
      <c r="G29" s="59"/>
      <c r="H29" s="59"/>
    </row>
    <row r="30" spans="1:8" x14ac:dyDescent="0.3">
      <c r="A30" s="361"/>
      <c r="B30" s="59"/>
      <c r="C30" s="59"/>
      <c r="D30" s="59"/>
      <c r="E30" s="59"/>
      <c r="F30" s="59"/>
      <c r="G30" s="59"/>
      <c r="H30" s="59"/>
    </row>
    <row r="31" spans="1:8" ht="32.25" customHeight="1" x14ac:dyDescent="0.3">
      <c r="A31" s="361"/>
      <c r="B31" s="398" t="s">
        <v>547</v>
      </c>
      <c r="C31" s="399">
        <f>C23*(1+$C$25)*(1+$C$27)*(1+$C$29)</f>
        <v>0</v>
      </c>
      <c r="D31" s="59"/>
      <c r="E31" s="59"/>
      <c r="F31" s="59"/>
      <c r="G31" s="59"/>
      <c r="H31" s="59"/>
    </row>
    <row r="32" spans="1:8" x14ac:dyDescent="0.3">
      <c r="A32" s="361"/>
      <c r="B32" s="59"/>
      <c r="C32" s="59"/>
      <c r="D32" s="59"/>
      <c r="E32" s="59"/>
      <c r="F32" s="59"/>
      <c r="G32" s="59"/>
      <c r="H32" s="59"/>
    </row>
    <row r="33" spans="1:8" ht="27" x14ac:dyDescent="0.3">
      <c r="A33" s="361"/>
      <c r="B33" s="398" t="s">
        <v>548</v>
      </c>
      <c r="C33" s="399">
        <f>C31*(1+$C$25)*(1+$C$27)*(1+$C$29)</f>
        <v>0</v>
      </c>
      <c r="D33" s="59"/>
      <c r="E33" s="59"/>
      <c r="F33" s="59"/>
      <c r="G33" s="59"/>
      <c r="H33" s="59"/>
    </row>
    <row r="34" spans="1:8" x14ac:dyDescent="0.3">
      <c r="A34" s="361"/>
      <c r="B34" s="59"/>
      <c r="C34" s="59"/>
      <c r="D34" s="59"/>
      <c r="E34" s="59"/>
      <c r="F34" s="59"/>
      <c r="G34" s="59"/>
      <c r="H34" s="59"/>
    </row>
    <row r="35" spans="1:8" ht="33" customHeight="1" x14ac:dyDescent="0.3">
      <c r="A35" s="361"/>
      <c r="B35" s="398" t="s">
        <v>549</v>
      </c>
      <c r="C35" s="399">
        <f>C33*(1+$C$25)*(1+$C$27)*(1+$C$29)</f>
        <v>0</v>
      </c>
      <c r="D35" s="59"/>
      <c r="E35" s="59"/>
      <c r="F35" s="59"/>
      <c r="G35" s="59"/>
      <c r="H35" s="59"/>
    </row>
    <row r="36" spans="1:8" ht="12" customHeight="1" x14ac:dyDescent="0.3">
      <c r="A36" s="361"/>
      <c r="B36" s="59"/>
      <c r="C36" s="59"/>
      <c r="D36" s="59"/>
      <c r="E36" s="59"/>
      <c r="F36" s="59"/>
      <c r="G36" s="59"/>
      <c r="H36" s="59"/>
    </row>
    <row r="37" spans="1:8" ht="29.25" customHeight="1" x14ac:dyDescent="0.3">
      <c r="A37" s="361"/>
      <c r="B37" s="398" t="s">
        <v>550</v>
      </c>
      <c r="C37" s="399">
        <f>C35*(1+$C$25)*(1+$C$27)*(1+$C$29)</f>
        <v>0</v>
      </c>
      <c r="D37" s="59"/>
      <c r="E37" s="59"/>
      <c r="F37" s="59"/>
      <c r="G37" s="59"/>
      <c r="H37" s="59"/>
    </row>
    <row r="38" spans="1:8" ht="12" customHeight="1" x14ac:dyDescent="0.3">
      <c r="A38" s="361"/>
      <c r="B38" s="59"/>
      <c r="C38" s="59"/>
      <c r="D38" s="59"/>
      <c r="E38" s="59"/>
      <c r="F38" s="59"/>
      <c r="G38" s="59"/>
      <c r="H38" s="59"/>
    </row>
    <row r="39" spans="1:8" ht="12" customHeight="1" x14ac:dyDescent="0.3">
      <c r="A39" s="361"/>
      <c r="B39" s="59"/>
      <c r="C39" s="59"/>
      <c r="D39" s="59"/>
      <c r="E39" s="59"/>
      <c r="F39" s="59"/>
      <c r="G39" s="59"/>
      <c r="H39" s="59"/>
    </row>
    <row r="40" spans="1:8" ht="12" customHeight="1" x14ac:dyDescent="0.3">
      <c r="A40" s="361"/>
      <c r="B40" s="388" t="s">
        <v>560</v>
      </c>
      <c r="C40" s="59"/>
      <c r="D40" s="59"/>
      <c r="E40" s="59"/>
      <c r="F40" s="59"/>
      <c r="G40" s="59"/>
      <c r="H40" s="59"/>
    </row>
    <row r="41" spans="1:8" ht="12" customHeight="1" x14ac:dyDescent="0.3">
      <c r="A41" s="361"/>
      <c r="B41" s="59"/>
      <c r="C41" s="59"/>
      <c r="D41" s="59"/>
      <c r="E41" s="59"/>
      <c r="F41" s="59"/>
      <c r="G41" s="59"/>
      <c r="H41" s="59"/>
    </row>
    <row r="42" spans="1:8" ht="12" customHeight="1" x14ac:dyDescent="0.3">
      <c r="A42" s="361"/>
      <c r="B42" s="405"/>
      <c r="C42" s="405" t="s">
        <v>455</v>
      </c>
      <c r="D42" s="405" t="s">
        <v>456</v>
      </c>
      <c r="E42" s="405" t="s">
        <v>555</v>
      </c>
      <c r="F42" s="405" t="s">
        <v>458</v>
      </c>
      <c r="G42" s="406" t="s">
        <v>459</v>
      </c>
      <c r="H42" s="59"/>
    </row>
    <row r="43" spans="1:8" ht="32.25" customHeight="1" x14ac:dyDescent="0.3">
      <c r="A43" s="361"/>
      <c r="B43" s="407" t="s">
        <v>552</v>
      </c>
      <c r="C43" s="408"/>
      <c r="D43" s="408"/>
      <c r="E43" s="408"/>
      <c r="F43" s="408"/>
      <c r="G43" s="409"/>
      <c r="H43" s="59"/>
    </row>
    <row r="44" spans="1:8" ht="35.25" customHeight="1" x14ac:dyDescent="0.3">
      <c r="A44" s="361"/>
      <c r="B44" s="410" t="s">
        <v>561</v>
      </c>
      <c r="C44" s="411">
        <f>C23</f>
        <v>0</v>
      </c>
      <c r="D44" s="411">
        <f>C31</f>
        <v>0</v>
      </c>
      <c r="E44" s="411">
        <f>C33</f>
        <v>0</v>
      </c>
      <c r="F44" s="411">
        <f>C35</f>
        <v>0</v>
      </c>
      <c r="G44" s="412">
        <f>C37</f>
        <v>0</v>
      </c>
      <c r="H44" s="59"/>
    </row>
    <row r="45" spans="1:8" ht="33.75" customHeight="1" x14ac:dyDescent="0.3">
      <c r="A45" s="361"/>
      <c r="B45" s="413" t="s">
        <v>553</v>
      </c>
      <c r="C45" s="414">
        <f>MIN(C43,C44)</f>
        <v>0</v>
      </c>
      <c r="D45" s="414">
        <f>MIN(D43,D44)</f>
        <v>0</v>
      </c>
      <c r="E45" s="414">
        <f>MIN(E43,E44)</f>
        <v>0</v>
      </c>
      <c r="F45" s="414">
        <f>MIN(F43,F44)</f>
        <v>0</v>
      </c>
      <c r="G45" s="415">
        <f>MIN(G43,G44)</f>
        <v>0</v>
      </c>
      <c r="H45" s="59"/>
    </row>
    <row r="46" spans="1:8" x14ac:dyDescent="0.3">
      <c r="A46" s="361"/>
      <c r="B46" s="59"/>
      <c r="C46" s="59"/>
      <c r="D46" s="59"/>
      <c r="E46" s="59"/>
      <c r="F46" s="59"/>
      <c r="G46" s="59"/>
      <c r="H46" s="59"/>
    </row>
    <row r="47" spans="1:8" x14ac:dyDescent="0.3">
      <c r="A47" s="361"/>
      <c r="B47" s="59"/>
      <c r="C47" s="59"/>
      <c r="D47" s="59"/>
      <c r="E47" s="59"/>
      <c r="F47" s="59"/>
      <c r="G47" s="59"/>
      <c r="H47" s="59"/>
    </row>
  </sheetData>
  <conditionalFormatting sqref="C8">
    <cfRule type="containsText" dxfId="1297" priority="17" operator="containsText" text="ntitulé">
      <formula>NOT(ISERROR(SEARCH("ntitulé",C8)))</formula>
    </cfRule>
    <cfRule type="containsBlanks" dxfId="1296" priority="18">
      <formula>LEN(TRIM(C8))=0</formula>
    </cfRule>
  </conditionalFormatting>
  <conditionalFormatting sqref="B8">
    <cfRule type="containsText" dxfId="1295" priority="15" operator="containsText" text="ntitulé">
      <formula>NOT(ISERROR(SEARCH("ntitulé",B8)))</formula>
    </cfRule>
    <cfRule type="containsBlanks" dxfId="1294" priority="16">
      <formula>LEN(TRIM(B8))=0</formula>
    </cfRule>
  </conditionalFormatting>
  <conditionalFormatting sqref="C43">
    <cfRule type="containsText" dxfId="1293" priority="13" operator="containsText" text="ntitulé">
      <formula>NOT(ISERROR(SEARCH("ntitulé",C43)))</formula>
    </cfRule>
    <cfRule type="containsBlanks" dxfId="1292" priority="14">
      <formula>LEN(TRIM(C43))=0</formula>
    </cfRule>
  </conditionalFormatting>
  <conditionalFormatting sqref="D43">
    <cfRule type="containsText" dxfId="1291" priority="11" operator="containsText" text="ntitulé">
      <formula>NOT(ISERROR(SEARCH("ntitulé",D43)))</formula>
    </cfRule>
    <cfRule type="containsBlanks" dxfId="1290" priority="12">
      <formula>LEN(TRIM(D43))=0</formula>
    </cfRule>
  </conditionalFormatting>
  <conditionalFormatting sqref="E43">
    <cfRule type="containsText" dxfId="1289" priority="9" operator="containsText" text="ntitulé">
      <formula>NOT(ISERROR(SEARCH("ntitulé",E43)))</formula>
    </cfRule>
    <cfRule type="containsBlanks" dxfId="1288" priority="10">
      <formula>LEN(TRIM(E43))=0</formula>
    </cfRule>
  </conditionalFormatting>
  <conditionalFormatting sqref="F43">
    <cfRule type="containsText" dxfId="1287" priority="7" operator="containsText" text="ntitulé">
      <formula>NOT(ISERROR(SEARCH("ntitulé",F43)))</formula>
    </cfRule>
    <cfRule type="containsBlanks" dxfId="1286" priority="8">
      <formula>LEN(TRIM(F43))=0</formula>
    </cfRule>
  </conditionalFormatting>
  <conditionalFormatting sqref="G43">
    <cfRule type="containsText" dxfId="1285" priority="5" operator="containsText" text="ntitulé">
      <formula>NOT(ISERROR(SEARCH("ntitulé",G43)))</formula>
    </cfRule>
    <cfRule type="containsBlanks" dxfId="1284" priority="6">
      <formula>LEN(TRIM(G43))=0</formula>
    </cfRule>
  </conditionalFormatting>
  <hyperlinks>
    <hyperlink ref="A1" location="TAB00!A1" display="TAB00!A1" xr:uid="{CA937CD2-89CE-46CE-AF66-16FCD2173A21}"/>
  </hyperlinks>
  <pageMargins left="0.7" right="0.7" top="0.75" bottom="0.75" header="0.3" footer="0.3"/>
  <pageSetup paperSize="9" scale="74" orientation="landscape" verticalDpi="300" r:id="rId1"/>
  <rowBreaks count="1" manualBreakCount="1">
    <brk id="3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31"/>
  <sheetViews>
    <sheetView zoomScale="90" zoomScaleNormal="90" workbookViewId="0">
      <selection activeCell="A4" sqref="A4"/>
    </sheetView>
  </sheetViews>
  <sheetFormatPr baseColWidth="10" defaultColWidth="9.1640625" defaultRowHeight="13.5" x14ac:dyDescent="0.3"/>
  <cols>
    <col min="1" max="1" width="74.1640625" style="4" customWidth="1"/>
    <col min="2" max="2" width="15.6640625" style="1" customWidth="1"/>
    <col min="3" max="4" width="15.6640625" style="4" customWidth="1"/>
    <col min="5" max="6" width="15.6640625" style="1" customWidth="1"/>
    <col min="7" max="7" width="4.5" style="1" customWidth="1"/>
    <col min="8" max="8" width="11.1640625" style="1" customWidth="1"/>
    <col min="9" max="9" width="5" style="1" customWidth="1"/>
    <col min="10" max="10" width="11.1640625" style="1" customWidth="1"/>
    <col min="11" max="11" width="1.33203125" style="1" customWidth="1"/>
    <col min="12" max="15" width="12.5" style="1" customWidth="1"/>
    <col min="16" max="26" width="9.5" style="1" customWidth="1"/>
    <col min="27" max="27" width="17.6640625" style="37" customWidth="1"/>
    <col min="28" max="32" width="9.1640625" style="33"/>
    <col min="33" max="16384" width="9.1640625" style="1"/>
  </cols>
  <sheetData>
    <row r="1" spans="1:32" ht="15" x14ac:dyDescent="0.3">
      <c r="A1" s="15" t="s">
        <v>64</v>
      </c>
    </row>
    <row r="4" spans="1:32" ht="22.15" customHeight="1" x14ac:dyDescent="0.35">
      <c r="A4" s="64" t="str">
        <f>TAB00!B51&amp;" : "&amp;TAB00!C51</f>
        <v>TAB4 : Synthèse des charges et produits non-contrôlables</v>
      </c>
      <c r="B4" s="64"/>
      <c r="C4" s="64"/>
      <c r="D4" s="64"/>
      <c r="E4" s="64"/>
      <c r="F4" s="64"/>
      <c r="G4" s="64"/>
      <c r="H4" s="64"/>
      <c r="I4" s="64"/>
      <c r="J4" s="64"/>
      <c r="K4" s="64"/>
      <c r="L4" s="64"/>
      <c r="M4" s="38"/>
      <c r="N4" s="38"/>
      <c r="O4" s="38"/>
      <c r="P4" s="2"/>
      <c r="Q4" s="2"/>
      <c r="R4" s="2"/>
      <c r="S4" s="2"/>
      <c r="T4" s="2"/>
      <c r="U4" s="2"/>
      <c r="V4" s="2"/>
      <c r="W4" s="2"/>
      <c r="X4" s="2"/>
      <c r="Y4" s="2"/>
      <c r="Z4" s="2"/>
    </row>
    <row r="5" spans="1:32" x14ac:dyDescent="0.3">
      <c r="K5" s="2"/>
      <c r="L5" s="2"/>
      <c r="M5" s="2"/>
      <c r="O5" s="2"/>
      <c r="P5" s="2"/>
      <c r="Q5" s="2"/>
      <c r="R5" s="2"/>
      <c r="S5" s="2"/>
      <c r="T5" s="2"/>
      <c r="U5" s="2"/>
      <c r="V5" s="2"/>
      <c r="W5" s="2"/>
      <c r="X5" s="2"/>
      <c r="Y5" s="2"/>
      <c r="Z5" s="2"/>
    </row>
    <row r="6" spans="1:32" s="2" customFormat="1" x14ac:dyDescent="0.3">
      <c r="A6" s="3"/>
      <c r="B6" s="3"/>
      <c r="C6" s="3"/>
      <c r="D6" s="3"/>
      <c r="L6" s="506" t="s">
        <v>445</v>
      </c>
      <c r="M6" s="507"/>
      <c r="N6" s="507"/>
      <c r="O6" s="508"/>
      <c r="AA6" s="37"/>
      <c r="AB6" s="33"/>
      <c r="AC6" s="33"/>
      <c r="AD6" s="33"/>
      <c r="AE6" s="33"/>
      <c r="AF6" s="33"/>
    </row>
    <row r="7" spans="1:32" s="2" customFormat="1" ht="24" customHeight="1" x14ac:dyDescent="0.3">
      <c r="A7" s="222" t="s">
        <v>2</v>
      </c>
      <c r="B7" s="347" t="s">
        <v>455</v>
      </c>
      <c r="C7" s="347" t="s">
        <v>456</v>
      </c>
      <c r="D7" s="347" t="s">
        <v>457</v>
      </c>
      <c r="E7" s="347" t="s">
        <v>458</v>
      </c>
      <c r="F7" s="347" t="s">
        <v>459</v>
      </c>
      <c r="H7" s="345" t="s">
        <v>65</v>
      </c>
      <c r="J7" s="345" t="s">
        <v>393</v>
      </c>
      <c r="L7" s="366" t="s">
        <v>460</v>
      </c>
      <c r="M7" s="366" t="s">
        <v>461</v>
      </c>
      <c r="N7" s="366" t="s">
        <v>491</v>
      </c>
      <c r="O7" s="366" t="s">
        <v>463</v>
      </c>
      <c r="S7" s="346" t="s">
        <v>119</v>
      </c>
      <c r="T7" s="33"/>
      <c r="U7" s="33"/>
      <c r="V7" s="33"/>
      <c r="W7" s="33"/>
      <c r="X7" s="33"/>
    </row>
    <row r="8" spans="1:32" s="13" customFormat="1" ht="50.45" customHeight="1" x14ac:dyDescent="0.3">
      <c r="A8" s="149" t="str">
        <f>TAB00!C52</f>
        <v>Charges et produits émanant de factures de transit émises ou reçues par le GRD</v>
      </c>
      <c r="B8" s="151">
        <f>'TAB4.1'!G9</f>
        <v>0</v>
      </c>
      <c r="C8" s="151">
        <f>'TAB4.1'!H9</f>
        <v>0</v>
      </c>
      <c r="D8" s="151">
        <f>'TAB4.1'!I9</f>
        <v>0</v>
      </c>
      <c r="E8" s="151">
        <f>'TAB4.1'!J9</f>
        <v>0</v>
      </c>
      <c r="F8" s="151">
        <f>'TAB4.1'!K9</f>
        <v>0</v>
      </c>
      <c r="H8" s="16"/>
      <c r="J8" s="448" t="s">
        <v>192</v>
      </c>
      <c r="L8" s="135">
        <f t="shared" ref="L8:L15" si="0">IFERROR(IF(AND(ROUND(SUM(B8:B8),0)=0,ROUND(SUM(C8:C8),0)&gt;ROUND(SUM(B8:B8),0)),"INF",(ROUND(SUM(C8:C8),0)-ROUND(SUM(B8:B8),0))/ROUND(SUM(B8:B8),0)),0)</f>
        <v>0</v>
      </c>
      <c r="M8" s="135">
        <f t="shared" ref="M8:O15" si="1">IFERROR(IF(AND(ROUND(SUM(C8),0)=0,ROUND(SUM(D8:D8),0)&gt;ROUND(SUM(C8),0)),"INF",(ROUND(SUM(D8:D8),0)-ROUND(SUM(C8),0))/ROUND(SUM(C8),0)),0)</f>
        <v>0</v>
      </c>
      <c r="N8" s="135">
        <f t="shared" si="1"/>
        <v>0</v>
      </c>
      <c r="O8" s="152">
        <f t="shared" si="1"/>
        <v>0</v>
      </c>
      <c r="W8" s="35">
        <f t="shared" ref="W8:Z15" si="2">B8</f>
        <v>0</v>
      </c>
      <c r="X8" s="35">
        <f t="shared" si="2"/>
        <v>0</v>
      </c>
      <c r="Y8" s="35">
        <f t="shared" si="2"/>
        <v>0</v>
      </c>
      <c r="Z8" s="35">
        <f t="shared" si="2"/>
        <v>0</v>
      </c>
      <c r="AA8" s="35">
        <f t="shared" ref="AA8:AA14" si="3">F8</f>
        <v>0</v>
      </c>
      <c r="AB8" s="36"/>
    </row>
    <row r="9" spans="1:32" s="13" customFormat="1" ht="50.45" customHeight="1" x14ac:dyDescent="0.3">
      <c r="A9" s="149" t="str">
        <f>TAB00!C53</f>
        <v xml:space="preserve">Charges émanant de factures d’achat d’électricité émises par un fournisseur commercial pour la couverture des pertes en réseau électrique </v>
      </c>
      <c r="B9" s="145">
        <f>'TAB4.2'!G21</f>
        <v>0</v>
      </c>
      <c r="C9" s="145">
        <f>'TAB4.2'!H21</f>
        <v>0</v>
      </c>
      <c r="D9" s="145">
        <f>'TAB4.2'!I21</f>
        <v>0</v>
      </c>
      <c r="E9" s="145">
        <f>'TAB4.2'!J21</f>
        <v>0</v>
      </c>
      <c r="F9" s="145">
        <f>'TAB4.2'!K21</f>
        <v>0</v>
      </c>
      <c r="H9" s="16"/>
      <c r="J9" s="450" t="s">
        <v>193</v>
      </c>
      <c r="L9" s="135">
        <f t="shared" si="0"/>
        <v>0</v>
      </c>
      <c r="M9" s="135">
        <f t="shared" si="1"/>
        <v>0</v>
      </c>
      <c r="N9" s="135">
        <f t="shared" si="1"/>
        <v>0</v>
      </c>
      <c r="O9" s="152">
        <f t="shared" si="1"/>
        <v>0</v>
      </c>
      <c r="W9" s="35">
        <f t="shared" si="2"/>
        <v>0</v>
      </c>
      <c r="X9" s="35">
        <f t="shared" si="2"/>
        <v>0</v>
      </c>
      <c r="Y9" s="35">
        <f t="shared" si="2"/>
        <v>0</v>
      </c>
      <c r="Z9" s="35">
        <f t="shared" si="2"/>
        <v>0</v>
      </c>
      <c r="AA9" s="35">
        <f t="shared" si="3"/>
        <v>0</v>
      </c>
      <c r="AB9" s="36"/>
    </row>
    <row r="10" spans="1:32" s="13" customFormat="1" ht="50.45" customHeight="1" x14ac:dyDescent="0.3">
      <c r="A10" s="149" t="str">
        <f>TAB00!C54</f>
        <v xml:space="preserve">Charges émanant de factures émises par la société FeReSO dans le cadre du processus de réconciliation </v>
      </c>
      <c r="B10" s="145">
        <f>'TAB4.3'!G7</f>
        <v>0</v>
      </c>
      <c r="C10" s="145">
        <f>'TAB4.3'!H7</f>
        <v>0</v>
      </c>
      <c r="D10" s="145">
        <f>'TAB4.3'!I7</f>
        <v>0</v>
      </c>
      <c r="E10" s="145">
        <f>'TAB4.3'!J7</f>
        <v>0</v>
      </c>
      <c r="F10" s="145">
        <f>'TAB4.3'!K7</f>
        <v>0</v>
      </c>
      <c r="H10" s="16"/>
      <c r="J10" s="450" t="s">
        <v>194</v>
      </c>
      <c r="L10" s="135">
        <f t="shared" si="0"/>
        <v>0</v>
      </c>
      <c r="M10" s="135">
        <f t="shared" si="1"/>
        <v>0</v>
      </c>
      <c r="N10" s="135">
        <f t="shared" si="1"/>
        <v>0</v>
      </c>
      <c r="O10" s="152">
        <f t="shared" si="1"/>
        <v>0</v>
      </c>
      <c r="W10" s="35">
        <f t="shared" si="2"/>
        <v>0</v>
      </c>
      <c r="X10" s="35">
        <f t="shared" si="2"/>
        <v>0</v>
      </c>
      <c r="Y10" s="35">
        <f t="shared" si="2"/>
        <v>0</v>
      </c>
      <c r="Z10" s="35">
        <f t="shared" si="2"/>
        <v>0</v>
      </c>
      <c r="AA10" s="35">
        <f t="shared" si="3"/>
        <v>0</v>
      </c>
      <c r="AB10" s="36"/>
    </row>
    <row r="11" spans="1:32" s="13" customFormat="1" ht="50.45" customHeight="1" x14ac:dyDescent="0.3">
      <c r="A11" s="149" t="str">
        <f>TAB00!C55</f>
        <v xml:space="preserve">Redevance de voirie </v>
      </c>
      <c r="B11" s="145">
        <f>'TAB4.4'!G7</f>
        <v>0</v>
      </c>
      <c r="C11" s="145">
        <f>'TAB4.4'!H7</f>
        <v>0</v>
      </c>
      <c r="D11" s="145">
        <f>'TAB4.4'!I7</f>
        <v>0</v>
      </c>
      <c r="E11" s="145">
        <f>'TAB4.4'!J7</f>
        <v>0</v>
      </c>
      <c r="F11" s="145">
        <f>'TAB4.4'!K7</f>
        <v>0</v>
      </c>
      <c r="H11" s="16"/>
      <c r="J11" s="448" t="s">
        <v>195</v>
      </c>
      <c r="L11" s="135">
        <f t="shared" si="0"/>
        <v>0</v>
      </c>
      <c r="M11" s="135">
        <f t="shared" si="1"/>
        <v>0</v>
      </c>
      <c r="N11" s="135">
        <f t="shared" si="1"/>
        <v>0</v>
      </c>
      <c r="O11" s="152">
        <f t="shared" si="1"/>
        <v>0</v>
      </c>
      <c r="W11" s="35">
        <f t="shared" si="2"/>
        <v>0</v>
      </c>
      <c r="X11" s="35">
        <f t="shared" si="2"/>
        <v>0</v>
      </c>
      <c r="Y11" s="35">
        <f t="shared" si="2"/>
        <v>0</v>
      </c>
      <c r="Z11" s="35">
        <f t="shared" si="2"/>
        <v>0</v>
      </c>
      <c r="AA11" s="35">
        <f t="shared" si="3"/>
        <v>0</v>
      </c>
      <c r="AB11" s="36"/>
    </row>
    <row r="12" spans="1:32" s="13" customFormat="1" ht="50.45" customHeight="1" x14ac:dyDescent="0.3">
      <c r="A12" s="149" t="str">
        <f>TAB00!C56</f>
        <v>Charge fiscale résultant de l'application de l'impôt des sociétés sur la marge bénéficiaire équitable</v>
      </c>
      <c r="B12" s="145">
        <f>'TAB4.5'!C39</f>
        <v>0</v>
      </c>
      <c r="C12" s="145">
        <f>'TAB4.5'!D39</f>
        <v>0</v>
      </c>
      <c r="D12" s="145">
        <f>'TAB4.5'!E39</f>
        <v>0</v>
      </c>
      <c r="E12" s="145">
        <f>'TAB4.5'!F39</f>
        <v>0</v>
      </c>
      <c r="F12" s="145">
        <f>'TAB4.5'!G39</f>
        <v>0</v>
      </c>
      <c r="H12" s="16"/>
      <c r="J12" s="448" t="s">
        <v>196</v>
      </c>
      <c r="L12" s="135">
        <f t="shared" si="0"/>
        <v>0</v>
      </c>
      <c r="M12" s="135">
        <f t="shared" si="1"/>
        <v>0</v>
      </c>
      <c r="N12" s="135">
        <f t="shared" si="1"/>
        <v>0</v>
      </c>
      <c r="O12" s="152">
        <f t="shared" si="1"/>
        <v>0</v>
      </c>
      <c r="W12" s="35">
        <f t="shared" si="2"/>
        <v>0</v>
      </c>
      <c r="X12" s="35">
        <f t="shared" si="2"/>
        <v>0</v>
      </c>
      <c r="Y12" s="35">
        <f t="shared" si="2"/>
        <v>0</v>
      </c>
      <c r="Z12" s="35">
        <f t="shared" si="2"/>
        <v>0</v>
      </c>
      <c r="AA12" s="35">
        <f t="shared" si="3"/>
        <v>0</v>
      </c>
      <c r="AB12" s="36"/>
    </row>
    <row r="13" spans="1:32" s="13" customFormat="1" ht="50.45" customHeight="1" x14ac:dyDescent="0.3">
      <c r="A13" s="149" t="str">
        <f>TAB00!C57</f>
        <v>Autres impôts, taxes, redevances, surcharges, précomptes immobiliers et mobiliers</v>
      </c>
      <c r="B13" s="145">
        <f>'TAB4.6'!G20</f>
        <v>0</v>
      </c>
      <c r="C13" s="145">
        <f>'TAB4.6'!H20</f>
        <v>0</v>
      </c>
      <c r="D13" s="145">
        <f>'TAB4.6'!I20</f>
        <v>0</v>
      </c>
      <c r="E13" s="145">
        <f>'TAB4.6'!J20</f>
        <v>0</v>
      </c>
      <c r="F13" s="145">
        <f>'TAB4.6'!K20</f>
        <v>0</v>
      </c>
      <c r="H13" s="16"/>
      <c r="J13" s="448" t="s">
        <v>197</v>
      </c>
      <c r="L13" s="135">
        <f t="shared" si="0"/>
        <v>0</v>
      </c>
      <c r="M13" s="135">
        <f t="shared" si="1"/>
        <v>0</v>
      </c>
      <c r="N13" s="135">
        <f t="shared" si="1"/>
        <v>0</v>
      </c>
      <c r="O13" s="152">
        <f t="shared" si="1"/>
        <v>0</v>
      </c>
      <c r="W13" s="35">
        <f t="shared" si="2"/>
        <v>0</v>
      </c>
      <c r="X13" s="35">
        <f t="shared" si="2"/>
        <v>0</v>
      </c>
      <c r="Y13" s="35">
        <f t="shared" si="2"/>
        <v>0</v>
      </c>
      <c r="Z13" s="35">
        <f t="shared" si="2"/>
        <v>0</v>
      </c>
      <c r="AA13" s="35">
        <f t="shared" si="3"/>
        <v>0</v>
      </c>
      <c r="AB13" s="36"/>
    </row>
    <row r="14" spans="1:32" s="13" customFormat="1" ht="50.45" customHeight="1" x14ac:dyDescent="0.3">
      <c r="A14" s="149" t="str">
        <f>TAB00!C58</f>
        <v>Cotisations de responsabilisation de l’ONSSAPL</v>
      </c>
      <c r="B14" s="151">
        <f>'TAB4.7'!G43</f>
        <v>0</v>
      </c>
      <c r="C14" s="151">
        <f>'TAB4.7'!H43</f>
        <v>0</v>
      </c>
      <c r="D14" s="151">
        <f>'TAB4.7'!I43</f>
        <v>0</v>
      </c>
      <c r="E14" s="151">
        <f>'TAB4.7'!J43</f>
        <v>0</v>
      </c>
      <c r="F14" s="151">
        <f>'TAB4.7'!K43</f>
        <v>0</v>
      </c>
      <c r="H14" s="16"/>
      <c r="J14" s="448" t="s">
        <v>198</v>
      </c>
      <c r="L14" s="135">
        <f t="shared" si="0"/>
        <v>0</v>
      </c>
      <c r="M14" s="135">
        <f t="shared" si="1"/>
        <v>0</v>
      </c>
      <c r="N14" s="135">
        <f t="shared" si="1"/>
        <v>0</v>
      </c>
      <c r="O14" s="152">
        <f t="shared" si="1"/>
        <v>0</v>
      </c>
      <c r="W14" s="35">
        <f t="shared" si="2"/>
        <v>0</v>
      </c>
      <c r="X14" s="35">
        <f t="shared" si="2"/>
        <v>0</v>
      </c>
      <c r="Y14" s="35">
        <f t="shared" si="2"/>
        <v>0</v>
      </c>
      <c r="Z14" s="35">
        <f t="shared" si="2"/>
        <v>0</v>
      </c>
      <c r="AA14" s="35">
        <f t="shared" si="3"/>
        <v>0</v>
      </c>
      <c r="AB14" s="36"/>
    </row>
    <row r="15" spans="1:32" s="13" customFormat="1" ht="50.45" customHeight="1" x14ac:dyDescent="0.3">
      <c r="A15" s="149" t="str">
        <f>TAB00!C59</f>
        <v>Charges de pension non-capitalisées</v>
      </c>
      <c r="B15" s="145">
        <f>'TAB4.8'!G38</f>
        <v>0</v>
      </c>
      <c r="C15" s="145">
        <f>'TAB4.8'!H38</f>
        <v>0</v>
      </c>
      <c r="D15" s="145">
        <f>'TAB4.8'!I38</f>
        <v>0</v>
      </c>
      <c r="E15" s="145">
        <f>'TAB4.8'!J38</f>
        <v>0</v>
      </c>
      <c r="F15" s="145">
        <f>'TAB4.8'!K38</f>
        <v>0</v>
      </c>
      <c r="H15" s="16"/>
      <c r="J15" s="448" t="s">
        <v>577</v>
      </c>
      <c r="L15" s="135">
        <f t="shared" si="0"/>
        <v>0</v>
      </c>
      <c r="M15" s="135">
        <f t="shared" si="1"/>
        <v>0</v>
      </c>
      <c r="N15" s="135">
        <f t="shared" si="1"/>
        <v>0</v>
      </c>
      <c r="O15" s="152">
        <f t="shared" si="1"/>
        <v>0</v>
      </c>
      <c r="W15" s="35">
        <f t="shared" si="2"/>
        <v>0</v>
      </c>
      <c r="X15" s="35">
        <f t="shared" si="2"/>
        <v>0</v>
      </c>
      <c r="Y15" s="35">
        <f t="shared" si="2"/>
        <v>0</v>
      </c>
      <c r="Z15" s="35">
        <f t="shared" si="2"/>
        <v>0</v>
      </c>
      <c r="AA15" s="35">
        <f>F15</f>
        <v>0</v>
      </c>
      <c r="AB15" s="36"/>
    </row>
    <row r="16" spans="1:32" s="2" customFormat="1" ht="27.6" customHeight="1" x14ac:dyDescent="0.3">
      <c r="A16" s="150"/>
      <c r="B16" s="144"/>
      <c r="C16" s="144"/>
      <c r="D16" s="144"/>
      <c r="E16" s="144"/>
      <c r="F16" s="144"/>
      <c r="J16" s="26"/>
      <c r="L16" s="144"/>
      <c r="M16" s="144"/>
      <c r="N16" s="144"/>
      <c r="O16" s="144"/>
      <c r="W16" s="37"/>
      <c r="X16" s="33"/>
      <c r="Y16" s="33"/>
      <c r="Z16" s="33"/>
      <c r="AA16" s="33"/>
      <c r="AB16" s="33"/>
    </row>
    <row r="17" spans="1:28" s="13" customFormat="1" ht="27.6" customHeight="1" x14ac:dyDescent="0.3">
      <c r="A17" s="213" t="s">
        <v>44</v>
      </c>
      <c r="B17" s="214">
        <f>SUM(B8:B15)</f>
        <v>0</v>
      </c>
      <c r="C17" s="214">
        <f>SUM(C8:C15)</f>
        <v>0</v>
      </c>
      <c r="D17" s="214">
        <f>SUM(D8:D15)</f>
        <v>0</v>
      </c>
      <c r="E17" s="214">
        <f>SUM(E8:E15)</f>
        <v>0</v>
      </c>
      <c r="F17" s="214">
        <f>SUM(F8:F15)</f>
        <v>0</v>
      </c>
      <c r="H17" s="216"/>
      <c r="J17" s="216"/>
      <c r="L17" s="215">
        <f>IFERROR(IF(AND(ROUND(SUM(B17:B17),0)=0,ROUND(SUM(C17:C17),0)&gt;ROUND(SUM(B17:B17),0)),"INF",(ROUND(SUM(C17:C17),0)-ROUND(SUM(B17:B17),0))/ROUND(SUM(B17:B17),0)),0)</f>
        <v>0</v>
      </c>
      <c r="M17" s="215">
        <f>IFERROR(IF(AND(ROUND(SUM(C17),0)=0,ROUND(SUM(D17:D17),0)&gt;ROUND(SUM(C17),0)),"INF",(ROUND(SUM(D17:D17),0)-ROUND(SUM(C17),0))/ROUND(SUM(C17),0)),0)</f>
        <v>0</v>
      </c>
      <c r="N17" s="215">
        <f>IFERROR(IF(AND(ROUND(SUM(D17),0)=0,ROUND(SUM(E17:E17),0)&gt;ROUND(SUM(D17),0)),"INF",(ROUND(SUM(E17:E17),0)-ROUND(SUM(D17),0))/ROUND(SUM(D17),0)),0)</f>
        <v>0</v>
      </c>
      <c r="O17" s="215">
        <f>IFERROR(IF(AND(ROUND(SUM(E17),0)=0,ROUND(SUM(F17:F17),0)&gt;ROUND(SUM(E17),0)),"INF",(ROUND(SUM(F17:F17),0)-ROUND(SUM(E17),0))/ROUND(SUM(E17),0)),0)</f>
        <v>0</v>
      </c>
      <c r="W17" s="79" t="s">
        <v>119</v>
      </c>
      <c r="X17" s="35">
        <f>C17</f>
        <v>0</v>
      </c>
      <c r="Y17" s="35">
        <f>D17</f>
        <v>0</v>
      </c>
      <c r="Z17" s="35">
        <f>E17</f>
        <v>0</v>
      </c>
      <c r="AA17" s="35">
        <f t="shared" ref="AA17:AA24" si="4">F17</f>
        <v>0</v>
      </c>
      <c r="AB17" s="36"/>
    </row>
    <row r="18" spans="1:28" s="2" customFormat="1" ht="27.6" customHeight="1" x14ac:dyDescent="0.3">
      <c r="A18" s="150"/>
      <c r="B18" s="144"/>
      <c r="C18" s="144"/>
      <c r="D18" s="144"/>
      <c r="E18" s="144"/>
      <c r="F18" s="144"/>
      <c r="J18" s="26"/>
      <c r="L18" s="144"/>
      <c r="M18" s="144"/>
      <c r="N18" s="144"/>
      <c r="O18" s="144"/>
      <c r="W18" s="37"/>
      <c r="X18" s="33"/>
      <c r="Y18" s="33"/>
      <c r="Z18" s="33"/>
      <c r="AA18" s="33"/>
      <c r="AB18" s="33"/>
    </row>
    <row r="19" spans="1:28" s="13" customFormat="1" ht="49.15" customHeight="1" x14ac:dyDescent="0.3">
      <c r="A19" s="149" t="str">
        <f>TAB00!C60</f>
        <v>Charges émanant de factures d’achat d'électricité émises par un fournisseur commercial pour l'alimentation de la clientèle propre du GRD</v>
      </c>
      <c r="B19" s="145">
        <f>'TAB4.9'!G21</f>
        <v>0</v>
      </c>
      <c r="C19" s="145">
        <f>'TAB4.9'!H21</f>
        <v>0</v>
      </c>
      <c r="D19" s="145">
        <f>'TAB4.9'!I21</f>
        <v>0</v>
      </c>
      <c r="E19" s="145">
        <f>'TAB4.9'!J21</f>
        <v>0</v>
      </c>
      <c r="F19" s="145">
        <f>'TAB4.9'!K21</f>
        <v>0</v>
      </c>
      <c r="H19" s="16"/>
      <c r="J19" s="448" t="s">
        <v>578</v>
      </c>
      <c r="L19" s="135">
        <f t="shared" ref="L19:L23" si="5">IFERROR(IF(AND(ROUND(SUM(B19:B19),0)=0,ROUND(SUM(C19:C19),0)&gt;ROUND(SUM(B19:B19),0)),"INF",(ROUND(SUM(C19:C19),0)-ROUND(SUM(B19:B19),0))/ROUND(SUM(B19:B19),0)),0)</f>
        <v>0</v>
      </c>
      <c r="M19" s="135">
        <f t="shared" ref="M19:O24" si="6">IFERROR(IF(AND(ROUND(SUM(C19),0)=0,ROUND(SUM(D19:D19),0)&gt;ROUND(SUM(C19),0)),"INF",(ROUND(SUM(D19:D19),0)-ROUND(SUM(C19),0))/ROUND(SUM(C19),0)),0)</f>
        <v>0</v>
      </c>
      <c r="N19" s="135">
        <f t="shared" si="6"/>
        <v>0</v>
      </c>
      <c r="O19" s="152">
        <f t="shared" si="6"/>
        <v>0</v>
      </c>
      <c r="W19" s="35">
        <f t="shared" ref="W19:Z24" si="7">B19</f>
        <v>0</v>
      </c>
      <c r="X19" s="35">
        <f t="shared" si="7"/>
        <v>0</v>
      </c>
      <c r="Y19" s="35">
        <f t="shared" si="7"/>
        <v>0</v>
      </c>
      <c r="Z19" s="35">
        <f t="shared" si="7"/>
        <v>0</v>
      </c>
      <c r="AA19" s="35">
        <f t="shared" si="4"/>
        <v>0</v>
      </c>
      <c r="AB19" s="36"/>
    </row>
    <row r="20" spans="1:28" s="13" customFormat="1" ht="49.15" customHeight="1" x14ac:dyDescent="0.3">
      <c r="A20" s="149" t="str">
        <f>TAB00!C61</f>
        <v>Charges de distribution supportées par le GRD pour l'alimentation de clientèle propre</v>
      </c>
      <c r="B20" s="145">
        <f>'TAB4.10'!G21</f>
        <v>0</v>
      </c>
      <c r="C20" s="145">
        <f>'TAB4.10'!H21</f>
        <v>0</v>
      </c>
      <c r="D20" s="145">
        <f>'TAB4.10'!I21</f>
        <v>0</v>
      </c>
      <c r="E20" s="145">
        <f>'TAB4.10'!J21</f>
        <v>0</v>
      </c>
      <c r="F20" s="145">
        <f>'TAB4.10'!K21</f>
        <v>0</v>
      </c>
      <c r="H20" s="16"/>
      <c r="J20" s="448" t="s">
        <v>579</v>
      </c>
      <c r="L20" s="135">
        <f t="shared" si="5"/>
        <v>0</v>
      </c>
      <c r="M20" s="135">
        <f t="shared" si="6"/>
        <v>0</v>
      </c>
      <c r="N20" s="135">
        <f t="shared" si="6"/>
        <v>0</v>
      </c>
      <c r="O20" s="152">
        <f t="shared" si="6"/>
        <v>0</v>
      </c>
      <c r="W20" s="35">
        <f t="shared" si="7"/>
        <v>0</v>
      </c>
      <c r="X20" s="35">
        <f t="shared" si="7"/>
        <v>0</v>
      </c>
      <c r="Y20" s="35">
        <f t="shared" si="7"/>
        <v>0</v>
      </c>
      <c r="Z20" s="35">
        <f t="shared" si="7"/>
        <v>0</v>
      </c>
      <c r="AA20" s="35">
        <f t="shared" si="4"/>
        <v>0</v>
      </c>
      <c r="AB20" s="36"/>
    </row>
    <row r="21" spans="1:28" s="13" customFormat="1" ht="49.15" customHeight="1" x14ac:dyDescent="0.3">
      <c r="A21" s="149" t="str">
        <f>TAB00!C62</f>
        <v>Charges de transport supportées par le GRD pour l'alimentation de clientèle propre</v>
      </c>
      <c r="B21" s="145">
        <f>'TAB4.11'!G21</f>
        <v>0</v>
      </c>
      <c r="C21" s="145">
        <f>'TAB4.11'!H21</f>
        <v>0</v>
      </c>
      <c r="D21" s="145">
        <f>'TAB4.11'!I21</f>
        <v>0</v>
      </c>
      <c r="E21" s="145">
        <f>'TAB4.11'!J21</f>
        <v>0</v>
      </c>
      <c r="F21" s="145">
        <f>'TAB4.11'!K21</f>
        <v>0</v>
      </c>
      <c r="H21" s="16"/>
      <c r="J21" s="448" t="s">
        <v>580</v>
      </c>
      <c r="L21" s="135">
        <f t="shared" si="5"/>
        <v>0</v>
      </c>
      <c r="M21" s="135">
        <f t="shared" si="6"/>
        <v>0</v>
      </c>
      <c r="N21" s="135">
        <f t="shared" si="6"/>
        <v>0</v>
      </c>
      <c r="O21" s="152">
        <f t="shared" si="6"/>
        <v>0</v>
      </c>
      <c r="W21" s="35">
        <f t="shared" si="7"/>
        <v>0</v>
      </c>
      <c r="X21" s="35">
        <f t="shared" si="7"/>
        <v>0</v>
      </c>
      <c r="Y21" s="35">
        <f t="shared" si="7"/>
        <v>0</v>
      </c>
      <c r="Z21" s="35">
        <f t="shared" si="7"/>
        <v>0</v>
      </c>
      <c r="AA21" s="35">
        <f t="shared" si="4"/>
        <v>0</v>
      </c>
      <c r="AB21" s="36"/>
    </row>
    <row r="22" spans="1:28" s="13" customFormat="1" ht="49.15" customHeight="1" x14ac:dyDescent="0.3">
      <c r="A22" s="149" t="str">
        <f>TAB00!C63</f>
        <v xml:space="preserve">Produits issus de la facturation de la fourniture d’électricité à la clientèle propre du gestionnaire de réseau de distribution ainsi que le montant de la compensation versée par la CREG </v>
      </c>
      <c r="B22" s="145">
        <f>'TAB4.12'!G24</f>
        <v>0</v>
      </c>
      <c r="C22" s="145">
        <f>'TAB4.12'!H24</f>
        <v>0</v>
      </c>
      <c r="D22" s="145">
        <f>'TAB4.12'!I24</f>
        <v>0</v>
      </c>
      <c r="E22" s="145">
        <f>'TAB4.12'!J24</f>
        <v>0</v>
      </c>
      <c r="F22" s="145">
        <f>'TAB4.12'!K24</f>
        <v>0</v>
      </c>
      <c r="H22" s="16"/>
      <c r="J22" s="448" t="s">
        <v>581</v>
      </c>
      <c r="L22" s="135">
        <f t="shared" si="5"/>
        <v>0</v>
      </c>
      <c r="M22" s="135">
        <f t="shared" si="6"/>
        <v>0</v>
      </c>
      <c r="N22" s="135">
        <f t="shared" si="6"/>
        <v>0</v>
      </c>
      <c r="O22" s="152">
        <f t="shared" si="6"/>
        <v>0</v>
      </c>
      <c r="W22" s="35">
        <f t="shared" si="7"/>
        <v>0</v>
      </c>
      <c r="X22" s="35">
        <f t="shared" si="7"/>
        <v>0</v>
      </c>
      <c r="Y22" s="35">
        <f t="shared" si="7"/>
        <v>0</v>
      </c>
      <c r="Z22" s="35">
        <f t="shared" si="7"/>
        <v>0</v>
      </c>
      <c r="AA22" s="35">
        <f t="shared" ref="AA22" si="8">F22</f>
        <v>0</v>
      </c>
      <c r="AB22" s="36"/>
    </row>
    <row r="23" spans="1:28" s="13" customFormat="1" ht="49.15" customHeight="1" x14ac:dyDescent="0.3">
      <c r="A23" s="149" t="str">
        <f>TAB00!C64</f>
        <v xml:space="preserve">Charges d’achat des certificats verts </v>
      </c>
      <c r="B23" s="145">
        <f>'TAB4.13'!G13</f>
        <v>0</v>
      </c>
      <c r="C23" s="145">
        <f>'TAB4.13'!H13</f>
        <v>0</v>
      </c>
      <c r="D23" s="145">
        <f>'TAB4.13'!I13</f>
        <v>0</v>
      </c>
      <c r="E23" s="145">
        <f>'TAB4.13'!J13</f>
        <v>0</v>
      </c>
      <c r="F23" s="145">
        <f>'TAB4.13'!K13</f>
        <v>0</v>
      </c>
      <c r="H23" s="16"/>
      <c r="J23" s="448" t="s">
        <v>582</v>
      </c>
      <c r="L23" s="135">
        <f t="shared" si="5"/>
        <v>0</v>
      </c>
      <c r="M23" s="135">
        <f t="shared" si="6"/>
        <v>0</v>
      </c>
      <c r="N23" s="135">
        <f t="shared" si="6"/>
        <v>0</v>
      </c>
      <c r="O23" s="152">
        <f t="shared" si="6"/>
        <v>0</v>
      </c>
      <c r="W23" s="35">
        <f t="shared" si="7"/>
        <v>0</v>
      </c>
      <c r="X23" s="35">
        <f t="shared" si="7"/>
        <v>0</v>
      </c>
      <c r="Y23" s="35">
        <f t="shared" si="7"/>
        <v>0</v>
      </c>
      <c r="Z23" s="35">
        <f t="shared" si="7"/>
        <v>0</v>
      </c>
      <c r="AA23" s="35">
        <f t="shared" si="4"/>
        <v>0</v>
      </c>
      <c r="AB23" s="36"/>
    </row>
    <row r="24" spans="1:28" s="13" customFormat="1" ht="49.15" customHeight="1" x14ac:dyDescent="0.3">
      <c r="A24" s="149" t="str">
        <f>TAB00!C54</f>
        <v xml:space="preserve">Charges émanant de factures émises par la société FeReSO dans le cadre du processus de réconciliation </v>
      </c>
      <c r="B24" s="145">
        <f>'TAB4.3'!G13</f>
        <v>0</v>
      </c>
      <c r="C24" s="145">
        <f>'TAB4.3'!H13</f>
        <v>0</v>
      </c>
      <c r="D24" s="145">
        <f>'TAB4.3'!I13</f>
        <v>0</v>
      </c>
      <c r="E24" s="145">
        <f>'TAB4.3'!J13</f>
        <v>0</v>
      </c>
      <c r="F24" s="145">
        <f>'TAB4.3'!K13</f>
        <v>0</v>
      </c>
      <c r="H24" s="16"/>
      <c r="J24" s="454" t="s">
        <v>194</v>
      </c>
      <c r="L24" s="152">
        <f>IFERROR(IF(AND(ROUND(SUM(B24:B24),0)=0,ROUND(SUM(C24:C24),0)&gt;ROUND(SUM(B24:B24),0)),"INF",(ROUND(SUM(C24:C24),0)-ROUND(SUM(B24:B24),0))/ROUND(SUM(B24:B24),0)),0)</f>
        <v>0</v>
      </c>
      <c r="M24" s="152">
        <f t="shared" si="6"/>
        <v>0</v>
      </c>
      <c r="N24" s="152">
        <f t="shared" si="6"/>
        <v>0</v>
      </c>
      <c r="O24" s="152">
        <f t="shared" si="6"/>
        <v>0</v>
      </c>
      <c r="W24" s="35">
        <f t="shared" si="7"/>
        <v>0</v>
      </c>
      <c r="X24" s="35">
        <f t="shared" si="7"/>
        <v>0</v>
      </c>
      <c r="Y24" s="35">
        <f t="shared" si="7"/>
        <v>0</v>
      </c>
      <c r="Z24" s="35">
        <f t="shared" si="7"/>
        <v>0</v>
      </c>
      <c r="AA24" s="35">
        <f t="shared" si="4"/>
        <v>0</v>
      </c>
      <c r="AB24" s="36"/>
    </row>
    <row r="25" spans="1:28" s="2" customFormat="1" ht="27.6" customHeight="1" x14ac:dyDescent="0.3">
      <c r="A25" s="150"/>
      <c r="B25" s="144"/>
      <c r="C25" s="146"/>
      <c r="D25" s="148"/>
      <c r="E25" s="148"/>
      <c r="F25" s="148"/>
      <c r="G25" s="1"/>
      <c r="H25" s="1"/>
      <c r="I25" s="1"/>
      <c r="J25" s="449"/>
      <c r="K25" s="1"/>
      <c r="L25" s="147"/>
      <c r="M25" s="53"/>
      <c r="N25" s="53"/>
      <c r="O25" s="53"/>
      <c r="P25" s="1"/>
      <c r="Q25" s="1"/>
      <c r="R25" s="1"/>
      <c r="S25" s="1"/>
      <c r="T25" s="1"/>
      <c r="U25" s="1"/>
      <c r="V25" s="1"/>
      <c r="W25" s="37"/>
      <c r="X25" s="33"/>
      <c r="Y25" s="33"/>
      <c r="Z25" s="33"/>
      <c r="AA25" s="33"/>
      <c r="AB25" s="33"/>
    </row>
    <row r="26" spans="1:28" s="13" customFormat="1" ht="27.6" customHeight="1" x14ac:dyDescent="0.3">
      <c r="A26" s="213" t="s">
        <v>223</v>
      </c>
      <c r="B26" s="214">
        <f>SUM(B19:B24)</f>
        <v>0</v>
      </c>
      <c r="C26" s="214">
        <f t="shared" ref="C26:F26" si="9">SUM(C19:C24)</f>
        <v>0</v>
      </c>
      <c r="D26" s="214">
        <f t="shared" si="9"/>
        <v>0</v>
      </c>
      <c r="E26" s="214">
        <f t="shared" si="9"/>
        <v>0</v>
      </c>
      <c r="F26" s="214">
        <f t="shared" si="9"/>
        <v>0</v>
      </c>
      <c r="G26" s="28"/>
      <c r="H26" s="216"/>
      <c r="I26" s="28"/>
      <c r="J26" s="216"/>
      <c r="K26" s="28"/>
      <c r="L26" s="215">
        <f>IFERROR(IF(AND(ROUND(SUM(B26:B26),0)=0,ROUND(SUM(C26:C26),0)&gt;ROUND(SUM(B26:B26),0)),"INF",(ROUND(SUM(C26:C26),0)-ROUND(SUM(B26:B26),0))/ROUND(SUM(B26:B26),0)),0)</f>
        <v>0</v>
      </c>
      <c r="M26" s="215">
        <f>IFERROR(IF(AND(ROUND(SUM(C26),0)=0,ROUND(SUM(D26:D26),0)&gt;ROUND(SUM(C26),0)),"INF",(ROUND(SUM(D26:D26),0)-ROUND(SUM(C26),0))/ROUND(SUM(C26),0)),0)</f>
        <v>0</v>
      </c>
      <c r="N26" s="215">
        <f>IFERROR(IF(AND(ROUND(SUM(D26),0)=0,ROUND(SUM(E26:E26),0)&gt;ROUND(SUM(D26),0)),"INF",(ROUND(SUM(E26:E26),0)-ROUND(SUM(D26),0))/ROUND(SUM(D26),0)),0)</f>
        <v>0</v>
      </c>
      <c r="O26" s="215">
        <f>IFERROR(IF(AND(ROUND(SUM(E26),0)=0,ROUND(SUM(F26:F26),0)&gt;ROUND(SUM(E26),0)),"INF",(ROUND(SUM(F26:F26),0)-ROUND(SUM(E26),0))/ROUND(SUM(E26),0)),0)</f>
        <v>0</v>
      </c>
      <c r="P26" s="28"/>
      <c r="Q26" s="28"/>
      <c r="R26" s="28"/>
      <c r="S26" s="28"/>
      <c r="T26" s="28"/>
      <c r="U26" s="28"/>
      <c r="V26" s="28"/>
      <c r="W26" s="35">
        <f>B26</f>
        <v>0</v>
      </c>
      <c r="X26" s="35">
        <f>C26</f>
        <v>0</v>
      </c>
      <c r="Y26" s="35">
        <f>D26</f>
        <v>0</v>
      </c>
      <c r="Z26" s="35">
        <f>E26</f>
        <v>0</v>
      </c>
      <c r="AA26" s="35">
        <f>F26</f>
        <v>0</v>
      </c>
      <c r="AB26" s="36"/>
    </row>
    <row r="27" spans="1:28" s="2" customFormat="1" ht="27.6" customHeight="1" x14ac:dyDescent="0.3">
      <c r="A27" s="147"/>
      <c r="B27" s="148"/>
      <c r="C27" s="146"/>
      <c r="D27" s="148"/>
      <c r="E27" s="148"/>
      <c r="F27" s="148"/>
      <c r="G27" s="1"/>
      <c r="H27" s="1"/>
      <c r="I27" s="1"/>
      <c r="J27" s="1"/>
      <c r="K27" s="1"/>
      <c r="L27" s="1"/>
      <c r="M27" s="1"/>
      <c r="N27" s="1"/>
      <c r="O27" s="1"/>
      <c r="P27" s="1"/>
      <c r="Q27" s="1"/>
      <c r="R27" s="1"/>
      <c r="S27" s="1"/>
      <c r="T27" s="1"/>
      <c r="U27" s="1"/>
      <c r="V27" s="1"/>
      <c r="W27" s="37"/>
      <c r="X27" s="33"/>
      <c r="Y27" s="33"/>
      <c r="Z27" s="33"/>
      <c r="AA27" s="33"/>
      <c r="AB27" s="33"/>
    </row>
    <row r="28" spans="1:28" s="13" customFormat="1" ht="27.6" customHeight="1" x14ac:dyDescent="0.3">
      <c r="A28" s="213" t="s">
        <v>394</v>
      </c>
      <c r="B28" s="214">
        <f>SUM(B17,B26)</f>
        <v>0</v>
      </c>
      <c r="C28" s="214">
        <f>SUM(C17,C26)</f>
        <v>0</v>
      </c>
      <c r="D28" s="214">
        <f>SUM(D17,D26)</f>
        <v>0</v>
      </c>
      <c r="E28" s="214">
        <f>SUM(E17,E26)</f>
        <v>0</v>
      </c>
      <c r="F28" s="214">
        <f>SUM(F17,F26)</f>
        <v>0</v>
      </c>
      <c r="G28" s="28"/>
      <c r="H28" s="216"/>
      <c r="I28" s="28"/>
      <c r="J28" s="216"/>
      <c r="K28" s="28"/>
      <c r="L28" s="215">
        <f>IFERROR(IF(AND(ROUND(SUM(B28:B28),0)=0,ROUND(SUM(C28:C28),0)&gt;ROUND(SUM(B28:B28),0)),"INF",(ROUND(SUM(C28:C28),0)-ROUND(SUM(B28:B28),0))/ROUND(SUM(B28:B28),0)),0)</f>
        <v>0</v>
      </c>
      <c r="M28" s="215">
        <f>IFERROR(IF(AND(ROUND(SUM(C28),0)=0,ROUND(SUM(D28:D28),0)&gt;ROUND(SUM(C28),0)),"INF",(ROUND(SUM(D28:D28),0)-ROUND(SUM(C28),0))/ROUND(SUM(C28),0)),0)</f>
        <v>0</v>
      </c>
      <c r="N28" s="215">
        <f>IFERROR(IF(AND(ROUND(SUM(D28),0)=0,ROUND(SUM(E28:E28),0)&gt;ROUND(SUM(D28),0)),"INF",(ROUND(SUM(E28:E28),0)-ROUND(SUM(D28),0))/ROUND(SUM(D28),0)),0)</f>
        <v>0</v>
      </c>
      <c r="O28" s="215">
        <f>IFERROR(IF(AND(ROUND(SUM(E28),0)=0,ROUND(SUM(F28:F28),0)&gt;ROUND(SUM(E28),0)),"INF",(ROUND(SUM(F28:F28),0)-ROUND(SUM(E28),0))/ROUND(SUM(E28),0)),0)</f>
        <v>0</v>
      </c>
      <c r="P28" s="28"/>
      <c r="Q28" s="28"/>
      <c r="R28" s="28"/>
      <c r="S28" s="28"/>
      <c r="T28" s="28"/>
      <c r="U28" s="28"/>
      <c r="V28" s="28"/>
      <c r="W28" s="35">
        <f>B28</f>
        <v>0</v>
      </c>
      <c r="X28" s="35">
        <f>C28</f>
        <v>0</v>
      </c>
      <c r="Y28" s="35">
        <f>D28</f>
        <v>0</v>
      </c>
      <c r="Z28" s="35">
        <f>E28</f>
        <v>0</v>
      </c>
      <c r="AA28" s="35">
        <f>F28</f>
        <v>0</v>
      </c>
      <c r="AB28" s="36"/>
    </row>
    <row r="29" spans="1:28" ht="27.6" customHeight="1" x14ac:dyDescent="0.3"/>
    <row r="31" spans="1:28" x14ac:dyDescent="0.3">
      <c r="B31" s="20"/>
    </row>
  </sheetData>
  <mergeCells count="1">
    <mergeCell ref="L6:O6"/>
  </mergeCells>
  <phoneticPr fontId="31" type="noConversion"/>
  <hyperlinks>
    <hyperlink ref="A1" location="TAB00!A1" display="Retour page de garde" xr:uid="{00000000-0004-0000-1100-000000000000}"/>
    <hyperlink ref="J8" location="TAB4.1!A1" display="TAB4.1" xr:uid="{00000000-0004-0000-1100-000001000000}"/>
    <hyperlink ref="J9" location="TAB4.2!A1" display="TAB5.2" xr:uid="{00000000-0004-0000-1100-000002000000}"/>
    <hyperlink ref="J10" location="TAB4.3!A1" display="TAB4.3" xr:uid="{00000000-0004-0000-1100-000003000000}"/>
    <hyperlink ref="J11" location="TAB4.4!A1" display="TAB4.4" xr:uid="{00000000-0004-0000-1100-000004000000}"/>
    <hyperlink ref="J12" location="TAB4.5!A1" display="TAB4.5" xr:uid="{00000000-0004-0000-1100-000005000000}"/>
    <hyperlink ref="J13" location="TAB4.6!A1" display="TAB4.6" xr:uid="{00000000-0004-0000-1100-000006000000}"/>
    <hyperlink ref="J14" location="TAB4.7!A1" display="TAB4.7" xr:uid="{00000000-0004-0000-1100-000007000000}"/>
    <hyperlink ref="J15" location="TAB4.8!A1" display="TAB4.8" xr:uid="{00000000-0004-0000-1100-000008000000}"/>
    <hyperlink ref="J19" location="TAB4.9!A1" display="TAB4.9" xr:uid="{00000000-0004-0000-1100-000009000000}"/>
    <hyperlink ref="J20" location="TAB4.10!A1" display="TAB4.10" xr:uid="{00000000-0004-0000-1100-00000A000000}"/>
    <hyperlink ref="J21" location="TAB4.11!A1" display="TAB4.11" xr:uid="{00000000-0004-0000-1100-00000B000000}"/>
    <hyperlink ref="J22" location="TAB4.12!A1" display="TAB4.12" xr:uid="{00000000-0004-0000-1100-00000C000000}"/>
    <hyperlink ref="J23" location="TAB4.13!A1" display="TAB4.13" xr:uid="{00000000-0004-0000-1100-00000E000000}"/>
    <hyperlink ref="J24" location="TAB4.3!A1" display="TAB4.3" xr:uid="{6BEF1705-120B-4DB9-85FF-413349CFCDFC}"/>
  </hyperlinks>
  <pageMargins left="0.7" right="0.7" top="0.75" bottom="0.75" header="0.3" footer="0.3"/>
  <pageSetup paperSize="9" scale="84" fitToHeight="0" orientation="landscape" verticalDpi="300" r:id="rId1"/>
  <rowBreaks count="1" manualBreakCount="1">
    <brk id="18" max="14" man="1"/>
  </rowBreaks>
  <extLst>
    <ext xmlns:x14="http://schemas.microsoft.com/office/spreadsheetml/2009/9/main" uri="{05C60535-1F16-4fd2-B633-F4F36F0B64E0}">
      <x14:sparklineGroups xmlns:xm="http://schemas.microsoft.com/office/excel/2006/main">
        <x14:sparklineGroup manualMax="0" manualMin="0" displayEmptyCellsAs="gap" markers="1" xr2:uid="{00000000-0003-0000-1100-000001000000}">
          <x14:colorSeries theme="6"/>
          <x14:colorNegative rgb="FFD00000"/>
          <x14:colorAxis rgb="FF000000"/>
          <x14:colorMarkers theme="6"/>
          <x14:colorFirst rgb="FFD00000"/>
          <x14:colorLast rgb="FFD00000"/>
          <x14:colorHigh rgb="FFD00000"/>
          <x14:colorLow rgb="FFD00000"/>
          <x14:sparklines>
            <x14:sparkline>
              <xm:f>'TAB4'!W21:AA21</xm:f>
              <xm:sqref>H21</xm:sqref>
            </x14:sparkline>
          </x14:sparklines>
        </x14:sparklineGroup>
        <x14:sparklineGroup manualMax="0" manualMin="0" displayEmptyCellsAs="gap" markers="1" xr2:uid="{00000000-0003-0000-1100-000002000000}">
          <x14:colorSeries theme="6"/>
          <x14:colorNegative rgb="FFD00000"/>
          <x14:colorAxis rgb="FF000000"/>
          <x14:colorMarkers theme="6"/>
          <x14:colorFirst rgb="FFD00000"/>
          <x14:colorLast rgb="FFD00000"/>
          <x14:colorHigh rgb="FFD00000"/>
          <x14:colorLow rgb="FFD00000"/>
          <x14:sparklines>
            <x14:sparkline>
              <xm:f>'TAB4'!W9:AA9</xm:f>
              <xm:sqref>H9</xm:sqref>
            </x14:sparkline>
            <x14:sparkline>
              <xm:f>'TAB4'!W10:AA10</xm:f>
              <xm:sqref>H10</xm:sqref>
            </x14:sparkline>
            <x14:sparkline>
              <xm:f>'TAB4'!W11:AA11</xm:f>
              <xm:sqref>H11</xm:sqref>
            </x14:sparkline>
            <x14:sparkline>
              <xm:f>'TAB4'!W12:AA12</xm:f>
              <xm:sqref>H12</xm:sqref>
            </x14:sparkline>
            <x14:sparkline>
              <xm:f>'TAB4'!W13:AA13</xm:f>
              <xm:sqref>H13</xm:sqref>
            </x14:sparkline>
            <x14:sparkline>
              <xm:f>'TAB4'!W14:AA14</xm:f>
              <xm:sqref>H14</xm:sqref>
            </x14:sparkline>
            <x14:sparkline>
              <xm:f>'TAB4'!W15:AA15</xm:f>
              <xm:sqref>H15</xm:sqref>
            </x14:sparkline>
          </x14:sparklines>
        </x14:sparklineGroup>
        <x14:sparklineGroup manualMax="0" manualMin="0" displayEmptyCellsAs="gap" markers="1" xr2:uid="{00000000-0003-0000-1100-000003000000}">
          <x14:colorSeries theme="6"/>
          <x14:colorNegative rgb="FFD00000"/>
          <x14:colorAxis rgb="FF000000"/>
          <x14:colorMarkers theme="6"/>
          <x14:colorFirst rgb="FFD00000"/>
          <x14:colorLast rgb="FFD00000"/>
          <x14:colorHigh rgb="FFD00000"/>
          <x14:colorLow rgb="FFD00000"/>
          <x14:sparklines>
            <x14:sparkline>
              <xm:f>'TAB4'!W19:AA19</xm:f>
              <xm:sqref>H19</xm:sqref>
            </x14:sparkline>
            <x14:sparkline>
              <xm:f>'TAB4'!W20:AA20</xm:f>
              <xm:sqref>H20</xm:sqref>
            </x14:sparkline>
            <x14:sparkline>
              <xm:f>'TAB4'!W23:AA23</xm:f>
              <xm:sqref>H23</xm:sqref>
            </x14:sparkline>
          </x14:sparklines>
        </x14:sparklineGroup>
        <x14:sparklineGroup manualMax="0" manualMin="0" displayEmptyCellsAs="gap" markers="1" xr2:uid="{00000000-0003-0000-1100-000004000000}">
          <x14:colorSeries theme="6"/>
          <x14:colorNegative rgb="FFD00000"/>
          <x14:colorAxis rgb="FF000000"/>
          <x14:colorMarkers theme="6"/>
          <x14:colorFirst rgb="FFD00000"/>
          <x14:colorLast rgb="FFD00000"/>
          <x14:colorHigh rgb="FFD00000"/>
          <x14:colorLow rgb="FFD00000"/>
          <x14:sparklines>
            <x14:sparkline>
              <xm:f>'TAB4'!W17:AA17</xm:f>
              <xm:sqref>H17</xm:sqref>
            </x14:sparkline>
          </x14:sparklines>
        </x14:sparklineGroup>
        <x14:sparklineGroup manualMax="0" manualMin="0" displayEmptyCellsAs="gap" markers="1" xr2:uid="{00000000-0003-0000-1100-000005000000}">
          <x14:colorSeries theme="6"/>
          <x14:colorNegative rgb="FFD00000"/>
          <x14:colorAxis rgb="FF000000"/>
          <x14:colorMarkers theme="6"/>
          <x14:colorFirst rgb="FFD00000"/>
          <x14:colorLast rgb="FFD00000"/>
          <x14:colorHigh rgb="FFD00000"/>
          <x14:colorLow rgb="FFD00000"/>
          <x14:sparklines>
            <x14:sparkline>
              <xm:f>'TAB4'!W8:AA8</xm:f>
              <xm:sqref>H8</xm:sqref>
            </x14:sparkline>
          </x14:sparklines>
        </x14:sparklineGroup>
        <x14:sparklineGroup manualMax="0" manualMin="0" displayEmptyCellsAs="gap" markers="1" xr2:uid="{00000000-0003-0000-1100-000006000000}">
          <x14:colorSeries theme="6"/>
          <x14:colorNegative rgb="FFD00000"/>
          <x14:colorAxis rgb="FF000000"/>
          <x14:colorMarkers theme="6"/>
          <x14:colorFirst rgb="FFD00000"/>
          <x14:colorLast rgb="FFD00000"/>
          <x14:colorHigh rgb="FFD00000"/>
          <x14:colorLow rgb="FFD00000"/>
          <x14:sparklines>
            <x14:sparkline>
              <xm:f>'TAB4'!W28:AA28</xm:f>
              <xm:sqref>H28</xm:sqref>
            </x14:sparkline>
          </x14:sparklines>
        </x14:sparklineGroup>
        <x14:sparklineGroup manualMax="0" manualMin="0" displayEmptyCellsAs="gap" markers="1" xr2:uid="{00000000-0003-0000-1100-000007000000}">
          <x14:colorSeries theme="6"/>
          <x14:colorNegative rgb="FFD00000"/>
          <x14:colorAxis rgb="FF000000"/>
          <x14:colorMarkers theme="6"/>
          <x14:colorFirst rgb="FFD00000"/>
          <x14:colorLast rgb="FFD00000"/>
          <x14:colorHigh rgb="FFD00000"/>
          <x14:colorLow rgb="FFD00000"/>
          <x14:sparklines>
            <x14:sparkline>
              <xm:f>'TAB4'!W26:AA26</xm:f>
              <xm:sqref>H26</xm:sqref>
            </x14:sparkline>
          </x14:sparklines>
        </x14:sparklineGroup>
        <x14:sparklineGroup manualMax="0" manualMin="0" displayEmptyCellsAs="gap" markers="1" xr2:uid="{00000000-0003-0000-1100-000008000000}">
          <x14:colorSeries theme="6"/>
          <x14:colorNegative rgb="FFD00000"/>
          <x14:colorAxis rgb="FF000000"/>
          <x14:colorMarkers theme="6"/>
          <x14:colorFirst rgb="FFD00000"/>
          <x14:colorLast rgb="FFD00000"/>
          <x14:colorHigh rgb="FFD00000"/>
          <x14:colorLow rgb="FFD00000"/>
          <x14:sparklines>
            <x14:sparkline>
              <xm:f>'TAB4'!W22:AA22</xm:f>
              <xm:sqref>H22</xm:sqref>
            </x14:sparkline>
          </x14:sparklines>
        </x14:sparklineGroup>
        <x14:sparklineGroup manualMax="0" manualMin="0" displayEmptyCellsAs="gap" markers="1" xr2:uid="{50E04E1D-BEF3-46D7-82A6-432002F2FC76}">
          <x14:colorSeries theme="6"/>
          <x14:colorNegative rgb="FFD00000"/>
          <x14:colorAxis rgb="FF000000"/>
          <x14:colorMarkers theme="6"/>
          <x14:colorFirst rgb="FFD00000"/>
          <x14:colorLast rgb="FFD00000"/>
          <x14:colorHigh rgb="FFD00000"/>
          <x14:colorLow rgb="FFD00000"/>
          <x14:sparklines>
            <x14:sparkline>
              <xm:f>'TAB4'!W24:AA24</xm:f>
              <xm:sqref>H24</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99"/>
  <sheetViews>
    <sheetView showGridLines="0" zoomScale="90" zoomScaleNormal="90" workbookViewId="0">
      <selection activeCell="A3" sqref="A3"/>
    </sheetView>
  </sheetViews>
  <sheetFormatPr baseColWidth="10" defaultColWidth="7.83203125" defaultRowHeight="13.5" x14ac:dyDescent="0.3"/>
  <cols>
    <col min="1" max="1" width="55" style="72" customWidth="1"/>
    <col min="2" max="2" width="16.6640625" style="41" customWidth="1"/>
    <col min="3" max="3" width="16.6640625" style="120" customWidth="1"/>
    <col min="4" max="5" width="16.6640625" style="72" customWidth="1"/>
    <col min="6" max="7" width="16.6640625" style="41" customWidth="1"/>
    <col min="8" max="8" width="21.33203125" style="39" customWidth="1"/>
    <col min="9" max="9" width="16.6640625" style="41" customWidth="1"/>
    <col min="10" max="10" width="14.33203125" style="39" customWidth="1"/>
    <col min="11" max="11" width="14.33203125" style="41" customWidth="1"/>
    <col min="12" max="14" width="14.33203125" style="39" customWidth="1"/>
    <col min="15" max="15" width="14.33203125" style="41" customWidth="1"/>
    <col min="16" max="17" width="14.33203125" style="39" customWidth="1"/>
    <col min="18" max="18" width="14.33203125" style="41" customWidth="1"/>
    <col min="19" max="20" width="14.33203125" style="39" customWidth="1"/>
    <col min="21" max="21" width="7.83203125" style="39"/>
    <col min="22" max="22" width="1.33203125" style="39" customWidth="1"/>
    <col min="23" max="23" width="17.5" style="39" customWidth="1"/>
    <col min="24" max="16384" width="7.83203125" style="39"/>
  </cols>
  <sheetData>
    <row r="1" spans="1:23" s="123" customFormat="1" ht="15" x14ac:dyDescent="0.3">
      <c r="A1" s="40" t="s">
        <v>64</v>
      </c>
    </row>
    <row r="2" spans="1:23" s="43" customFormat="1" ht="15" x14ac:dyDescent="0.3">
      <c r="A2" s="14" t="s">
        <v>598</v>
      </c>
      <c r="B2" s="124"/>
      <c r="C2" s="72"/>
      <c r="D2" s="39"/>
      <c r="E2" s="39"/>
    </row>
    <row r="3" spans="1:23" s="43" customFormat="1" ht="22.15" customHeight="1" x14ac:dyDescent="0.35">
      <c r="A3" s="64" t="str">
        <f>TAB00!B52&amp;" : "&amp;TAB00!C52</f>
        <v>TAB4.1 : Charges et produits émanant de factures de transit émises ou reçues par le GRD</v>
      </c>
      <c r="B3" s="125"/>
      <c r="C3" s="125"/>
      <c r="D3" s="125"/>
      <c r="E3" s="125"/>
      <c r="F3" s="125"/>
      <c r="G3" s="125"/>
      <c r="H3" s="125"/>
      <c r="I3" s="125"/>
      <c r="J3" s="125"/>
      <c r="K3" s="125"/>
      <c r="L3" s="125"/>
      <c r="M3" s="125"/>
      <c r="N3" s="125"/>
      <c r="O3" s="125"/>
      <c r="P3" s="125"/>
      <c r="Q3" s="125"/>
      <c r="R3" s="125"/>
      <c r="S3" s="125"/>
      <c r="T3" s="125"/>
    </row>
    <row r="4" spans="1:23" s="115" customFormat="1" ht="31.9" customHeight="1" thickBot="1" x14ac:dyDescent="0.35">
      <c r="A4" s="126"/>
      <c r="B4" s="127"/>
      <c r="C4" s="127"/>
      <c r="D4" s="126"/>
      <c r="E4" s="126"/>
      <c r="F4" s="128"/>
      <c r="G4" s="128"/>
      <c r="H4" s="128"/>
      <c r="J4" s="128"/>
      <c r="K4" s="128"/>
      <c r="L4" s="128"/>
      <c r="M4" s="128"/>
      <c r="N4" s="128"/>
      <c r="O4" s="128"/>
      <c r="P4" s="128"/>
      <c r="Q4" s="128"/>
      <c r="R4" s="128"/>
      <c r="S4" s="128"/>
      <c r="T4" s="128"/>
    </row>
    <row r="5" spans="1:23" s="115" customFormat="1" ht="27" x14ac:dyDescent="0.3">
      <c r="A5" s="348" t="s">
        <v>2</v>
      </c>
      <c r="B5" s="24" t="s">
        <v>515</v>
      </c>
      <c r="C5" s="24" t="s">
        <v>493</v>
      </c>
      <c r="D5" s="24" t="s">
        <v>509</v>
      </c>
      <c r="E5" s="350" t="s">
        <v>507</v>
      </c>
      <c r="F5" s="350" t="s">
        <v>508</v>
      </c>
      <c r="G5" s="350" t="s">
        <v>455</v>
      </c>
      <c r="H5" s="350" t="s">
        <v>456</v>
      </c>
      <c r="I5" s="350" t="s">
        <v>457</v>
      </c>
      <c r="J5" s="350" t="s">
        <v>458</v>
      </c>
      <c r="K5" s="350" t="s">
        <v>459</v>
      </c>
      <c r="L5" s="128"/>
      <c r="M5" s="507" t="s">
        <v>445</v>
      </c>
      <c r="N5" s="507"/>
      <c r="O5" s="507"/>
      <c r="P5" s="507"/>
      <c r="Q5" s="507"/>
      <c r="R5" s="507"/>
      <c r="S5" s="507"/>
      <c r="T5" s="507"/>
      <c r="U5" s="508"/>
      <c r="V5" s="129"/>
    </row>
    <row r="6" spans="1:23" s="129" customFormat="1" ht="24" customHeight="1" x14ac:dyDescent="0.3">
      <c r="A6" s="349"/>
      <c r="B6" s="29" t="s">
        <v>3</v>
      </c>
      <c r="C6" s="29" t="s">
        <v>3</v>
      </c>
      <c r="D6" s="29" t="s">
        <v>3</v>
      </c>
      <c r="E6" s="29" t="s">
        <v>3</v>
      </c>
      <c r="F6" s="12" t="s">
        <v>3</v>
      </c>
      <c r="G6" s="12" t="s">
        <v>3</v>
      </c>
      <c r="H6" s="12" t="s">
        <v>3</v>
      </c>
      <c r="I6" s="12" t="s">
        <v>3</v>
      </c>
      <c r="J6" s="12" t="s">
        <v>3</v>
      </c>
      <c r="K6" s="12" t="s">
        <v>3</v>
      </c>
      <c r="M6" s="445" t="s">
        <v>446</v>
      </c>
      <c r="N6" s="445" t="s">
        <v>447</v>
      </c>
      <c r="O6" s="378" t="s">
        <v>503</v>
      </c>
      <c r="P6" s="378" t="s">
        <v>449</v>
      </c>
      <c r="Q6" s="378" t="s">
        <v>504</v>
      </c>
      <c r="R6" s="378" t="s">
        <v>460</v>
      </c>
      <c r="S6" s="378" t="s">
        <v>461</v>
      </c>
      <c r="T6" s="378" t="s">
        <v>491</v>
      </c>
      <c r="U6" s="378" t="s">
        <v>463</v>
      </c>
    </row>
    <row r="7" spans="1:23" s="133" customFormat="1" ht="31.9" customHeight="1" x14ac:dyDescent="0.3">
      <c r="A7" s="130" t="s">
        <v>337</v>
      </c>
      <c r="B7" s="142"/>
      <c r="C7" s="142"/>
      <c r="D7" s="142"/>
      <c r="E7" s="142"/>
      <c r="F7" s="142"/>
      <c r="G7" s="142"/>
      <c r="H7" s="142"/>
      <c r="I7" s="142"/>
      <c r="J7" s="142"/>
      <c r="K7" s="142"/>
      <c r="L7" s="131"/>
      <c r="M7" s="138">
        <f t="shared" ref="M7:O9" si="0">IFERROR(IF(AND(ROUND(SUM(B7:B7),0)=0,ROUND(SUM(C7:C7),0)&gt;ROUND(SUM(B7:B7),0)),"INF",(ROUND(SUM(C7:C7),0)-ROUND(SUM(B7:B7),0))/ROUND(SUM(B7:B7),0)),0)</f>
        <v>0</v>
      </c>
      <c r="N7" s="138">
        <f t="shared" si="0"/>
        <v>0</v>
      </c>
      <c r="O7" s="138">
        <f t="shared" si="0"/>
        <v>0</v>
      </c>
      <c r="P7" s="138">
        <f t="shared" ref="P7:U9" si="1">IFERROR(IF(AND(ROUND(SUM(E7),0)=0,ROUND(SUM(F7:F7),0)&gt;ROUND(SUM(E7),0)),"INF",(ROUND(SUM(F7:F7),0)-ROUND(SUM(E7),0))/ROUND(SUM(E7),0)),0)</f>
        <v>0</v>
      </c>
      <c r="Q7" s="138">
        <f t="shared" si="1"/>
        <v>0</v>
      </c>
      <c r="R7" s="138">
        <f t="shared" si="1"/>
        <v>0</v>
      </c>
      <c r="S7" s="138">
        <f t="shared" si="1"/>
        <v>0</v>
      </c>
      <c r="T7" s="138">
        <f>IFERROR(IF(AND(ROUND(SUM(I7),0)=0,ROUND(SUM(J7:J7),0)&gt;ROUND(SUM(I7),0)),"INF",(ROUND(SUM(J7:J7),0)-ROUND(SUM(I7),0))/ROUND(SUM(I7),0)),0)</f>
        <v>0</v>
      </c>
      <c r="U7" s="140">
        <f>IFERROR(IF(AND(ROUND(SUM(J7),0)=0,ROUND(SUM(K7:K7),0)&gt;ROUND(SUM(J7),0)),"INF",(ROUND(SUM(K7:K7),0)-ROUND(SUM(J7),0))/ROUND(SUM(J7),0)),0)</f>
        <v>0</v>
      </c>
      <c r="V7" s="132"/>
      <c r="W7" s="132"/>
    </row>
    <row r="8" spans="1:23" s="133" customFormat="1" ht="31.9" customHeight="1" x14ac:dyDescent="0.3">
      <c r="A8" s="84" t="s">
        <v>339</v>
      </c>
      <c r="B8" s="143"/>
      <c r="C8" s="143"/>
      <c r="D8" s="143"/>
      <c r="E8" s="143"/>
      <c r="F8" s="143"/>
      <c r="G8" s="143"/>
      <c r="H8" s="143"/>
      <c r="I8" s="143"/>
      <c r="J8" s="143"/>
      <c r="K8" s="143"/>
      <c r="L8" s="131"/>
      <c r="M8" s="139">
        <f t="shared" si="0"/>
        <v>0</v>
      </c>
      <c r="N8" s="139">
        <f t="shared" si="0"/>
        <v>0</v>
      </c>
      <c r="O8" s="139">
        <f t="shared" si="0"/>
        <v>0</v>
      </c>
      <c r="P8" s="139">
        <f t="shared" si="1"/>
        <v>0</v>
      </c>
      <c r="Q8" s="139">
        <f t="shared" si="1"/>
        <v>0</v>
      </c>
      <c r="R8" s="139">
        <f t="shared" si="1"/>
        <v>0</v>
      </c>
      <c r="S8" s="139">
        <f t="shared" si="1"/>
        <v>0</v>
      </c>
      <c r="T8" s="139">
        <f t="shared" si="1"/>
        <v>0</v>
      </c>
      <c r="U8" s="141">
        <f t="shared" si="1"/>
        <v>0</v>
      </c>
      <c r="V8" s="132"/>
      <c r="W8" s="132"/>
    </row>
    <row r="9" spans="1:23" s="133" customFormat="1" ht="15" x14ac:dyDescent="0.3">
      <c r="A9" s="134" t="s">
        <v>338</v>
      </c>
      <c r="B9" s="136">
        <f>SUM(B7:B8)</f>
        <v>0</v>
      </c>
      <c r="C9" s="136">
        <f t="shared" ref="C9" si="2">SUM(C7:C8)</f>
        <v>0</v>
      </c>
      <c r="D9" s="136">
        <f>SUM(D7:D8)</f>
        <v>0</v>
      </c>
      <c r="E9" s="136">
        <f t="shared" ref="E9:K9" si="3">SUM(E7:E8)</f>
        <v>0</v>
      </c>
      <c r="F9" s="136">
        <f t="shared" si="3"/>
        <v>0</v>
      </c>
      <c r="G9" s="136">
        <f t="shared" si="3"/>
        <v>0</v>
      </c>
      <c r="H9" s="136">
        <f t="shared" si="3"/>
        <v>0</v>
      </c>
      <c r="I9" s="136">
        <f t="shared" si="3"/>
        <v>0</v>
      </c>
      <c r="J9" s="136">
        <f t="shared" si="3"/>
        <v>0</v>
      </c>
      <c r="K9" s="136">
        <f t="shared" si="3"/>
        <v>0</v>
      </c>
      <c r="L9" s="131"/>
      <c r="M9" s="137">
        <f t="shared" si="0"/>
        <v>0</v>
      </c>
      <c r="N9" s="137">
        <f t="shared" si="0"/>
        <v>0</v>
      </c>
      <c r="O9" s="137">
        <f t="shared" si="0"/>
        <v>0</v>
      </c>
      <c r="P9" s="137">
        <f t="shared" si="1"/>
        <v>0</v>
      </c>
      <c r="Q9" s="137">
        <f t="shared" si="1"/>
        <v>0</v>
      </c>
      <c r="R9" s="137">
        <f t="shared" si="1"/>
        <v>0</v>
      </c>
      <c r="S9" s="137">
        <f t="shared" si="1"/>
        <v>0</v>
      </c>
      <c r="T9" s="137">
        <f t="shared" si="1"/>
        <v>0</v>
      </c>
      <c r="U9" s="137">
        <f t="shared" si="1"/>
        <v>0</v>
      </c>
      <c r="V9" s="132"/>
      <c r="W9" s="132"/>
    </row>
    <row r="10" spans="1:23" s="439" customFormat="1" ht="15" x14ac:dyDescent="0.3">
      <c r="A10" s="435"/>
      <c r="B10" s="440"/>
      <c r="C10" s="441"/>
      <c r="D10" s="441"/>
      <c r="E10" s="441"/>
      <c r="F10" s="441"/>
      <c r="G10" s="441"/>
      <c r="H10" s="441"/>
      <c r="I10" s="441"/>
      <c r="J10" s="441"/>
      <c r="K10" s="441"/>
      <c r="L10" s="436"/>
      <c r="M10" s="436"/>
      <c r="N10" s="436"/>
      <c r="O10" s="442"/>
      <c r="P10" s="442"/>
      <c r="Q10" s="442"/>
      <c r="R10" s="442"/>
      <c r="S10" s="442"/>
      <c r="T10" s="442"/>
      <c r="U10" s="437"/>
      <c r="V10" s="438"/>
      <c r="W10" s="438"/>
    </row>
    <row r="11" spans="1:23" s="115" customFormat="1" ht="18" x14ac:dyDescent="0.35">
      <c r="A11" s="69"/>
      <c r="B11" s="510" t="str">
        <f>$B$5</f>
        <v>Réalité 2019</v>
      </c>
      <c r="C11" s="511"/>
      <c r="D11" s="511"/>
      <c r="E11" s="511"/>
      <c r="F11" s="511"/>
      <c r="G11" s="511"/>
      <c r="H11" s="511"/>
      <c r="I11" s="446"/>
      <c r="J11" s="446"/>
      <c r="K11" s="446"/>
      <c r="L11" s="446"/>
      <c r="M11" s="446"/>
      <c r="N11" s="446"/>
      <c r="O11" s="446"/>
      <c r="P11" s="446"/>
      <c r="Q11" s="446"/>
      <c r="R11" s="446"/>
      <c r="S11" s="446"/>
      <c r="T11" s="446"/>
      <c r="U11" s="447"/>
    </row>
    <row r="12" spans="1:23" s="115" customFormat="1" ht="40.5" x14ac:dyDescent="0.3">
      <c r="A12" s="69"/>
      <c r="B12" s="116"/>
      <c r="C12" s="117" t="s">
        <v>215</v>
      </c>
      <c r="D12" s="118" t="s">
        <v>216</v>
      </c>
      <c r="E12" s="117" t="s">
        <v>597</v>
      </c>
      <c r="F12" s="117" t="s">
        <v>217</v>
      </c>
      <c r="G12" s="118" t="s">
        <v>218</v>
      </c>
      <c r="H12" s="118" t="s">
        <v>421</v>
      </c>
    </row>
    <row r="13" spans="1:23" s="41" customFormat="1" x14ac:dyDescent="0.3">
      <c r="A13" s="513" t="s">
        <v>436</v>
      </c>
      <c r="B13" s="119" t="s">
        <v>211</v>
      </c>
      <c r="C13" s="42"/>
      <c r="D13" s="119">
        <f>SUM(D14:D15)</f>
        <v>0</v>
      </c>
      <c r="E13" s="119">
        <f t="shared" ref="E13:G13" si="4">SUM(E14:E15)</f>
        <v>0</v>
      </c>
      <c r="F13" s="119">
        <f t="shared" si="4"/>
        <v>0</v>
      </c>
      <c r="G13" s="119">
        <f t="shared" si="4"/>
        <v>0</v>
      </c>
      <c r="H13" s="119">
        <f>SUM(C13:G13)</f>
        <v>0</v>
      </c>
    </row>
    <row r="14" spans="1:23" s="41" customFormat="1" x14ac:dyDescent="0.3">
      <c r="A14" s="509"/>
      <c r="B14" s="120" t="s">
        <v>212</v>
      </c>
      <c r="C14" s="42"/>
      <c r="D14" s="352"/>
      <c r="E14" s="352"/>
      <c r="F14" s="352"/>
      <c r="G14" s="352"/>
      <c r="H14" s="121">
        <f t="shared" ref="H14:H42" si="5">SUM(C14:G14)</f>
        <v>0</v>
      </c>
    </row>
    <row r="15" spans="1:23" s="41" customFormat="1" x14ac:dyDescent="0.3">
      <c r="A15" s="509"/>
      <c r="B15" s="120" t="s">
        <v>213</v>
      </c>
      <c r="C15" s="42"/>
      <c r="D15" s="352"/>
      <c r="E15" s="352"/>
      <c r="F15" s="352"/>
      <c r="G15" s="352"/>
      <c r="H15" s="121">
        <f t="shared" si="5"/>
        <v>0</v>
      </c>
    </row>
    <row r="16" spans="1:23" s="41" customFormat="1" x14ac:dyDescent="0.3">
      <c r="A16" s="509"/>
      <c r="B16" s="119" t="s">
        <v>214</v>
      </c>
      <c r="C16" s="42"/>
      <c r="D16" s="119">
        <f>SUM(D17:D18)</f>
        <v>0</v>
      </c>
      <c r="E16" s="119">
        <f t="shared" ref="E16:G16" si="6">SUM(E17:E18)</f>
        <v>0</v>
      </c>
      <c r="F16" s="119">
        <f t="shared" si="6"/>
        <v>0</v>
      </c>
      <c r="G16" s="119">
        <f t="shared" si="6"/>
        <v>0</v>
      </c>
      <c r="H16" s="119">
        <f t="shared" si="5"/>
        <v>0</v>
      </c>
    </row>
    <row r="17" spans="1:8" s="41" customFormat="1" x14ac:dyDescent="0.3">
      <c r="A17" s="509"/>
      <c r="B17" s="120" t="s">
        <v>212</v>
      </c>
      <c r="C17" s="42"/>
      <c r="D17" s="352"/>
      <c r="E17" s="352"/>
      <c r="F17" s="352"/>
      <c r="G17" s="352"/>
      <c r="H17" s="121">
        <f t="shared" si="5"/>
        <v>0</v>
      </c>
    </row>
    <row r="18" spans="1:8" s="41" customFormat="1" x14ac:dyDescent="0.3">
      <c r="A18" s="509"/>
      <c r="B18" s="120" t="s">
        <v>213</v>
      </c>
      <c r="C18" s="42"/>
      <c r="D18" s="352"/>
      <c r="E18" s="352"/>
      <c r="F18" s="352"/>
      <c r="G18" s="352"/>
      <c r="H18" s="121">
        <f t="shared" si="5"/>
        <v>0</v>
      </c>
    </row>
    <row r="19" spans="1:8" s="41" customFormat="1" x14ac:dyDescent="0.3">
      <c r="A19" s="509" t="s">
        <v>437</v>
      </c>
      <c r="B19" s="119" t="s">
        <v>211</v>
      </c>
      <c r="C19" s="119">
        <f t="shared" ref="C19" si="7">SUM(C20:C21)</f>
        <v>0</v>
      </c>
      <c r="D19" s="42"/>
      <c r="E19" s="119">
        <f t="shared" ref="E19:G19" si="8">SUM(E20:E21)</f>
        <v>0</v>
      </c>
      <c r="F19" s="119">
        <f t="shared" si="8"/>
        <v>0</v>
      </c>
      <c r="G19" s="119">
        <f t="shared" si="8"/>
        <v>0</v>
      </c>
      <c r="H19" s="119">
        <f t="shared" si="5"/>
        <v>0</v>
      </c>
    </row>
    <row r="20" spans="1:8" s="41" customFormat="1" x14ac:dyDescent="0.3">
      <c r="A20" s="509"/>
      <c r="B20" s="120" t="s">
        <v>212</v>
      </c>
      <c r="C20" s="352"/>
      <c r="D20" s="42"/>
      <c r="E20" s="352"/>
      <c r="F20" s="352"/>
      <c r="G20" s="352"/>
      <c r="H20" s="121">
        <f t="shared" si="5"/>
        <v>0</v>
      </c>
    </row>
    <row r="21" spans="1:8" s="41" customFormat="1" x14ac:dyDescent="0.3">
      <c r="A21" s="509"/>
      <c r="B21" s="120" t="s">
        <v>213</v>
      </c>
      <c r="C21" s="352"/>
      <c r="D21" s="42"/>
      <c r="E21" s="352"/>
      <c r="F21" s="352"/>
      <c r="G21" s="352"/>
      <c r="H21" s="121">
        <f t="shared" si="5"/>
        <v>0</v>
      </c>
    </row>
    <row r="22" spans="1:8" s="41" customFormat="1" x14ac:dyDescent="0.3">
      <c r="A22" s="509"/>
      <c r="B22" s="119" t="s">
        <v>214</v>
      </c>
      <c r="C22" s="119">
        <f t="shared" ref="C22" si="9">SUM(C23:C24)</f>
        <v>0</v>
      </c>
      <c r="D22" s="42"/>
      <c r="E22" s="119">
        <f t="shared" ref="E22:G22" si="10">SUM(E23:E24)</f>
        <v>0</v>
      </c>
      <c r="F22" s="119">
        <f t="shared" si="10"/>
        <v>0</v>
      </c>
      <c r="G22" s="119">
        <f t="shared" si="10"/>
        <v>0</v>
      </c>
      <c r="H22" s="119">
        <f t="shared" si="5"/>
        <v>0</v>
      </c>
    </row>
    <row r="23" spans="1:8" s="41" customFormat="1" x14ac:dyDescent="0.3">
      <c r="A23" s="509"/>
      <c r="B23" s="120" t="s">
        <v>212</v>
      </c>
      <c r="C23" s="352"/>
      <c r="D23" s="42"/>
      <c r="E23" s="352"/>
      <c r="F23" s="352"/>
      <c r="G23" s="352"/>
      <c r="H23" s="121">
        <f t="shared" si="5"/>
        <v>0</v>
      </c>
    </row>
    <row r="24" spans="1:8" s="41" customFormat="1" x14ac:dyDescent="0.3">
      <c r="A24" s="509"/>
      <c r="B24" s="120" t="s">
        <v>213</v>
      </c>
      <c r="C24" s="352"/>
      <c r="D24" s="42"/>
      <c r="E24" s="352"/>
      <c r="F24" s="352"/>
      <c r="G24" s="352"/>
      <c r="H24" s="121">
        <f t="shared" si="5"/>
        <v>0</v>
      </c>
    </row>
    <row r="25" spans="1:8" s="41" customFormat="1" x14ac:dyDescent="0.3">
      <c r="A25" s="509" t="s">
        <v>594</v>
      </c>
      <c r="B25" s="119" t="s">
        <v>211</v>
      </c>
      <c r="C25" s="119">
        <f t="shared" ref="C25:D25" si="11">SUM(C26:C27)</f>
        <v>0</v>
      </c>
      <c r="D25" s="119">
        <f t="shared" si="11"/>
        <v>0</v>
      </c>
      <c r="E25" s="42"/>
      <c r="F25" s="119">
        <f t="shared" ref="F25:G25" si="12">SUM(F26:F27)</f>
        <v>0</v>
      </c>
      <c r="G25" s="119">
        <f t="shared" si="12"/>
        <v>0</v>
      </c>
      <c r="H25" s="119">
        <f t="shared" si="5"/>
        <v>0</v>
      </c>
    </row>
    <row r="26" spans="1:8" s="41" customFormat="1" x14ac:dyDescent="0.3">
      <c r="A26" s="509"/>
      <c r="B26" s="120" t="s">
        <v>212</v>
      </c>
      <c r="C26" s="352"/>
      <c r="D26" s="352"/>
      <c r="E26" s="42"/>
      <c r="F26" s="352"/>
      <c r="G26" s="352"/>
      <c r="H26" s="121">
        <f t="shared" si="5"/>
        <v>0</v>
      </c>
    </row>
    <row r="27" spans="1:8" s="41" customFormat="1" x14ac:dyDescent="0.3">
      <c r="A27" s="509"/>
      <c r="B27" s="120" t="s">
        <v>213</v>
      </c>
      <c r="C27" s="352"/>
      <c r="D27" s="352"/>
      <c r="E27" s="42"/>
      <c r="F27" s="352"/>
      <c r="G27" s="352"/>
      <c r="H27" s="121">
        <f t="shared" si="5"/>
        <v>0</v>
      </c>
    </row>
    <row r="28" spans="1:8" s="41" customFormat="1" x14ac:dyDescent="0.3">
      <c r="A28" s="509"/>
      <c r="B28" s="119" t="s">
        <v>214</v>
      </c>
      <c r="C28" s="119">
        <f t="shared" ref="C28:D28" si="13">SUM(C29:C30)</f>
        <v>0</v>
      </c>
      <c r="D28" s="119">
        <f t="shared" si="13"/>
        <v>0</v>
      </c>
      <c r="E28" s="42"/>
      <c r="F28" s="119">
        <f t="shared" ref="F28:G28" si="14">SUM(F29:F30)</f>
        <v>0</v>
      </c>
      <c r="G28" s="119">
        <f t="shared" si="14"/>
        <v>0</v>
      </c>
      <c r="H28" s="119">
        <f t="shared" si="5"/>
        <v>0</v>
      </c>
    </row>
    <row r="29" spans="1:8" s="41" customFormat="1" x14ac:dyDescent="0.3">
      <c r="A29" s="509"/>
      <c r="B29" s="120" t="s">
        <v>212</v>
      </c>
      <c r="C29" s="352"/>
      <c r="D29" s="352"/>
      <c r="E29" s="42"/>
      <c r="F29" s="352"/>
      <c r="G29" s="352"/>
      <c r="H29" s="121">
        <f t="shared" si="5"/>
        <v>0</v>
      </c>
    </row>
    <row r="30" spans="1:8" s="41" customFormat="1" x14ac:dyDescent="0.3">
      <c r="A30" s="509"/>
      <c r="B30" s="120" t="s">
        <v>213</v>
      </c>
      <c r="C30" s="352"/>
      <c r="D30" s="352"/>
      <c r="E30" s="42"/>
      <c r="F30" s="352"/>
      <c r="G30" s="352"/>
      <c r="H30" s="121">
        <f t="shared" si="5"/>
        <v>0</v>
      </c>
    </row>
    <row r="31" spans="1:8" s="41" customFormat="1" x14ac:dyDescent="0.3">
      <c r="A31" s="509" t="s">
        <v>438</v>
      </c>
      <c r="B31" s="119" t="s">
        <v>211</v>
      </c>
      <c r="C31" s="119">
        <f t="shared" ref="C31:E31" si="15">SUM(C32:C33)</f>
        <v>0</v>
      </c>
      <c r="D31" s="119">
        <f t="shared" si="15"/>
        <v>0</v>
      </c>
      <c r="E31" s="119">
        <f t="shared" si="15"/>
        <v>0</v>
      </c>
      <c r="F31" s="42"/>
      <c r="G31" s="119">
        <f t="shared" ref="G31" si="16">SUM(G32:G33)</f>
        <v>0</v>
      </c>
      <c r="H31" s="119">
        <f t="shared" si="5"/>
        <v>0</v>
      </c>
    </row>
    <row r="32" spans="1:8" s="41" customFormat="1" x14ac:dyDescent="0.3">
      <c r="A32" s="509"/>
      <c r="B32" s="120" t="s">
        <v>212</v>
      </c>
      <c r="C32" s="352"/>
      <c r="D32" s="352"/>
      <c r="E32" s="352"/>
      <c r="F32" s="42"/>
      <c r="G32" s="352"/>
      <c r="H32" s="121">
        <f t="shared" si="5"/>
        <v>0</v>
      </c>
    </row>
    <row r="33" spans="1:8" s="41" customFormat="1" x14ac:dyDescent="0.3">
      <c r="A33" s="509"/>
      <c r="B33" s="120" t="s">
        <v>213</v>
      </c>
      <c r="C33" s="352"/>
      <c r="D33" s="352"/>
      <c r="E33" s="352"/>
      <c r="F33" s="42"/>
      <c r="G33" s="352"/>
      <c r="H33" s="121">
        <f t="shared" si="5"/>
        <v>0</v>
      </c>
    </row>
    <row r="34" spans="1:8" s="41" customFormat="1" x14ac:dyDescent="0.3">
      <c r="A34" s="509"/>
      <c r="B34" s="119" t="s">
        <v>214</v>
      </c>
      <c r="C34" s="119">
        <f t="shared" ref="C34:E34" si="17">SUM(C35:C36)</f>
        <v>0</v>
      </c>
      <c r="D34" s="119">
        <f t="shared" si="17"/>
        <v>0</v>
      </c>
      <c r="E34" s="119">
        <f t="shared" si="17"/>
        <v>0</v>
      </c>
      <c r="F34" s="42"/>
      <c r="G34" s="119">
        <f t="shared" ref="G34" si="18">SUM(G35:G36)</f>
        <v>0</v>
      </c>
      <c r="H34" s="119">
        <f t="shared" si="5"/>
        <v>0</v>
      </c>
    </row>
    <row r="35" spans="1:8" s="41" customFormat="1" x14ac:dyDescent="0.3">
      <c r="A35" s="509"/>
      <c r="B35" s="120" t="s">
        <v>212</v>
      </c>
      <c r="C35" s="352"/>
      <c r="D35" s="352"/>
      <c r="E35" s="352"/>
      <c r="F35" s="42"/>
      <c r="G35" s="352"/>
      <c r="H35" s="121">
        <f t="shared" si="5"/>
        <v>0</v>
      </c>
    </row>
    <row r="36" spans="1:8" s="41" customFormat="1" x14ac:dyDescent="0.3">
      <c r="A36" s="509"/>
      <c r="B36" s="120" t="s">
        <v>213</v>
      </c>
      <c r="C36" s="352"/>
      <c r="D36" s="352"/>
      <c r="E36" s="352"/>
      <c r="F36" s="42"/>
      <c r="G36" s="352"/>
      <c r="H36" s="121">
        <f t="shared" si="5"/>
        <v>0</v>
      </c>
    </row>
    <row r="37" spans="1:8" s="41" customFormat="1" x14ac:dyDescent="0.3">
      <c r="A37" s="509" t="s">
        <v>439</v>
      </c>
      <c r="B37" s="119" t="s">
        <v>211</v>
      </c>
      <c r="C37" s="119">
        <f t="shared" ref="C37:E37" si="19">SUM(C38:C39)</f>
        <v>0</v>
      </c>
      <c r="D37" s="119">
        <f t="shared" si="19"/>
        <v>0</v>
      </c>
      <c r="E37" s="119">
        <f t="shared" si="19"/>
        <v>0</v>
      </c>
      <c r="F37" s="119">
        <f>SUM(F38:F39)</f>
        <v>0</v>
      </c>
      <c r="G37" s="42"/>
      <c r="H37" s="119">
        <f t="shared" si="5"/>
        <v>0</v>
      </c>
    </row>
    <row r="38" spans="1:8" s="41" customFormat="1" x14ac:dyDescent="0.3">
      <c r="A38" s="509"/>
      <c r="B38" s="120" t="s">
        <v>212</v>
      </c>
      <c r="C38" s="352"/>
      <c r="D38" s="352"/>
      <c r="E38" s="352"/>
      <c r="F38" s="352"/>
      <c r="G38" s="42"/>
      <c r="H38" s="121">
        <f t="shared" si="5"/>
        <v>0</v>
      </c>
    </row>
    <row r="39" spans="1:8" s="41" customFormat="1" x14ac:dyDescent="0.3">
      <c r="A39" s="509"/>
      <c r="B39" s="120" t="s">
        <v>213</v>
      </c>
      <c r="C39" s="352"/>
      <c r="D39" s="352"/>
      <c r="E39" s="352"/>
      <c r="F39" s="352"/>
      <c r="G39" s="42"/>
      <c r="H39" s="121">
        <f t="shared" si="5"/>
        <v>0</v>
      </c>
    </row>
    <row r="40" spans="1:8" s="41" customFormat="1" x14ac:dyDescent="0.3">
      <c r="A40" s="509"/>
      <c r="B40" s="119" t="s">
        <v>214</v>
      </c>
      <c r="C40" s="119">
        <f t="shared" ref="C40:E40" si="20">SUM(C41:C42)</f>
        <v>0</v>
      </c>
      <c r="D40" s="119">
        <f t="shared" si="20"/>
        <v>0</v>
      </c>
      <c r="E40" s="119">
        <f t="shared" si="20"/>
        <v>0</v>
      </c>
      <c r="F40" s="119">
        <f>SUM(F41:F42)</f>
        <v>0</v>
      </c>
      <c r="G40" s="42"/>
      <c r="H40" s="119">
        <f t="shared" si="5"/>
        <v>0</v>
      </c>
    </row>
    <row r="41" spans="1:8" s="41" customFormat="1" x14ac:dyDescent="0.3">
      <c r="A41" s="509"/>
      <c r="B41" s="120" t="s">
        <v>212</v>
      </c>
      <c r="C41" s="352"/>
      <c r="D41" s="352"/>
      <c r="E41" s="352"/>
      <c r="F41" s="352"/>
      <c r="G41" s="42"/>
      <c r="H41" s="121">
        <f t="shared" si="5"/>
        <v>0</v>
      </c>
    </row>
    <row r="42" spans="1:8" s="41" customFormat="1" x14ac:dyDescent="0.3">
      <c r="A42" s="512"/>
      <c r="B42" s="120" t="s">
        <v>213</v>
      </c>
      <c r="C42" s="352"/>
      <c r="D42" s="352"/>
      <c r="E42" s="352"/>
      <c r="F42" s="352"/>
      <c r="G42" s="42"/>
      <c r="H42" s="121">
        <f t="shared" si="5"/>
        <v>0</v>
      </c>
    </row>
    <row r="43" spans="1:8" s="41" customFormat="1" x14ac:dyDescent="0.3">
      <c r="A43" s="509" t="s">
        <v>421</v>
      </c>
      <c r="B43" s="122" t="s">
        <v>211</v>
      </c>
      <c r="C43" s="122">
        <f>SUM(C13,C19,C25,C31,C37,)</f>
        <v>0</v>
      </c>
      <c r="D43" s="122">
        <f t="shared" ref="D43:F43" si="21">SUM(D13,D19,D25,D31,D37,)</f>
        <v>0</v>
      </c>
      <c r="E43" s="122">
        <f t="shared" si="21"/>
        <v>0</v>
      </c>
      <c r="F43" s="122">
        <f t="shared" si="21"/>
        <v>0</v>
      </c>
      <c r="G43" s="122">
        <f t="shared" ref="G43:G48" si="22">SUM(G13,G19,G25,G31,G37,)</f>
        <v>0</v>
      </c>
      <c r="H43" s="122">
        <f t="shared" ref="H43" si="23">SUM(H13,H19,H25,H31,H37,)</f>
        <v>0</v>
      </c>
    </row>
    <row r="44" spans="1:8" s="41" customFormat="1" x14ac:dyDescent="0.3">
      <c r="A44" s="509"/>
      <c r="B44" s="120" t="s">
        <v>212</v>
      </c>
      <c r="C44" s="121">
        <f t="shared" ref="C44:F47" si="24">SUM(C14,C20,C26,C32,C38,)</f>
        <v>0</v>
      </c>
      <c r="D44" s="121">
        <f t="shared" si="24"/>
        <v>0</v>
      </c>
      <c r="E44" s="121">
        <f t="shared" si="24"/>
        <v>0</v>
      </c>
      <c r="F44" s="121">
        <f t="shared" si="24"/>
        <v>0</v>
      </c>
      <c r="G44" s="121">
        <f t="shared" si="22"/>
        <v>0</v>
      </c>
      <c r="H44" s="121">
        <f t="shared" ref="H44" si="25">SUM(H14,H20,H26,H32,H38,)</f>
        <v>0</v>
      </c>
    </row>
    <row r="45" spans="1:8" s="41" customFormat="1" x14ac:dyDescent="0.3">
      <c r="A45" s="509"/>
      <c r="B45" s="120" t="s">
        <v>213</v>
      </c>
      <c r="C45" s="121">
        <f>SUM(C15,C21,C27,C33,C39,)</f>
        <v>0</v>
      </c>
      <c r="D45" s="121">
        <f t="shared" ref="D45:F45" si="26">SUM(D15,D21,D27,D33,D39,)</f>
        <v>0</v>
      </c>
      <c r="E45" s="121">
        <f t="shared" si="26"/>
        <v>0</v>
      </c>
      <c r="F45" s="121">
        <f t="shared" si="26"/>
        <v>0</v>
      </c>
      <c r="G45" s="121">
        <f t="shared" si="22"/>
        <v>0</v>
      </c>
      <c r="H45" s="121">
        <f t="shared" ref="H45" si="27">SUM(H15,H21,H27,H33,H39,)</f>
        <v>0</v>
      </c>
    </row>
    <row r="46" spans="1:8" s="41" customFormat="1" x14ac:dyDescent="0.3">
      <c r="A46" s="509"/>
      <c r="B46" s="122" t="s">
        <v>214</v>
      </c>
      <c r="C46" s="122">
        <f t="shared" si="24"/>
        <v>0</v>
      </c>
      <c r="D46" s="122">
        <f t="shared" si="24"/>
        <v>0</v>
      </c>
      <c r="E46" s="122">
        <f t="shared" si="24"/>
        <v>0</v>
      </c>
      <c r="F46" s="122">
        <f t="shared" si="24"/>
        <v>0</v>
      </c>
      <c r="G46" s="122">
        <f t="shared" si="22"/>
        <v>0</v>
      </c>
      <c r="H46" s="122">
        <f t="shared" ref="H46" si="28">SUM(H16,H22,H28,H34,H40,)</f>
        <v>0</v>
      </c>
    </row>
    <row r="47" spans="1:8" s="41" customFormat="1" x14ac:dyDescent="0.3">
      <c r="A47" s="509"/>
      <c r="B47" s="120" t="s">
        <v>212</v>
      </c>
      <c r="C47" s="121">
        <f t="shared" si="24"/>
        <v>0</v>
      </c>
      <c r="D47" s="121">
        <f t="shared" si="24"/>
        <v>0</v>
      </c>
      <c r="E47" s="121">
        <f t="shared" si="24"/>
        <v>0</v>
      </c>
      <c r="F47" s="121">
        <f t="shared" si="24"/>
        <v>0</v>
      </c>
      <c r="G47" s="121">
        <f t="shared" si="22"/>
        <v>0</v>
      </c>
      <c r="H47" s="121">
        <f t="shared" ref="H47" si="29">SUM(H17,H23,H29,H35,H41,)</f>
        <v>0</v>
      </c>
    </row>
    <row r="48" spans="1:8" s="41" customFormat="1" x14ac:dyDescent="0.3">
      <c r="A48" s="512"/>
      <c r="B48" s="120" t="s">
        <v>213</v>
      </c>
      <c r="C48" s="121">
        <f>SUM(C18,C24,C30,C36,C42,)</f>
        <v>0</v>
      </c>
      <c r="D48" s="121">
        <f t="shared" ref="D48:F48" si="30">SUM(D18,D24,D30,D36,D42,)</f>
        <v>0</v>
      </c>
      <c r="E48" s="121">
        <f t="shared" si="30"/>
        <v>0</v>
      </c>
      <c r="F48" s="121">
        <f t="shared" si="30"/>
        <v>0</v>
      </c>
      <c r="G48" s="121">
        <f t="shared" si="22"/>
        <v>0</v>
      </c>
      <c r="H48" s="121">
        <f t="shared" ref="H48" si="31">SUM(H18,H24,H30,H36,H42,)</f>
        <v>0</v>
      </c>
    </row>
    <row r="49" spans="1:14" s="115" customFormat="1" x14ac:dyDescent="0.3">
      <c r="A49" s="69"/>
      <c r="B49" s="128"/>
      <c r="C49" s="128"/>
      <c r="E49" s="128"/>
      <c r="G49" s="128"/>
      <c r="I49" s="128"/>
      <c r="L49" s="128"/>
      <c r="M49" s="128"/>
      <c r="N49" s="128"/>
    </row>
    <row r="50" spans="1:14" s="41" customFormat="1" ht="18" x14ac:dyDescent="0.35">
      <c r="A50" s="120"/>
      <c r="B50" s="510" t="str">
        <f>$C$5</f>
        <v>Réalité 2020</v>
      </c>
      <c r="C50" s="511"/>
      <c r="D50" s="511"/>
      <c r="E50" s="511"/>
      <c r="F50" s="511"/>
      <c r="G50" s="511"/>
      <c r="H50" s="511"/>
    </row>
    <row r="51" spans="1:14" s="41" customFormat="1" ht="40.5" x14ac:dyDescent="0.3">
      <c r="A51" s="120"/>
      <c r="B51" s="116"/>
      <c r="C51" s="117" t="s">
        <v>215</v>
      </c>
      <c r="D51" s="118" t="s">
        <v>216</v>
      </c>
      <c r="E51" s="117" t="s">
        <v>597</v>
      </c>
      <c r="F51" s="117" t="s">
        <v>217</v>
      </c>
      <c r="G51" s="118" t="s">
        <v>218</v>
      </c>
      <c r="H51" s="118" t="s">
        <v>421</v>
      </c>
    </row>
    <row r="52" spans="1:14" s="41" customFormat="1" x14ac:dyDescent="0.3">
      <c r="A52" s="513" t="s">
        <v>436</v>
      </c>
      <c r="B52" s="119" t="s">
        <v>211</v>
      </c>
      <c r="C52" s="42"/>
      <c r="D52" s="119">
        <f>SUM(D53:D54)</f>
        <v>0</v>
      </c>
      <c r="E52" s="119">
        <f t="shared" ref="E52:G52" si="32">SUM(E53:E54)</f>
        <v>0</v>
      </c>
      <c r="F52" s="119">
        <f t="shared" si="32"/>
        <v>0</v>
      </c>
      <c r="G52" s="119">
        <f t="shared" si="32"/>
        <v>0</v>
      </c>
      <c r="H52" s="119">
        <f t="shared" ref="H52:H81" si="33">SUM(C52:G52)</f>
        <v>0</v>
      </c>
    </row>
    <row r="53" spans="1:14" s="41" customFormat="1" x14ac:dyDescent="0.3">
      <c r="A53" s="509"/>
      <c r="B53" s="120" t="s">
        <v>212</v>
      </c>
      <c r="C53" s="42"/>
      <c r="D53" s="352"/>
      <c r="E53" s="352"/>
      <c r="F53" s="352"/>
      <c r="G53" s="352"/>
      <c r="H53" s="121">
        <f t="shared" si="33"/>
        <v>0</v>
      </c>
    </row>
    <row r="54" spans="1:14" s="41" customFormat="1" x14ac:dyDescent="0.3">
      <c r="A54" s="509"/>
      <c r="B54" s="120" t="s">
        <v>213</v>
      </c>
      <c r="C54" s="42"/>
      <c r="D54" s="352"/>
      <c r="E54" s="352"/>
      <c r="F54" s="352"/>
      <c r="G54" s="352"/>
      <c r="H54" s="121">
        <f t="shared" si="33"/>
        <v>0</v>
      </c>
    </row>
    <row r="55" spans="1:14" s="41" customFormat="1" x14ac:dyDescent="0.3">
      <c r="A55" s="509"/>
      <c r="B55" s="119" t="s">
        <v>214</v>
      </c>
      <c r="C55" s="42"/>
      <c r="D55" s="119">
        <f>SUM(D56:D57)</f>
        <v>0</v>
      </c>
      <c r="E55" s="119">
        <f t="shared" ref="E55:G55" si="34">SUM(E56:E57)</f>
        <v>0</v>
      </c>
      <c r="F55" s="119">
        <f t="shared" si="34"/>
        <v>0</v>
      </c>
      <c r="G55" s="119">
        <f t="shared" si="34"/>
        <v>0</v>
      </c>
      <c r="H55" s="119">
        <f t="shared" si="33"/>
        <v>0</v>
      </c>
    </row>
    <row r="56" spans="1:14" s="41" customFormat="1" x14ac:dyDescent="0.3">
      <c r="A56" s="509"/>
      <c r="B56" s="120" t="s">
        <v>212</v>
      </c>
      <c r="C56" s="42"/>
      <c r="D56" s="352"/>
      <c r="E56" s="352"/>
      <c r="F56" s="352"/>
      <c r="G56" s="352"/>
      <c r="H56" s="121">
        <f t="shared" si="33"/>
        <v>0</v>
      </c>
    </row>
    <row r="57" spans="1:14" s="41" customFormat="1" x14ac:dyDescent="0.3">
      <c r="A57" s="509"/>
      <c r="B57" s="120" t="s">
        <v>213</v>
      </c>
      <c r="C57" s="42"/>
      <c r="D57" s="352"/>
      <c r="E57" s="352"/>
      <c r="F57" s="352"/>
      <c r="G57" s="352"/>
      <c r="H57" s="121">
        <f t="shared" si="33"/>
        <v>0</v>
      </c>
    </row>
    <row r="58" spans="1:14" s="41" customFormat="1" x14ac:dyDescent="0.3">
      <c r="A58" s="509" t="s">
        <v>437</v>
      </c>
      <c r="B58" s="119" t="s">
        <v>211</v>
      </c>
      <c r="C58" s="119">
        <f t="shared" ref="C58" si="35">SUM(C59:C60)</f>
        <v>0</v>
      </c>
      <c r="D58" s="42"/>
      <c r="E58" s="119">
        <f t="shared" ref="E58:G58" si="36">SUM(E59:E60)</f>
        <v>0</v>
      </c>
      <c r="F58" s="119">
        <f t="shared" si="36"/>
        <v>0</v>
      </c>
      <c r="G58" s="119">
        <f t="shared" si="36"/>
        <v>0</v>
      </c>
      <c r="H58" s="119">
        <f t="shared" si="33"/>
        <v>0</v>
      </c>
    </row>
    <row r="59" spans="1:14" s="41" customFormat="1" x14ac:dyDescent="0.3">
      <c r="A59" s="509"/>
      <c r="B59" s="120" t="s">
        <v>212</v>
      </c>
      <c r="C59" s="352"/>
      <c r="D59" s="42"/>
      <c r="E59" s="352"/>
      <c r="F59" s="352"/>
      <c r="G59" s="352"/>
      <c r="H59" s="121">
        <f t="shared" si="33"/>
        <v>0</v>
      </c>
    </row>
    <row r="60" spans="1:14" s="41" customFormat="1" x14ac:dyDescent="0.3">
      <c r="A60" s="509"/>
      <c r="B60" s="120" t="s">
        <v>213</v>
      </c>
      <c r="C60" s="352"/>
      <c r="D60" s="42"/>
      <c r="E60" s="352"/>
      <c r="F60" s="352"/>
      <c r="G60" s="352"/>
      <c r="H60" s="121">
        <f t="shared" si="33"/>
        <v>0</v>
      </c>
    </row>
    <row r="61" spans="1:14" s="41" customFormat="1" x14ac:dyDescent="0.3">
      <c r="A61" s="509"/>
      <c r="B61" s="119" t="s">
        <v>214</v>
      </c>
      <c r="C61" s="119">
        <f t="shared" ref="C61" si="37">SUM(C62:C63)</f>
        <v>0</v>
      </c>
      <c r="D61" s="42"/>
      <c r="E61" s="119">
        <f t="shared" ref="E61:G61" si="38">SUM(E62:E63)</f>
        <v>0</v>
      </c>
      <c r="F61" s="119">
        <f t="shared" si="38"/>
        <v>0</v>
      </c>
      <c r="G61" s="119">
        <f t="shared" si="38"/>
        <v>0</v>
      </c>
      <c r="H61" s="119">
        <f t="shared" si="33"/>
        <v>0</v>
      </c>
    </row>
    <row r="62" spans="1:14" s="41" customFormat="1" x14ac:dyDescent="0.3">
      <c r="A62" s="509"/>
      <c r="B62" s="120" t="s">
        <v>212</v>
      </c>
      <c r="C62" s="352"/>
      <c r="D62" s="42"/>
      <c r="E62" s="352"/>
      <c r="F62" s="352"/>
      <c r="G62" s="352"/>
      <c r="H62" s="121">
        <f t="shared" si="33"/>
        <v>0</v>
      </c>
    </row>
    <row r="63" spans="1:14" s="41" customFormat="1" x14ac:dyDescent="0.3">
      <c r="A63" s="509"/>
      <c r="B63" s="120" t="s">
        <v>213</v>
      </c>
      <c r="C63" s="352"/>
      <c r="D63" s="42"/>
      <c r="E63" s="352"/>
      <c r="F63" s="352"/>
      <c r="G63" s="352"/>
      <c r="H63" s="121">
        <f t="shared" si="33"/>
        <v>0</v>
      </c>
    </row>
    <row r="64" spans="1:14" s="41" customFormat="1" x14ac:dyDescent="0.3">
      <c r="A64" s="509" t="s">
        <v>594</v>
      </c>
      <c r="B64" s="119" t="s">
        <v>211</v>
      </c>
      <c r="C64" s="119">
        <f t="shared" ref="C64:D64" si="39">SUM(C65:C66)</f>
        <v>0</v>
      </c>
      <c r="D64" s="119">
        <f t="shared" si="39"/>
        <v>0</v>
      </c>
      <c r="E64" s="42"/>
      <c r="F64" s="119">
        <f t="shared" ref="F64:G64" si="40">SUM(F65:F66)</f>
        <v>0</v>
      </c>
      <c r="G64" s="119">
        <f t="shared" si="40"/>
        <v>0</v>
      </c>
      <c r="H64" s="119">
        <f t="shared" si="33"/>
        <v>0</v>
      </c>
    </row>
    <row r="65" spans="1:8" s="41" customFormat="1" x14ac:dyDescent="0.3">
      <c r="A65" s="509"/>
      <c r="B65" s="120" t="s">
        <v>212</v>
      </c>
      <c r="C65" s="352"/>
      <c r="D65" s="352"/>
      <c r="E65" s="42"/>
      <c r="F65" s="352"/>
      <c r="G65" s="352"/>
      <c r="H65" s="121">
        <f t="shared" si="33"/>
        <v>0</v>
      </c>
    </row>
    <row r="66" spans="1:8" s="41" customFormat="1" x14ac:dyDescent="0.3">
      <c r="A66" s="509"/>
      <c r="B66" s="120" t="s">
        <v>213</v>
      </c>
      <c r="C66" s="352"/>
      <c r="D66" s="352"/>
      <c r="E66" s="42"/>
      <c r="F66" s="352"/>
      <c r="G66" s="352"/>
      <c r="H66" s="121">
        <f t="shared" si="33"/>
        <v>0</v>
      </c>
    </row>
    <row r="67" spans="1:8" s="41" customFormat="1" x14ac:dyDescent="0.3">
      <c r="A67" s="509"/>
      <c r="B67" s="119" t="s">
        <v>214</v>
      </c>
      <c r="C67" s="119">
        <f t="shared" ref="C67:D67" si="41">SUM(C68:C69)</f>
        <v>0</v>
      </c>
      <c r="D67" s="119">
        <f t="shared" si="41"/>
        <v>0</v>
      </c>
      <c r="E67" s="42"/>
      <c r="F67" s="119">
        <f t="shared" ref="F67:G67" si="42">SUM(F68:F69)</f>
        <v>0</v>
      </c>
      <c r="G67" s="119">
        <f t="shared" si="42"/>
        <v>0</v>
      </c>
      <c r="H67" s="119">
        <f t="shared" si="33"/>
        <v>0</v>
      </c>
    </row>
    <row r="68" spans="1:8" s="41" customFormat="1" x14ac:dyDescent="0.3">
      <c r="A68" s="509"/>
      <c r="B68" s="120" t="s">
        <v>212</v>
      </c>
      <c r="C68" s="352"/>
      <c r="D68" s="352"/>
      <c r="E68" s="42"/>
      <c r="F68" s="352"/>
      <c r="G68" s="352"/>
      <c r="H68" s="121">
        <f t="shared" si="33"/>
        <v>0</v>
      </c>
    </row>
    <row r="69" spans="1:8" s="41" customFormat="1" x14ac:dyDescent="0.3">
      <c r="A69" s="509"/>
      <c r="B69" s="120" t="s">
        <v>213</v>
      </c>
      <c r="C69" s="352"/>
      <c r="D69" s="352"/>
      <c r="E69" s="42"/>
      <c r="F69" s="352"/>
      <c r="G69" s="352"/>
      <c r="H69" s="121">
        <f t="shared" si="33"/>
        <v>0</v>
      </c>
    </row>
    <row r="70" spans="1:8" s="41" customFormat="1" x14ac:dyDescent="0.3">
      <c r="A70" s="509" t="s">
        <v>438</v>
      </c>
      <c r="B70" s="119" t="s">
        <v>211</v>
      </c>
      <c r="C70" s="119">
        <f t="shared" ref="C70:E70" si="43">SUM(C71:C72)</f>
        <v>0</v>
      </c>
      <c r="D70" s="119">
        <f t="shared" si="43"/>
        <v>0</v>
      </c>
      <c r="E70" s="119">
        <f t="shared" si="43"/>
        <v>0</v>
      </c>
      <c r="F70" s="42"/>
      <c r="G70" s="119">
        <f t="shared" ref="G70" si="44">SUM(G71:G72)</f>
        <v>0</v>
      </c>
      <c r="H70" s="119">
        <f t="shared" si="33"/>
        <v>0</v>
      </c>
    </row>
    <row r="71" spans="1:8" s="41" customFormat="1" x14ac:dyDescent="0.3">
      <c r="A71" s="509"/>
      <c r="B71" s="120" t="s">
        <v>212</v>
      </c>
      <c r="C71" s="352"/>
      <c r="D71" s="352"/>
      <c r="E71" s="352"/>
      <c r="F71" s="42"/>
      <c r="G71" s="352"/>
      <c r="H71" s="121">
        <f t="shared" si="33"/>
        <v>0</v>
      </c>
    </row>
    <row r="72" spans="1:8" s="41" customFormat="1" x14ac:dyDescent="0.3">
      <c r="A72" s="509"/>
      <c r="B72" s="120" t="s">
        <v>213</v>
      </c>
      <c r="C72" s="352"/>
      <c r="D72" s="352"/>
      <c r="E72" s="352"/>
      <c r="F72" s="42"/>
      <c r="G72" s="352"/>
      <c r="H72" s="121">
        <f t="shared" si="33"/>
        <v>0</v>
      </c>
    </row>
    <row r="73" spans="1:8" s="41" customFormat="1" x14ac:dyDescent="0.3">
      <c r="A73" s="509"/>
      <c r="B73" s="119" t="s">
        <v>214</v>
      </c>
      <c r="C73" s="119">
        <f t="shared" ref="C73:E73" si="45">SUM(C74:C75)</f>
        <v>0</v>
      </c>
      <c r="D73" s="119">
        <f t="shared" si="45"/>
        <v>0</v>
      </c>
      <c r="E73" s="119">
        <f t="shared" si="45"/>
        <v>0</v>
      </c>
      <c r="F73" s="42"/>
      <c r="G73" s="119">
        <f t="shared" ref="G73" si="46">SUM(G74:G75)</f>
        <v>0</v>
      </c>
      <c r="H73" s="119">
        <f t="shared" si="33"/>
        <v>0</v>
      </c>
    </row>
    <row r="74" spans="1:8" s="41" customFormat="1" x14ac:dyDescent="0.3">
      <c r="A74" s="509"/>
      <c r="B74" s="120" t="s">
        <v>212</v>
      </c>
      <c r="C74" s="352"/>
      <c r="D74" s="352"/>
      <c r="E74" s="352"/>
      <c r="F74" s="42"/>
      <c r="G74" s="352"/>
      <c r="H74" s="121">
        <f t="shared" si="33"/>
        <v>0</v>
      </c>
    </row>
    <row r="75" spans="1:8" s="41" customFormat="1" x14ac:dyDescent="0.3">
      <c r="A75" s="509"/>
      <c r="B75" s="120" t="s">
        <v>213</v>
      </c>
      <c r="C75" s="352"/>
      <c r="D75" s="352"/>
      <c r="E75" s="352"/>
      <c r="F75" s="42"/>
      <c r="G75" s="352"/>
      <c r="H75" s="121">
        <f t="shared" si="33"/>
        <v>0</v>
      </c>
    </row>
    <row r="76" spans="1:8" s="41" customFormat="1" x14ac:dyDescent="0.3">
      <c r="A76" s="509" t="s">
        <v>439</v>
      </c>
      <c r="B76" s="119" t="s">
        <v>211</v>
      </c>
      <c r="C76" s="119">
        <f t="shared" ref="C76:E76" si="47">SUM(C77:C78)</f>
        <v>0</v>
      </c>
      <c r="D76" s="119">
        <f t="shared" si="47"/>
        <v>0</v>
      </c>
      <c r="E76" s="119">
        <f t="shared" si="47"/>
        <v>0</v>
      </c>
      <c r="F76" s="119">
        <f>SUM(F77:F78)</f>
        <v>0</v>
      </c>
      <c r="G76" s="42"/>
      <c r="H76" s="119">
        <f t="shared" si="33"/>
        <v>0</v>
      </c>
    </row>
    <row r="77" spans="1:8" s="41" customFormat="1" x14ac:dyDescent="0.3">
      <c r="A77" s="509"/>
      <c r="B77" s="120" t="s">
        <v>212</v>
      </c>
      <c r="C77" s="352"/>
      <c r="D77" s="352"/>
      <c r="E77" s="352"/>
      <c r="F77" s="352"/>
      <c r="G77" s="42"/>
      <c r="H77" s="121">
        <f t="shared" si="33"/>
        <v>0</v>
      </c>
    </row>
    <row r="78" spans="1:8" s="41" customFormat="1" x14ac:dyDescent="0.3">
      <c r="A78" s="509"/>
      <c r="B78" s="120" t="s">
        <v>213</v>
      </c>
      <c r="C78" s="352"/>
      <c r="D78" s="352"/>
      <c r="E78" s="352"/>
      <c r="F78" s="352"/>
      <c r="G78" s="42"/>
      <c r="H78" s="121">
        <f t="shared" si="33"/>
        <v>0</v>
      </c>
    </row>
    <row r="79" spans="1:8" s="41" customFormat="1" x14ac:dyDescent="0.3">
      <c r="A79" s="509"/>
      <c r="B79" s="119" t="s">
        <v>214</v>
      </c>
      <c r="C79" s="119">
        <f t="shared" ref="C79:E79" si="48">SUM(C80:C81)</f>
        <v>0</v>
      </c>
      <c r="D79" s="119">
        <f t="shared" si="48"/>
        <v>0</v>
      </c>
      <c r="E79" s="119">
        <f t="shared" si="48"/>
        <v>0</v>
      </c>
      <c r="F79" s="119">
        <f>SUM(F80:F81)</f>
        <v>0</v>
      </c>
      <c r="G79" s="42"/>
      <c r="H79" s="119">
        <f t="shared" si="33"/>
        <v>0</v>
      </c>
    </row>
    <row r="80" spans="1:8" s="41" customFormat="1" x14ac:dyDescent="0.3">
      <c r="A80" s="509"/>
      <c r="B80" s="120" t="s">
        <v>212</v>
      </c>
      <c r="C80" s="352"/>
      <c r="D80" s="352"/>
      <c r="E80" s="352"/>
      <c r="F80" s="352"/>
      <c r="G80" s="42"/>
      <c r="H80" s="121">
        <f t="shared" si="33"/>
        <v>0</v>
      </c>
    </row>
    <row r="81" spans="1:8" s="41" customFormat="1" x14ac:dyDescent="0.3">
      <c r="A81" s="512"/>
      <c r="B81" s="120" t="s">
        <v>213</v>
      </c>
      <c r="C81" s="352"/>
      <c r="D81" s="352"/>
      <c r="E81" s="352"/>
      <c r="F81" s="352"/>
      <c r="G81" s="42"/>
      <c r="H81" s="121">
        <f t="shared" si="33"/>
        <v>0</v>
      </c>
    </row>
    <row r="82" spans="1:8" s="41" customFormat="1" x14ac:dyDescent="0.3">
      <c r="A82" s="509" t="s">
        <v>421</v>
      </c>
      <c r="B82" s="122" t="s">
        <v>211</v>
      </c>
      <c r="C82" s="122">
        <f>SUM(C52,C58,C64,C70,C76,)</f>
        <v>0</v>
      </c>
      <c r="D82" s="122">
        <f t="shared" ref="D82:H87" si="49">SUM(D52,D58,D64,D70,D76,)</f>
        <v>0</v>
      </c>
      <c r="E82" s="122">
        <f t="shared" si="49"/>
        <v>0</v>
      </c>
      <c r="F82" s="122">
        <f t="shared" si="49"/>
        <v>0</v>
      </c>
      <c r="G82" s="122">
        <f t="shared" si="49"/>
        <v>0</v>
      </c>
      <c r="H82" s="122">
        <f t="shared" si="49"/>
        <v>0</v>
      </c>
    </row>
    <row r="83" spans="1:8" s="41" customFormat="1" x14ac:dyDescent="0.3">
      <c r="A83" s="509"/>
      <c r="B83" s="120" t="s">
        <v>212</v>
      </c>
      <c r="C83" s="121">
        <f t="shared" ref="C83:G83" si="50">SUM(C53,C59,C65,C71,C77,)</f>
        <v>0</v>
      </c>
      <c r="D83" s="121">
        <f t="shared" si="50"/>
        <v>0</v>
      </c>
      <c r="E83" s="121">
        <f t="shared" si="50"/>
        <v>0</v>
      </c>
      <c r="F83" s="121">
        <f t="shared" si="50"/>
        <v>0</v>
      </c>
      <c r="G83" s="121">
        <f t="shared" si="50"/>
        <v>0</v>
      </c>
      <c r="H83" s="121">
        <f t="shared" si="49"/>
        <v>0</v>
      </c>
    </row>
    <row r="84" spans="1:8" s="41" customFormat="1" x14ac:dyDescent="0.3">
      <c r="A84" s="509"/>
      <c r="B84" s="120" t="s">
        <v>213</v>
      </c>
      <c r="C84" s="121">
        <f>SUM(C54,C60,C66,C72,C78,)</f>
        <v>0</v>
      </c>
      <c r="D84" s="121">
        <f t="shared" ref="D84:G84" si="51">SUM(D54,D60,D66,D72,D78,)</f>
        <v>0</v>
      </c>
      <c r="E84" s="121">
        <f t="shared" si="51"/>
        <v>0</v>
      </c>
      <c r="F84" s="121">
        <f t="shared" si="51"/>
        <v>0</v>
      </c>
      <c r="G84" s="121">
        <f t="shared" si="51"/>
        <v>0</v>
      </c>
      <c r="H84" s="121">
        <f t="shared" si="49"/>
        <v>0</v>
      </c>
    </row>
    <row r="85" spans="1:8" s="41" customFormat="1" x14ac:dyDescent="0.3">
      <c r="A85" s="509"/>
      <c r="B85" s="122" t="s">
        <v>214</v>
      </c>
      <c r="C85" s="122">
        <f t="shared" ref="C85:G85" si="52">SUM(C55,C61,C67,C73,C79,)</f>
        <v>0</v>
      </c>
      <c r="D85" s="122">
        <f t="shared" si="52"/>
        <v>0</v>
      </c>
      <c r="E85" s="122">
        <f t="shared" si="52"/>
        <v>0</v>
      </c>
      <c r="F85" s="122">
        <f t="shared" si="52"/>
        <v>0</v>
      </c>
      <c r="G85" s="122">
        <f t="shared" si="52"/>
        <v>0</v>
      </c>
      <c r="H85" s="122">
        <f t="shared" si="49"/>
        <v>0</v>
      </c>
    </row>
    <row r="86" spans="1:8" s="41" customFormat="1" x14ac:dyDescent="0.3">
      <c r="A86" s="509"/>
      <c r="B86" s="120" t="s">
        <v>212</v>
      </c>
      <c r="C86" s="121">
        <f t="shared" ref="C86:G86" si="53">SUM(C56,C62,C68,C74,C80,)</f>
        <v>0</v>
      </c>
      <c r="D86" s="121">
        <f t="shared" si="53"/>
        <v>0</v>
      </c>
      <c r="E86" s="121">
        <f t="shared" si="53"/>
        <v>0</v>
      </c>
      <c r="F86" s="121">
        <f t="shared" si="53"/>
        <v>0</v>
      </c>
      <c r="G86" s="121">
        <f t="shared" si="53"/>
        <v>0</v>
      </c>
      <c r="H86" s="121">
        <f t="shared" si="49"/>
        <v>0</v>
      </c>
    </row>
    <row r="87" spans="1:8" s="41" customFormat="1" x14ac:dyDescent="0.3">
      <c r="A87" s="512"/>
      <c r="B87" s="120" t="s">
        <v>213</v>
      </c>
      <c r="C87" s="121">
        <f>SUM(C57,C63,C69,C75,C81,)</f>
        <v>0</v>
      </c>
      <c r="D87" s="121">
        <f t="shared" ref="D87:G87" si="54">SUM(D57,D63,D69,D75,D81,)</f>
        <v>0</v>
      </c>
      <c r="E87" s="121">
        <f t="shared" si="54"/>
        <v>0</v>
      </c>
      <c r="F87" s="121">
        <f t="shared" si="54"/>
        <v>0</v>
      </c>
      <c r="G87" s="121">
        <f t="shared" si="54"/>
        <v>0</v>
      </c>
      <c r="H87" s="121">
        <f t="shared" si="49"/>
        <v>0</v>
      </c>
    </row>
    <row r="88" spans="1:8" s="41" customFormat="1" x14ac:dyDescent="0.3">
      <c r="A88" s="120"/>
      <c r="C88" s="120"/>
      <c r="D88" s="120"/>
      <c r="E88" s="120"/>
    </row>
    <row r="89" spans="1:8" s="41" customFormat="1" ht="18" x14ac:dyDescent="0.35">
      <c r="A89" s="120"/>
      <c r="B89" s="510" t="str">
        <f>$D$5</f>
        <v>Réalité 2021</v>
      </c>
      <c r="C89" s="511"/>
      <c r="D89" s="511"/>
      <c r="E89" s="511"/>
      <c r="F89" s="511"/>
      <c r="G89" s="511"/>
      <c r="H89" s="511"/>
    </row>
    <row r="90" spans="1:8" s="41" customFormat="1" ht="40.5" x14ac:dyDescent="0.3">
      <c r="A90" s="120"/>
      <c r="B90" s="116"/>
      <c r="C90" s="117" t="s">
        <v>215</v>
      </c>
      <c r="D90" s="118" t="s">
        <v>216</v>
      </c>
      <c r="E90" s="117" t="s">
        <v>597</v>
      </c>
      <c r="F90" s="117" t="s">
        <v>217</v>
      </c>
      <c r="G90" s="118" t="s">
        <v>218</v>
      </c>
      <c r="H90" s="118" t="s">
        <v>421</v>
      </c>
    </row>
    <row r="91" spans="1:8" s="41" customFormat="1" x14ac:dyDescent="0.3">
      <c r="A91" s="513" t="s">
        <v>436</v>
      </c>
      <c r="B91" s="119" t="s">
        <v>211</v>
      </c>
      <c r="C91" s="42"/>
      <c r="D91" s="119">
        <f>SUM(D92:D93)</f>
        <v>0</v>
      </c>
      <c r="E91" s="119">
        <f t="shared" ref="E91:G91" si="55">SUM(E92:E93)</f>
        <v>0</v>
      </c>
      <c r="F91" s="119">
        <f t="shared" si="55"/>
        <v>0</v>
      </c>
      <c r="G91" s="119">
        <f t="shared" si="55"/>
        <v>0</v>
      </c>
      <c r="H91" s="119">
        <f t="shared" ref="H91:H120" si="56">SUM(C91:G91)</f>
        <v>0</v>
      </c>
    </row>
    <row r="92" spans="1:8" s="41" customFormat="1" x14ac:dyDescent="0.3">
      <c r="A92" s="509"/>
      <c r="B92" s="120" t="s">
        <v>212</v>
      </c>
      <c r="C92" s="42"/>
      <c r="D92" s="352"/>
      <c r="E92" s="352"/>
      <c r="F92" s="352"/>
      <c r="G92" s="352"/>
      <c r="H92" s="121">
        <f t="shared" si="56"/>
        <v>0</v>
      </c>
    </row>
    <row r="93" spans="1:8" s="41" customFormat="1" x14ac:dyDescent="0.3">
      <c r="A93" s="509"/>
      <c r="B93" s="120" t="s">
        <v>213</v>
      </c>
      <c r="C93" s="42"/>
      <c r="D93" s="352"/>
      <c r="E93" s="352"/>
      <c r="F93" s="352"/>
      <c r="G93" s="352"/>
      <c r="H93" s="121">
        <f t="shared" si="56"/>
        <v>0</v>
      </c>
    </row>
    <row r="94" spans="1:8" s="41" customFormat="1" x14ac:dyDescent="0.3">
      <c r="A94" s="509"/>
      <c r="B94" s="119" t="s">
        <v>214</v>
      </c>
      <c r="C94" s="42"/>
      <c r="D94" s="119">
        <f>SUM(D95:D96)</f>
        <v>0</v>
      </c>
      <c r="E94" s="119">
        <f t="shared" ref="E94:G94" si="57">SUM(E95:E96)</f>
        <v>0</v>
      </c>
      <c r="F94" s="119">
        <f t="shared" si="57"/>
        <v>0</v>
      </c>
      <c r="G94" s="119">
        <f t="shared" si="57"/>
        <v>0</v>
      </c>
      <c r="H94" s="119">
        <f t="shared" si="56"/>
        <v>0</v>
      </c>
    </row>
    <row r="95" spans="1:8" s="41" customFormat="1" x14ac:dyDescent="0.3">
      <c r="A95" s="509"/>
      <c r="B95" s="120" t="s">
        <v>212</v>
      </c>
      <c r="C95" s="42"/>
      <c r="D95" s="352"/>
      <c r="E95" s="352"/>
      <c r="F95" s="352"/>
      <c r="G95" s="352"/>
      <c r="H95" s="121">
        <f t="shared" si="56"/>
        <v>0</v>
      </c>
    </row>
    <row r="96" spans="1:8" s="41" customFormat="1" x14ac:dyDescent="0.3">
      <c r="A96" s="509"/>
      <c r="B96" s="120" t="s">
        <v>213</v>
      </c>
      <c r="C96" s="42"/>
      <c r="D96" s="352"/>
      <c r="E96" s="352"/>
      <c r="F96" s="352"/>
      <c r="G96" s="352"/>
      <c r="H96" s="121">
        <f t="shared" si="56"/>
        <v>0</v>
      </c>
    </row>
    <row r="97" spans="1:8" s="41" customFormat="1" x14ac:dyDescent="0.3">
      <c r="A97" s="509" t="s">
        <v>437</v>
      </c>
      <c r="B97" s="119" t="s">
        <v>211</v>
      </c>
      <c r="C97" s="119">
        <f t="shared" ref="C97" si="58">SUM(C98:C99)</f>
        <v>0</v>
      </c>
      <c r="D97" s="42"/>
      <c r="E97" s="119">
        <f t="shared" ref="E97:G97" si="59">SUM(E98:E99)</f>
        <v>0</v>
      </c>
      <c r="F97" s="119">
        <f t="shared" si="59"/>
        <v>0</v>
      </c>
      <c r="G97" s="119">
        <f t="shared" si="59"/>
        <v>0</v>
      </c>
      <c r="H97" s="119">
        <f t="shared" si="56"/>
        <v>0</v>
      </c>
    </row>
    <row r="98" spans="1:8" s="41" customFormat="1" x14ac:dyDescent="0.3">
      <c r="A98" s="509"/>
      <c r="B98" s="120" t="s">
        <v>212</v>
      </c>
      <c r="C98" s="352"/>
      <c r="D98" s="42"/>
      <c r="E98" s="352"/>
      <c r="F98" s="352"/>
      <c r="G98" s="352"/>
      <c r="H98" s="121">
        <f t="shared" si="56"/>
        <v>0</v>
      </c>
    </row>
    <row r="99" spans="1:8" s="351" customFormat="1" x14ac:dyDescent="0.3">
      <c r="A99" s="509"/>
      <c r="B99" s="120" t="s">
        <v>213</v>
      </c>
      <c r="C99" s="352"/>
      <c r="D99" s="42"/>
      <c r="E99" s="352"/>
      <c r="F99" s="352"/>
      <c r="G99" s="352"/>
      <c r="H99" s="121">
        <f t="shared" si="56"/>
        <v>0</v>
      </c>
    </row>
    <row r="100" spans="1:8" s="351" customFormat="1" x14ac:dyDescent="0.3">
      <c r="A100" s="509"/>
      <c r="B100" s="119" t="s">
        <v>214</v>
      </c>
      <c r="C100" s="119">
        <f t="shared" ref="C100" si="60">SUM(C101:C102)</f>
        <v>0</v>
      </c>
      <c r="D100" s="42"/>
      <c r="E100" s="119">
        <f t="shared" ref="E100:G100" si="61">SUM(E101:E102)</f>
        <v>0</v>
      </c>
      <c r="F100" s="119">
        <f t="shared" si="61"/>
        <v>0</v>
      </c>
      <c r="G100" s="119">
        <f t="shared" si="61"/>
        <v>0</v>
      </c>
      <c r="H100" s="119">
        <f t="shared" si="56"/>
        <v>0</v>
      </c>
    </row>
    <row r="101" spans="1:8" s="351" customFormat="1" x14ac:dyDescent="0.3">
      <c r="A101" s="509"/>
      <c r="B101" s="120" t="s">
        <v>212</v>
      </c>
      <c r="C101" s="352"/>
      <c r="D101" s="42"/>
      <c r="E101" s="352"/>
      <c r="F101" s="352"/>
      <c r="G101" s="352"/>
      <c r="H101" s="121">
        <f t="shared" si="56"/>
        <v>0</v>
      </c>
    </row>
    <row r="102" spans="1:8" s="351" customFormat="1" x14ac:dyDescent="0.3">
      <c r="A102" s="509"/>
      <c r="B102" s="120" t="s">
        <v>213</v>
      </c>
      <c r="C102" s="352"/>
      <c r="D102" s="42"/>
      <c r="E102" s="352"/>
      <c r="F102" s="352"/>
      <c r="G102" s="352"/>
      <c r="H102" s="121">
        <f t="shared" si="56"/>
        <v>0</v>
      </c>
    </row>
    <row r="103" spans="1:8" s="351" customFormat="1" x14ac:dyDescent="0.3">
      <c r="A103" s="509" t="s">
        <v>594</v>
      </c>
      <c r="B103" s="119" t="s">
        <v>211</v>
      </c>
      <c r="C103" s="119">
        <f t="shared" ref="C103:D103" si="62">SUM(C104:C105)</f>
        <v>0</v>
      </c>
      <c r="D103" s="119">
        <f t="shared" si="62"/>
        <v>0</v>
      </c>
      <c r="E103" s="42"/>
      <c r="F103" s="119">
        <f t="shared" ref="F103:G103" si="63">SUM(F104:F105)</f>
        <v>0</v>
      </c>
      <c r="G103" s="119">
        <f t="shared" si="63"/>
        <v>0</v>
      </c>
      <c r="H103" s="119">
        <f t="shared" si="56"/>
        <v>0</v>
      </c>
    </row>
    <row r="104" spans="1:8" s="351" customFormat="1" x14ac:dyDescent="0.3">
      <c r="A104" s="509"/>
      <c r="B104" s="120" t="s">
        <v>212</v>
      </c>
      <c r="C104" s="352"/>
      <c r="D104" s="352"/>
      <c r="E104" s="42"/>
      <c r="F104" s="352"/>
      <c r="G104" s="352"/>
      <c r="H104" s="121">
        <f t="shared" si="56"/>
        <v>0</v>
      </c>
    </row>
    <row r="105" spans="1:8" s="351" customFormat="1" x14ac:dyDescent="0.3">
      <c r="A105" s="509"/>
      <c r="B105" s="120" t="s">
        <v>213</v>
      </c>
      <c r="C105" s="352"/>
      <c r="D105" s="352"/>
      <c r="E105" s="42"/>
      <c r="F105" s="352"/>
      <c r="G105" s="352"/>
      <c r="H105" s="121">
        <f t="shared" si="56"/>
        <v>0</v>
      </c>
    </row>
    <row r="106" spans="1:8" s="351" customFormat="1" x14ac:dyDescent="0.3">
      <c r="A106" s="509"/>
      <c r="B106" s="119" t="s">
        <v>214</v>
      </c>
      <c r="C106" s="119">
        <f t="shared" ref="C106:D106" si="64">SUM(C107:C108)</f>
        <v>0</v>
      </c>
      <c r="D106" s="119">
        <f t="shared" si="64"/>
        <v>0</v>
      </c>
      <c r="E106" s="42"/>
      <c r="F106" s="119">
        <f t="shared" ref="F106:G106" si="65">SUM(F107:F108)</f>
        <v>0</v>
      </c>
      <c r="G106" s="119">
        <f t="shared" si="65"/>
        <v>0</v>
      </c>
      <c r="H106" s="119">
        <f t="shared" si="56"/>
        <v>0</v>
      </c>
    </row>
    <row r="107" spans="1:8" x14ac:dyDescent="0.3">
      <c r="A107" s="509"/>
      <c r="B107" s="120" t="s">
        <v>212</v>
      </c>
      <c r="C107" s="352"/>
      <c r="D107" s="352"/>
      <c r="E107" s="42"/>
      <c r="F107" s="352"/>
      <c r="G107" s="352"/>
      <c r="H107" s="121">
        <f t="shared" si="56"/>
        <v>0</v>
      </c>
    </row>
    <row r="108" spans="1:8" x14ac:dyDescent="0.3">
      <c r="A108" s="509"/>
      <c r="B108" s="120" t="s">
        <v>213</v>
      </c>
      <c r="C108" s="352"/>
      <c r="D108" s="352"/>
      <c r="E108" s="42"/>
      <c r="F108" s="352"/>
      <c r="G108" s="352"/>
      <c r="H108" s="121">
        <f t="shared" si="56"/>
        <v>0</v>
      </c>
    </row>
    <row r="109" spans="1:8" x14ac:dyDescent="0.3">
      <c r="A109" s="509" t="s">
        <v>438</v>
      </c>
      <c r="B109" s="119" t="s">
        <v>211</v>
      </c>
      <c r="C109" s="119">
        <f t="shared" ref="C109:E109" si="66">SUM(C110:C111)</f>
        <v>0</v>
      </c>
      <c r="D109" s="119">
        <f t="shared" si="66"/>
        <v>0</v>
      </c>
      <c r="E109" s="119">
        <f t="shared" si="66"/>
        <v>0</v>
      </c>
      <c r="F109" s="42"/>
      <c r="G109" s="119">
        <f t="shared" ref="G109" si="67">SUM(G110:G111)</f>
        <v>0</v>
      </c>
      <c r="H109" s="119">
        <f t="shared" si="56"/>
        <v>0</v>
      </c>
    </row>
    <row r="110" spans="1:8" x14ac:dyDescent="0.3">
      <c r="A110" s="509"/>
      <c r="B110" s="120" t="s">
        <v>212</v>
      </c>
      <c r="C110" s="352"/>
      <c r="D110" s="352"/>
      <c r="E110" s="352"/>
      <c r="F110" s="42"/>
      <c r="G110" s="352"/>
      <c r="H110" s="121">
        <f t="shared" si="56"/>
        <v>0</v>
      </c>
    </row>
    <row r="111" spans="1:8" x14ac:dyDescent="0.3">
      <c r="A111" s="509"/>
      <c r="B111" s="120" t="s">
        <v>213</v>
      </c>
      <c r="C111" s="352"/>
      <c r="D111" s="352"/>
      <c r="E111" s="352"/>
      <c r="F111" s="42"/>
      <c r="G111" s="352"/>
      <c r="H111" s="121">
        <f t="shared" si="56"/>
        <v>0</v>
      </c>
    </row>
    <row r="112" spans="1:8" x14ac:dyDescent="0.3">
      <c r="A112" s="509"/>
      <c r="B112" s="119" t="s">
        <v>214</v>
      </c>
      <c r="C112" s="119">
        <f t="shared" ref="C112:E112" si="68">SUM(C113:C114)</f>
        <v>0</v>
      </c>
      <c r="D112" s="119">
        <f t="shared" si="68"/>
        <v>0</v>
      </c>
      <c r="E112" s="119">
        <f t="shared" si="68"/>
        <v>0</v>
      </c>
      <c r="F112" s="42"/>
      <c r="G112" s="119">
        <f t="shared" ref="G112" si="69">SUM(G113:G114)</f>
        <v>0</v>
      </c>
      <c r="H112" s="119">
        <f t="shared" si="56"/>
        <v>0</v>
      </c>
    </row>
    <row r="113" spans="1:8" x14ac:dyDescent="0.3">
      <c r="A113" s="509"/>
      <c r="B113" s="120" t="s">
        <v>212</v>
      </c>
      <c r="C113" s="352"/>
      <c r="D113" s="352"/>
      <c r="E113" s="352"/>
      <c r="F113" s="42"/>
      <c r="G113" s="352"/>
      <c r="H113" s="121">
        <f t="shared" si="56"/>
        <v>0</v>
      </c>
    </row>
    <row r="114" spans="1:8" x14ac:dyDescent="0.3">
      <c r="A114" s="509"/>
      <c r="B114" s="120" t="s">
        <v>213</v>
      </c>
      <c r="C114" s="352"/>
      <c r="D114" s="352"/>
      <c r="E114" s="352"/>
      <c r="F114" s="42"/>
      <c r="G114" s="352"/>
      <c r="H114" s="121">
        <f t="shared" si="56"/>
        <v>0</v>
      </c>
    </row>
    <row r="115" spans="1:8" x14ac:dyDescent="0.3">
      <c r="A115" s="509" t="s">
        <v>439</v>
      </c>
      <c r="B115" s="119" t="s">
        <v>211</v>
      </c>
      <c r="C115" s="119">
        <f t="shared" ref="C115:E115" si="70">SUM(C116:C117)</f>
        <v>0</v>
      </c>
      <c r="D115" s="119">
        <f t="shared" si="70"/>
        <v>0</v>
      </c>
      <c r="E115" s="119">
        <f t="shared" si="70"/>
        <v>0</v>
      </c>
      <c r="F115" s="119">
        <f>SUM(F116:F117)</f>
        <v>0</v>
      </c>
      <c r="G115" s="42"/>
      <c r="H115" s="119">
        <f t="shared" si="56"/>
        <v>0</v>
      </c>
    </row>
    <row r="116" spans="1:8" x14ac:dyDescent="0.3">
      <c r="A116" s="509"/>
      <c r="B116" s="120" t="s">
        <v>212</v>
      </c>
      <c r="C116" s="352"/>
      <c r="D116" s="352"/>
      <c r="E116" s="352"/>
      <c r="F116" s="352"/>
      <c r="G116" s="42"/>
      <c r="H116" s="121">
        <f t="shared" si="56"/>
        <v>0</v>
      </c>
    </row>
    <row r="117" spans="1:8" x14ac:dyDescent="0.3">
      <c r="A117" s="509"/>
      <c r="B117" s="120" t="s">
        <v>213</v>
      </c>
      <c r="C117" s="352"/>
      <c r="D117" s="352"/>
      <c r="E117" s="352"/>
      <c r="F117" s="352"/>
      <c r="G117" s="42"/>
      <c r="H117" s="121">
        <f t="shared" si="56"/>
        <v>0</v>
      </c>
    </row>
    <row r="118" spans="1:8" x14ac:dyDescent="0.3">
      <c r="A118" s="509"/>
      <c r="B118" s="119" t="s">
        <v>214</v>
      </c>
      <c r="C118" s="119">
        <f t="shared" ref="C118:E118" si="71">SUM(C119:C120)</f>
        <v>0</v>
      </c>
      <c r="D118" s="119">
        <f t="shared" si="71"/>
        <v>0</v>
      </c>
      <c r="E118" s="119">
        <f t="shared" si="71"/>
        <v>0</v>
      </c>
      <c r="F118" s="119">
        <f>SUM(F119:F120)</f>
        <v>0</v>
      </c>
      <c r="G118" s="42"/>
      <c r="H118" s="119">
        <f t="shared" si="56"/>
        <v>0</v>
      </c>
    </row>
    <row r="119" spans="1:8" x14ac:dyDescent="0.3">
      <c r="A119" s="509"/>
      <c r="B119" s="120" t="s">
        <v>212</v>
      </c>
      <c r="C119" s="352"/>
      <c r="D119" s="352"/>
      <c r="E119" s="352"/>
      <c r="F119" s="352"/>
      <c r="G119" s="42"/>
      <c r="H119" s="121">
        <f t="shared" si="56"/>
        <v>0</v>
      </c>
    </row>
    <row r="120" spans="1:8" x14ac:dyDescent="0.3">
      <c r="A120" s="512"/>
      <c r="B120" s="120" t="s">
        <v>213</v>
      </c>
      <c r="C120" s="352"/>
      <c r="D120" s="352"/>
      <c r="E120" s="352"/>
      <c r="F120" s="352"/>
      <c r="G120" s="42"/>
      <c r="H120" s="121">
        <f t="shared" si="56"/>
        <v>0</v>
      </c>
    </row>
    <row r="121" spans="1:8" x14ac:dyDescent="0.3">
      <c r="A121" s="509" t="s">
        <v>421</v>
      </c>
      <c r="B121" s="122" t="s">
        <v>211</v>
      </c>
      <c r="C121" s="122">
        <f>SUM(C91,C97,C103,C109,C115,)</f>
        <v>0</v>
      </c>
      <c r="D121" s="122">
        <f t="shared" ref="D121:H121" si="72">SUM(D91,D97,D103,D109,D115,)</f>
        <v>0</v>
      </c>
      <c r="E121" s="122">
        <f t="shared" si="72"/>
        <v>0</v>
      </c>
      <c r="F121" s="122">
        <f t="shared" si="72"/>
        <v>0</v>
      </c>
      <c r="G121" s="122">
        <f t="shared" si="72"/>
        <v>0</v>
      </c>
      <c r="H121" s="122">
        <f t="shared" si="72"/>
        <v>0</v>
      </c>
    </row>
    <row r="122" spans="1:8" x14ac:dyDescent="0.3">
      <c r="A122" s="509"/>
      <c r="B122" s="120" t="s">
        <v>212</v>
      </c>
      <c r="C122" s="121">
        <f t="shared" ref="C122:H122" si="73">SUM(C92,C98,C104,C110,C116,)</f>
        <v>0</v>
      </c>
      <c r="D122" s="121">
        <f t="shared" si="73"/>
        <v>0</v>
      </c>
      <c r="E122" s="121">
        <f t="shared" si="73"/>
        <v>0</v>
      </c>
      <c r="F122" s="121">
        <f t="shared" si="73"/>
        <v>0</v>
      </c>
      <c r="G122" s="121">
        <f t="shared" si="73"/>
        <v>0</v>
      </c>
      <c r="H122" s="121">
        <f t="shared" si="73"/>
        <v>0</v>
      </c>
    </row>
    <row r="123" spans="1:8" x14ac:dyDescent="0.3">
      <c r="A123" s="509"/>
      <c r="B123" s="120" t="s">
        <v>213</v>
      </c>
      <c r="C123" s="121">
        <f>SUM(C93,C99,C105,C111,C117,)</f>
        <v>0</v>
      </c>
      <c r="D123" s="121">
        <f t="shared" ref="D123:H123" si="74">SUM(D93,D99,D105,D111,D117,)</f>
        <v>0</v>
      </c>
      <c r="E123" s="121">
        <f t="shared" si="74"/>
        <v>0</v>
      </c>
      <c r="F123" s="121">
        <f t="shared" si="74"/>
        <v>0</v>
      </c>
      <c r="G123" s="121">
        <f t="shared" si="74"/>
        <v>0</v>
      </c>
      <c r="H123" s="121">
        <f t="shared" si="74"/>
        <v>0</v>
      </c>
    </row>
    <row r="124" spans="1:8" x14ac:dyDescent="0.3">
      <c r="A124" s="509"/>
      <c r="B124" s="122" t="s">
        <v>214</v>
      </c>
      <c r="C124" s="122">
        <f t="shared" ref="C124:H124" si="75">SUM(C94,C100,C106,C112,C118,)</f>
        <v>0</v>
      </c>
      <c r="D124" s="122">
        <f t="shared" si="75"/>
        <v>0</v>
      </c>
      <c r="E124" s="122">
        <f t="shared" si="75"/>
        <v>0</v>
      </c>
      <c r="F124" s="122">
        <f t="shared" si="75"/>
        <v>0</v>
      </c>
      <c r="G124" s="122">
        <f t="shared" si="75"/>
        <v>0</v>
      </c>
      <c r="H124" s="122">
        <f t="shared" si="75"/>
        <v>0</v>
      </c>
    </row>
    <row r="125" spans="1:8" x14ac:dyDescent="0.3">
      <c r="A125" s="509"/>
      <c r="B125" s="120" t="s">
        <v>212</v>
      </c>
      <c r="C125" s="121">
        <f t="shared" ref="C125:H125" si="76">SUM(C95,C101,C107,C113,C119,)</f>
        <v>0</v>
      </c>
      <c r="D125" s="121">
        <f t="shared" si="76"/>
        <v>0</v>
      </c>
      <c r="E125" s="121">
        <f t="shared" si="76"/>
        <v>0</v>
      </c>
      <c r="F125" s="121">
        <f t="shared" si="76"/>
        <v>0</v>
      </c>
      <c r="G125" s="121">
        <f t="shared" si="76"/>
        <v>0</v>
      </c>
      <c r="H125" s="121">
        <f t="shared" si="76"/>
        <v>0</v>
      </c>
    </row>
    <row r="126" spans="1:8" x14ac:dyDescent="0.3">
      <c r="A126" s="512"/>
      <c r="B126" s="120" t="s">
        <v>213</v>
      </c>
      <c r="C126" s="121">
        <f>SUM(C96,C102,C108,C114,C120,)</f>
        <v>0</v>
      </c>
      <c r="D126" s="121">
        <f t="shared" ref="D126:H126" si="77">SUM(D96,D102,D108,D114,D120,)</f>
        <v>0</v>
      </c>
      <c r="E126" s="121">
        <f t="shared" si="77"/>
        <v>0</v>
      </c>
      <c r="F126" s="121">
        <f t="shared" si="77"/>
        <v>0</v>
      </c>
      <c r="G126" s="121">
        <f t="shared" si="77"/>
        <v>0</v>
      </c>
      <c r="H126" s="121">
        <f t="shared" si="77"/>
        <v>0</v>
      </c>
    </row>
    <row r="128" spans="1:8" ht="18" x14ac:dyDescent="0.35">
      <c r="B128" s="510" t="str">
        <f>$E$5</f>
        <v>Meilleure estimation 2022</v>
      </c>
      <c r="C128" s="511"/>
      <c r="D128" s="511"/>
      <c r="E128" s="511"/>
      <c r="F128" s="511"/>
      <c r="G128" s="511"/>
      <c r="H128" s="511"/>
    </row>
    <row r="129" spans="1:8" ht="40.5" x14ac:dyDescent="0.3">
      <c r="B129" s="116"/>
      <c r="C129" s="117" t="s">
        <v>215</v>
      </c>
      <c r="D129" s="118" t="s">
        <v>216</v>
      </c>
      <c r="E129" s="117" t="s">
        <v>597</v>
      </c>
      <c r="F129" s="117" t="s">
        <v>217</v>
      </c>
      <c r="G129" s="118" t="s">
        <v>218</v>
      </c>
      <c r="H129" s="118" t="s">
        <v>421</v>
      </c>
    </row>
    <row r="130" spans="1:8" x14ac:dyDescent="0.3">
      <c r="A130" s="513" t="s">
        <v>436</v>
      </c>
      <c r="B130" s="119" t="s">
        <v>211</v>
      </c>
      <c r="C130" s="42"/>
      <c r="D130" s="119">
        <f>SUM(D131:D132)</f>
        <v>0</v>
      </c>
      <c r="E130" s="119">
        <f t="shared" ref="E130:G130" si="78">SUM(E131:E132)</f>
        <v>0</v>
      </c>
      <c r="F130" s="119">
        <f t="shared" si="78"/>
        <v>0</v>
      </c>
      <c r="G130" s="119">
        <f t="shared" si="78"/>
        <v>0</v>
      </c>
      <c r="H130" s="119">
        <f t="shared" ref="H130:H159" si="79">SUM(C130:G130)</f>
        <v>0</v>
      </c>
    </row>
    <row r="131" spans="1:8" x14ac:dyDescent="0.3">
      <c r="A131" s="509"/>
      <c r="B131" s="120" t="s">
        <v>212</v>
      </c>
      <c r="C131" s="42"/>
      <c r="D131" s="352"/>
      <c r="E131" s="352"/>
      <c r="F131" s="352"/>
      <c r="G131" s="352"/>
      <c r="H131" s="121">
        <f t="shared" si="79"/>
        <v>0</v>
      </c>
    </row>
    <row r="132" spans="1:8" x14ac:dyDescent="0.3">
      <c r="A132" s="509"/>
      <c r="B132" s="120" t="s">
        <v>213</v>
      </c>
      <c r="C132" s="42"/>
      <c r="D132" s="352"/>
      <c r="E132" s="352"/>
      <c r="F132" s="352"/>
      <c r="G132" s="352"/>
      <c r="H132" s="121">
        <f t="shared" si="79"/>
        <v>0</v>
      </c>
    </row>
    <row r="133" spans="1:8" x14ac:dyDescent="0.3">
      <c r="A133" s="509"/>
      <c r="B133" s="119" t="s">
        <v>214</v>
      </c>
      <c r="C133" s="42"/>
      <c r="D133" s="119">
        <f>SUM(D134:D135)</f>
        <v>0</v>
      </c>
      <c r="E133" s="119">
        <f t="shared" ref="E133:G133" si="80">SUM(E134:E135)</f>
        <v>0</v>
      </c>
      <c r="F133" s="119">
        <f t="shared" si="80"/>
        <v>0</v>
      </c>
      <c r="G133" s="119">
        <f t="shared" si="80"/>
        <v>0</v>
      </c>
      <c r="H133" s="119">
        <f t="shared" si="79"/>
        <v>0</v>
      </c>
    </row>
    <row r="134" spans="1:8" x14ac:dyDescent="0.3">
      <c r="A134" s="509"/>
      <c r="B134" s="120" t="s">
        <v>212</v>
      </c>
      <c r="C134" s="42"/>
      <c r="D134" s="352"/>
      <c r="E134" s="352"/>
      <c r="F134" s="352"/>
      <c r="G134" s="352"/>
      <c r="H134" s="121">
        <f t="shared" si="79"/>
        <v>0</v>
      </c>
    </row>
    <row r="135" spans="1:8" x14ac:dyDescent="0.3">
      <c r="A135" s="509"/>
      <c r="B135" s="120" t="s">
        <v>213</v>
      </c>
      <c r="C135" s="42"/>
      <c r="D135" s="352"/>
      <c r="E135" s="352"/>
      <c r="F135" s="352"/>
      <c r="G135" s="352"/>
      <c r="H135" s="121">
        <f t="shared" si="79"/>
        <v>0</v>
      </c>
    </row>
    <row r="136" spans="1:8" x14ac:dyDescent="0.3">
      <c r="A136" s="509" t="s">
        <v>437</v>
      </c>
      <c r="B136" s="119" t="s">
        <v>211</v>
      </c>
      <c r="C136" s="119">
        <f t="shared" ref="C136" si="81">SUM(C137:C138)</f>
        <v>0</v>
      </c>
      <c r="D136" s="42"/>
      <c r="E136" s="119">
        <f t="shared" ref="E136:G136" si="82">SUM(E137:E138)</f>
        <v>0</v>
      </c>
      <c r="F136" s="119">
        <f t="shared" si="82"/>
        <v>0</v>
      </c>
      <c r="G136" s="119">
        <f t="shared" si="82"/>
        <v>0</v>
      </c>
      <c r="H136" s="119">
        <f t="shared" si="79"/>
        <v>0</v>
      </c>
    </row>
    <row r="137" spans="1:8" x14ac:dyDescent="0.3">
      <c r="A137" s="509"/>
      <c r="B137" s="120" t="s">
        <v>212</v>
      </c>
      <c r="C137" s="352"/>
      <c r="D137" s="42"/>
      <c r="E137" s="352"/>
      <c r="F137" s="352"/>
      <c r="G137" s="352"/>
      <c r="H137" s="121">
        <f t="shared" si="79"/>
        <v>0</v>
      </c>
    </row>
    <row r="138" spans="1:8" x14ac:dyDescent="0.3">
      <c r="A138" s="509"/>
      <c r="B138" s="120" t="s">
        <v>213</v>
      </c>
      <c r="C138" s="352"/>
      <c r="D138" s="42"/>
      <c r="E138" s="352"/>
      <c r="F138" s="352"/>
      <c r="G138" s="352"/>
      <c r="H138" s="121">
        <f t="shared" si="79"/>
        <v>0</v>
      </c>
    </row>
    <row r="139" spans="1:8" x14ac:dyDescent="0.3">
      <c r="A139" s="509"/>
      <c r="B139" s="119" t="s">
        <v>214</v>
      </c>
      <c r="C139" s="119">
        <f t="shared" ref="C139" si="83">SUM(C140:C141)</f>
        <v>0</v>
      </c>
      <c r="D139" s="42"/>
      <c r="E139" s="119">
        <f t="shared" ref="E139:G139" si="84">SUM(E140:E141)</f>
        <v>0</v>
      </c>
      <c r="F139" s="119">
        <f t="shared" si="84"/>
        <v>0</v>
      </c>
      <c r="G139" s="119">
        <f t="shared" si="84"/>
        <v>0</v>
      </c>
      <c r="H139" s="119">
        <f t="shared" si="79"/>
        <v>0</v>
      </c>
    </row>
    <row r="140" spans="1:8" x14ac:dyDescent="0.3">
      <c r="A140" s="509"/>
      <c r="B140" s="120" t="s">
        <v>212</v>
      </c>
      <c r="C140" s="352"/>
      <c r="D140" s="42"/>
      <c r="E140" s="352"/>
      <c r="F140" s="352"/>
      <c r="G140" s="352"/>
      <c r="H140" s="121">
        <f t="shared" si="79"/>
        <v>0</v>
      </c>
    </row>
    <row r="141" spans="1:8" x14ac:dyDescent="0.3">
      <c r="A141" s="509"/>
      <c r="B141" s="120" t="s">
        <v>213</v>
      </c>
      <c r="C141" s="352"/>
      <c r="D141" s="42"/>
      <c r="E141" s="352"/>
      <c r="F141" s="352"/>
      <c r="G141" s="352"/>
      <c r="H141" s="121">
        <f t="shared" si="79"/>
        <v>0</v>
      </c>
    </row>
    <row r="142" spans="1:8" x14ac:dyDescent="0.3">
      <c r="A142" s="509" t="s">
        <v>594</v>
      </c>
      <c r="B142" s="119" t="s">
        <v>211</v>
      </c>
      <c r="C142" s="119">
        <f t="shared" ref="C142:D142" si="85">SUM(C143:C144)</f>
        <v>0</v>
      </c>
      <c r="D142" s="119">
        <f t="shared" si="85"/>
        <v>0</v>
      </c>
      <c r="E142" s="42"/>
      <c r="F142" s="119">
        <f t="shared" ref="F142:G142" si="86">SUM(F143:F144)</f>
        <v>0</v>
      </c>
      <c r="G142" s="119">
        <f t="shared" si="86"/>
        <v>0</v>
      </c>
      <c r="H142" s="119">
        <f t="shared" si="79"/>
        <v>0</v>
      </c>
    </row>
    <row r="143" spans="1:8" x14ac:dyDescent="0.3">
      <c r="A143" s="509"/>
      <c r="B143" s="120" t="s">
        <v>212</v>
      </c>
      <c r="C143" s="352"/>
      <c r="D143" s="352"/>
      <c r="E143" s="42"/>
      <c r="F143" s="352"/>
      <c r="G143" s="352"/>
      <c r="H143" s="121">
        <f t="shared" si="79"/>
        <v>0</v>
      </c>
    </row>
    <row r="144" spans="1:8" x14ac:dyDescent="0.3">
      <c r="A144" s="509"/>
      <c r="B144" s="120" t="s">
        <v>213</v>
      </c>
      <c r="C144" s="352"/>
      <c r="D144" s="352"/>
      <c r="E144" s="42"/>
      <c r="F144" s="352"/>
      <c r="G144" s="352"/>
      <c r="H144" s="121">
        <f t="shared" si="79"/>
        <v>0</v>
      </c>
    </row>
    <row r="145" spans="1:8" x14ac:dyDescent="0.3">
      <c r="A145" s="509"/>
      <c r="B145" s="119" t="s">
        <v>214</v>
      </c>
      <c r="C145" s="119">
        <f t="shared" ref="C145:D145" si="87">SUM(C146:C147)</f>
        <v>0</v>
      </c>
      <c r="D145" s="119">
        <f t="shared" si="87"/>
        <v>0</v>
      </c>
      <c r="E145" s="42"/>
      <c r="F145" s="119">
        <f t="shared" ref="F145:G145" si="88">SUM(F146:F147)</f>
        <v>0</v>
      </c>
      <c r="G145" s="119">
        <f t="shared" si="88"/>
        <v>0</v>
      </c>
      <c r="H145" s="119">
        <f t="shared" si="79"/>
        <v>0</v>
      </c>
    </row>
    <row r="146" spans="1:8" x14ac:dyDescent="0.3">
      <c r="A146" s="509"/>
      <c r="B146" s="120" t="s">
        <v>212</v>
      </c>
      <c r="C146" s="352"/>
      <c r="D146" s="352"/>
      <c r="E146" s="42"/>
      <c r="F146" s="352"/>
      <c r="G146" s="352"/>
      <c r="H146" s="121">
        <f t="shared" si="79"/>
        <v>0</v>
      </c>
    </row>
    <row r="147" spans="1:8" x14ac:dyDescent="0.3">
      <c r="A147" s="509"/>
      <c r="B147" s="120" t="s">
        <v>213</v>
      </c>
      <c r="C147" s="352"/>
      <c r="D147" s="352"/>
      <c r="E147" s="42"/>
      <c r="F147" s="352"/>
      <c r="G147" s="352"/>
      <c r="H147" s="121">
        <f t="shared" si="79"/>
        <v>0</v>
      </c>
    </row>
    <row r="148" spans="1:8" x14ac:dyDescent="0.3">
      <c r="A148" s="509" t="s">
        <v>438</v>
      </c>
      <c r="B148" s="119" t="s">
        <v>211</v>
      </c>
      <c r="C148" s="119">
        <f t="shared" ref="C148:E148" si="89">SUM(C149:C150)</f>
        <v>0</v>
      </c>
      <c r="D148" s="119">
        <f t="shared" si="89"/>
        <v>0</v>
      </c>
      <c r="E148" s="119">
        <f t="shared" si="89"/>
        <v>0</v>
      </c>
      <c r="F148" s="42"/>
      <c r="G148" s="119">
        <f t="shared" ref="G148" si="90">SUM(G149:G150)</f>
        <v>0</v>
      </c>
      <c r="H148" s="119">
        <f t="shared" si="79"/>
        <v>0</v>
      </c>
    </row>
    <row r="149" spans="1:8" x14ac:dyDescent="0.3">
      <c r="A149" s="509"/>
      <c r="B149" s="120" t="s">
        <v>212</v>
      </c>
      <c r="C149" s="352"/>
      <c r="D149" s="352"/>
      <c r="E149" s="352"/>
      <c r="F149" s="42"/>
      <c r="G149" s="352"/>
      <c r="H149" s="121">
        <f t="shared" si="79"/>
        <v>0</v>
      </c>
    </row>
    <row r="150" spans="1:8" x14ac:dyDescent="0.3">
      <c r="A150" s="509"/>
      <c r="B150" s="120" t="s">
        <v>213</v>
      </c>
      <c r="C150" s="352"/>
      <c r="D150" s="352"/>
      <c r="E150" s="352"/>
      <c r="F150" s="42"/>
      <c r="G150" s="352"/>
      <c r="H150" s="121">
        <f t="shared" si="79"/>
        <v>0</v>
      </c>
    </row>
    <row r="151" spans="1:8" x14ac:dyDescent="0.3">
      <c r="A151" s="509"/>
      <c r="B151" s="119" t="s">
        <v>214</v>
      </c>
      <c r="C151" s="119">
        <f t="shared" ref="C151:E151" si="91">SUM(C152:C153)</f>
        <v>0</v>
      </c>
      <c r="D151" s="119">
        <f t="shared" si="91"/>
        <v>0</v>
      </c>
      <c r="E151" s="119">
        <f t="shared" si="91"/>
        <v>0</v>
      </c>
      <c r="F151" s="42"/>
      <c r="G151" s="119">
        <f t="shared" ref="G151" si="92">SUM(G152:G153)</f>
        <v>0</v>
      </c>
      <c r="H151" s="119">
        <f t="shared" si="79"/>
        <v>0</v>
      </c>
    </row>
    <row r="152" spans="1:8" x14ac:dyDescent="0.3">
      <c r="A152" s="509"/>
      <c r="B152" s="120" t="s">
        <v>212</v>
      </c>
      <c r="C152" s="352"/>
      <c r="D152" s="352"/>
      <c r="E152" s="352"/>
      <c r="F152" s="42"/>
      <c r="G152" s="352"/>
      <c r="H152" s="121">
        <f t="shared" si="79"/>
        <v>0</v>
      </c>
    </row>
    <row r="153" spans="1:8" x14ac:dyDescent="0.3">
      <c r="A153" s="509"/>
      <c r="B153" s="120" t="s">
        <v>213</v>
      </c>
      <c r="C153" s="352"/>
      <c r="D153" s="352"/>
      <c r="E153" s="352"/>
      <c r="F153" s="42"/>
      <c r="G153" s="352"/>
      <c r="H153" s="121">
        <f t="shared" si="79"/>
        <v>0</v>
      </c>
    </row>
    <row r="154" spans="1:8" x14ac:dyDescent="0.3">
      <c r="A154" s="509" t="s">
        <v>439</v>
      </c>
      <c r="B154" s="119" t="s">
        <v>211</v>
      </c>
      <c r="C154" s="119">
        <f t="shared" ref="C154:E154" si="93">SUM(C155:C156)</f>
        <v>0</v>
      </c>
      <c r="D154" s="119">
        <f t="shared" si="93"/>
        <v>0</v>
      </c>
      <c r="E154" s="119">
        <f t="shared" si="93"/>
        <v>0</v>
      </c>
      <c r="F154" s="119">
        <f>SUM(F155:F156)</f>
        <v>0</v>
      </c>
      <c r="G154" s="42"/>
      <c r="H154" s="119">
        <f t="shared" si="79"/>
        <v>0</v>
      </c>
    </row>
    <row r="155" spans="1:8" x14ac:dyDescent="0.3">
      <c r="A155" s="509"/>
      <c r="B155" s="120" t="s">
        <v>212</v>
      </c>
      <c r="C155" s="352"/>
      <c r="D155" s="352"/>
      <c r="E155" s="352"/>
      <c r="F155" s="352"/>
      <c r="G155" s="42"/>
      <c r="H155" s="121">
        <f t="shared" si="79"/>
        <v>0</v>
      </c>
    </row>
    <row r="156" spans="1:8" x14ac:dyDescent="0.3">
      <c r="A156" s="509"/>
      <c r="B156" s="120" t="s">
        <v>213</v>
      </c>
      <c r="C156" s="352"/>
      <c r="D156" s="352"/>
      <c r="E156" s="352"/>
      <c r="F156" s="352"/>
      <c r="G156" s="42"/>
      <c r="H156" s="121">
        <f t="shared" si="79"/>
        <v>0</v>
      </c>
    </row>
    <row r="157" spans="1:8" x14ac:dyDescent="0.3">
      <c r="A157" s="509"/>
      <c r="B157" s="119" t="s">
        <v>214</v>
      </c>
      <c r="C157" s="119">
        <f t="shared" ref="C157:E157" si="94">SUM(C158:C159)</f>
        <v>0</v>
      </c>
      <c r="D157" s="119">
        <f t="shared" si="94"/>
        <v>0</v>
      </c>
      <c r="E157" s="119">
        <f t="shared" si="94"/>
        <v>0</v>
      </c>
      <c r="F157" s="119">
        <f>SUM(F158:F159)</f>
        <v>0</v>
      </c>
      <c r="G157" s="42"/>
      <c r="H157" s="119">
        <f t="shared" si="79"/>
        <v>0</v>
      </c>
    </row>
    <row r="158" spans="1:8" x14ac:dyDescent="0.3">
      <c r="A158" s="509"/>
      <c r="B158" s="120" t="s">
        <v>212</v>
      </c>
      <c r="C158" s="352"/>
      <c r="D158" s="352"/>
      <c r="E158" s="352"/>
      <c r="F158" s="352"/>
      <c r="G158" s="42"/>
      <c r="H158" s="121">
        <f t="shared" si="79"/>
        <v>0</v>
      </c>
    </row>
    <row r="159" spans="1:8" x14ac:dyDescent="0.3">
      <c r="A159" s="512"/>
      <c r="B159" s="120" t="s">
        <v>213</v>
      </c>
      <c r="C159" s="352"/>
      <c r="D159" s="352"/>
      <c r="E159" s="352"/>
      <c r="F159" s="352"/>
      <c r="G159" s="42"/>
      <c r="H159" s="121">
        <f t="shared" si="79"/>
        <v>0</v>
      </c>
    </row>
    <row r="160" spans="1:8" x14ac:dyDescent="0.3">
      <c r="A160" s="509" t="s">
        <v>421</v>
      </c>
      <c r="B160" s="122" t="s">
        <v>211</v>
      </c>
      <c r="C160" s="122">
        <f>SUM(C130,C136,C142,C148,C154,)</f>
        <v>0</v>
      </c>
      <c r="D160" s="122">
        <f t="shared" ref="D160:H160" si="95">SUM(D130,D136,D142,D148,D154,)</f>
        <v>0</v>
      </c>
      <c r="E160" s="122">
        <f t="shared" si="95"/>
        <v>0</v>
      </c>
      <c r="F160" s="122">
        <f t="shared" si="95"/>
        <v>0</v>
      </c>
      <c r="G160" s="122">
        <f t="shared" si="95"/>
        <v>0</v>
      </c>
      <c r="H160" s="122">
        <f t="shared" si="95"/>
        <v>0</v>
      </c>
    </row>
    <row r="161" spans="1:8" x14ac:dyDescent="0.3">
      <c r="A161" s="509"/>
      <c r="B161" s="120" t="s">
        <v>212</v>
      </c>
      <c r="C161" s="121">
        <f t="shared" ref="C161:H161" si="96">SUM(C131,C137,C143,C149,C155,)</f>
        <v>0</v>
      </c>
      <c r="D161" s="121">
        <f t="shared" si="96"/>
        <v>0</v>
      </c>
      <c r="E161" s="121">
        <f t="shared" si="96"/>
        <v>0</v>
      </c>
      <c r="F161" s="121">
        <f t="shared" si="96"/>
        <v>0</v>
      </c>
      <c r="G161" s="121">
        <f t="shared" si="96"/>
        <v>0</v>
      </c>
      <c r="H161" s="121">
        <f t="shared" si="96"/>
        <v>0</v>
      </c>
    </row>
    <row r="162" spans="1:8" x14ac:dyDescent="0.3">
      <c r="A162" s="509"/>
      <c r="B162" s="120" t="s">
        <v>213</v>
      </c>
      <c r="C162" s="121">
        <f>SUM(C132,C138,C144,C150,C156,)</f>
        <v>0</v>
      </c>
      <c r="D162" s="121">
        <f t="shared" ref="D162:H162" si="97">SUM(D132,D138,D144,D150,D156,)</f>
        <v>0</v>
      </c>
      <c r="E162" s="121">
        <f t="shared" si="97"/>
        <v>0</v>
      </c>
      <c r="F162" s="121">
        <f t="shared" si="97"/>
        <v>0</v>
      </c>
      <c r="G162" s="121">
        <f t="shared" si="97"/>
        <v>0</v>
      </c>
      <c r="H162" s="121">
        <f t="shared" si="97"/>
        <v>0</v>
      </c>
    </row>
    <row r="163" spans="1:8" x14ac:dyDescent="0.3">
      <c r="A163" s="509"/>
      <c r="B163" s="122" t="s">
        <v>214</v>
      </c>
      <c r="C163" s="122">
        <f t="shared" ref="C163:H163" si="98">SUM(C133,C139,C145,C151,C157,)</f>
        <v>0</v>
      </c>
      <c r="D163" s="122">
        <f t="shared" si="98"/>
        <v>0</v>
      </c>
      <c r="E163" s="122">
        <f t="shared" si="98"/>
        <v>0</v>
      </c>
      <c r="F163" s="122">
        <f t="shared" si="98"/>
        <v>0</v>
      </c>
      <c r="G163" s="122">
        <f t="shared" si="98"/>
        <v>0</v>
      </c>
      <c r="H163" s="122">
        <f t="shared" si="98"/>
        <v>0</v>
      </c>
    </row>
    <row r="164" spans="1:8" x14ac:dyDescent="0.3">
      <c r="A164" s="509"/>
      <c r="B164" s="120" t="s">
        <v>212</v>
      </c>
      <c r="C164" s="121">
        <f t="shared" ref="C164:H164" si="99">SUM(C134,C140,C146,C152,C158,)</f>
        <v>0</v>
      </c>
      <c r="D164" s="121">
        <f t="shared" si="99"/>
        <v>0</v>
      </c>
      <c r="E164" s="121">
        <f t="shared" si="99"/>
        <v>0</v>
      </c>
      <c r="F164" s="121">
        <f t="shared" si="99"/>
        <v>0</v>
      </c>
      <c r="G164" s="121">
        <f t="shared" si="99"/>
        <v>0</v>
      </c>
      <c r="H164" s="121">
        <f t="shared" si="99"/>
        <v>0</v>
      </c>
    </row>
    <row r="165" spans="1:8" x14ac:dyDescent="0.3">
      <c r="A165" s="512"/>
      <c r="B165" s="120" t="s">
        <v>213</v>
      </c>
      <c r="C165" s="121">
        <f>SUM(C135,C141,C147,C153,C159,)</f>
        <v>0</v>
      </c>
      <c r="D165" s="121">
        <f t="shared" ref="D165:H165" si="100">SUM(D135,D141,D147,D153,D159,)</f>
        <v>0</v>
      </c>
      <c r="E165" s="121">
        <f t="shared" si="100"/>
        <v>0</v>
      </c>
      <c r="F165" s="121">
        <f t="shared" si="100"/>
        <v>0</v>
      </c>
      <c r="G165" s="121">
        <f t="shared" si="100"/>
        <v>0</v>
      </c>
      <c r="H165" s="121">
        <f t="shared" si="100"/>
        <v>0</v>
      </c>
    </row>
    <row r="167" spans="1:8" ht="18" x14ac:dyDescent="0.35">
      <c r="B167" s="510" t="str">
        <f>$F$5</f>
        <v>Meilleure estimation 2023</v>
      </c>
      <c r="C167" s="511"/>
      <c r="D167" s="511"/>
      <c r="E167" s="511"/>
      <c r="F167" s="511"/>
      <c r="G167" s="511"/>
      <c r="H167" s="511"/>
    </row>
    <row r="168" spans="1:8" ht="40.5" x14ac:dyDescent="0.3">
      <c r="B168" s="116"/>
      <c r="C168" s="117" t="s">
        <v>215</v>
      </c>
      <c r="D168" s="118" t="s">
        <v>216</v>
      </c>
      <c r="E168" s="117" t="s">
        <v>597</v>
      </c>
      <c r="F168" s="117" t="s">
        <v>217</v>
      </c>
      <c r="G168" s="118" t="s">
        <v>218</v>
      </c>
      <c r="H168" s="118" t="s">
        <v>421</v>
      </c>
    </row>
    <row r="169" spans="1:8" x14ac:dyDescent="0.3">
      <c r="A169" s="513" t="s">
        <v>436</v>
      </c>
      <c r="B169" s="119" t="s">
        <v>211</v>
      </c>
      <c r="C169" s="42"/>
      <c r="D169" s="119">
        <f>SUM(D170:D171)</f>
        <v>0</v>
      </c>
      <c r="E169" s="119">
        <f t="shared" ref="E169:G169" si="101">SUM(E170:E171)</f>
        <v>0</v>
      </c>
      <c r="F169" s="119">
        <f t="shared" si="101"/>
        <v>0</v>
      </c>
      <c r="G169" s="119">
        <f t="shared" si="101"/>
        <v>0</v>
      </c>
      <c r="H169" s="119">
        <f t="shared" ref="H169:H198" si="102">SUM(C169:G169)</f>
        <v>0</v>
      </c>
    </row>
    <row r="170" spans="1:8" x14ac:dyDescent="0.3">
      <c r="A170" s="509"/>
      <c r="B170" s="120" t="s">
        <v>212</v>
      </c>
      <c r="C170" s="42"/>
      <c r="D170" s="352"/>
      <c r="E170" s="352"/>
      <c r="F170" s="352"/>
      <c r="G170" s="352"/>
      <c r="H170" s="121">
        <f t="shared" si="102"/>
        <v>0</v>
      </c>
    </row>
    <row r="171" spans="1:8" x14ac:dyDescent="0.3">
      <c r="A171" s="509"/>
      <c r="B171" s="120" t="s">
        <v>213</v>
      </c>
      <c r="C171" s="42"/>
      <c r="D171" s="352"/>
      <c r="E171" s="352"/>
      <c r="F171" s="352"/>
      <c r="G171" s="352"/>
      <c r="H171" s="121">
        <f t="shared" si="102"/>
        <v>0</v>
      </c>
    </row>
    <row r="172" spans="1:8" x14ac:dyDescent="0.3">
      <c r="A172" s="509"/>
      <c r="B172" s="119" t="s">
        <v>214</v>
      </c>
      <c r="C172" s="42"/>
      <c r="D172" s="119">
        <f>SUM(D173:D174)</f>
        <v>0</v>
      </c>
      <c r="E172" s="119">
        <f t="shared" ref="E172:G172" si="103">SUM(E173:E174)</f>
        <v>0</v>
      </c>
      <c r="F172" s="119">
        <f t="shared" si="103"/>
        <v>0</v>
      </c>
      <c r="G172" s="119">
        <f t="shared" si="103"/>
        <v>0</v>
      </c>
      <c r="H172" s="119">
        <f t="shared" si="102"/>
        <v>0</v>
      </c>
    </row>
    <row r="173" spans="1:8" x14ac:dyDescent="0.3">
      <c r="A173" s="509"/>
      <c r="B173" s="120" t="s">
        <v>212</v>
      </c>
      <c r="C173" s="42"/>
      <c r="D173" s="352"/>
      <c r="E173" s="352"/>
      <c r="F173" s="352"/>
      <c r="G173" s="352"/>
      <c r="H173" s="121">
        <f t="shared" si="102"/>
        <v>0</v>
      </c>
    </row>
    <row r="174" spans="1:8" x14ac:dyDescent="0.3">
      <c r="A174" s="509"/>
      <c r="B174" s="120" t="s">
        <v>213</v>
      </c>
      <c r="C174" s="42"/>
      <c r="D174" s="352"/>
      <c r="E174" s="352"/>
      <c r="F174" s="352"/>
      <c r="G174" s="352"/>
      <c r="H174" s="121">
        <f t="shared" si="102"/>
        <v>0</v>
      </c>
    </row>
    <row r="175" spans="1:8" x14ac:dyDescent="0.3">
      <c r="A175" s="509" t="s">
        <v>437</v>
      </c>
      <c r="B175" s="119" t="s">
        <v>211</v>
      </c>
      <c r="C175" s="119">
        <f t="shared" ref="C175" si="104">SUM(C176:C177)</f>
        <v>0</v>
      </c>
      <c r="D175" s="42"/>
      <c r="E175" s="119">
        <f t="shared" ref="E175:G175" si="105">SUM(E176:E177)</f>
        <v>0</v>
      </c>
      <c r="F175" s="119">
        <f t="shared" si="105"/>
        <v>0</v>
      </c>
      <c r="G175" s="119">
        <f t="shared" si="105"/>
        <v>0</v>
      </c>
      <c r="H175" s="119">
        <f t="shared" si="102"/>
        <v>0</v>
      </c>
    </row>
    <row r="176" spans="1:8" x14ac:dyDescent="0.3">
      <c r="A176" s="509"/>
      <c r="B176" s="120" t="s">
        <v>212</v>
      </c>
      <c r="C176" s="352"/>
      <c r="D176" s="42"/>
      <c r="E176" s="352"/>
      <c r="F176" s="352"/>
      <c r="G176" s="352"/>
      <c r="H176" s="121">
        <f t="shared" si="102"/>
        <v>0</v>
      </c>
    </row>
    <row r="177" spans="1:8" x14ac:dyDescent="0.3">
      <c r="A177" s="509"/>
      <c r="B177" s="120" t="s">
        <v>213</v>
      </c>
      <c r="C177" s="352"/>
      <c r="D177" s="42"/>
      <c r="E177" s="352"/>
      <c r="F177" s="352"/>
      <c r="G177" s="352"/>
      <c r="H177" s="121">
        <f t="shared" si="102"/>
        <v>0</v>
      </c>
    </row>
    <row r="178" spans="1:8" x14ac:dyDescent="0.3">
      <c r="A178" s="509"/>
      <c r="B178" s="119" t="s">
        <v>214</v>
      </c>
      <c r="C178" s="119">
        <f t="shared" ref="C178" si="106">SUM(C179:C180)</f>
        <v>0</v>
      </c>
      <c r="D178" s="42"/>
      <c r="E178" s="119">
        <f t="shared" ref="E178:G178" si="107">SUM(E179:E180)</f>
        <v>0</v>
      </c>
      <c r="F178" s="119">
        <f t="shared" si="107"/>
        <v>0</v>
      </c>
      <c r="G178" s="119">
        <f t="shared" si="107"/>
        <v>0</v>
      </c>
      <c r="H178" s="119">
        <f t="shared" si="102"/>
        <v>0</v>
      </c>
    </row>
    <row r="179" spans="1:8" x14ac:dyDescent="0.3">
      <c r="A179" s="509"/>
      <c r="B179" s="120" t="s">
        <v>212</v>
      </c>
      <c r="C179" s="352"/>
      <c r="D179" s="42"/>
      <c r="E179" s="352"/>
      <c r="F179" s="352"/>
      <c r="G179" s="352"/>
      <c r="H179" s="121">
        <f t="shared" si="102"/>
        <v>0</v>
      </c>
    </row>
    <row r="180" spans="1:8" x14ac:dyDescent="0.3">
      <c r="A180" s="509"/>
      <c r="B180" s="120" t="s">
        <v>213</v>
      </c>
      <c r="C180" s="352"/>
      <c r="D180" s="42"/>
      <c r="E180" s="352"/>
      <c r="F180" s="352"/>
      <c r="G180" s="352"/>
      <c r="H180" s="121">
        <f t="shared" si="102"/>
        <v>0</v>
      </c>
    </row>
    <row r="181" spans="1:8" x14ac:dyDescent="0.3">
      <c r="A181" s="509" t="s">
        <v>594</v>
      </c>
      <c r="B181" s="119" t="s">
        <v>211</v>
      </c>
      <c r="C181" s="119">
        <f t="shared" ref="C181:D181" si="108">SUM(C182:C183)</f>
        <v>0</v>
      </c>
      <c r="D181" s="119">
        <f t="shared" si="108"/>
        <v>0</v>
      </c>
      <c r="E181" s="42"/>
      <c r="F181" s="119">
        <f t="shared" ref="F181:G181" si="109">SUM(F182:F183)</f>
        <v>0</v>
      </c>
      <c r="G181" s="119">
        <f t="shared" si="109"/>
        <v>0</v>
      </c>
      <c r="H181" s="119">
        <f t="shared" si="102"/>
        <v>0</v>
      </c>
    </row>
    <row r="182" spans="1:8" x14ac:dyDescent="0.3">
      <c r="A182" s="509"/>
      <c r="B182" s="120" t="s">
        <v>212</v>
      </c>
      <c r="C182" s="352"/>
      <c r="D182" s="352"/>
      <c r="E182" s="42"/>
      <c r="F182" s="352"/>
      <c r="G182" s="352"/>
      <c r="H182" s="121">
        <f t="shared" si="102"/>
        <v>0</v>
      </c>
    </row>
    <row r="183" spans="1:8" x14ac:dyDescent="0.3">
      <c r="A183" s="509"/>
      <c r="B183" s="120" t="s">
        <v>213</v>
      </c>
      <c r="C183" s="352"/>
      <c r="D183" s="352"/>
      <c r="E183" s="42"/>
      <c r="F183" s="352"/>
      <c r="G183" s="352"/>
      <c r="H183" s="121">
        <f t="shared" si="102"/>
        <v>0</v>
      </c>
    </row>
    <row r="184" spans="1:8" x14ac:dyDescent="0.3">
      <c r="A184" s="509"/>
      <c r="B184" s="119" t="s">
        <v>214</v>
      </c>
      <c r="C184" s="119">
        <f t="shared" ref="C184:D184" si="110">SUM(C185:C186)</f>
        <v>0</v>
      </c>
      <c r="D184" s="119">
        <f t="shared" si="110"/>
        <v>0</v>
      </c>
      <c r="E184" s="42"/>
      <c r="F184" s="119">
        <f t="shared" ref="F184:G184" si="111">SUM(F185:F186)</f>
        <v>0</v>
      </c>
      <c r="G184" s="119">
        <f t="shared" si="111"/>
        <v>0</v>
      </c>
      <c r="H184" s="119">
        <f t="shared" si="102"/>
        <v>0</v>
      </c>
    </row>
    <row r="185" spans="1:8" x14ac:dyDescent="0.3">
      <c r="A185" s="509"/>
      <c r="B185" s="120" t="s">
        <v>212</v>
      </c>
      <c r="C185" s="352"/>
      <c r="D185" s="352"/>
      <c r="E185" s="42"/>
      <c r="F185" s="352"/>
      <c r="G185" s="352"/>
      <c r="H185" s="121">
        <f t="shared" si="102"/>
        <v>0</v>
      </c>
    </row>
    <row r="186" spans="1:8" x14ac:dyDescent="0.3">
      <c r="A186" s="509"/>
      <c r="B186" s="120" t="s">
        <v>213</v>
      </c>
      <c r="C186" s="352"/>
      <c r="D186" s="352"/>
      <c r="E186" s="42"/>
      <c r="F186" s="352"/>
      <c r="G186" s="352"/>
      <c r="H186" s="121">
        <f t="shared" si="102"/>
        <v>0</v>
      </c>
    </row>
    <row r="187" spans="1:8" x14ac:dyDescent="0.3">
      <c r="A187" s="509" t="s">
        <v>438</v>
      </c>
      <c r="B187" s="119" t="s">
        <v>211</v>
      </c>
      <c r="C187" s="119">
        <f t="shared" ref="C187:E187" si="112">SUM(C188:C189)</f>
        <v>0</v>
      </c>
      <c r="D187" s="119">
        <f t="shared" si="112"/>
        <v>0</v>
      </c>
      <c r="E187" s="119">
        <f t="shared" si="112"/>
        <v>0</v>
      </c>
      <c r="F187" s="42"/>
      <c r="G187" s="119">
        <f t="shared" ref="G187" si="113">SUM(G188:G189)</f>
        <v>0</v>
      </c>
      <c r="H187" s="119">
        <f t="shared" si="102"/>
        <v>0</v>
      </c>
    </row>
    <row r="188" spans="1:8" x14ac:dyDescent="0.3">
      <c r="A188" s="509"/>
      <c r="B188" s="120" t="s">
        <v>212</v>
      </c>
      <c r="C188" s="352"/>
      <c r="D188" s="352"/>
      <c r="E188" s="352"/>
      <c r="F188" s="42"/>
      <c r="G188" s="352"/>
      <c r="H188" s="121">
        <f t="shared" si="102"/>
        <v>0</v>
      </c>
    </row>
    <row r="189" spans="1:8" x14ac:dyDescent="0.3">
      <c r="A189" s="509"/>
      <c r="B189" s="120" t="s">
        <v>213</v>
      </c>
      <c r="C189" s="352"/>
      <c r="D189" s="352"/>
      <c r="E189" s="352"/>
      <c r="F189" s="42"/>
      <c r="G189" s="352"/>
      <c r="H189" s="121">
        <f t="shared" si="102"/>
        <v>0</v>
      </c>
    </row>
    <row r="190" spans="1:8" x14ac:dyDescent="0.3">
      <c r="A190" s="509"/>
      <c r="B190" s="119" t="s">
        <v>214</v>
      </c>
      <c r="C190" s="119">
        <f t="shared" ref="C190:E190" si="114">SUM(C191:C192)</f>
        <v>0</v>
      </c>
      <c r="D190" s="119">
        <f t="shared" si="114"/>
        <v>0</v>
      </c>
      <c r="E190" s="119">
        <f t="shared" si="114"/>
        <v>0</v>
      </c>
      <c r="F190" s="42"/>
      <c r="G190" s="119">
        <f t="shared" ref="G190" si="115">SUM(G191:G192)</f>
        <v>0</v>
      </c>
      <c r="H190" s="119">
        <f t="shared" si="102"/>
        <v>0</v>
      </c>
    </row>
    <row r="191" spans="1:8" x14ac:dyDescent="0.3">
      <c r="A191" s="509"/>
      <c r="B191" s="120" t="s">
        <v>212</v>
      </c>
      <c r="C191" s="352"/>
      <c r="D191" s="352"/>
      <c r="E191" s="352"/>
      <c r="F191" s="42"/>
      <c r="G191" s="352"/>
      <c r="H191" s="121">
        <f t="shared" si="102"/>
        <v>0</v>
      </c>
    </row>
    <row r="192" spans="1:8" x14ac:dyDescent="0.3">
      <c r="A192" s="509"/>
      <c r="B192" s="120" t="s">
        <v>213</v>
      </c>
      <c r="C192" s="352"/>
      <c r="D192" s="352"/>
      <c r="E192" s="352"/>
      <c r="F192" s="42"/>
      <c r="G192" s="352"/>
      <c r="H192" s="121">
        <f t="shared" si="102"/>
        <v>0</v>
      </c>
    </row>
    <row r="193" spans="1:8" x14ac:dyDescent="0.3">
      <c r="A193" s="509" t="s">
        <v>439</v>
      </c>
      <c r="B193" s="119" t="s">
        <v>211</v>
      </c>
      <c r="C193" s="119">
        <f t="shared" ref="C193:E193" si="116">SUM(C194:C195)</f>
        <v>0</v>
      </c>
      <c r="D193" s="119">
        <f t="shared" si="116"/>
        <v>0</v>
      </c>
      <c r="E193" s="119">
        <f t="shared" si="116"/>
        <v>0</v>
      </c>
      <c r="F193" s="119">
        <f>SUM(F194:F195)</f>
        <v>0</v>
      </c>
      <c r="G193" s="42"/>
      <c r="H193" s="119">
        <f t="shared" si="102"/>
        <v>0</v>
      </c>
    </row>
    <row r="194" spans="1:8" x14ac:dyDescent="0.3">
      <c r="A194" s="509"/>
      <c r="B194" s="120" t="s">
        <v>212</v>
      </c>
      <c r="C194" s="352"/>
      <c r="D194" s="352"/>
      <c r="E194" s="352"/>
      <c r="F194" s="352"/>
      <c r="G194" s="42"/>
      <c r="H194" s="121">
        <f t="shared" si="102"/>
        <v>0</v>
      </c>
    </row>
    <row r="195" spans="1:8" x14ac:dyDescent="0.3">
      <c r="A195" s="509"/>
      <c r="B195" s="120" t="s">
        <v>213</v>
      </c>
      <c r="C195" s="352"/>
      <c r="D195" s="352"/>
      <c r="E195" s="352"/>
      <c r="F195" s="352"/>
      <c r="G195" s="42"/>
      <c r="H195" s="121">
        <f t="shared" si="102"/>
        <v>0</v>
      </c>
    </row>
    <row r="196" spans="1:8" x14ac:dyDescent="0.3">
      <c r="A196" s="509"/>
      <c r="B196" s="119" t="s">
        <v>214</v>
      </c>
      <c r="C196" s="119">
        <f t="shared" ref="C196:E196" si="117">SUM(C197:C198)</f>
        <v>0</v>
      </c>
      <c r="D196" s="119">
        <f t="shared" si="117"/>
        <v>0</v>
      </c>
      <c r="E196" s="119">
        <f t="shared" si="117"/>
        <v>0</v>
      </c>
      <c r="F196" s="119">
        <f>SUM(F197:F198)</f>
        <v>0</v>
      </c>
      <c r="G196" s="42"/>
      <c r="H196" s="119">
        <f t="shared" si="102"/>
        <v>0</v>
      </c>
    </row>
    <row r="197" spans="1:8" x14ac:dyDescent="0.3">
      <c r="A197" s="509"/>
      <c r="B197" s="120" t="s">
        <v>212</v>
      </c>
      <c r="C197" s="352"/>
      <c r="D197" s="352"/>
      <c r="E197" s="352"/>
      <c r="F197" s="352"/>
      <c r="G197" s="42"/>
      <c r="H197" s="121">
        <f t="shared" si="102"/>
        <v>0</v>
      </c>
    </row>
    <row r="198" spans="1:8" x14ac:dyDescent="0.3">
      <c r="A198" s="512"/>
      <c r="B198" s="120" t="s">
        <v>213</v>
      </c>
      <c r="C198" s="352"/>
      <c r="D198" s="352"/>
      <c r="E198" s="352"/>
      <c r="F198" s="352"/>
      <c r="G198" s="42"/>
      <c r="H198" s="121">
        <f t="shared" si="102"/>
        <v>0</v>
      </c>
    </row>
    <row r="199" spans="1:8" x14ac:dyDescent="0.3">
      <c r="A199" s="509" t="s">
        <v>421</v>
      </c>
      <c r="B199" s="122" t="s">
        <v>211</v>
      </c>
      <c r="C199" s="122">
        <f>SUM(C169,C175,C181,C187,C193,)</f>
        <v>0</v>
      </c>
      <c r="D199" s="122">
        <f t="shared" ref="D199:H199" si="118">SUM(D169,D175,D181,D187,D193,)</f>
        <v>0</v>
      </c>
      <c r="E199" s="122">
        <f t="shared" si="118"/>
        <v>0</v>
      </c>
      <c r="F199" s="122">
        <f t="shared" si="118"/>
        <v>0</v>
      </c>
      <c r="G199" s="122">
        <f t="shared" si="118"/>
        <v>0</v>
      </c>
      <c r="H199" s="122">
        <f t="shared" si="118"/>
        <v>0</v>
      </c>
    </row>
    <row r="200" spans="1:8" x14ac:dyDescent="0.3">
      <c r="A200" s="509"/>
      <c r="B200" s="120" t="s">
        <v>212</v>
      </c>
      <c r="C200" s="121">
        <f t="shared" ref="C200:H200" si="119">SUM(C170,C176,C182,C188,C194,)</f>
        <v>0</v>
      </c>
      <c r="D200" s="121">
        <f t="shared" si="119"/>
        <v>0</v>
      </c>
      <c r="E200" s="121">
        <f t="shared" si="119"/>
        <v>0</v>
      </c>
      <c r="F200" s="121">
        <f t="shared" si="119"/>
        <v>0</v>
      </c>
      <c r="G200" s="121">
        <f t="shared" si="119"/>
        <v>0</v>
      </c>
      <c r="H200" s="121">
        <f t="shared" si="119"/>
        <v>0</v>
      </c>
    </row>
    <row r="201" spans="1:8" x14ac:dyDescent="0.3">
      <c r="A201" s="509"/>
      <c r="B201" s="120" t="s">
        <v>213</v>
      </c>
      <c r="C201" s="121">
        <f>SUM(C171,C177,C183,C189,C195,)</f>
        <v>0</v>
      </c>
      <c r="D201" s="121">
        <f t="shared" ref="D201:H201" si="120">SUM(D171,D177,D183,D189,D195,)</f>
        <v>0</v>
      </c>
      <c r="E201" s="121">
        <f t="shared" si="120"/>
        <v>0</v>
      </c>
      <c r="F201" s="121">
        <f t="shared" si="120"/>
        <v>0</v>
      </c>
      <c r="G201" s="121">
        <f t="shared" si="120"/>
        <v>0</v>
      </c>
      <c r="H201" s="121">
        <f t="shared" si="120"/>
        <v>0</v>
      </c>
    </row>
    <row r="202" spans="1:8" x14ac:dyDescent="0.3">
      <c r="A202" s="509"/>
      <c r="B202" s="122" t="s">
        <v>214</v>
      </c>
      <c r="C202" s="122">
        <f t="shared" ref="C202:H202" si="121">SUM(C172,C178,C184,C190,C196,)</f>
        <v>0</v>
      </c>
      <c r="D202" s="122">
        <f t="shared" si="121"/>
        <v>0</v>
      </c>
      <c r="E202" s="122">
        <f t="shared" si="121"/>
        <v>0</v>
      </c>
      <c r="F202" s="122">
        <f t="shared" si="121"/>
        <v>0</v>
      </c>
      <c r="G202" s="122">
        <f t="shared" si="121"/>
        <v>0</v>
      </c>
      <c r="H202" s="122">
        <f t="shared" si="121"/>
        <v>0</v>
      </c>
    </row>
    <row r="203" spans="1:8" x14ac:dyDescent="0.3">
      <c r="A203" s="509"/>
      <c r="B203" s="120" t="s">
        <v>212</v>
      </c>
      <c r="C203" s="121">
        <f t="shared" ref="C203:H203" si="122">SUM(C173,C179,C185,C191,C197,)</f>
        <v>0</v>
      </c>
      <c r="D203" s="121">
        <f t="shared" si="122"/>
        <v>0</v>
      </c>
      <c r="E203" s="121">
        <f t="shared" si="122"/>
        <v>0</v>
      </c>
      <c r="F203" s="121">
        <f t="shared" si="122"/>
        <v>0</v>
      </c>
      <c r="G203" s="121">
        <f t="shared" si="122"/>
        <v>0</v>
      </c>
      <c r="H203" s="121">
        <f t="shared" si="122"/>
        <v>0</v>
      </c>
    </row>
    <row r="204" spans="1:8" x14ac:dyDescent="0.3">
      <c r="A204" s="512"/>
      <c r="B204" s="120" t="s">
        <v>213</v>
      </c>
      <c r="C204" s="121">
        <f>SUM(C174,C180,C186,C192,C198,)</f>
        <v>0</v>
      </c>
      <c r="D204" s="121">
        <f t="shared" ref="D204:H204" si="123">SUM(D174,D180,D186,D192,D198,)</f>
        <v>0</v>
      </c>
      <c r="E204" s="121">
        <f t="shared" si="123"/>
        <v>0</v>
      </c>
      <c r="F204" s="121">
        <f t="shared" si="123"/>
        <v>0</v>
      </c>
      <c r="G204" s="121">
        <f t="shared" si="123"/>
        <v>0</v>
      </c>
      <c r="H204" s="121">
        <f t="shared" si="123"/>
        <v>0</v>
      </c>
    </row>
    <row r="206" spans="1:8" ht="18" x14ac:dyDescent="0.35">
      <c r="B206" s="510" t="str">
        <f>$G$5</f>
        <v>Budget 2024</v>
      </c>
      <c r="C206" s="511"/>
      <c r="D206" s="511"/>
      <c r="E206" s="511"/>
      <c r="F206" s="511"/>
      <c r="G206" s="511"/>
      <c r="H206" s="511"/>
    </row>
    <row r="207" spans="1:8" ht="40.5" x14ac:dyDescent="0.3">
      <c r="B207" s="116"/>
      <c r="C207" s="117" t="s">
        <v>215</v>
      </c>
      <c r="D207" s="118" t="s">
        <v>216</v>
      </c>
      <c r="E207" s="117" t="s">
        <v>597</v>
      </c>
      <c r="F207" s="117" t="s">
        <v>217</v>
      </c>
      <c r="G207" s="118" t="s">
        <v>218</v>
      </c>
      <c r="H207" s="118" t="s">
        <v>421</v>
      </c>
    </row>
    <row r="208" spans="1:8" x14ac:dyDescent="0.3">
      <c r="A208" s="513" t="s">
        <v>436</v>
      </c>
      <c r="B208" s="119" t="s">
        <v>211</v>
      </c>
      <c r="C208" s="42"/>
      <c r="D208" s="119">
        <f>SUM(D209:D210)</f>
        <v>0</v>
      </c>
      <c r="E208" s="119">
        <f t="shared" ref="E208:G208" si="124">SUM(E209:E210)</f>
        <v>0</v>
      </c>
      <c r="F208" s="119">
        <f t="shared" si="124"/>
        <v>0</v>
      </c>
      <c r="G208" s="119">
        <f t="shared" si="124"/>
        <v>0</v>
      </c>
      <c r="H208" s="119">
        <f t="shared" ref="H208:H237" si="125">SUM(C208:G208)</f>
        <v>0</v>
      </c>
    </row>
    <row r="209" spans="1:8" x14ac:dyDescent="0.3">
      <c r="A209" s="509"/>
      <c r="B209" s="120" t="s">
        <v>212</v>
      </c>
      <c r="C209" s="42"/>
      <c r="D209" s="352"/>
      <c r="E209" s="352"/>
      <c r="F209" s="352"/>
      <c r="G209" s="352"/>
      <c r="H209" s="121">
        <f t="shared" si="125"/>
        <v>0</v>
      </c>
    </row>
    <row r="210" spans="1:8" x14ac:dyDescent="0.3">
      <c r="A210" s="509"/>
      <c r="B210" s="120" t="s">
        <v>213</v>
      </c>
      <c r="C210" s="42"/>
      <c r="D210" s="352"/>
      <c r="E210" s="352"/>
      <c r="F210" s="352"/>
      <c r="G210" s="352"/>
      <c r="H210" s="121">
        <f t="shared" si="125"/>
        <v>0</v>
      </c>
    </row>
    <row r="211" spans="1:8" x14ac:dyDescent="0.3">
      <c r="A211" s="509"/>
      <c r="B211" s="119" t="s">
        <v>214</v>
      </c>
      <c r="C211" s="42"/>
      <c r="D211" s="119">
        <f>SUM(D212:D213)</f>
        <v>0</v>
      </c>
      <c r="E211" s="119">
        <f t="shared" ref="E211:G211" si="126">SUM(E212:E213)</f>
        <v>0</v>
      </c>
      <c r="F211" s="119">
        <f t="shared" si="126"/>
        <v>0</v>
      </c>
      <c r="G211" s="119">
        <f t="shared" si="126"/>
        <v>0</v>
      </c>
      <c r="H211" s="119">
        <f t="shared" si="125"/>
        <v>0</v>
      </c>
    </row>
    <row r="212" spans="1:8" x14ac:dyDescent="0.3">
      <c r="A212" s="509"/>
      <c r="B212" s="120" t="s">
        <v>212</v>
      </c>
      <c r="C212" s="42"/>
      <c r="D212" s="352"/>
      <c r="E212" s="352"/>
      <c r="F212" s="352"/>
      <c r="G212" s="352"/>
      <c r="H212" s="121">
        <f t="shared" si="125"/>
        <v>0</v>
      </c>
    </row>
    <row r="213" spans="1:8" x14ac:dyDescent="0.3">
      <c r="A213" s="509"/>
      <c r="B213" s="120" t="s">
        <v>213</v>
      </c>
      <c r="C213" s="42"/>
      <c r="D213" s="352"/>
      <c r="E213" s="352"/>
      <c r="F213" s="352"/>
      <c r="G213" s="352"/>
      <c r="H213" s="121">
        <f t="shared" si="125"/>
        <v>0</v>
      </c>
    </row>
    <row r="214" spans="1:8" x14ac:dyDescent="0.3">
      <c r="A214" s="509" t="s">
        <v>437</v>
      </c>
      <c r="B214" s="119" t="s">
        <v>211</v>
      </c>
      <c r="C214" s="119">
        <f t="shared" ref="C214" si="127">SUM(C215:C216)</f>
        <v>0</v>
      </c>
      <c r="D214" s="42"/>
      <c r="E214" s="119">
        <f t="shared" ref="E214:G214" si="128">SUM(E215:E216)</f>
        <v>0</v>
      </c>
      <c r="F214" s="119">
        <f t="shared" si="128"/>
        <v>0</v>
      </c>
      <c r="G214" s="119">
        <f t="shared" si="128"/>
        <v>0</v>
      </c>
      <c r="H214" s="119">
        <f t="shared" si="125"/>
        <v>0</v>
      </c>
    </row>
    <row r="215" spans="1:8" x14ac:dyDescent="0.3">
      <c r="A215" s="509"/>
      <c r="B215" s="120" t="s">
        <v>212</v>
      </c>
      <c r="C215" s="352"/>
      <c r="D215" s="42"/>
      <c r="E215" s="352"/>
      <c r="F215" s="352"/>
      <c r="G215" s="352"/>
      <c r="H215" s="121">
        <f t="shared" si="125"/>
        <v>0</v>
      </c>
    </row>
    <row r="216" spans="1:8" x14ac:dyDescent="0.3">
      <c r="A216" s="509"/>
      <c r="B216" s="120" t="s">
        <v>213</v>
      </c>
      <c r="C216" s="352"/>
      <c r="D216" s="42"/>
      <c r="E216" s="352"/>
      <c r="F216" s="352"/>
      <c r="G216" s="352"/>
      <c r="H216" s="121">
        <f t="shared" si="125"/>
        <v>0</v>
      </c>
    </row>
    <row r="217" spans="1:8" x14ac:dyDescent="0.3">
      <c r="A217" s="509"/>
      <c r="B217" s="119" t="s">
        <v>214</v>
      </c>
      <c r="C217" s="119">
        <f t="shared" ref="C217" si="129">SUM(C218:C219)</f>
        <v>0</v>
      </c>
      <c r="D217" s="42"/>
      <c r="E217" s="119">
        <f t="shared" ref="E217:G217" si="130">SUM(E218:E219)</f>
        <v>0</v>
      </c>
      <c r="F217" s="119">
        <f t="shared" si="130"/>
        <v>0</v>
      </c>
      <c r="G217" s="119">
        <f t="shared" si="130"/>
        <v>0</v>
      </c>
      <c r="H217" s="119">
        <f t="shared" si="125"/>
        <v>0</v>
      </c>
    </row>
    <row r="218" spans="1:8" x14ac:dyDescent="0.3">
      <c r="A218" s="509"/>
      <c r="B218" s="120" t="s">
        <v>212</v>
      </c>
      <c r="C218" s="352"/>
      <c r="D218" s="42"/>
      <c r="E218" s="352"/>
      <c r="F218" s="352"/>
      <c r="G218" s="352"/>
      <c r="H218" s="121">
        <f t="shared" si="125"/>
        <v>0</v>
      </c>
    </row>
    <row r="219" spans="1:8" x14ac:dyDescent="0.3">
      <c r="A219" s="509"/>
      <c r="B219" s="120" t="s">
        <v>213</v>
      </c>
      <c r="C219" s="352"/>
      <c r="D219" s="42"/>
      <c r="E219" s="352"/>
      <c r="F219" s="352"/>
      <c r="G219" s="352"/>
      <c r="H219" s="121">
        <f t="shared" si="125"/>
        <v>0</v>
      </c>
    </row>
    <row r="220" spans="1:8" x14ac:dyDescent="0.3">
      <c r="A220" s="509" t="s">
        <v>594</v>
      </c>
      <c r="B220" s="119" t="s">
        <v>211</v>
      </c>
      <c r="C220" s="119">
        <f t="shared" ref="C220:D220" si="131">SUM(C221:C222)</f>
        <v>0</v>
      </c>
      <c r="D220" s="119">
        <f t="shared" si="131"/>
        <v>0</v>
      </c>
      <c r="E220" s="42"/>
      <c r="F220" s="119">
        <f t="shared" ref="F220:G220" si="132">SUM(F221:F222)</f>
        <v>0</v>
      </c>
      <c r="G220" s="119">
        <f t="shared" si="132"/>
        <v>0</v>
      </c>
      <c r="H220" s="119">
        <f t="shared" si="125"/>
        <v>0</v>
      </c>
    </row>
    <row r="221" spans="1:8" x14ac:dyDescent="0.3">
      <c r="A221" s="509"/>
      <c r="B221" s="120" t="s">
        <v>212</v>
      </c>
      <c r="C221" s="352"/>
      <c r="D221" s="352"/>
      <c r="E221" s="42"/>
      <c r="F221" s="352"/>
      <c r="G221" s="352"/>
      <c r="H221" s="121">
        <f t="shared" si="125"/>
        <v>0</v>
      </c>
    </row>
    <row r="222" spans="1:8" x14ac:dyDescent="0.3">
      <c r="A222" s="509"/>
      <c r="B222" s="120" t="s">
        <v>213</v>
      </c>
      <c r="C222" s="352"/>
      <c r="D222" s="352"/>
      <c r="E222" s="42"/>
      <c r="F222" s="352"/>
      <c r="G222" s="352"/>
      <c r="H222" s="121">
        <f t="shared" si="125"/>
        <v>0</v>
      </c>
    </row>
    <row r="223" spans="1:8" x14ac:dyDescent="0.3">
      <c r="A223" s="509"/>
      <c r="B223" s="119" t="s">
        <v>214</v>
      </c>
      <c r="C223" s="119">
        <f t="shared" ref="C223:D223" si="133">SUM(C224:C225)</f>
        <v>0</v>
      </c>
      <c r="D223" s="119">
        <f t="shared" si="133"/>
        <v>0</v>
      </c>
      <c r="E223" s="42"/>
      <c r="F223" s="119">
        <f t="shared" ref="F223:G223" si="134">SUM(F224:F225)</f>
        <v>0</v>
      </c>
      <c r="G223" s="119">
        <f t="shared" si="134"/>
        <v>0</v>
      </c>
      <c r="H223" s="119">
        <f t="shared" si="125"/>
        <v>0</v>
      </c>
    </row>
    <row r="224" spans="1:8" x14ac:dyDescent="0.3">
      <c r="A224" s="509"/>
      <c r="B224" s="120" t="s">
        <v>212</v>
      </c>
      <c r="C224" s="352"/>
      <c r="D224" s="352"/>
      <c r="E224" s="42"/>
      <c r="F224" s="352"/>
      <c r="G224" s="352"/>
      <c r="H224" s="121">
        <f t="shared" si="125"/>
        <v>0</v>
      </c>
    </row>
    <row r="225" spans="1:8" x14ac:dyDescent="0.3">
      <c r="A225" s="509"/>
      <c r="B225" s="120" t="s">
        <v>213</v>
      </c>
      <c r="C225" s="352"/>
      <c r="D225" s="352"/>
      <c r="E225" s="42"/>
      <c r="F225" s="352"/>
      <c r="G225" s="352"/>
      <c r="H225" s="121">
        <f t="shared" si="125"/>
        <v>0</v>
      </c>
    </row>
    <row r="226" spans="1:8" x14ac:dyDescent="0.3">
      <c r="A226" s="509" t="s">
        <v>438</v>
      </c>
      <c r="B226" s="119" t="s">
        <v>211</v>
      </c>
      <c r="C226" s="119">
        <f t="shared" ref="C226:E226" si="135">SUM(C227:C228)</f>
        <v>0</v>
      </c>
      <c r="D226" s="119">
        <f t="shared" si="135"/>
        <v>0</v>
      </c>
      <c r="E226" s="119">
        <f t="shared" si="135"/>
        <v>0</v>
      </c>
      <c r="F226" s="42"/>
      <c r="G226" s="119">
        <f t="shared" ref="G226" si="136">SUM(G227:G228)</f>
        <v>0</v>
      </c>
      <c r="H226" s="119">
        <f t="shared" si="125"/>
        <v>0</v>
      </c>
    </row>
    <row r="227" spans="1:8" x14ac:dyDescent="0.3">
      <c r="A227" s="509"/>
      <c r="B227" s="120" t="s">
        <v>212</v>
      </c>
      <c r="C227" s="352"/>
      <c r="D227" s="352"/>
      <c r="E227" s="352"/>
      <c r="F227" s="42"/>
      <c r="G227" s="352"/>
      <c r="H227" s="121">
        <f t="shared" si="125"/>
        <v>0</v>
      </c>
    </row>
    <row r="228" spans="1:8" x14ac:dyDescent="0.3">
      <c r="A228" s="509"/>
      <c r="B228" s="120" t="s">
        <v>213</v>
      </c>
      <c r="C228" s="352"/>
      <c r="D228" s="352"/>
      <c r="E228" s="352"/>
      <c r="F228" s="42"/>
      <c r="G228" s="352"/>
      <c r="H228" s="121">
        <f t="shared" si="125"/>
        <v>0</v>
      </c>
    </row>
    <row r="229" spans="1:8" x14ac:dyDescent="0.3">
      <c r="A229" s="509"/>
      <c r="B229" s="119" t="s">
        <v>214</v>
      </c>
      <c r="C229" s="119">
        <f t="shared" ref="C229:E229" si="137">SUM(C230:C231)</f>
        <v>0</v>
      </c>
      <c r="D229" s="119">
        <f t="shared" si="137"/>
        <v>0</v>
      </c>
      <c r="E229" s="119">
        <f t="shared" si="137"/>
        <v>0</v>
      </c>
      <c r="F229" s="42"/>
      <c r="G229" s="119">
        <f t="shared" ref="G229" si="138">SUM(G230:G231)</f>
        <v>0</v>
      </c>
      <c r="H229" s="119">
        <f t="shared" si="125"/>
        <v>0</v>
      </c>
    </row>
    <row r="230" spans="1:8" x14ac:dyDescent="0.3">
      <c r="A230" s="509"/>
      <c r="B230" s="120" t="s">
        <v>212</v>
      </c>
      <c r="C230" s="352"/>
      <c r="D230" s="352"/>
      <c r="E230" s="352"/>
      <c r="F230" s="42"/>
      <c r="G230" s="352"/>
      <c r="H230" s="121">
        <f t="shared" si="125"/>
        <v>0</v>
      </c>
    </row>
    <row r="231" spans="1:8" x14ac:dyDescent="0.3">
      <c r="A231" s="509"/>
      <c r="B231" s="120" t="s">
        <v>213</v>
      </c>
      <c r="C231" s="352"/>
      <c r="D231" s="352"/>
      <c r="E231" s="352"/>
      <c r="F231" s="42"/>
      <c r="G231" s="352"/>
      <c r="H231" s="121">
        <f t="shared" si="125"/>
        <v>0</v>
      </c>
    </row>
    <row r="232" spans="1:8" x14ac:dyDescent="0.3">
      <c r="A232" s="509" t="s">
        <v>439</v>
      </c>
      <c r="B232" s="119" t="s">
        <v>211</v>
      </c>
      <c r="C232" s="119">
        <f t="shared" ref="C232:E232" si="139">SUM(C233:C234)</f>
        <v>0</v>
      </c>
      <c r="D232" s="119">
        <f t="shared" si="139"/>
        <v>0</v>
      </c>
      <c r="E232" s="119">
        <f t="shared" si="139"/>
        <v>0</v>
      </c>
      <c r="F232" s="119">
        <f>SUM(F233:F234)</f>
        <v>0</v>
      </c>
      <c r="G232" s="42"/>
      <c r="H232" s="119">
        <f t="shared" si="125"/>
        <v>0</v>
      </c>
    </row>
    <row r="233" spans="1:8" x14ac:dyDescent="0.3">
      <c r="A233" s="509"/>
      <c r="B233" s="120" t="s">
        <v>212</v>
      </c>
      <c r="C233" s="352"/>
      <c r="D233" s="352"/>
      <c r="E233" s="352"/>
      <c r="F233" s="352"/>
      <c r="G233" s="42"/>
      <c r="H233" s="121">
        <f t="shared" si="125"/>
        <v>0</v>
      </c>
    </row>
    <row r="234" spans="1:8" x14ac:dyDescent="0.3">
      <c r="A234" s="509"/>
      <c r="B234" s="120" t="s">
        <v>213</v>
      </c>
      <c r="C234" s="352"/>
      <c r="D234" s="352"/>
      <c r="E234" s="352"/>
      <c r="F234" s="352"/>
      <c r="G234" s="42"/>
      <c r="H234" s="121">
        <f t="shared" si="125"/>
        <v>0</v>
      </c>
    </row>
    <row r="235" spans="1:8" x14ac:dyDescent="0.3">
      <c r="A235" s="509"/>
      <c r="B235" s="119" t="s">
        <v>214</v>
      </c>
      <c r="C235" s="119">
        <f t="shared" ref="C235:E235" si="140">SUM(C236:C237)</f>
        <v>0</v>
      </c>
      <c r="D235" s="119">
        <f t="shared" si="140"/>
        <v>0</v>
      </c>
      <c r="E235" s="119">
        <f t="shared" si="140"/>
        <v>0</v>
      </c>
      <c r="F235" s="119">
        <f>SUM(F236:F237)</f>
        <v>0</v>
      </c>
      <c r="G235" s="42"/>
      <c r="H235" s="119">
        <f t="shared" si="125"/>
        <v>0</v>
      </c>
    </row>
    <row r="236" spans="1:8" x14ac:dyDescent="0.3">
      <c r="A236" s="509"/>
      <c r="B236" s="120" t="s">
        <v>212</v>
      </c>
      <c r="C236" s="352"/>
      <c r="D236" s="352"/>
      <c r="E236" s="352"/>
      <c r="F236" s="352"/>
      <c r="G236" s="42"/>
      <c r="H236" s="121">
        <f t="shared" si="125"/>
        <v>0</v>
      </c>
    </row>
    <row r="237" spans="1:8" x14ac:dyDescent="0.3">
      <c r="A237" s="512"/>
      <c r="B237" s="120" t="s">
        <v>213</v>
      </c>
      <c r="C237" s="352"/>
      <c r="D237" s="352"/>
      <c r="E237" s="352"/>
      <c r="F237" s="352"/>
      <c r="G237" s="42"/>
      <c r="H237" s="121">
        <f t="shared" si="125"/>
        <v>0</v>
      </c>
    </row>
    <row r="238" spans="1:8" x14ac:dyDescent="0.3">
      <c r="A238" s="509" t="s">
        <v>421</v>
      </c>
      <c r="B238" s="122" t="s">
        <v>211</v>
      </c>
      <c r="C238" s="122">
        <f>SUM(C208,C214,C220,C226,C232,)</f>
        <v>0</v>
      </c>
      <c r="D238" s="122">
        <f t="shared" ref="D238:H238" si="141">SUM(D208,D214,D220,D226,D232,)</f>
        <v>0</v>
      </c>
      <c r="E238" s="122">
        <f t="shared" si="141"/>
        <v>0</v>
      </c>
      <c r="F238" s="122">
        <f t="shared" si="141"/>
        <v>0</v>
      </c>
      <c r="G238" s="122">
        <f t="shared" si="141"/>
        <v>0</v>
      </c>
      <c r="H238" s="122">
        <f t="shared" si="141"/>
        <v>0</v>
      </c>
    </row>
    <row r="239" spans="1:8" x14ac:dyDescent="0.3">
      <c r="A239" s="509"/>
      <c r="B239" s="120" t="s">
        <v>212</v>
      </c>
      <c r="C239" s="121">
        <f t="shared" ref="C239:H239" si="142">SUM(C209,C215,C221,C227,C233,)</f>
        <v>0</v>
      </c>
      <c r="D239" s="121">
        <f t="shared" si="142"/>
        <v>0</v>
      </c>
      <c r="E239" s="121">
        <f t="shared" si="142"/>
        <v>0</v>
      </c>
      <c r="F239" s="121">
        <f t="shared" si="142"/>
        <v>0</v>
      </c>
      <c r="G239" s="121">
        <f t="shared" si="142"/>
        <v>0</v>
      </c>
      <c r="H239" s="121">
        <f t="shared" si="142"/>
        <v>0</v>
      </c>
    </row>
    <row r="240" spans="1:8" x14ac:dyDescent="0.3">
      <c r="A240" s="509"/>
      <c r="B240" s="120" t="s">
        <v>213</v>
      </c>
      <c r="C240" s="121">
        <f>SUM(C210,C216,C222,C228,C234,)</f>
        <v>0</v>
      </c>
      <c r="D240" s="121">
        <f t="shared" ref="D240:H240" si="143">SUM(D210,D216,D222,D228,D234,)</f>
        <v>0</v>
      </c>
      <c r="E240" s="121">
        <f t="shared" si="143"/>
        <v>0</v>
      </c>
      <c r="F240" s="121">
        <f t="shared" si="143"/>
        <v>0</v>
      </c>
      <c r="G240" s="121">
        <f t="shared" si="143"/>
        <v>0</v>
      </c>
      <c r="H240" s="121">
        <f t="shared" si="143"/>
        <v>0</v>
      </c>
    </row>
    <row r="241" spans="1:8" x14ac:dyDescent="0.3">
      <c r="A241" s="509"/>
      <c r="B241" s="122" t="s">
        <v>214</v>
      </c>
      <c r="C241" s="122">
        <f t="shared" ref="C241:H241" si="144">SUM(C211,C217,C223,C229,C235,)</f>
        <v>0</v>
      </c>
      <c r="D241" s="122">
        <f t="shared" si="144"/>
        <v>0</v>
      </c>
      <c r="E241" s="122">
        <f t="shared" si="144"/>
        <v>0</v>
      </c>
      <c r="F241" s="122">
        <f t="shared" si="144"/>
        <v>0</v>
      </c>
      <c r="G241" s="122">
        <f t="shared" si="144"/>
        <v>0</v>
      </c>
      <c r="H241" s="122">
        <f t="shared" si="144"/>
        <v>0</v>
      </c>
    </row>
    <row r="242" spans="1:8" x14ac:dyDescent="0.3">
      <c r="A242" s="509"/>
      <c r="B242" s="120" t="s">
        <v>212</v>
      </c>
      <c r="C242" s="121">
        <f t="shared" ref="C242:H242" si="145">SUM(C212,C218,C224,C230,C236,)</f>
        <v>0</v>
      </c>
      <c r="D242" s="121">
        <f t="shared" si="145"/>
        <v>0</v>
      </c>
      <c r="E242" s="121">
        <f t="shared" si="145"/>
        <v>0</v>
      </c>
      <c r="F242" s="121">
        <f t="shared" si="145"/>
        <v>0</v>
      </c>
      <c r="G242" s="121">
        <f t="shared" si="145"/>
        <v>0</v>
      </c>
      <c r="H242" s="121">
        <f t="shared" si="145"/>
        <v>0</v>
      </c>
    </row>
    <row r="243" spans="1:8" x14ac:dyDescent="0.3">
      <c r="A243" s="512"/>
      <c r="B243" s="120" t="s">
        <v>213</v>
      </c>
      <c r="C243" s="121">
        <f>SUM(C213,C219,C225,C231,C237,)</f>
        <v>0</v>
      </c>
      <c r="D243" s="121">
        <f t="shared" ref="D243:H243" si="146">SUM(D213,D219,D225,D231,D237,)</f>
        <v>0</v>
      </c>
      <c r="E243" s="121">
        <f t="shared" si="146"/>
        <v>0</v>
      </c>
      <c r="F243" s="121">
        <f t="shared" si="146"/>
        <v>0</v>
      </c>
      <c r="G243" s="121">
        <f t="shared" si="146"/>
        <v>0</v>
      </c>
      <c r="H243" s="121">
        <f t="shared" si="146"/>
        <v>0</v>
      </c>
    </row>
    <row r="245" spans="1:8" ht="18" x14ac:dyDescent="0.35">
      <c r="B245" s="510" t="str">
        <f>$H$5</f>
        <v>Budget 2025</v>
      </c>
      <c r="C245" s="511"/>
      <c r="D245" s="511"/>
      <c r="E245" s="511"/>
      <c r="F245" s="511"/>
      <c r="G245" s="511"/>
      <c r="H245" s="511"/>
    </row>
    <row r="246" spans="1:8" ht="40.5" x14ac:dyDescent="0.3">
      <c r="B246" s="116"/>
      <c r="C246" s="117" t="s">
        <v>215</v>
      </c>
      <c r="D246" s="118" t="s">
        <v>216</v>
      </c>
      <c r="E246" s="117" t="s">
        <v>597</v>
      </c>
      <c r="F246" s="117" t="s">
        <v>217</v>
      </c>
      <c r="G246" s="118" t="s">
        <v>218</v>
      </c>
      <c r="H246" s="118" t="s">
        <v>421</v>
      </c>
    </row>
    <row r="247" spans="1:8" x14ac:dyDescent="0.3">
      <c r="A247" s="513" t="s">
        <v>436</v>
      </c>
      <c r="B247" s="119" t="s">
        <v>211</v>
      </c>
      <c r="C247" s="42"/>
      <c r="D247" s="119">
        <f>SUM(D248:D249)</f>
        <v>0</v>
      </c>
      <c r="E247" s="119">
        <f t="shared" ref="E247:G247" si="147">SUM(E248:E249)</f>
        <v>0</v>
      </c>
      <c r="F247" s="119">
        <f t="shared" si="147"/>
        <v>0</v>
      </c>
      <c r="G247" s="119">
        <f t="shared" si="147"/>
        <v>0</v>
      </c>
      <c r="H247" s="119">
        <f t="shared" ref="H247:H276" si="148">SUM(C247:G247)</f>
        <v>0</v>
      </c>
    </row>
    <row r="248" spans="1:8" x14ac:dyDescent="0.3">
      <c r="A248" s="509"/>
      <c r="B248" s="120" t="s">
        <v>212</v>
      </c>
      <c r="C248" s="42"/>
      <c r="D248" s="352"/>
      <c r="E248" s="352"/>
      <c r="F248" s="352"/>
      <c r="G248" s="352"/>
      <c r="H248" s="121">
        <f t="shared" si="148"/>
        <v>0</v>
      </c>
    </row>
    <row r="249" spans="1:8" x14ac:dyDescent="0.3">
      <c r="A249" s="509"/>
      <c r="B249" s="120" t="s">
        <v>213</v>
      </c>
      <c r="C249" s="42"/>
      <c r="D249" s="352"/>
      <c r="E249" s="352"/>
      <c r="F249" s="352"/>
      <c r="G249" s="352"/>
      <c r="H249" s="121">
        <f t="shared" si="148"/>
        <v>0</v>
      </c>
    </row>
    <row r="250" spans="1:8" x14ac:dyDescent="0.3">
      <c r="A250" s="509"/>
      <c r="B250" s="119" t="s">
        <v>214</v>
      </c>
      <c r="C250" s="42"/>
      <c r="D250" s="119">
        <f>SUM(D251:D252)</f>
        <v>0</v>
      </c>
      <c r="E250" s="119">
        <f t="shared" ref="E250:G250" si="149">SUM(E251:E252)</f>
        <v>0</v>
      </c>
      <c r="F250" s="119">
        <f t="shared" si="149"/>
        <v>0</v>
      </c>
      <c r="G250" s="119">
        <f t="shared" si="149"/>
        <v>0</v>
      </c>
      <c r="H250" s="119">
        <f t="shared" si="148"/>
        <v>0</v>
      </c>
    </row>
    <row r="251" spans="1:8" x14ac:dyDescent="0.3">
      <c r="A251" s="509"/>
      <c r="B251" s="120" t="s">
        <v>212</v>
      </c>
      <c r="C251" s="42"/>
      <c r="D251" s="352"/>
      <c r="E251" s="352"/>
      <c r="F251" s="352"/>
      <c r="G251" s="352"/>
      <c r="H251" s="121">
        <f t="shared" si="148"/>
        <v>0</v>
      </c>
    </row>
    <row r="252" spans="1:8" x14ac:dyDescent="0.3">
      <c r="A252" s="509"/>
      <c r="B252" s="120" t="s">
        <v>213</v>
      </c>
      <c r="C252" s="42"/>
      <c r="D252" s="352"/>
      <c r="E252" s="352"/>
      <c r="F252" s="352"/>
      <c r="G252" s="352"/>
      <c r="H252" s="121">
        <f t="shared" si="148"/>
        <v>0</v>
      </c>
    </row>
    <row r="253" spans="1:8" x14ac:dyDescent="0.3">
      <c r="A253" s="509" t="s">
        <v>437</v>
      </c>
      <c r="B253" s="119" t="s">
        <v>211</v>
      </c>
      <c r="C253" s="119">
        <f t="shared" ref="C253" si="150">SUM(C254:C255)</f>
        <v>0</v>
      </c>
      <c r="D253" s="42"/>
      <c r="E253" s="119">
        <f t="shared" ref="E253:G253" si="151">SUM(E254:E255)</f>
        <v>0</v>
      </c>
      <c r="F253" s="119">
        <f t="shared" si="151"/>
        <v>0</v>
      </c>
      <c r="G253" s="119">
        <f t="shared" si="151"/>
        <v>0</v>
      </c>
      <c r="H253" s="119">
        <f t="shared" si="148"/>
        <v>0</v>
      </c>
    </row>
    <row r="254" spans="1:8" x14ac:dyDescent="0.3">
      <c r="A254" s="509"/>
      <c r="B254" s="120" t="s">
        <v>212</v>
      </c>
      <c r="C254" s="352"/>
      <c r="D254" s="42"/>
      <c r="E254" s="352"/>
      <c r="F254" s="352"/>
      <c r="G254" s="352"/>
      <c r="H254" s="121">
        <f t="shared" si="148"/>
        <v>0</v>
      </c>
    </row>
    <row r="255" spans="1:8" x14ac:dyDescent="0.3">
      <c r="A255" s="509"/>
      <c r="B255" s="120" t="s">
        <v>213</v>
      </c>
      <c r="C255" s="352"/>
      <c r="D255" s="42"/>
      <c r="E255" s="352"/>
      <c r="F255" s="352"/>
      <c r="G255" s="352"/>
      <c r="H255" s="121">
        <f t="shared" si="148"/>
        <v>0</v>
      </c>
    </row>
    <row r="256" spans="1:8" x14ac:dyDescent="0.3">
      <c r="A256" s="509"/>
      <c r="B256" s="119" t="s">
        <v>214</v>
      </c>
      <c r="C256" s="119">
        <f t="shared" ref="C256" si="152">SUM(C257:C258)</f>
        <v>0</v>
      </c>
      <c r="D256" s="42"/>
      <c r="E256" s="119">
        <f t="shared" ref="E256:G256" si="153">SUM(E257:E258)</f>
        <v>0</v>
      </c>
      <c r="F256" s="119">
        <f t="shared" si="153"/>
        <v>0</v>
      </c>
      <c r="G256" s="119">
        <f t="shared" si="153"/>
        <v>0</v>
      </c>
      <c r="H256" s="119">
        <f t="shared" si="148"/>
        <v>0</v>
      </c>
    </row>
    <row r="257" spans="1:8" x14ac:dyDescent="0.3">
      <c r="A257" s="509"/>
      <c r="B257" s="120" t="s">
        <v>212</v>
      </c>
      <c r="C257" s="352"/>
      <c r="D257" s="42"/>
      <c r="E257" s="352"/>
      <c r="F257" s="352"/>
      <c r="G257" s="352"/>
      <c r="H257" s="121">
        <f t="shared" si="148"/>
        <v>0</v>
      </c>
    </row>
    <row r="258" spans="1:8" x14ac:dyDescent="0.3">
      <c r="A258" s="509"/>
      <c r="B258" s="120" t="s">
        <v>213</v>
      </c>
      <c r="C258" s="352"/>
      <c r="D258" s="42"/>
      <c r="E258" s="352"/>
      <c r="F258" s="352"/>
      <c r="G258" s="352"/>
      <c r="H258" s="121">
        <f t="shared" si="148"/>
        <v>0</v>
      </c>
    </row>
    <row r="259" spans="1:8" x14ac:dyDescent="0.3">
      <c r="A259" s="509" t="s">
        <v>594</v>
      </c>
      <c r="B259" s="119" t="s">
        <v>211</v>
      </c>
      <c r="C259" s="119">
        <f t="shared" ref="C259:D259" si="154">SUM(C260:C261)</f>
        <v>0</v>
      </c>
      <c r="D259" s="119">
        <f t="shared" si="154"/>
        <v>0</v>
      </c>
      <c r="E259" s="42"/>
      <c r="F259" s="119">
        <f t="shared" ref="F259:G259" si="155">SUM(F260:F261)</f>
        <v>0</v>
      </c>
      <c r="G259" s="119">
        <f t="shared" si="155"/>
        <v>0</v>
      </c>
      <c r="H259" s="119">
        <f t="shared" si="148"/>
        <v>0</v>
      </c>
    </row>
    <row r="260" spans="1:8" x14ac:dyDescent="0.3">
      <c r="A260" s="509"/>
      <c r="B260" s="120" t="s">
        <v>212</v>
      </c>
      <c r="C260" s="352"/>
      <c r="D260" s="352"/>
      <c r="E260" s="42"/>
      <c r="F260" s="352"/>
      <c r="G260" s="352"/>
      <c r="H260" s="121">
        <f t="shared" si="148"/>
        <v>0</v>
      </c>
    </row>
    <row r="261" spans="1:8" x14ac:dyDescent="0.3">
      <c r="A261" s="509"/>
      <c r="B261" s="120" t="s">
        <v>213</v>
      </c>
      <c r="C261" s="352"/>
      <c r="D261" s="352"/>
      <c r="E261" s="42"/>
      <c r="F261" s="352"/>
      <c r="G261" s="352"/>
      <c r="H261" s="121">
        <f t="shared" si="148"/>
        <v>0</v>
      </c>
    </row>
    <row r="262" spans="1:8" x14ac:dyDescent="0.3">
      <c r="A262" s="509"/>
      <c r="B262" s="119" t="s">
        <v>214</v>
      </c>
      <c r="C262" s="119">
        <f t="shared" ref="C262:D262" si="156">SUM(C263:C264)</f>
        <v>0</v>
      </c>
      <c r="D262" s="119">
        <f t="shared" si="156"/>
        <v>0</v>
      </c>
      <c r="E262" s="42"/>
      <c r="F262" s="119">
        <f t="shared" ref="F262:G262" si="157">SUM(F263:F264)</f>
        <v>0</v>
      </c>
      <c r="G262" s="119">
        <f t="shared" si="157"/>
        <v>0</v>
      </c>
      <c r="H262" s="119">
        <f t="shared" si="148"/>
        <v>0</v>
      </c>
    </row>
    <row r="263" spans="1:8" x14ac:dyDescent="0.3">
      <c r="A263" s="509"/>
      <c r="B263" s="120" t="s">
        <v>212</v>
      </c>
      <c r="C263" s="352"/>
      <c r="D263" s="352"/>
      <c r="E263" s="42"/>
      <c r="F263" s="352"/>
      <c r="G263" s="352"/>
      <c r="H263" s="121">
        <f t="shared" si="148"/>
        <v>0</v>
      </c>
    </row>
    <row r="264" spans="1:8" x14ac:dyDescent="0.3">
      <c r="A264" s="509"/>
      <c r="B264" s="120" t="s">
        <v>213</v>
      </c>
      <c r="C264" s="352"/>
      <c r="D264" s="352"/>
      <c r="E264" s="42"/>
      <c r="F264" s="352"/>
      <c r="G264" s="352"/>
      <c r="H264" s="121">
        <f t="shared" si="148"/>
        <v>0</v>
      </c>
    </row>
    <row r="265" spans="1:8" x14ac:dyDescent="0.3">
      <c r="A265" s="509" t="s">
        <v>438</v>
      </c>
      <c r="B265" s="119" t="s">
        <v>211</v>
      </c>
      <c r="C265" s="119">
        <f t="shared" ref="C265:E265" si="158">SUM(C266:C267)</f>
        <v>0</v>
      </c>
      <c r="D265" s="119">
        <f t="shared" si="158"/>
        <v>0</v>
      </c>
      <c r="E265" s="119">
        <f t="shared" si="158"/>
        <v>0</v>
      </c>
      <c r="F265" s="42"/>
      <c r="G265" s="119">
        <f t="shared" ref="G265" si="159">SUM(G266:G267)</f>
        <v>0</v>
      </c>
      <c r="H265" s="119">
        <f t="shared" si="148"/>
        <v>0</v>
      </c>
    </row>
    <row r="266" spans="1:8" x14ac:dyDescent="0.3">
      <c r="A266" s="509"/>
      <c r="B266" s="120" t="s">
        <v>212</v>
      </c>
      <c r="C266" s="352"/>
      <c r="D266" s="352"/>
      <c r="E266" s="352"/>
      <c r="F266" s="42"/>
      <c r="G266" s="352"/>
      <c r="H266" s="121">
        <f t="shared" si="148"/>
        <v>0</v>
      </c>
    </row>
    <row r="267" spans="1:8" x14ac:dyDescent="0.3">
      <c r="A267" s="509"/>
      <c r="B267" s="120" t="s">
        <v>213</v>
      </c>
      <c r="C267" s="352"/>
      <c r="D267" s="352"/>
      <c r="E267" s="352"/>
      <c r="F267" s="42"/>
      <c r="G267" s="352"/>
      <c r="H267" s="121">
        <f t="shared" si="148"/>
        <v>0</v>
      </c>
    </row>
    <row r="268" spans="1:8" x14ac:dyDescent="0.3">
      <c r="A268" s="509"/>
      <c r="B268" s="119" t="s">
        <v>214</v>
      </c>
      <c r="C268" s="119">
        <f t="shared" ref="C268:E268" si="160">SUM(C269:C270)</f>
        <v>0</v>
      </c>
      <c r="D268" s="119">
        <f t="shared" si="160"/>
        <v>0</v>
      </c>
      <c r="E268" s="119">
        <f t="shared" si="160"/>
        <v>0</v>
      </c>
      <c r="F268" s="42"/>
      <c r="G268" s="119">
        <f t="shared" ref="G268" si="161">SUM(G269:G270)</f>
        <v>0</v>
      </c>
      <c r="H268" s="119">
        <f t="shared" si="148"/>
        <v>0</v>
      </c>
    </row>
    <row r="269" spans="1:8" x14ac:dyDescent="0.3">
      <c r="A269" s="509"/>
      <c r="B269" s="120" t="s">
        <v>212</v>
      </c>
      <c r="C269" s="352"/>
      <c r="D269" s="352"/>
      <c r="E269" s="352"/>
      <c r="F269" s="42"/>
      <c r="G269" s="352"/>
      <c r="H269" s="121">
        <f t="shared" si="148"/>
        <v>0</v>
      </c>
    </row>
    <row r="270" spans="1:8" x14ac:dyDescent="0.3">
      <c r="A270" s="509"/>
      <c r="B270" s="120" t="s">
        <v>213</v>
      </c>
      <c r="C270" s="352"/>
      <c r="D270" s="352"/>
      <c r="E270" s="352"/>
      <c r="F270" s="42"/>
      <c r="G270" s="352"/>
      <c r="H270" s="121">
        <f t="shared" si="148"/>
        <v>0</v>
      </c>
    </row>
    <row r="271" spans="1:8" x14ac:dyDescent="0.3">
      <c r="A271" s="509" t="s">
        <v>439</v>
      </c>
      <c r="B271" s="119" t="s">
        <v>211</v>
      </c>
      <c r="C271" s="119">
        <f t="shared" ref="C271:E271" si="162">SUM(C272:C273)</f>
        <v>0</v>
      </c>
      <c r="D271" s="119">
        <f t="shared" si="162"/>
        <v>0</v>
      </c>
      <c r="E271" s="119">
        <f t="shared" si="162"/>
        <v>0</v>
      </c>
      <c r="F271" s="119">
        <f>SUM(F272:F273)</f>
        <v>0</v>
      </c>
      <c r="G271" s="42"/>
      <c r="H271" s="119">
        <f t="shared" si="148"/>
        <v>0</v>
      </c>
    </row>
    <row r="272" spans="1:8" x14ac:dyDescent="0.3">
      <c r="A272" s="509"/>
      <c r="B272" s="120" t="s">
        <v>212</v>
      </c>
      <c r="C272" s="352"/>
      <c r="D272" s="352"/>
      <c r="E272" s="352"/>
      <c r="F272" s="352"/>
      <c r="G272" s="42"/>
      <c r="H272" s="121">
        <f t="shared" si="148"/>
        <v>0</v>
      </c>
    </row>
    <row r="273" spans="1:8" x14ac:dyDescent="0.3">
      <c r="A273" s="509"/>
      <c r="B273" s="120" t="s">
        <v>213</v>
      </c>
      <c r="C273" s="352"/>
      <c r="D273" s="352"/>
      <c r="E273" s="352"/>
      <c r="F273" s="352"/>
      <c r="G273" s="42"/>
      <c r="H273" s="121">
        <f t="shared" si="148"/>
        <v>0</v>
      </c>
    </row>
    <row r="274" spans="1:8" x14ac:dyDescent="0.3">
      <c r="A274" s="509"/>
      <c r="B274" s="119" t="s">
        <v>214</v>
      </c>
      <c r="C274" s="119">
        <f t="shared" ref="C274:E274" si="163">SUM(C275:C276)</f>
        <v>0</v>
      </c>
      <c r="D274" s="119">
        <f t="shared" si="163"/>
        <v>0</v>
      </c>
      <c r="E274" s="119">
        <f t="shared" si="163"/>
        <v>0</v>
      </c>
      <c r="F274" s="119">
        <f>SUM(F275:F276)</f>
        <v>0</v>
      </c>
      <c r="G274" s="42"/>
      <c r="H274" s="119">
        <f t="shared" si="148"/>
        <v>0</v>
      </c>
    </row>
    <row r="275" spans="1:8" x14ac:dyDescent="0.3">
      <c r="A275" s="509"/>
      <c r="B275" s="120" t="s">
        <v>212</v>
      </c>
      <c r="C275" s="352"/>
      <c r="D275" s="352"/>
      <c r="E275" s="352"/>
      <c r="F275" s="352"/>
      <c r="G275" s="42"/>
      <c r="H275" s="121">
        <f t="shared" si="148"/>
        <v>0</v>
      </c>
    </row>
    <row r="276" spans="1:8" x14ac:dyDescent="0.3">
      <c r="A276" s="512"/>
      <c r="B276" s="120" t="s">
        <v>213</v>
      </c>
      <c r="C276" s="352"/>
      <c r="D276" s="352"/>
      <c r="E276" s="352"/>
      <c r="F276" s="352"/>
      <c r="G276" s="42"/>
      <c r="H276" s="121">
        <f t="shared" si="148"/>
        <v>0</v>
      </c>
    </row>
    <row r="277" spans="1:8" x14ac:dyDescent="0.3">
      <c r="A277" s="509" t="s">
        <v>421</v>
      </c>
      <c r="B277" s="122" t="s">
        <v>211</v>
      </c>
      <c r="C277" s="122">
        <f>SUM(C247,C253,C259,C265,C271,)</f>
        <v>0</v>
      </c>
      <c r="D277" s="122">
        <f t="shared" ref="D277:H277" si="164">SUM(D247,D253,D259,D265,D271,)</f>
        <v>0</v>
      </c>
      <c r="E277" s="122">
        <f t="shared" si="164"/>
        <v>0</v>
      </c>
      <c r="F277" s="122">
        <f t="shared" si="164"/>
        <v>0</v>
      </c>
      <c r="G277" s="122">
        <f t="shared" si="164"/>
        <v>0</v>
      </c>
      <c r="H277" s="122">
        <f t="shared" si="164"/>
        <v>0</v>
      </c>
    </row>
    <row r="278" spans="1:8" x14ac:dyDescent="0.3">
      <c r="A278" s="509"/>
      <c r="B278" s="120" t="s">
        <v>212</v>
      </c>
      <c r="C278" s="121">
        <f t="shared" ref="C278:H278" si="165">SUM(C248,C254,C260,C266,C272,)</f>
        <v>0</v>
      </c>
      <c r="D278" s="121">
        <f t="shared" si="165"/>
        <v>0</v>
      </c>
      <c r="E278" s="121">
        <f t="shared" si="165"/>
        <v>0</v>
      </c>
      <c r="F278" s="121">
        <f t="shared" si="165"/>
        <v>0</v>
      </c>
      <c r="G278" s="121">
        <f t="shared" si="165"/>
        <v>0</v>
      </c>
      <c r="H278" s="121">
        <f t="shared" si="165"/>
        <v>0</v>
      </c>
    </row>
    <row r="279" spans="1:8" x14ac:dyDescent="0.3">
      <c r="A279" s="509"/>
      <c r="B279" s="120" t="s">
        <v>213</v>
      </c>
      <c r="C279" s="121">
        <f>SUM(C249,C255,C261,C267,C273,)</f>
        <v>0</v>
      </c>
      <c r="D279" s="121">
        <f t="shared" ref="D279:H279" si="166">SUM(D249,D255,D261,D267,D273,)</f>
        <v>0</v>
      </c>
      <c r="E279" s="121">
        <f t="shared" si="166"/>
        <v>0</v>
      </c>
      <c r="F279" s="121">
        <f t="shared" si="166"/>
        <v>0</v>
      </c>
      <c r="G279" s="121">
        <f t="shared" si="166"/>
        <v>0</v>
      </c>
      <c r="H279" s="121">
        <f t="shared" si="166"/>
        <v>0</v>
      </c>
    </row>
    <row r="280" spans="1:8" x14ac:dyDescent="0.3">
      <c r="A280" s="509"/>
      <c r="B280" s="122" t="s">
        <v>214</v>
      </c>
      <c r="C280" s="122">
        <f t="shared" ref="C280:H280" si="167">SUM(C250,C256,C262,C268,C274,)</f>
        <v>0</v>
      </c>
      <c r="D280" s="122">
        <f t="shared" si="167"/>
        <v>0</v>
      </c>
      <c r="E280" s="122">
        <f t="shared" si="167"/>
        <v>0</v>
      </c>
      <c r="F280" s="122">
        <f t="shared" si="167"/>
        <v>0</v>
      </c>
      <c r="G280" s="122">
        <f t="shared" si="167"/>
        <v>0</v>
      </c>
      <c r="H280" s="122">
        <f t="shared" si="167"/>
        <v>0</v>
      </c>
    </row>
    <row r="281" spans="1:8" x14ac:dyDescent="0.3">
      <c r="A281" s="509"/>
      <c r="B281" s="120" t="s">
        <v>212</v>
      </c>
      <c r="C281" s="121">
        <f t="shared" ref="C281:H281" si="168">SUM(C251,C257,C263,C269,C275,)</f>
        <v>0</v>
      </c>
      <c r="D281" s="121">
        <f t="shared" si="168"/>
        <v>0</v>
      </c>
      <c r="E281" s="121">
        <f t="shared" si="168"/>
        <v>0</v>
      </c>
      <c r="F281" s="121">
        <f t="shared" si="168"/>
        <v>0</v>
      </c>
      <c r="G281" s="121">
        <f t="shared" si="168"/>
        <v>0</v>
      </c>
      <c r="H281" s="121">
        <f t="shared" si="168"/>
        <v>0</v>
      </c>
    </row>
    <row r="282" spans="1:8" x14ac:dyDescent="0.3">
      <c r="A282" s="512"/>
      <c r="B282" s="120" t="s">
        <v>213</v>
      </c>
      <c r="C282" s="121">
        <f>SUM(C252,C258,C264,C270,C276,)</f>
        <v>0</v>
      </c>
      <c r="D282" s="121">
        <f t="shared" ref="D282:H282" si="169">SUM(D252,D258,D264,D270,D276,)</f>
        <v>0</v>
      </c>
      <c r="E282" s="121">
        <f t="shared" si="169"/>
        <v>0</v>
      </c>
      <c r="F282" s="121">
        <f t="shared" si="169"/>
        <v>0</v>
      </c>
      <c r="G282" s="121">
        <f t="shared" si="169"/>
        <v>0</v>
      </c>
      <c r="H282" s="121">
        <f t="shared" si="169"/>
        <v>0</v>
      </c>
    </row>
    <row r="284" spans="1:8" ht="18" x14ac:dyDescent="0.35">
      <c r="B284" s="510" t="str">
        <f>$I$5</f>
        <v>Budget 2026</v>
      </c>
      <c r="C284" s="511"/>
      <c r="D284" s="511"/>
      <c r="E284" s="511"/>
      <c r="F284" s="511"/>
      <c r="G284" s="511"/>
      <c r="H284" s="511"/>
    </row>
    <row r="285" spans="1:8" ht="40.5" x14ac:dyDescent="0.3">
      <c r="B285" s="116"/>
      <c r="C285" s="117" t="s">
        <v>215</v>
      </c>
      <c r="D285" s="118" t="s">
        <v>216</v>
      </c>
      <c r="E285" s="117" t="s">
        <v>597</v>
      </c>
      <c r="F285" s="117" t="s">
        <v>217</v>
      </c>
      <c r="G285" s="118" t="s">
        <v>218</v>
      </c>
      <c r="H285" s="118" t="s">
        <v>421</v>
      </c>
    </row>
    <row r="286" spans="1:8" x14ac:dyDescent="0.3">
      <c r="A286" s="513" t="s">
        <v>436</v>
      </c>
      <c r="B286" s="119" t="s">
        <v>211</v>
      </c>
      <c r="C286" s="42"/>
      <c r="D286" s="119">
        <f>SUM(D287:D288)</f>
        <v>0</v>
      </c>
      <c r="E286" s="119">
        <f t="shared" ref="E286:G286" si="170">SUM(E287:E288)</f>
        <v>0</v>
      </c>
      <c r="F286" s="119">
        <f t="shared" si="170"/>
        <v>0</v>
      </c>
      <c r="G286" s="119">
        <f t="shared" si="170"/>
        <v>0</v>
      </c>
      <c r="H286" s="119">
        <f t="shared" ref="H286:H315" si="171">SUM(C286:G286)</f>
        <v>0</v>
      </c>
    </row>
    <row r="287" spans="1:8" x14ac:dyDescent="0.3">
      <c r="A287" s="509"/>
      <c r="B287" s="120" t="s">
        <v>212</v>
      </c>
      <c r="C287" s="42"/>
      <c r="D287" s="352"/>
      <c r="E287" s="352"/>
      <c r="F287" s="352"/>
      <c r="G287" s="352"/>
      <c r="H287" s="121">
        <f t="shared" si="171"/>
        <v>0</v>
      </c>
    </row>
    <row r="288" spans="1:8" x14ac:dyDescent="0.3">
      <c r="A288" s="509"/>
      <c r="B288" s="120" t="s">
        <v>213</v>
      </c>
      <c r="C288" s="42"/>
      <c r="D288" s="352"/>
      <c r="E288" s="352"/>
      <c r="F288" s="352"/>
      <c r="G288" s="352"/>
      <c r="H288" s="121">
        <f t="shared" si="171"/>
        <v>0</v>
      </c>
    </row>
    <row r="289" spans="1:8" x14ac:dyDescent="0.3">
      <c r="A289" s="509"/>
      <c r="B289" s="119" t="s">
        <v>214</v>
      </c>
      <c r="C289" s="42"/>
      <c r="D289" s="119">
        <f>SUM(D290:D291)</f>
        <v>0</v>
      </c>
      <c r="E289" s="119">
        <f t="shared" ref="E289:G289" si="172">SUM(E290:E291)</f>
        <v>0</v>
      </c>
      <c r="F289" s="119">
        <f t="shared" si="172"/>
        <v>0</v>
      </c>
      <c r="G289" s="119">
        <f t="shared" si="172"/>
        <v>0</v>
      </c>
      <c r="H289" s="119">
        <f t="shared" si="171"/>
        <v>0</v>
      </c>
    </row>
    <row r="290" spans="1:8" x14ac:dyDescent="0.3">
      <c r="A290" s="509"/>
      <c r="B290" s="120" t="s">
        <v>212</v>
      </c>
      <c r="C290" s="42"/>
      <c r="D290" s="352"/>
      <c r="E290" s="352"/>
      <c r="F290" s="352"/>
      <c r="G290" s="352"/>
      <c r="H290" s="121">
        <f t="shared" si="171"/>
        <v>0</v>
      </c>
    </row>
    <row r="291" spans="1:8" x14ac:dyDescent="0.3">
      <c r="A291" s="509"/>
      <c r="B291" s="120" t="s">
        <v>213</v>
      </c>
      <c r="C291" s="42"/>
      <c r="D291" s="352"/>
      <c r="E291" s="352"/>
      <c r="F291" s="352"/>
      <c r="G291" s="352"/>
      <c r="H291" s="121">
        <f t="shared" si="171"/>
        <v>0</v>
      </c>
    </row>
    <row r="292" spans="1:8" x14ac:dyDescent="0.3">
      <c r="A292" s="509" t="s">
        <v>437</v>
      </c>
      <c r="B292" s="119" t="s">
        <v>211</v>
      </c>
      <c r="C292" s="119">
        <f t="shared" ref="C292" si="173">SUM(C293:C294)</f>
        <v>0</v>
      </c>
      <c r="D292" s="42"/>
      <c r="E292" s="119">
        <f t="shared" ref="E292:G292" si="174">SUM(E293:E294)</f>
        <v>0</v>
      </c>
      <c r="F292" s="119">
        <f t="shared" si="174"/>
        <v>0</v>
      </c>
      <c r="G292" s="119">
        <f t="shared" si="174"/>
        <v>0</v>
      </c>
      <c r="H292" s="119">
        <f t="shared" si="171"/>
        <v>0</v>
      </c>
    </row>
    <row r="293" spans="1:8" x14ac:dyDescent="0.3">
      <c r="A293" s="509"/>
      <c r="B293" s="120" t="s">
        <v>212</v>
      </c>
      <c r="C293" s="352"/>
      <c r="D293" s="42"/>
      <c r="E293" s="352"/>
      <c r="F293" s="352"/>
      <c r="G293" s="352"/>
      <c r="H293" s="121">
        <f t="shared" si="171"/>
        <v>0</v>
      </c>
    </row>
    <row r="294" spans="1:8" x14ac:dyDescent="0.3">
      <c r="A294" s="509"/>
      <c r="B294" s="120" t="s">
        <v>213</v>
      </c>
      <c r="C294" s="352"/>
      <c r="D294" s="42"/>
      <c r="E294" s="352"/>
      <c r="F294" s="352"/>
      <c r="G294" s="352"/>
      <c r="H294" s="121">
        <f t="shared" si="171"/>
        <v>0</v>
      </c>
    </row>
    <row r="295" spans="1:8" x14ac:dyDescent="0.3">
      <c r="A295" s="509"/>
      <c r="B295" s="119" t="s">
        <v>214</v>
      </c>
      <c r="C295" s="119">
        <f t="shared" ref="C295" si="175">SUM(C296:C297)</f>
        <v>0</v>
      </c>
      <c r="D295" s="42"/>
      <c r="E295" s="119">
        <f t="shared" ref="E295:G295" si="176">SUM(E296:E297)</f>
        <v>0</v>
      </c>
      <c r="F295" s="119">
        <f t="shared" si="176"/>
        <v>0</v>
      </c>
      <c r="G295" s="119">
        <f t="shared" si="176"/>
        <v>0</v>
      </c>
      <c r="H295" s="119">
        <f t="shared" si="171"/>
        <v>0</v>
      </c>
    </row>
    <row r="296" spans="1:8" x14ac:dyDescent="0.3">
      <c r="A296" s="509"/>
      <c r="B296" s="120" t="s">
        <v>212</v>
      </c>
      <c r="C296" s="352"/>
      <c r="D296" s="42"/>
      <c r="E296" s="352"/>
      <c r="F296" s="352"/>
      <c r="G296" s="352"/>
      <c r="H296" s="121">
        <f t="shared" si="171"/>
        <v>0</v>
      </c>
    </row>
    <row r="297" spans="1:8" x14ac:dyDescent="0.3">
      <c r="A297" s="509"/>
      <c r="B297" s="120" t="s">
        <v>213</v>
      </c>
      <c r="C297" s="352"/>
      <c r="D297" s="42"/>
      <c r="E297" s="352"/>
      <c r="F297" s="352"/>
      <c r="G297" s="352"/>
      <c r="H297" s="121">
        <f t="shared" si="171"/>
        <v>0</v>
      </c>
    </row>
    <row r="298" spans="1:8" x14ac:dyDescent="0.3">
      <c r="A298" s="509" t="s">
        <v>594</v>
      </c>
      <c r="B298" s="119" t="s">
        <v>211</v>
      </c>
      <c r="C298" s="119">
        <f t="shared" ref="C298:D298" si="177">SUM(C299:C300)</f>
        <v>0</v>
      </c>
      <c r="D298" s="119">
        <f t="shared" si="177"/>
        <v>0</v>
      </c>
      <c r="E298" s="42"/>
      <c r="F298" s="119">
        <f t="shared" ref="F298:G298" si="178">SUM(F299:F300)</f>
        <v>0</v>
      </c>
      <c r="G298" s="119">
        <f t="shared" si="178"/>
        <v>0</v>
      </c>
      <c r="H298" s="119">
        <f t="shared" si="171"/>
        <v>0</v>
      </c>
    </row>
    <row r="299" spans="1:8" x14ac:dyDescent="0.3">
      <c r="A299" s="509"/>
      <c r="B299" s="120" t="s">
        <v>212</v>
      </c>
      <c r="C299" s="352"/>
      <c r="D299" s="352"/>
      <c r="E299" s="42"/>
      <c r="F299" s="352"/>
      <c r="G299" s="352"/>
      <c r="H299" s="121">
        <f t="shared" si="171"/>
        <v>0</v>
      </c>
    </row>
    <row r="300" spans="1:8" x14ac:dyDescent="0.3">
      <c r="A300" s="509"/>
      <c r="B300" s="120" t="s">
        <v>213</v>
      </c>
      <c r="C300" s="352"/>
      <c r="D300" s="352"/>
      <c r="E300" s="42"/>
      <c r="F300" s="352"/>
      <c r="G300" s="352"/>
      <c r="H300" s="121">
        <f t="shared" si="171"/>
        <v>0</v>
      </c>
    </row>
    <row r="301" spans="1:8" x14ac:dyDescent="0.3">
      <c r="A301" s="509"/>
      <c r="B301" s="119" t="s">
        <v>214</v>
      </c>
      <c r="C301" s="119">
        <f t="shared" ref="C301:D301" si="179">SUM(C302:C303)</f>
        <v>0</v>
      </c>
      <c r="D301" s="119">
        <f t="shared" si="179"/>
        <v>0</v>
      </c>
      <c r="E301" s="42"/>
      <c r="F301" s="119">
        <f t="shared" ref="F301:G301" si="180">SUM(F302:F303)</f>
        <v>0</v>
      </c>
      <c r="G301" s="119">
        <f t="shared" si="180"/>
        <v>0</v>
      </c>
      <c r="H301" s="119">
        <f t="shared" si="171"/>
        <v>0</v>
      </c>
    </row>
    <row r="302" spans="1:8" x14ac:dyDescent="0.3">
      <c r="A302" s="509"/>
      <c r="B302" s="120" t="s">
        <v>212</v>
      </c>
      <c r="C302" s="352"/>
      <c r="D302" s="352"/>
      <c r="E302" s="42"/>
      <c r="F302" s="352"/>
      <c r="G302" s="352"/>
      <c r="H302" s="121">
        <f t="shared" si="171"/>
        <v>0</v>
      </c>
    </row>
    <row r="303" spans="1:8" x14ac:dyDescent="0.3">
      <c r="A303" s="509"/>
      <c r="B303" s="120" t="s">
        <v>213</v>
      </c>
      <c r="C303" s="352"/>
      <c r="D303" s="352"/>
      <c r="E303" s="42"/>
      <c r="F303" s="352"/>
      <c r="G303" s="352"/>
      <c r="H303" s="121">
        <f t="shared" si="171"/>
        <v>0</v>
      </c>
    </row>
    <row r="304" spans="1:8" x14ac:dyDescent="0.3">
      <c r="A304" s="509" t="s">
        <v>438</v>
      </c>
      <c r="B304" s="119" t="s">
        <v>211</v>
      </c>
      <c r="C304" s="119">
        <f t="shared" ref="C304:E304" si="181">SUM(C305:C306)</f>
        <v>0</v>
      </c>
      <c r="D304" s="119">
        <f t="shared" si="181"/>
        <v>0</v>
      </c>
      <c r="E304" s="119">
        <f t="shared" si="181"/>
        <v>0</v>
      </c>
      <c r="F304" s="42"/>
      <c r="G304" s="119">
        <f t="shared" ref="G304" si="182">SUM(G305:G306)</f>
        <v>0</v>
      </c>
      <c r="H304" s="119">
        <f t="shared" si="171"/>
        <v>0</v>
      </c>
    </row>
    <row r="305" spans="1:8" x14ac:dyDescent="0.3">
      <c r="A305" s="509"/>
      <c r="B305" s="120" t="s">
        <v>212</v>
      </c>
      <c r="C305" s="352"/>
      <c r="D305" s="352"/>
      <c r="E305" s="352"/>
      <c r="F305" s="42"/>
      <c r="G305" s="352"/>
      <c r="H305" s="121">
        <f t="shared" si="171"/>
        <v>0</v>
      </c>
    </row>
    <row r="306" spans="1:8" x14ac:dyDescent="0.3">
      <c r="A306" s="509"/>
      <c r="B306" s="120" t="s">
        <v>213</v>
      </c>
      <c r="C306" s="352"/>
      <c r="D306" s="352"/>
      <c r="E306" s="352"/>
      <c r="F306" s="42"/>
      <c r="G306" s="352"/>
      <c r="H306" s="121">
        <f t="shared" si="171"/>
        <v>0</v>
      </c>
    </row>
    <row r="307" spans="1:8" x14ac:dyDescent="0.3">
      <c r="A307" s="509"/>
      <c r="B307" s="119" t="s">
        <v>214</v>
      </c>
      <c r="C307" s="119">
        <f t="shared" ref="C307:E307" si="183">SUM(C308:C309)</f>
        <v>0</v>
      </c>
      <c r="D307" s="119">
        <f t="shared" si="183"/>
        <v>0</v>
      </c>
      <c r="E307" s="119">
        <f t="shared" si="183"/>
        <v>0</v>
      </c>
      <c r="F307" s="42"/>
      <c r="G307" s="119">
        <f t="shared" ref="G307" si="184">SUM(G308:G309)</f>
        <v>0</v>
      </c>
      <c r="H307" s="119">
        <f t="shared" si="171"/>
        <v>0</v>
      </c>
    </row>
    <row r="308" spans="1:8" x14ac:dyDescent="0.3">
      <c r="A308" s="509"/>
      <c r="B308" s="120" t="s">
        <v>212</v>
      </c>
      <c r="C308" s="352"/>
      <c r="D308" s="352"/>
      <c r="E308" s="352"/>
      <c r="F308" s="42"/>
      <c r="G308" s="352"/>
      <c r="H308" s="121">
        <f t="shared" si="171"/>
        <v>0</v>
      </c>
    </row>
    <row r="309" spans="1:8" x14ac:dyDescent="0.3">
      <c r="A309" s="509"/>
      <c r="B309" s="120" t="s">
        <v>213</v>
      </c>
      <c r="C309" s="352"/>
      <c r="D309" s="352"/>
      <c r="E309" s="352"/>
      <c r="F309" s="42"/>
      <c r="G309" s="352"/>
      <c r="H309" s="121">
        <f t="shared" si="171"/>
        <v>0</v>
      </c>
    </row>
    <row r="310" spans="1:8" x14ac:dyDescent="0.3">
      <c r="A310" s="509" t="s">
        <v>439</v>
      </c>
      <c r="B310" s="119" t="s">
        <v>211</v>
      </c>
      <c r="C310" s="119">
        <f t="shared" ref="C310:E310" si="185">SUM(C311:C312)</f>
        <v>0</v>
      </c>
      <c r="D310" s="119">
        <f t="shared" si="185"/>
        <v>0</v>
      </c>
      <c r="E310" s="119">
        <f t="shared" si="185"/>
        <v>0</v>
      </c>
      <c r="F310" s="119">
        <f>SUM(F311:F312)</f>
        <v>0</v>
      </c>
      <c r="G310" s="42"/>
      <c r="H310" s="119">
        <f t="shared" si="171"/>
        <v>0</v>
      </c>
    </row>
    <row r="311" spans="1:8" x14ac:dyDescent="0.3">
      <c r="A311" s="509"/>
      <c r="B311" s="120" t="s">
        <v>212</v>
      </c>
      <c r="C311" s="352"/>
      <c r="D311" s="352"/>
      <c r="E311" s="352"/>
      <c r="F311" s="352"/>
      <c r="G311" s="42"/>
      <c r="H311" s="121">
        <f t="shared" si="171"/>
        <v>0</v>
      </c>
    </row>
    <row r="312" spans="1:8" x14ac:dyDescent="0.3">
      <c r="A312" s="509"/>
      <c r="B312" s="120" t="s">
        <v>213</v>
      </c>
      <c r="C312" s="352"/>
      <c r="D312" s="352"/>
      <c r="E312" s="352"/>
      <c r="F312" s="352"/>
      <c r="G312" s="42"/>
      <c r="H312" s="121">
        <f t="shared" si="171"/>
        <v>0</v>
      </c>
    </row>
    <row r="313" spans="1:8" x14ac:dyDescent="0.3">
      <c r="A313" s="509"/>
      <c r="B313" s="119" t="s">
        <v>214</v>
      </c>
      <c r="C313" s="119">
        <f t="shared" ref="C313:E313" si="186">SUM(C314:C315)</f>
        <v>0</v>
      </c>
      <c r="D313" s="119">
        <f t="shared" si="186"/>
        <v>0</v>
      </c>
      <c r="E313" s="119">
        <f t="shared" si="186"/>
        <v>0</v>
      </c>
      <c r="F313" s="119">
        <f>SUM(F314:F315)</f>
        <v>0</v>
      </c>
      <c r="G313" s="42"/>
      <c r="H313" s="119">
        <f t="shared" si="171"/>
        <v>0</v>
      </c>
    </row>
    <row r="314" spans="1:8" x14ac:dyDescent="0.3">
      <c r="A314" s="509"/>
      <c r="B314" s="120" t="s">
        <v>212</v>
      </c>
      <c r="C314" s="352"/>
      <c r="D314" s="352"/>
      <c r="E314" s="352"/>
      <c r="F314" s="352"/>
      <c r="G314" s="42"/>
      <c r="H314" s="121">
        <f t="shared" si="171"/>
        <v>0</v>
      </c>
    </row>
    <row r="315" spans="1:8" x14ac:dyDescent="0.3">
      <c r="A315" s="512"/>
      <c r="B315" s="120" t="s">
        <v>213</v>
      </c>
      <c r="C315" s="352"/>
      <c r="D315" s="352"/>
      <c r="E315" s="352"/>
      <c r="F315" s="352"/>
      <c r="G315" s="42"/>
      <c r="H315" s="121">
        <f t="shared" si="171"/>
        <v>0</v>
      </c>
    </row>
    <row r="316" spans="1:8" x14ac:dyDescent="0.3">
      <c r="A316" s="509" t="s">
        <v>421</v>
      </c>
      <c r="B316" s="122" t="s">
        <v>211</v>
      </c>
      <c r="C316" s="122">
        <f>SUM(C286,C292,C298,C304,C310,)</f>
        <v>0</v>
      </c>
      <c r="D316" s="122">
        <f t="shared" ref="D316:H316" si="187">SUM(D286,D292,D298,D304,D310,)</f>
        <v>0</v>
      </c>
      <c r="E316" s="122">
        <f t="shared" si="187"/>
        <v>0</v>
      </c>
      <c r="F316" s="122">
        <f t="shared" si="187"/>
        <v>0</v>
      </c>
      <c r="G316" s="122">
        <f t="shared" si="187"/>
        <v>0</v>
      </c>
      <c r="H316" s="122">
        <f t="shared" si="187"/>
        <v>0</v>
      </c>
    </row>
    <row r="317" spans="1:8" x14ac:dyDescent="0.3">
      <c r="A317" s="509"/>
      <c r="B317" s="120" t="s">
        <v>212</v>
      </c>
      <c r="C317" s="121">
        <f t="shared" ref="C317:H317" si="188">SUM(C287,C293,C299,C305,C311,)</f>
        <v>0</v>
      </c>
      <c r="D317" s="121">
        <f t="shared" si="188"/>
        <v>0</v>
      </c>
      <c r="E317" s="121">
        <f t="shared" si="188"/>
        <v>0</v>
      </c>
      <c r="F317" s="121">
        <f t="shared" si="188"/>
        <v>0</v>
      </c>
      <c r="G317" s="121">
        <f t="shared" si="188"/>
        <v>0</v>
      </c>
      <c r="H317" s="121">
        <f t="shared" si="188"/>
        <v>0</v>
      </c>
    </row>
    <row r="318" spans="1:8" x14ac:dyDescent="0.3">
      <c r="A318" s="509"/>
      <c r="B318" s="120" t="s">
        <v>213</v>
      </c>
      <c r="C318" s="121">
        <f>SUM(C288,C294,C300,C306,C312,)</f>
        <v>0</v>
      </c>
      <c r="D318" s="121">
        <f t="shared" ref="D318:H318" si="189">SUM(D288,D294,D300,D306,D312,)</f>
        <v>0</v>
      </c>
      <c r="E318" s="121">
        <f t="shared" si="189"/>
        <v>0</v>
      </c>
      <c r="F318" s="121">
        <f t="shared" si="189"/>
        <v>0</v>
      </c>
      <c r="G318" s="121">
        <f t="shared" si="189"/>
        <v>0</v>
      </c>
      <c r="H318" s="121">
        <f t="shared" si="189"/>
        <v>0</v>
      </c>
    </row>
    <row r="319" spans="1:8" x14ac:dyDescent="0.3">
      <c r="A319" s="509"/>
      <c r="B319" s="122" t="s">
        <v>214</v>
      </c>
      <c r="C319" s="122">
        <f t="shared" ref="C319:H319" si="190">SUM(C289,C295,C301,C307,C313,)</f>
        <v>0</v>
      </c>
      <c r="D319" s="122">
        <f t="shared" si="190"/>
        <v>0</v>
      </c>
      <c r="E319" s="122">
        <f t="shared" si="190"/>
        <v>0</v>
      </c>
      <c r="F319" s="122">
        <f t="shared" si="190"/>
        <v>0</v>
      </c>
      <c r="G319" s="122">
        <f t="shared" si="190"/>
        <v>0</v>
      </c>
      <c r="H319" s="122">
        <f t="shared" si="190"/>
        <v>0</v>
      </c>
    </row>
    <row r="320" spans="1:8" x14ac:dyDescent="0.3">
      <c r="A320" s="509"/>
      <c r="B320" s="120" t="s">
        <v>212</v>
      </c>
      <c r="C320" s="121">
        <f t="shared" ref="C320:H320" si="191">SUM(C290,C296,C302,C308,C314,)</f>
        <v>0</v>
      </c>
      <c r="D320" s="121">
        <f t="shared" si="191"/>
        <v>0</v>
      </c>
      <c r="E320" s="121">
        <f t="shared" si="191"/>
        <v>0</v>
      </c>
      <c r="F320" s="121">
        <f t="shared" si="191"/>
        <v>0</v>
      </c>
      <c r="G320" s="121">
        <f t="shared" si="191"/>
        <v>0</v>
      </c>
      <c r="H320" s="121">
        <f t="shared" si="191"/>
        <v>0</v>
      </c>
    </row>
    <row r="321" spans="1:8" x14ac:dyDescent="0.3">
      <c r="A321" s="512"/>
      <c r="B321" s="120" t="s">
        <v>213</v>
      </c>
      <c r="C321" s="121">
        <f>SUM(C291,C297,C303,C309,C315,)</f>
        <v>0</v>
      </c>
      <c r="D321" s="121">
        <f t="shared" ref="D321:H321" si="192">SUM(D291,D297,D303,D309,D315,)</f>
        <v>0</v>
      </c>
      <c r="E321" s="121">
        <f t="shared" si="192"/>
        <v>0</v>
      </c>
      <c r="F321" s="121">
        <f t="shared" si="192"/>
        <v>0</v>
      </c>
      <c r="G321" s="121">
        <f t="shared" si="192"/>
        <v>0</v>
      </c>
      <c r="H321" s="121">
        <f t="shared" si="192"/>
        <v>0</v>
      </c>
    </row>
    <row r="323" spans="1:8" ht="18" x14ac:dyDescent="0.35">
      <c r="B323" s="510" t="str">
        <f>$J$5</f>
        <v>Budget 2027</v>
      </c>
      <c r="C323" s="511"/>
      <c r="D323" s="511"/>
      <c r="E323" s="511"/>
      <c r="F323" s="511"/>
      <c r="G323" s="511"/>
      <c r="H323" s="511"/>
    </row>
    <row r="324" spans="1:8" ht="40.5" x14ac:dyDescent="0.3">
      <c r="B324" s="116"/>
      <c r="C324" s="117" t="s">
        <v>215</v>
      </c>
      <c r="D324" s="118" t="s">
        <v>216</v>
      </c>
      <c r="E324" s="117" t="s">
        <v>597</v>
      </c>
      <c r="F324" s="117" t="s">
        <v>217</v>
      </c>
      <c r="G324" s="118" t="s">
        <v>218</v>
      </c>
      <c r="H324" s="118" t="s">
        <v>421</v>
      </c>
    </row>
    <row r="325" spans="1:8" x14ac:dyDescent="0.3">
      <c r="A325" s="513" t="s">
        <v>436</v>
      </c>
      <c r="B325" s="119" t="s">
        <v>211</v>
      </c>
      <c r="C325" s="42"/>
      <c r="D325" s="119">
        <f>SUM(D326:D327)</f>
        <v>0</v>
      </c>
      <c r="E325" s="119">
        <f t="shared" ref="E325:G325" si="193">SUM(E326:E327)</f>
        <v>0</v>
      </c>
      <c r="F325" s="119">
        <f t="shared" si="193"/>
        <v>0</v>
      </c>
      <c r="G325" s="119">
        <f t="shared" si="193"/>
        <v>0</v>
      </c>
      <c r="H325" s="119">
        <f t="shared" ref="H325:H354" si="194">SUM(C325:G325)</f>
        <v>0</v>
      </c>
    </row>
    <row r="326" spans="1:8" x14ac:dyDescent="0.3">
      <c r="A326" s="509"/>
      <c r="B326" s="120" t="s">
        <v>212</v>
      </c>
      <c r="C326" s="42"/>
      <c r="D326" s="352"/>
      <c r="E326" s="352"/>
      <c r="F326" s="352"/>
      <c r="G326" s="352"/>
      <c r="H326" s="121">
        <f t="shared" si="194"/>
        <v>0</v>
      </c>
    </row>
    <row r="327" spans="1:8" x14ac:dyDescent="0.3">
      <c r="A327" s="509"/>
      <c r="B327" s="120" t="s">
        <v>213</v>
      </c>
      <c r="C327" s="42"/>
      <c r="D327" s="352"/>
      <c r="E327" s="352"/>
      <c r="F327" s="352"/>
      <c r="G327" s="352"/>
      <c r="H327" s="121">
        <f t="shared" si="194"/>
        <v>0</v>
      </c>
    </row>
    <row r="328" spans="1:8" x14ac:dyDescent="0.3">
      <c r="A328" s="509"/>
      <c r="B328" s="119" t="s">
        <v>214</v>
      </c>
      <c r="C328" s="42"/>
      <c r="D328" s="119">
        <f>SUM(D329:D330)</f>
        <v>0</v>
      </c>
      <c r="E328" s="119">
        <f t="shared" ref="E328:G328" si="195">SUM(E329:E330)</f>
        <v>0</v>
      </c>
      <c r="F328" s="119">
        <f t="shared" si="195"/>
        <v>0</v>
      </c>
      <c r="G328" s="119">
        <f t="shared" si="195"/>
        <v>0</v>
      </c>
      <c r="H328" s="119">
        <f t="shared" si="194"/>
        <v>0</v>
      </c>
    </row>
    <row r="329" spans="1:8" x14ac:dyDescent="0.3">
      <c r="A329" s="509"/>
      <c r="B329" s="120" t="s">
        <v>212</v>
      </c>
      <c r="C329" s="42"/>
      <c r="D329" s="352"/>
      <c r="E329" s="352"/>
      <c r="F329" s="352"/>
      <c r="G329" s="352"/>
      <c r="H329" s="121">
        <f t="shared" si="194"/>
        <v>0</v>
      </c>
    </row>
    <row r="330" spans="1:8" x14ac:dyDescent="0.3">
      <c r="A330" s="509"/>
      <c r="B330" s="120" t="s">
        <v>213</v>
      </c>
      <c r="C330" s="42"/>
      <c r="D330" s="352"/>
      <c r="E330" s="352"/>
      <c r="F330" s="352"/>
      <c r="G330" s="352"/>
      <c r="H330" s="121">
        <f t="shared" si="194"/>
        <v>0</v>
      </c>
    </row>
    <row r="331" spans="1:8" x14ac:dyDescent="0.3">
      <c r="A331" s="509" t="s">
        <v>437</v>
      </c>
      <c r="B331" s="119" t="s">
        <v>211</v>
      </c>
      <c r="C331" s="119">
        <f t="shared" ref="C331" si="196">SUM(C332:C333)</f>
        <v>0</v>
      </c>
      <c r="D331" s="42"/>
      <c r="E331" s="119">
        <f t="shared" ref="E331:G331" si="197">SUM(E332:E333)</f>
        <v>0</v>
      </c>
      <c r="F331" s="119">
        <f t="shared" si="197"/>
        <v>0</v>
      </c>
      <c r="G331" s="119">
        <f t="shared" si="197"/>
        <v>0</v>
      </c>
      <c r="H331" s="119">
        <f t="shared" si="194"/>
        <v>0</v>
      </c>
    </row>
    <row r="332" spans="1:8" x14ac:dyDescent="0.3">
      <c r="A332" s="509"/>
      <c r="B332" s="120" t="s">
        <v>212</v>
      </c>
      <c r="C332" s="352"/>
      <c r="D332" s="42"/>
      <c r="E332" s="352"/>
      <c r="F332" s="352"/>
      <c r="G332" s="352"/>
      <c r="H332" s="121">
        <f t="shared" si="194"/>
        <v>0</v>
      </c>
    </row>
    <row r="333" spans="1:8" x14ac:dyDescent="0.3">
      <c r="A333" s="509"/>
      <c r="B333" s="120" t="s">
        <v>213</v>
      </c>
      <c r="C333" s="352"/>
      <c r="D333" s="42"/>
      <c r="E333" s="352"/>
      <c r="F333" s="352"/>
      <c r="G333" s="352"/>
      <c r="H333" s="121">
        <f t="shared" si="194"/>
        <v>0</v>
      </c>
    </row>
    <row r="334" spans="1:8" x14ac:dyDescent="0.3">
      <c r="A334" s="509"/>
      <c r="B334" s="119" t="s">
        <v>214</v>
      </c>
      <c r="C334" s="119">
        <f t="shared" ref="C334" si="198">SUM(C335:C336)</f>
        <v>0</v>
      </c>
      <c r="D334" s="42"/>
      <c r="E334" s="119">
        <f t="shared" ref="E334:G334" si="199">SUM(E335:E336)</f>
        <v>0</v>
      </c>
      <c r="F334" s="119">
        <f t="shared" si="199"/>
        <v>0</v>
      </c>
      <c r="G334" s="119">
        <f t="shared" si="199"/>
        <v>0</v>
      </c>
      <c r="H334" s="119">
        <f t="shared" si="194"/>
        <v>0</v>
      </c>
    </row>
    <row r="335" spans="1:8" x14ac:dyDescent="0.3">
      <c r="A335" s="509"/>
      <c r="B335" s="120" t="s">
        <v>212</v>
      </c>
      <c r="C335" s="352"/>
      <c r="D335" s="42"/>
      <c r="E335" s="352"/>
      <c r="F335" s="352"/>
      <c r="G335" s="352"/>
      <c r="H335" s="121">
        <f t="shared" si="194"/>
        <v>0</v>
      </c>
    </row>
    <row r="336" spans="1:8" x14ac:dyDescent="0.3">
      <c r="A336" s="509"/>
      <c r="B336" s="120" t="s">
        <v>213</v>
      </c>
      <c r="C336" s="352"/>
      <c r="D336" s="42"/>
      <c r="E336" s="352"/>
      <c r="F336" s="352"/>
      <c r="G336" s="352"/>
      <c r="H336" s="121">
        <f t="shared" si="194"/>
        <v>0</v>
      </c>
    </row>
    <row r="337" spans="1:8" x14ac:dyDescent="0.3">
      <c r="A337" s="509" t="s">
        <v>594</v>
      </c>
      <c r="B337" s="119" t="s">
        <v>211</v>
      </c>
      <c r="C337" s="119">
        <f t="shared" ref="C337:D337" si="200">SUM(C338:C339)</f>
        <v>0</v>
      </c>
      <c r="D337" s="119">
        <f t="shared" si="200"/>
        <v>0</v>
      </c>
      <c r="E337" s="42"/>
      <c r="F337" s="119">
        <f t="shared" ref="F337:G337" si="201">SUM(F338:F339)</f>
        <v>0</v>
      </c>
      <c r="G337" s="119">
        <f t="shared" si="201"/>
        <v>0</v>
      </c>
      <c r="H337" s="119">
        <f t="shared" si="194"/>
        <v>0</v>
      </c>
    </row>
    <row r="338" spans="1:8" x14ac:dyDescent="0.3">
      <c r="A338" s="509"/>
      <c r="B338" s="120" t="s">
        <v>212</v>
      </c>
      <c r="C338" s="352"/>
      <c r="D338" s="352"/>
      <c r="E338" s="42"/>
      <c r="F338" s="352"/>
      <c r="G338" s="352"/>
      <c r="H338" s="121">
        <f t="shared" si="194"/>
        <v>0</v>
      </c>
    </row>
    <row r="339" spans="1:8" x14ac:dyDescent="0.3">
      <c r="A339" s="509"/>
      <c r="B339" s="120" t="s">
        <v>213</v>
      </c>
      <c r="C339" s="352"/>
      <c r="D339" s="352"/>
      <c r="E339" s="42"/>
      <c r="F339" s="352"/>
      <c r="G339" s="352"/>
      <c r="H339" s="121">
        <f t="shared" si="194"/>
        <v>0</v>
      </c>
    </row>
    <row r="340" spans="1:8" x14ac:dyDescent="0.3">
      <c r="A340" s="509"/>
      <c r="B340" s="119" t="s">
        <v>214</v>
      </c>
      <c r="C340" s="119">
        <f t="shared" ref="C340:D340" si="202">SUM(C341:C342)</f>
        <v>0</v>
      </c>
      <c r="D340" s="119">
        <f t="shared" si="202"/>
        <v>0</v>
      </c>
      <c r="E340" s="42"/>
      <c r="F340" s="119">
        <f t="shared" ref="F340:G340" si="203">SUM(F341:F342)</f>
        <v>0</v>
      </c>
      <c r="G340" s="119">
        <f t="shared" si="203"/>
        <v>0</v>
      </c>
      <c r="H340" s="119">
        <f t="shared" si="194"/>
        <v>0</v>
      </c>
    </row>
    <row r="341" spans="1:8" x14ac:dyDescent="0.3">
      <c r="A341" s="509"/>
      <c r="B341" s="120" t="s">
        <v>212</v>
      </c>
      <c r="C341" s="352"/>
      <c r="D341" s="352"/>
      <c r="E341" s="42"/>
      <c r="F341" s="352"/>
      <c r="G341" s="352"/>
      <c r="H341" s="121">
        <f t="shared" si="194"/>
        <v>0</v>
      </c>
    </row>
    <row r="342" spans="1:8" x14ac:dyDescent="0.3">
      <c r="A342" s="509"/>
      <c r="B342" s="120" t="s">
        <v>213</v>
      </c>
      <c r="C342" s="352"/>
      <c r="D342" s="352"/>
      <c r="E342" s="42"/>
      <c r="F342" s="352"/>
      <c r="G342" s="352"/>
      <c r="H342" s="121">
        <f t="shared" si="194"/>
        <v>0</v>
      </c>
    </row>
    <row r="343" spans="1:8" x14ac:dyDescent="0.3">
      <c r="A343" s="509" t="s">
        <v>438</v>
      </c>
      <c r="B343" s="119" t="s">
        <v>211</v>
      </c>
      <c r="C343" s="119">
        <f t="shared" ref="C343:E343" si="204">SUM(C344:C345)</f>
        <v>0</v>
      </c>
      <c r="D343" s="119">
        <f t="shared" si="204"/>
        <v>0</v>
      </c>
      <c r="E343" s="119">
        <f t="shared" si="204"/>
        <v>0</v>
      </c>
      <c r="F343" s="42"/>
      <c r="G343" s="119">
        <f t="shared" ref="G343" si="205">SUM(G344:G345)</f>
        <v>0</v>
      </c>
      <c r="H343" s="119">
        <f t="shared" si="194"/>
        <v>0</v>
      </c>
    </row>
    <row r="344" spans="1:8" x14ac:dyDescent="0.3">
      <c r="A344" s="509"/>
      <c r="B344" s="120" t="s">
        <v>212</v>
      </c>
      <c r="C344" s="352"/>
      <c r="D344" s="352"/>
      <c r="E344" s="352"/>
      <c r="F344" s="42"/>
      <c r="G344" s="352"/>
      <c r="H344" s="121">
        <f t="shared" si="194"/>
        <v>0</v>
      </c>
    </row>
    <row r="345" spans="1:8" x14ac:dyDescent="0.3">
      <c r="A345" s="509"/>
      <c r="B345" s="120" t="s">
        <v>213</v>
      </c>
      <c r="C345" s="352"/>
      <c r="D345" s="352"/>
      <c r="E345" s="352"/>
      <c r="F345" s="42"/>
      <c r="G345" s="352"/>
      <c r="H345" s="121">
        <f t="shared" si="194"/>
        <v>0</v>
      </c>
    </row>
    <row r="346" spans="1:8" x14ac:dyDescent="0.3">
      <c r="A346" s="509"/>
      <c r="B346" s="119" t="s">
        <v>214</v>
      </c>
      <c r="C346" s="119">
        <f t="shared" ref="C346:E346" si="206">SUM(C347:C348)</f>
        <v>0</v>
      </c>
      <c r="D346" s="119">
        <f t="shared" si="206"/>
        <v>0</v>
      </c>
      <c r="E346" s="119">
        <f t="shared" si="206"/>
        <v>0</v>
      </c>
      <c r="F346" s="42"/>
      <c r="G346" s="119">
        <f t="shared" ref="G346" si="207">SUM(G347:G348)</f>
        <v>0</v>
      </c>
      <c r="H346" s="119">
        <f t="shared" si="194"/>
        <v>0</v>
      </c>
    </row>
    <row r="347" spans="1:8" x14ac:dyDescent="0.3">
      <c r="A347" s="509"/>
      <c r="B347" s="120" t="s">
        <v>212</v>
      </c>
      <c r="C347" s="352"/>
      <c r="D347" s="352"/>
      <c r="E347" s="352"/>
      <c r="F347" s="42"/>
      <c r="G347" s="352"/>
      <c r="H347" s="121">
        <f t="shared" si="194"/>
        <v>0</v>
      </c>
    </row>
    <row r="348" spans="1:8" x14ac:dyDescent="0.3">
      <c r="A348" s="509"/>
      <c r="B348" s="120" t="s">
        <v>213</v>
      </c>
      <c r="C348" s="352"/>
      <c r="D348" s="352"/>
      <c r="E348" s="352"/>
      <c r="F348" s="42"/>
      <c r="G348" s="352"/>
      <c r="H348" s="121">
        <f t="shared" si="194"/>
        <v>0</v>
      </c>
    </row>
    <row r="349" spans="1:8" x14ac:dyDescent="0.3">
      <c r="A349" s="509" t="s">
        <v>439</v>
      </c>
      <c r="B349" s="119" t="s">
        <v>211</v>
      </c>
      <c r="C349" s="119">
        <f t="shared" ref="C349:E349" si="208">SUM(C350:C351)</f>
        <v>0</v>
      </c>
      <c r="D349" s="119">
        <f t="shared" si="208"/>
        <v>0</v>
      </c>
      <c r="E349" s="119">
        <f t="shared" si="208"/>
        <v>0</v>
      </c>
      <c r="F349" s="119">
        <f>SUM(F350:F351)</f>
        <v>0</v>
      </c>
      <c r="G349" s="42"/>
      <c r="H349" s="119">
        <f t="shared" si="194"/>
        <v>0</v>
      </c>
    </row>
    <row r="350" spans="1:8" x14ac:dyDescent="0.3">
      <c r="A350" s="509"/>
      <c r="B350" s="120" t="s">
        <v>212</v>
      </c>
      <c r="C350" s="352"/>
      <c r="D350" s="352"/>
      <c r="E350" s="352"/>
      <c r="F350" s="352"/>
      <c r="G350" s="42"/>
      <c r="H350" s="121">
        <f t="shared" si="194"/>
        <v>0</v>
      </c>
    </row>
    <row r="351" spans="1:8" x14ac:dyDescent="0.3">
      <c r="A351" s="509"/>
      <c r="B351" s="120" t="s">
        <v>213</v>
      </c>
      <c r="C351" s="352"/>
      <c r="D351" s="352"/>
      <c r="E351" s="352"/>
      <c r="F351" s="352"/>
      <c r="G351" s="42"/>
      <c r="H351" s="121">
        <f t="shared" si="194"/>
        <v>0</v>
      </c>
    </row>
    <row r="352" spans="1:8" x14ac:dyDescent="0.3">
      <c r="A352" s="509"/>
      <c r="B352" s="119" t="s">
        <v>214</v>
      </c>
      <c r="C352" s="119">
        <f t="shared" ref="C352:E352" si="209">SUM(C353:C354)</f>
        <v>0</v>
      </c>
      <c r="D352" s="119">
        <f t="shared" si="209"/>
        <v>0</v>
      </c>
      <c r="E352" s="119">
        <f t="shared" si="209"/>
        <v>0</v>
      </c>
      <c r="F352" s="119">
        <f>SUM(F353:F354)</f>
        <v>0</v>
      </c>
      <c r="G352" s="42"/>
      <c r="H352" s="119">
        <f t="shared" si="194"/>
        <v>0</v>
      </c>
    </row>
    <row r="353" spans="1:8" x14ac:dyDescent="0.3">
      <c r="A353" s="509"/>
      <c r="B353" s="120" t="s">
        <v>212</v>
      </c>
      <c r="C353" s="352"/>
      <c r="D353" s="352"/>
      <c r="E353" s="352"/>
      <c r="F353" s="352"/>
      <c r="G353" s="42"/>
      <c r="H353" s="121">
        <f t="shared" si="194"/>
        <v>0</v>
      </c>
    </row>
    <row r="354" spans="1:8" x14ac:dyDescent="0.3">
      <c r="A354" s="512"/>
      <c r="B354" s="120" t="s">
        <v>213</v>
      </c>
      <c r="C354" s="352"/>
      <c r="D354" s="352"/>
      <c r="E354" s="352"/>
      <c r="F354" s="352"/>
      <c r="G354" s="42"/>
      <c r="H354" s="121">
        <f t="shared" si="194"/>
        <v>0</v>
      </c>
    </row>
    <row r="355" spans="1:8" x14ac:dyDescent="0.3">
      <c r="A355" s="509" t="s">
        <v>421</v>
      </c>
      <c r="B355" s="122" t="s">
        <v>211</v>
      </c>
      <c r="C355" s="122">
        <f>SUM(C325,C331,C337,C343,C349,)</f>
        <v>0</v>
      </c>
      <c r="D355" s="122">
        <f t="shared" ref="D355:H355" si="210">SUM(D325,D331,D337,D343,D349,)</f>
        <v>0</v>
      </c>
      <c r="E355" s="122">
        <f t="shared" si="210"/>
        <v>0</v>
      </c>
      <c r="F355" s="122">
        <f t="shared" si="210"/>
        <v>0</v>
      </c>
      <c r="G355" s="122">
        <f t="shared" si="210"/>
        <v>0</v>
      </c>
      <c r="H355" s="122">
        <f t="shared" si="210"/>
        <v>0</v>
      </c>
    </row>
    <row r="356" spans="1:8" x14ac:dyDescent="0.3">
      <c r="A356" s="509"/>
      <c r="B356" s="120" t="s">
        <v>212</v>
      </c>
      <c r="C356" s="121">
        <f t="shared" ref="C356:H356" si="211">SUM(C326,C332,C338,C344,C350,)</f>
        <v>0</v>
      </c>
      <c r="D356" s="121">
        <f t="shared" si="211"/>
        <v>0</v>
      </c>
      <c r="E356" s="121">
        <f t="shared" si="211"/>
        <v>0</v>
      </c>
      <c r="F356" s="121">
        <f t="shared" si="211"/>
        <v>0</v>
      </c>
      <c r="G356" s="121">
        <f t="shared" si="211"/>
        <v>0</v>
      </c>
      <c r="H356" s="121">
        <f t="shared" si="211"/>
        <v>0</v>
      </c>
    </row>
    <row r="357" spans="1:8" x14ac:dyDescent="0.3">
      <c r="A357" s="509"/>
      <c r="B357" s="120" t="s">
        <v>213</v>
      </c>
      <c r="C357" s="121">
        <f>SUM(C327,C333,C339,C345,C351,)</f>
        <v>0</v>
      </c>
      <c r="D357" s="121">
        <f t="shared" ref="D357:H357" si="212">SUM(D327,D333,D339,D345,D351,)</f>
        <v>0</v>
      </c>
      <c r="E357" s="121">
        <f t="shared" si="212"/>
        <v>0</v>
      </c>
      <c r="F357" s="121">
        <f t="shared" si="212"/>
        <v>0</v>
      </c>
      <c r="G357" s="121">
        <f t="shared" si="212"/>
        <v>0</v>
      </c>
      <c r="H357" s="121">
        <f t="shared" si="212"/>
        <v>0</v>
      </c>
    </row>
    <row r="358" spans="1:8" x14ac:dyDescent="0.3">
      <c r="A358" s="509"/>
      <c r="B358" s="122" t="s">
        <v>214</v>
      </c>
      <c r="C358" s="122">
        <f t="shared" ref="C358:H358" si="213">SUM(C328,C334,C340,C346,C352,)</f>
        <v>0</v>
      </c>
      <c r="D358" s="122">
        <f t="shared" si="213"/>
        <v>0</v>
      </c>
      <c r="E358" s="122">
        <f t="shared" si="213"/>
        <v>0</v>
      </c>
      <c r="F358" s="122">
        <f t="shared" si="213"/>
        <v>0</v>
      </c>
      <c r="G358" s="122">
        <f t="shared" si="213"/>
        <v>0</v>
      </c>
      <c r="H358" s="122">
        <f t="shared" si="213"/>
        <v>0</v>
      </c>
    </row>
    <row r="359" spans="1:8" x14ac:dyDescent="0.3">
      <c r="A359" s="509"/>
      <c r="B359" s="120" t="s">
        <v>212</v>
      </c>
      <c r="C359" s="121">
        <f t="shared" ref="C359:H359" si="214">SUM(C329,C335,C341,C347,C353,)</f>
        <v>0</v>
      </c>
      <c r="D359" s="121">
        <f t="shared" si="214"/>
        <v>0</v>
      </c>
      <c r="E359" s="121">
        <f t="shared" si="214"/>
        <v>0</v>
      </c>
      <c r="F359" s="121">
        <f t="shared" si="214"/>
        <v>0</v>
      </c>
      <c r="G359" s="121">
        <f t="shared" si="214"/>
        <v>0</v>
      </c>
      <c r="H359" s="121">
        <f t="shared" si="214"/>
        <v>0</v>
      </c>
    </row>
    <row r="360" spans="1:8" x14ac:dyDescent="0.3">
      <c r="A360" s="512"/>
      <c r="B360" s="120" t="s">
        <v>213</v>
      </c>
      <c r="C360" s="121">
        <f>SUM(C330,C336,C342,C348,C354,)</f>
        <v>0</v>
      </c>
      <c r="D360" s="121">
        <f t="shared" ref="D360:H360" si="215">SUM(D330,D336,D342,D348,D354,)</f>
        <v>0</v>
      </c>
      <c r="E360" s="121">
        <f t="shared" si="215"/>
        <v>0</v>
      </c>
      <c r="F360" s="121">
        <f t="shared" si="215"/>
        <v>0</v>
      </c>
      <c r="G360" s="121">
        <f t="shared" si="215"/>
        <v>0</v>
      </c>
      <c r="H360" s="121">
        <f t="shared" si="215"/>
        <v>0</v>
      </c>
    </row>
    <row r="362" spans="1:8" ht="18" x14ac:dyDescent="0.35">
      <c r="B362" s="510" t="str">
        <f>$K$5</f>
        <v>Budget 2028</v>
      </c>
      <c r="C362" s="511"/>
      <c r="D362" s="511"/>
      <c r="E362" s="511"/>
      <c r="F362" s="511"/>
      <c r="G362" s="511"/>
      <c r="H362" s="511"/>
    </row>
    <row r="363" spans="1:8" ht="40.5" x14ac:dyDescent="0.3">
      <c r="B363" s="116"/>
      <c r="C363" s="117" t="s">
        <v>215</v>
      </c>
      <c r="D363" s="118" t="s">
        <v>216</v>
      </c>
      <c r="E363" s="117" t="s">
        <v>597</v>
      </c>
      <c r="F363" s="117" t="s">
        <v>217</v>
      </c>
      <c r="G363" s="118" t="s">
        <v>218</v>
      </c>
      <c r="H363" s="118" t="s">
        <v>421</v>
      </c>
    </row>
    <row r="364" spans="1:8" x14ac:dyDescent="0.3">
      <c r="A364" s="513" t="s">
        <v>436</v>
      </c>
      <c r="B364" s="119" t="s">
        <v>211</v>
      </c>
      <c r="C364" s="42"/>
      <c r="D364" s="119">
        <f>SUM(D365:D366)</f>
        <v>0</v>
      </c>
      <c r="E364" s="119">
        <f t="shared" ref="E364:G364" si="216">SUM(E365:E366)</f>
        <v>0</v>
      </c>
      <c r="F364" s="119">
        <f t="shared" si="216"/>
        <v>0</v>
      </c>
      <c r="G364" s="119">
        <f t="shared" si="216"/>
        <v>0</v>
      </c>
      <c r="H364" s="119">
        <f t="shared" ref="H364:H393" si="217">SUM(C364:G364)</f>
        <v>0</v>
      </c>
    </row>
    <row r="365" spans="1:8" x14ac:dyDescent="0.3">
      <c r="A365" s="509"/>
      <c r="B365" s="120" t="s">
        <v>212</v>
      </c>
      <c r="C365" s="42"/>
      <c r="D365" s="352"/>
      <c r="E365" s="352"/>
      <c r="F365" s="352"/>
      <c r="G365" s="352"/>
      <c r="H365" s="121">
        <f t="shared" si="217"/>
        <v>0</v>
      </c>
    </row>
    <row r="366" spans="1:8" x14ac:dyDescent="0.3">
      <c r="A366" s="509"/>
      <c r="B366" s="120" t="s">
        <v>213</v>
      </c>
      <c r="C366" s="42"/>
      <c r="D366" s="352"/>
      <c r="E366" s="352"/>
      <c r="F366" s="352"/>
      <c r="G366" s="352"/>
      <c r="H366" s="121">
        <f t="shared" si="217"/>
        <v>0</v>
      </c>
    </row>
    <row r="367" spans="1:8" x14ac:dyDescent="0.3">
      <c r="A367" s="509"/>
      <c r="B367" s="119" t="s">
        <v>214</v>
      </c>
      <c r="C367" s="42"/>
      <c r="D367" s="119">
        <f>SUM(D368:D369)</f>
        <v>0</v>
      </c>
      <c r="E367" s="119">
        <f t="shared" ref="E367:G367" si="218">SUM(E368:E369)</f>
        <v>0</v>
      </c>
      <c r="F367" s="119">
        <f t="shared" si="218"/>
        <v>0</v>
      </c>
      <c r="G367" s="119">
        <f t="shared" si="218"/>
        <v>0</v>
      </c>
      <c r="H367" s="119">
        <f t="shared" si="217"/>
        <v>0</v>
      </c>
    </row>
    <row r="368" spans="1:8" x14ac:dyDescent="0.3">
      <c r="A368" s="509"/>
      <c r="B368" s="120" t="s">
        <v>212</v>
      </c>
      <c r="C368" s="42"/>
      <c r="D368" s="352"/>
      <c r="E368" s="352"/>
      <c r="F368" s="352"/>
      <c r="G368" s="352"/>
      <c r="H368" s="121">
        <f t="shared" si="217"/>
        <v>0</v>
      </c>
    </row>
    <row r="369" spans="1:8" x14ac:dyDescent="0.3">
      <c r="A369" s="509"/>
      <c r="B369" s="120" t="s">
        <v>213</v>
      </c>
      <c r="C369" s="42"/>
      <c r="D369" s="352"/>
      <c r="E369" s="352"/>
      <c r="F369" s="352"/>
      <c r="G369" s="352"/>
      <c r="H369" s="121">
        <f t="shared" si="217"/>
        <v>0</v>
      </c>
    </row>
    <row r="370" spans="1:8" x14ac:dyDescent="0.3">
      <c r="A370" s="509" t="s">
        <v>437</v>
      </c>
      <c r="B370" s="119" t="s">
        <v>211</v>
      </c>
      <c r="C370" s="119">
        <f t="shared" ref="C370" si="219">SUM(C371:C372)</f>
        <v>0</v>
      </c>
      <c r="D370" s="42"/>
      <c r="E370" s="119">
        <f t="shared" ref="E370:G370" si="220">SUM(E371:E372)</f>
        <v>0</v>
      </c>
      <c r="F370" s="119">
        <f t="shared" si="220"/>
        <v>0</v>
      </c>
      <c r="G370" s="119">
        <f t="shared" si="220"/>
        <v>0</v>
      </c>
      <c r="H370" s="119">
        <f t="shared" si="217"/>
        <v>0</v>
      </c>
    </row>
    <row r="371" spans="1:8" x14ac:dyDescent="0.3">
      <c r="A371" s="509"/>
      <c r="B371" s="120" t="s">
        <v>212</v>
      </c>
      <c r="C371" s="352"/>
      <c r="D371" s="42"/>
      <c r="E371" s="352"/>
      <c r="F371" s="352"/>
      <c r="G371" s="352"/>
      <c r="H371" s="121">
        <f t="shared" si="217"/>
        <v>0</v>
      </c>
    </row>
    <row r="372" spans="1:8" x14ac:dyDescent="0.3">
      <c r="A372" s="509"/>
      <c r="B372" s="120" t="s">
        <v>213</v>
      </c>
      <c r="C372" s="352"/>
      <c r="D372" s="42"/>
      <c r="E372" s="352"/>
      <c r="F372" s="352"/>
      <c r="G372" s="352"/>
      <c r="H372" s="121">
        <f t="shared" si="217"/>
        <v>0</v>
      </c>
    </row>
    <row r="373" spans="1:8" x14ac:dyDescent="0.3">
      <c r="A373" s="509"/>
      <c r="B373" s="119" t="s">
        <v>214</v>
      </c>
      <c r="C373" s="119">
        <f t="shared" ref="C373" si="221">SUM(C374:C375)</f>
        <v>0</v>
      </c>
      <c r="D373" s="42"/>
      <c r="E373" s="119">
        <f t="shared" ref="E373:G373" si="222">SUM(E374:E375)</f>
        <v>0</v>
      </c>
      <c r="F373" s="119">
        <f t="shared" si="222"/>
        <v>0</v>
      </c>
      <c r="G373" s="119">
        <f t="shared" si="222"/>
        <v>0</v>
      </c>
      <c r="H373" s="119">
        <f t="shared" si="217"/>
        <v>0</v>
      </c>
    </row>
    <row r="374" spans="1:8" x14ac:dyDescent="0.3">
      <c r="A374" s="509"/>
      <c r="B374" s="120" t="s">
        <v>212</v>
      </c>
      <c r="C374" s="352"/>
      <c r="D374" s="42"/>
      <c r="E374" s="352"/>
      <c r="F374" s="352"/>
      <c r="G374" s="352"/>
      <c r="H374" s="121">
        <f t="shared" si="217"/>
        <v>0</v>
      </c>
    </row>
    <row r="375" spans="1:8" x14ac:dyDescent="0.3">
      <c r="A375" s="509"/>
      <c r="B375" s="120" t="s">
        <v>213</v>
      </c>
      <c r="C375" s="352"/>
      <c r="D375" s="42"/>
      <c r="E375" s="352"/>
      <c r="F375" s="352"/>
      <c r="G375" s="352"/>
      <c r="H375" s="121">
        <f t="shared" si="217"/>
        <v>0</v>
      </c>
    </row>
    <row r="376" spans="1:8" x14ac:dyDescent="0.3">
      <c r="A376" s="509" t="s">
        <v>594</v>
      </c>
      <c r="B376" s="119" t="s">
        <v>211</v>
      </c>
      <c r="C376" s="119">
        <f t="shared" ref="C376:D376" si="223">SUM(C377:C378)</f>
        <v>0</v>
      </c>
      <c r="D376" s="119">
        <f t="shared" si="223"/>
        <v>0</v>
      </c>
      <c r="E376" s="42"/>
      <c r="F376" s="119">
        <f t="shared" ref="F376:G376" si="224">SUM(F377:F378)</f>
        <v>0</v>
      </c>
      <c r="G376" s="119">
        <f t="shared" si="224"/>
        <v>0</v>
      </c>
      <c r="H376" s="119">
        <f t="shared" si="217"/>
        <v>0</v>
      </c>
    </row>
    <row r="377" spans="1:8" x14ac:dyDescent="0.3">
      <c r="A377" s="509"/>
      <c r="B377" s="120" t="s">
        <v>212</v>
      </c>
      <c r="C377" s="352"/>
      <c r="D377" s="352"/>
      <c r="E377" s="42"/>
      <c r="F377" s="352"/>
      <c r="G377" s="352"/>
      <c r="H377" s="121">
        <f t="shared" si="217"/>
        <v>0</v>
      </c>
    </row>
    <row r="378" spans="1:8" x14ac:dyDescent="0.3">
      <c r="A378" s="509"/>
      <c r="B378" s="120" t="s">
        <v>213</v>
      </c>
      <c r="C378" s="352"/>
      <c r="D378" s="352"/>
      <c r="E378" s="42"/>
      <c r="F378" s="352"/>
      <c r="G378" s="352"/>
      <c r="H378" s="121">
        <f t="shared" si="217"/>
        <v>0</v>
      </c>
    </row>
    <row r="379" spans="1:8" x14ac:dyDescent="0.3">
      <c r="A379" s="509"/>
      <c r="B379" s="119" t="s">
        <v>214</v>
      </c>
      <c r="C379" s="119">
        <f t="shared" ref="C379:D379" si="225">SUM(C380:C381)</f>
        <v>0</v>
      </c>
      <c r="D379" s="119">
        <f t="shared" si="225"/>
        <v>0</v>
      </c>
      <c r="E379" s="42"/>
      <c r="F379" s="119">
        <f t="shared" ref="F379:G379" si="226">SUM(F380:F381)</f>
        <v>0</v>
      </c>
      <c r="G379" s="119">
        <f t="shared" si="226"/>
        <v>0</v>
      </c>
      <c r="H379" s="119">
        <f t="shared" si="217"/>
        <v>0</v>
      </c>
    </row>
    <row r="380" spans="1:8" x14ac:dyDescent="0.3">
      <c r="A380" s="509"/>
      <c r="B380" s="120" t="s">
        <v>212</v>
      </c>
      <c r="C380" s="352"/>
      <c r="D380" s="352"/>
      <c r="E380" s="42"/>
      <c r="F380" s="352"/>
      <c r="G380" s="352"/>
      <c r="H380" s="121">
        <f t="shared" si="217"/>
        <v>0</v>
      </c>
    </row>
    <row r="381" spans="1:8" x14ac:dyDescent="0.3">
      <c r="A381" s="509"/>
      <c r="B381" s="120" t="s">
        <v>213</v>
      </c>
      <c r="C381" s="352"/>
      <c r="D381" s="352"/>
      <c r="E381" s="42"/>
      <c r="F381" s="352"/>
      <c r="G381" s="352"/>
      <c r="H381" s="121">
        <f t="shared" si="217"/>
        <v>0</v>
      </c>
    </row>
    <row r="382" spans="1:8" x14ac:dyDescent="0.3">
      <c r="A382" s="509" t="s">
        <v>438</v>
      </c>
      <c r="B382" s="119" t="s">
        <v>211</v>
      </c>
      <c r="C382" s="119">
        <f t="shared" ref="C382:E382" si="227">SUM(C383:C384)</f>
        <v>0</v>
      </c>
      <c r="D382" s="119">
        <f t="shared" si="227"/>
        <v>0</v>
      </c>
      <c r="E382" s="119">
        <f t="shared" si="227"/>
        <v>0</v>
      </c>
      <c r="F382" s="42"/>
      <c r="G382" s="119">
        <f t="shared" ref="G382" si="228">SUM(G383:G384)</f>
        <v>0</v>
      </c>
      <c r="H382" s="119">
        <f t="shared" si="217"/>
        <v>0</v>
      </c>
    </row>
    <row r="383" spans="1:8" x14ac:dyDescent="0.3">
      <c r="A383" s="509"/>
      <c r="B383" s="120" t="s">
        <v>212</v>
      </c>
      <c r="C383" s="352"/>
      <c r="D383" s="352"/>
      <c r="E383" s="352"/>
      <c r="F383" s="42"/>
      <c r="G383" s="352"/>
      <c r="H383" s="121">
        <f t="shared" si="217"/>
        <v>0</v>
      </c>
    </row>
    <row r="384" spans="1:8" x14ac:dyDescent="0.3">
      <c r="A384" s="509"/>
      <c r="B384" s="120" t="s">
        <v>213</v>
      </c>
      <c r="C384" s="352"/>
      <c r="D384" s="352"/>
      <c r="E384" s="352"/>
      <c r="F384" s="42"/>
      <c r="G384" s="352"/>
      <c r="H384" s="121">
        <f t="shared" si="217"/>
        <v>0</v>
      </c>
    </row>
    <row r="385" spans="1:8" x14ac:dyDescent="0.3">
      <c r="A385" s="509"/>
      <c r="B385" s="119" t="s">
        <v>214</v>
      </c>
      <c r="C385" s="119">
        <f t="shared" ref="C385:E385" si="229">SUM(C386:C387)</f>
        <v>0</v>
      </c>
      <c r="D385" s="119">
        <f t="shared" si="229"/>
        <v>0</v>
      </c>
      <c r="E385" s="119">
        <f t="shared" si="229"/>
        <v>0</v>
      </c>
      <c r="F385" s="42"/>
      <c r="G385" s="119">
        <f t="shared" ref="G385" si="230">SUM(G386:G387)</f>
        <v>0</v>
      </c>
      <c r="H385" s="119">
        <f t="shared" si="217"/>
        <v>0</v>
      </c>
    </row>
    <row r="386" spans="1:8" x14ac:dyDescent="0.3">
      <c r="A386" s="509"/>
      <c r="B386" s="120" t="s">
        <v>212</v>
      </c>
      <c r="C386" s="352"/>
      <c r="D386" s="352"/>
      <c r="E386" s="352"/>
      <c r="F386" s="42"/>
      <c r="G386" s="352"/>
      <c r="H386" s="121">
        <f t="shared" si="217"/>
        <v>0</v>
      </c>
    </row>
    <row r="387" spans="1:8" x14ac:dyDescent="0.3">
      <c r="A387" s="509"/>
      <c r="B387" s="120" t="s">
        <v>213</v>
      </c>
      <c r="C387" s="352"/>
      <c r="D387" s="352"/>
      <c r="E387" s="352"/>
      <c r="F387" s="42"/>
      <c r="G387" s="352"/>
      <c r="H387" s="121">
        <f t="shared" si="217"/>
        <v>0</v>
      </c>
    </row>
    <row r="388" spans="1:8" x14ac:dyDescent="0.3">
      <c r="A388" s="509" t="s">
        <v>439</v>
      </c>
      <c r="B388" s="119" t="s">
        <v>211</v>
      </c>
      <c r="C388" s="119">
        <f t="shared" ref="C388:E388" si="231">SUM(C389:C390)</f>
        <v>0</v>
      </c>
      <c r="D388" s="119">
        <f t="shared" si="231"/>
        <v>0</v>
      </c>
      <c r="E388" s="119">
        <f t="shared" si="231"/>
        <v>0</v>
      </c>
      <c r="F388" s="119">
        <f>SUM(F389:F390)</f>
        <v>0</v>
      </c>
      <c r="G388" s="42"/>
      <c r="H388" s="119">
        <f t="shared" si="217"/>
        <v>0</v>
      </c>
    </row>
    <row r="389" spans="1:8" x14ac:dyDescent="0.3">
      <c r="A389" s="509"/>
      <c r="B389" s="120" t="s">
        <v>212</v>
      </c>
      <c r="C389" s="352"/>
      <c r="D389" s="352"/>
      <c r="E389" s="352"/>
      <c r="F389" s="352"/>
      <c r="G389" s="42"/>
      <c r="H389" s="121">
        <f t="shared" si="217"/>
        <v>0</v>
      </c>
    </row>
    <row r="390" spans="1:8" x14ac:dyDescent="0.3">
      <c r="A390" s="509"/>
      <c r="B390" s="120" t="s">
        <v>213</v>
      </c>
      <c r="C390" s="352"/>
      <c r="D390" s="352"/>
      <c r="E390" s="352"/>
      <c r="F390" s="352"/>
      <c r="G390" s="42"/>
      <c r="H390" s="121">
        <f t="shared" si="217"/>
        <v>0</v>
      </c>
    </row>
    <row r="391" spans="1:8" x14ac:dyDescent="0.3">
      <c r="A391" s="509"/>
      <c r="B391" s="119" t="s">
        <v>214</v>
      </c>
      <c r="C391" s="119">
        <f t="shared" ref="C391:E391" si="232">SUM(C392:C393)</f>
        <v>0</v>
      </c>
      <c r="D391" s="119">
        <f t="shared" si="232"/>
        <v>0</v>
      </c>
      <c r="E391" s="119">
        <f t="shared" si="232"/>
        <v>0</v>
      </c>
      <c r="F391" s="119">
        <f>SUM(F392:F393)</f>
        <v>0</v>
      </c>
      <c r="G391" s="42"/>
      <c r="H391" s="119">
        <f t="shared" si="217"/>
        <v>0</v>
      </c>
    </row>
    <row r="392" spans="1:8" x14ac:dyDescent="0.3">
      <c r="A392" s="509"/>
      <c r="B392" s="120" t="s">
        <v>212</v>
      </c>
      <c r="C392" s="352"/>
      <c r="D392" s="352"/>
      <c r="E392" s="352"/>
      <c r="F392" s="352"/>
      <c r="G392" s="42"/>
      <c r="H392" s="121">
        <f t="shared" si="217"/>
        <v>0</v>
      </c>
    </row>
    <row r="393" spans="1:8" x14ac:dyDescent="0.3">
      <c r="A393" s="512"/>
      <c r="B393" s="120" t="s">
        <v>213</v>
      </c>
      <c r="C393" s="352"/>
      <c r="D393" s="352"/>
      <c r="E393" s="352"/>
      <c r="F393" s="352"/>
      <c r="G393" s="42"/>
      <c r="H393" s="121">
        <f t="shared" si="217"/>
        <v>0</v>
      </c>
    </row>
    <row r="394" spans="1:8" x14ac:dyDescent="0.3">
      <c r="A394" s="509" t="s">
        <v>421</v>
      </c>
      <c r="B394" s="122" t="s">
        <v>211</v>
      </c>
      <c r="C394" s="122">
        <f>SUM(C364,C370,C376,C382,C388,)</f>
        <v>0</v>
      </c>
      <c r="D394" s="122">
        <f t="shared" ref="D394:H394" si="233">SUM(D364,D370,D376,D382,D388,)</f>
        <v>0</v>
      </c>
      <c r="E394" s="122">
        <f t="shared" si="233"/>
        <v>0</v>
      </c>
      <c r="F394" s="122">
        <f t="shared" si="233"/>
        <v>0</v>
      </c>
      <c r="G394" s="122">
        <f t="shared" si="233"/>
        <v>0</v>
      </c>
      <c r="H394" s="122">
        <f t="shared" si="233"/>
        <v>0</v>
      </c>
    </row>
    <row r="395" spans="1:8" x14ac:dyDescent="0.3">
      <c r="A395" s="509"/>
      <c r="B395" s="120" t="s">
        <v>212</v>
      </c>
      <c r="C395" s="121">
        <f t="shared" ref="C395:H395" si="234">SUM(C365,C371,C377,C383,C389,)</f>
        <v>0</v>
      </c>
      <c r="D395" s="121">
        <f t="shared" si="234"/>
        <v>0</v>
      </c>
      <c r="E395" s="121">
        <f t="shared" si="234"/>
        <v>0</v>
      </c>
      <c r="F395" s="121">
        <f t="shared" si="234"/>
        <v>0</v>
      </c>
      <c r="G395" s="121">
        <f t="shared" si="234"/>
        <v>0</v>
      </c>
      <c r="H395" s="121">
        <f t="shared" si="234"/>
        <v>0</v>
      </c>
    </row>
    <row r="396" spans="1:8" x14ac:dyDescent="0.3">
      <c r="A396" s="509"/>
      <c r="B396" s="120" t="s">
        <v>213</v>
      </c>
      <c r="C396" s="121">
        <f>SUM(C366,C372,C378,C384,C390,)</f>
        <v>0</v>
      </c>
      <c r="D396" s="121">
        <f t="shared" ref="D396:H396" si="235">SUM(D366,D372,D378,D384,D390,)</f>
        <v>0</v>
      </c>
      <c r="E396" s="121">
        <f t="shared" si="235"/>
        <v>0</v>
      </c>
      <c r="F396" s="121">
        <f t="shared" si="235"/>
        <v>0</v>
      </c>
      <c r="G396" s="121">
        <f t="shared" si="235"/>
        <v>0</v>
      </c>
      <c r="H396" s="121">
        <f t="shared" si="235"/>
        <v>0</v>
      </c>
    </row>
    <row r="397" spans="1:8" x14ac:dyDescent="0.3">
      <c r="A397" s="509"/>
      <c r="B397" s="122" t="s">
        <v>214</v>
      </c>
      <c r="C397" s="122">
        <f t="shared" ref="C397:H397" si="236">SUM(C367,C373,C379,C385,C391,)</f>
        <v>0</v>
      </c>
      <c r="D397" s="122">
        <f t="shared" si="236"/>
        <v>0</v>
      </c>
      <c r="E397" s="122">
        <f t="shared" si="236"/>
        <v>0</v>
      </c>
      <c r="F397" s="122">
        <f t="shared" si="236"/>
        <v>0</v>
      </c>
      <c r="G397" s="122">
        <f t="shared" si="236"/>
        <v>0</v>
      </c>
      <c r="H397" s="122">
        <f t="shared" si="236"/>
        <v>0</v>
      </c>
    </row>
    <row r="398" spans="1:8" x14ac:dyDescent="0.3">
      <c r="A398" s="509"/>
      <c r="B398" s="120" t="s">
        <v>212</v>
      </c>
      <c r="C398" s="121">
        <f t="shared" ref="C398:H398" si="237">SUM(C368,C374,C380,C386,C392,)</f>
        <v>0</v>
      </c>
      <c r="D398" s="121">
        <f t="shared" si="237"/>
        <v>0</v>
      </c>
      <c r="E398" s="121">
        <f t="shared" si="237"/>
        <v>0</v>
      </c>
      <c r="F398" s="121">
        <f t="shared" si="237"/>
        <v>0</v>
      </c>
      <c r="G398" s="121">
        <f t="shared" si="237"/>
        <v>0</v>
      </c>
      <c r="H398" s="121">
        <f t="shared" si="237"/>
        <v>0</v>
      </c>
    </row>
    <row r="399" spans="1:8" x14ac:dyDescent="0.3">
      <c r="A399" s="512"/>
      <c r="B399" s="120" t="s">
        <v>213</v>
      </c>
      <c r="C399" s="121">
        <f>SUM(C369,C375,C381,C387,C393,)</f>
        <v>0</v>
      </c>
      <c r="D399" s="121">
        <f t="shared" ref="D399:H399" si="238">SUM(D369,D375,D381,D387,D393,)</f>
        <v>0</v>
      </c>
      <c r="E399" s="121">
        <f t="shared" si="238"/>
        <v>0</v>
      </c>
      <c r="F399" s="121">
        <f t="shared" si="238"/>
        <v>0</v>
      </c>
      <c r="G399" s="121">
        <f t="shared" si="238"/>
        <v>0</v>
      </c>
      <c r="H399" s="121">
        <f t="shared" si="238"/>
        <v>0</v>
      </c>
    </row>
  </sheetData>
  <mergeCells count="71">
    <mergeCell ref="M5:U5"/>
    <mergeCell ref="A130:A135"/>
    <mergeCell ref="A136:A141"/>
    <mergeCell ref="A142:A147"/>
    <mergeCell ref="A64:A69"/>
    <mergeCell ref="A70:A75"/>
    <mergeCell ref="A76:A81"/>
    <mergeCell ref="A82:A87"/>
    <mergeCell ref="A52:A57"/>
    <mergeCell ref="A58:A63"/>
    <mergeCell ref="A43:A48"/>
    <mergeCell ref="B11:H11"/>
    <mergeCell ref="B50:H50"/>
    <mergeCell ref="A13:A18"/>
    <mergeCell ref="A19:A24"/>
    <mergeCell ref="A25:A30"/>
    <mergeCell ref="A31:A36"/>
    <mergeCell ref="A37:A42"/>
    <mergeCell ref="A304:A309"/>
    <mergeCell ref="A310:A315"/>
    <mergeCell ref="A316:A321"/>
    <mergeCell ref="A286:A291"/>
    <mergeCell ref="A292:A297"/>
    <mergeCell ref="A298:A303"/>
    <mergeCell ref="A169:A174"/>
    <mergeCell ref="A199:A204"/>
    <mergeCell ref="A193:A198"/>
    <mergeCell ref="A187:A192"/>
    <mergeCell ref="A181:A186"/>
    <mergeCell ref="A175:A180"/>
    <mergeCell ref="A214:A219"/>
    <mergeCell ref="A220:A225"/>
    <mergeCell ref="A232:A237"/>
    <mergeCell ref="B89:H89"/>
    <mergeCell ref="B128:H128"/>
    <mergeCell ref="B167:H167"/>
    <mergeCell ref="B206:H206"/>
    <mergeCell ref="A226:A231"/>
    <mergeCell ref="A91:A96"/>
    <mergeCell ref="A97:A102"/>
    <mergeCell ref="A103:A108"/>
    <mergeCell ref="A109:A114"/>
    <mergeCell ref="A115:A120"/>
    <mergeCell ref="A121:A126"/>
    <mergeCell ref="A148:A153"/>
    <mergeCell ref="A154:A159"/>
    <mergeCell ref="A160:A165"/>
    <mergeCell ref="A208:A213"/>
    <mergeCell ref="A394:A399"/>
    <mergeCell ref="A238:A243"/>
    <mergeCell ref="A247:A252"/>
    <mergeCell ref="A253:A258"/>
    <mergeCell ref="A259:A264"/>
    <mergeCell ref="A265:A270"/>
    <mergeCell ref="A271:A276"/>
    <mergeCell ref="A277:A282"/>
    <mergeCell ref="A325:A330"/>
    <mergeCell ref="A331:A336"/>
    <mergeCell ref="A337:A342"/>
    <mergeCell ref="A343:A348"/>
    <mergeCell ref="A364:A369"/>
    <mergeCell ref="A349:A354"/>
    <mergeCell ref="A355:A360"/>
    <mergeCell ref="A370:A375"/>
    <mergeCell ref="A376:A381"/>
    <mergeCell ref="B245:H245"/>
    <mergeCell ref="A382:A387"/>
    <mergeCell ref="A388:A393"/>
    <mergeCell ref="B284:H284"/>
    <mergeCell ref="B323:H323"/>
    <mergeCell ref="B362:H362"/>
  </mergeCells>
  <phoneticPr fontId="31" type="noConversion"/>
  <conditionalFormatting sqref="D7:D8">
    <cfRule type="containsText" dxfId="1283" priority="35" operator="containsText" text="ntitulé">
      <formula>NOT(ISERROR(SEARCH("ntitulé",D7)))</formula>
    </cfRule>
    <cfRule type="containsBlanks" dxfId="1282" priority="36">
      <formula>LEN(TRIM(D7))=0</formula>
    </cfRule>
  </conditionalFormatting>
  <conditionalFormatting sqref="D7:D8">
    <cfRule type="containsText" dxfId="1281" priority="34" operator="containsText" text="libre">
      <formula>NOT(ISERROR(SEARCH("libre",D7)))</formula>
    </cfRule>
  </conditionalFormatting>
  <conditionalFormatting sqref="I7:I8">
    <cfRule type="containsText" dxfId="1280" priority="14" operator="containsText" text="ntitulé">
      <formula>NOT(ISERROR(SEARCH("ntitulé",I7)))</formula>
    </cfRule>
    <cfRule type="containsBlanks" dxfId="1279" priority="15">
      <formula>LEN(TRIM(I7))=0</formula>
    </cfRule>
  </conditionalFormatting>
  <conditionalFormatting sqref="I7:I8">
    <cfRule type="containsText" dxfId="1278" priority="13" operator="containsText" text="libre">
      <formula>NOT(ISERROR(SEARCH("libre",I7)))</formula>
    </cfRule>
  </conditionalFormatting>
  <conditionalFormatting sqref="E7:E8">
    <cfRule type="containsText" dxfId="1277" priority="26" operator="containsText" text="ntitulé">
      <formula>NOT(ISERROR(SEARCH("ntitulé",E7)))</formula>
    </cfRule>
    <cfRule type="containsBlanks" dxfId="1276" priority="27">
      <formula>LEN(TRIM(E7))=0</formula>
    </cfRule>
  </conditionalFormatting>
  <conditionalFormatting sqref="E7:E8">
    <cfRule type="containsText" dxfId="1275" priority="25" operator="containsText" text="libre">
      <formula>NOT(ISERROR(SEARCH("libre",E7)))</formula>
    </cfRule>
  </conditionalFormatting>
  <conditionalFormatting sqref="F7:F8">
    <cfRule type="containsText" dxfId="1274" priority="23" operator="containsText" text="ntitulé">
      <formula>NOT(ISERROR(SEARCH("ntitulé",F7)))</formula>
    </cfRule>
    <cfRule type="containsBlanks" dxfId="1273" priority="24">
      <formula>LEN(TRIM(F7))=0</formula>
    </cfRule>
  </conditionalFormatting>
  <conditionalFormatting sqref="F7:F8">
    <cfRule type="containsText" dxfId="1272" priority="22" operator="containsText" text="libre">
      <formula>NOT(ISERROR(SEARCH("libre",F7)))</formula>
    </cfRule>
  </conditionalFormatting>
  <conditionalFormatting sqref="G7:G8">
    <cfRule type="containsText" dxfId="1271" priority="20" operator="containsText" text="ntitulé">
      <formula>NOT(ISERROR(SEARCH("ntitulé",G7)))</formula>
    </cfRule>
    <cfRule type="containsBlanks" dxfId="1270" priority="21">
      <formula>LEN(TRIM(G7))=0</formula>
    </cfRule>
  </conditionalFormatting>
  <conditionalFormatting sqref="G7:G8">
    <cfRule type="containsText" dxfId="1269" priority="19" operator="containsText" text="libre">
      <formula>NOT(ISERROR(SEARCH("libre",G7)))</formula>
    </cfRule>
  </conditionalFormatting>
  <conditionalFormatting sqref="H7:H8">
    <cfRule type="containsText" dxfId="1268" priority="17" operator="containsText" text="ntitulé">
      <formula>NOT(ISERROR(SEARCH("ntitulé",H7)))</formula>
    </cfRule>
    <cfRule type="containsBlanks" dxfId="1267" priority="18">
      <formula>LEN(TRIM(H7))=0</formula>
    </cfRule>
  </conditionalFormatting>
  <conditionalFormatting sqref="H7:H8">
    <cfRule type="containsText" dxfId="1266" priority="16" operator="containsText" text="libre">
      <formula>NOT(ISERROR(SEARCH("libre",H7)))</formula>
    </cfRule>
  </conditionalFormatting>
  <conditionalFormatting sqref="J7:J8">
    <cfRule type="containsText" dxfId="1265" priority="11" operator="containsText" text="ntitulé">
      <formula>NOT(ISERROR(SEARCH("ntitulé",J7)))</formula>
    </cfRule>
    <cfRule type="containsBlanks" dxfId="1264" priority="12">
      <formula>LEN(TRIM(J7))=0</formula>
    </cfRule>
  </conditionalFormatting>
  <conditionalFormatting sqref="J7:J8">
    <cfRule type="containsText" dxfId="1263" priority="10" operator="containsText" text="libre">
      <formula>NOT(ISERROR(SEARCH("libre",J7)))</formula>
    </cfRule>
  </conditionalFormatting>
  <conditionalFormatting sqref="K7:K8">
    <cfRule type="containsText" dxfId="1262" priority="8" operator="containsText" text="ntitulé">
      <formula>NOT(ISERROR(SEARCH("ntitulé",K7)))</formula>
    </cfRule>
    <cfRule type="containsBlanks" dxfId="1261" priority="9">
      <formula>LEN(TRIM(K7))=0</formula>
    </cfRule>
  </conditionalFormatting>
  <conditionalFormatting sqref="K7:K8">
    <cfRule type="containsText" dxfId="1260" priority="7" operator="containsText" text="libre">
      <formula>NOT(ISERROR(SEARCH("libre",K7)))</formula>
    </cfRule>
  </conditionalFormatting>
  <conditionalFormatting sqref="B7:B8">
    <cfRule type="containsText" dxfId="1259" priority="5" operator="containsText" text="ntitulé">
      <formula>NOT(ISERROR(SEARCH("ntitulé",B7)))</formula>
    </cfRule>
    <cfRule type="containsBlanks" dxfId="1258" priority="6">
      <formula>LEN(TRIM(B7))=0</formula>
    </cfRule>
  </conditionalFormatting>
  <conditionalFormatting sqref="B7:B8">
    <cfRule type="containsText" dxfId="1257" priority="4" operator="containsText" text="libre">
      <formula>NOT(ISERROR(SEARCH("libre",B7)))</formula>
    </cfRule>
  </conditionalFormatting>
  <conditionalFormatting sqref="C7:C8">
    <cfRule type="containsText" dxfId="1256" priority="2" operator="containsText" text="ntitulé">
      <formula>NOT(ISERROR(SEARCH("ntitulé",C7)))</formula>
    </cfRule>
    <cfRule type="containsBlanks" dxfId="1255" priority="3">
      <formula>LEN(TRIM(C7))=0</formula>
    </cfRule>
  </conditionalFormatting>
  <conditionalFormatting sqref="C7:C8">
    <cfRule type="containsText" dxfId="1254" priority="1" operator="containsText" text="libre">
      <formula>NOT(ISERROR(SEARCH("libre",C7)))</formula>
    </cfRule>
  </conditionalFormatting>
  <hyperlinks>
    <hyperlink ref="A1" location="TAB00!A1" display="Retour page de garde" xr:uid="{00000000-0004-0000-1200-000000000000}"/>
    <hyperlink ref="A2" location="'TAB4'!A1" display="Retour TAB5" xr:uid="{00000000-0004-0000-1200-000001000000}"/>
  </hyperlinks>
  <pageMargins left="0.7" right="0.7" top="0.75" bottom="0.75" header="0.3" footer="0.3"/>
  <pageSetup paperSize="8" scale="6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7" id="{2C6C19FB-595E-44C0-B0CA-54DEFCB5759A}">
            <xm:f>'\\cwp-p-cont01\CtxFolderRedirection\Users\nikolai.triffet\AppData\Local\Microsoft\Windows\Temporary Internet Files\Content.Outlook\KBM14V84\[17c08 - MDR ex-post.xlsx]TAB00'!#REF!&lt;2023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K1:O2</xm:sqref>
        </x14:conditionalFormatting>
        <x14:conditionalFormatting xmlns:xm="http://schemas.microsoft.com/office/excel/2006/main">
          <x14:cfRule type="expression" priority="39" id="{85678387-A548-4775-A2F0-0AB3FBD458F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F1:O2</xm:sqref>
        </x14:conditionalFormatting>
        <x14:conditionalFormatting xmlns:xm="http://schemas.microsoft.com/office/excel/2006/main">
          <x14:cfRule type="expression" priority="38" id="{E9F77D3E-789C-4A40-AB99-F2D0412AE0C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I1:O2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r2:uid="{366E6B97-44C8-4CD3-9002-5ED238525081}">
          <x14:colorSeries theme="6"/>
          <x14:colorNegative theme="7"/>
          <x14:colorAxis rgb="FF000000"/>
          <x14:colorMarkers theme="6"/>
          <x14:colorFirst theme="6" tint="0.39997558519241921"/>
          <x14:colorLast theme="6" tint="0.39997558519241921"/>
          <x14:colorHigh theme="6"/>
          <x14:colorLow theme="6"/>
          <x14:sparklines>
            <x14:sparkline>
              <xm:f>'TAB4.1'!R49:Y49</xm:f>
              <xm:sqref>P49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29</vt:i4>
      </vt:variant>
    </vt:vector>
  </HeadingPairs>
  <TitlesOfParts>
    <vt:vector size="59" baseType="lpstr">
      <vt:lpstr>TAB00</vt:lpstr>
      <vt:lpstr>Data X et FEC</vt:lpstr>
      <vt:lpstr>TAB A</vt:lpstr>
      <vt:lpstr>TAB B</vt:lpstr>
      <vt:lpstr>TAB1</vt:lpstr>
      <vt:lpstr>TAB2</vt:lpstr>
      <vt:lpstr>TAB3</vt:lpstr>
      <vt:lpstr>TAB4</vt:lpstr>
      <vt:lpstr>TAB4.1</vt:lpstr>
      <vt:lpstr>TAB4.2</vt:lpstr>
      <vt:lpstr>TAB4.3</vt:lpstr>
      <vt:lpstr>TAB4.4</vt:lpstr>
      <vt:lpstr>TAB4.5</vt:lpstr>
      <vt:lpstr>TAB4.6</vt:lpstr>
      <vt:lpstr>TAB4.7</vt:lpstr>
      <vt:lpstr>TAB4.8</vt:lpstr>
      <vt:lpstr>TAB4.9</vt:lpstr>
      <vt:lpstr>TAB4.10</vt:lpstr>
      <vt:lpstr>TAB4.11</vt:lpstr>
      <vt:lpstr>TAB4.12</vt:lpstr>
      <vt:lpstr>TAB4.13</vt:lpstr>
      <vt:lpstr>TAB5</vt:lpstr>
      <vt:lpstr>TAB5.1</vt:lpstr>
      <vt:lpstr>TAB5.2</vt:lpstr>
      <vt:lpstr>TAB5.3</vt:lpstr>
      <vt:lpstr>TAB6</vt:lpstr>
      <vt:lpstr>TAB7</vt:lpstr>
      <vt:lpstr>TAB7.1</vt:lpstr>
      <vt:lpstr>TAB7.2</vt:lpstr>
      <vt:lpstr>TAB8</vt:lpstr>
      <vt:lpstr>'TAB A'!Zone_d_impression</vt:lpstr>
      <vt:lpstr>'TAB B'!Zone_d_impression</vt:lpstr>
      <vt:lpstr>TAB00!Zone_d_impression</vt:lpstr>
      <vt:lpstr>'TAB1'!Zone_d_impression</vt:lpstr>
      <vt:lpstr>'TAB2'!Zone_d_impression</vt:lpstr>
      <vt:lpstr>'TAB3'!Zone_d_impression</vt:lpstr>
      <vt:lpstr>'TAB4'!Zone_d_impression</vt:lpstr>
      <vt:lpstr>TAB4.1!Zone_d_impression</vt:lpstr>
      <vt:lpstr>TAB4.10!Zone_d_impression</vt:lpstr>
      <vt:lpstr>TAB4.11!Zone_d_impression</vt:lpstr>
      <vt:lpstr>TAB4.12!Zone_d_impression</vt:lpstr>
      <vt:lpstr>TAB4.13!Zone_d_impression</vt:lpstr>
      <vt:lpstr>TAB4.2!Zone_d_impression</vt:lpstr>
      <vt:lpstr>TAB4.3!Zone_d_impression</vt:lpstr>
      <vt:lpstr>TAB4.4!Zone_d_impression</vt:lpstr>
      <vt:lpstr>TAB4.5!Zone_d_impression</vt:lpstr>
      <vt:lpstr>TAB4.6!Zone_d_impression</vt:lpstr>
      <vt:lpstr>TAB4.7!Zone_d_impression</vt:lpstr>
      <vt:lpstr>TAB4.8!Zone_d_impression</vt:lpstr>
      <vt:lpstr>TAB4.9!Zone_d_impression</vt:lpstr>
      <vt:lpstr>'TAB5'!Zone_d_impression</vt:lpstr>
      <vt:lpstr>TAB5.1!Zone_d_impression</vt:lpstr>
      <vt:lpstr>TAB5.2!Zone_d_impression</vt:lpstr>
      <vt:lpstr>TAB5.3!Zone_d_impression</vt:lpstr>
      <vt:lpstr>'TAB6'!Zone_d_impression</vt:lpstr>
      <vt:lpstr>'TAB7'!Zone_d_impression</vt:lpstr>
      <vt:lpstr>TAB7.1!Zone_d_impression</vt:lpstr>
      <vt:lpstr>TAB7.2!Zone_d_impression</vt:lpstr>
      <vt:lpstr>'TAB8'!Zone_d_impression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Anne-Cécile SOHY</cp:lastModifiedBy>
  <cp:lastPrinted>2022-05-23T14:11:51Z</cp:lastPrinted>
  <dcterms:created xsi:type="dcterms:W3CDTF">2017-01-19T09:44:33Z</dcterms:created>
  <dcterms:modified xsi:type="dcterms:W3CDTF">2022-05-29T16:27:09Z</dcterms:modified>
</cp:coreProperties>
</file>